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産業連関表関係\産業連関表関係（R02産業連関表）\①産業連関表\①R2産業連関表作成作業\1 R2年表作表作業フォルダ\⑬分析ツール追加\④建設投資（36部門）R5修正\R5修正\"/>
    </mc:Choice>
  </mc:AlternateContent>
  <bookViews>
    <workbookView xWindow="-10980" yWindow="855" windowWidth="18315" windowHeight="11595"/>
  </bookViews>
  <sheets>
    <sheet name="ご利用にあたって（必ずお読みください）" sheetId="17" r:id="rId1"/>
    <sheet name="データ入力表" sheetId="25" r:id="rId2"/>
    <sheet name="①結果" sheetId="8" r:id="rId3"/>
    <sheet name="②表" sheetId="11" r:id="rId4"/>
    <sheet name="③フロー" sheetId="13" r:id="rId5"/>
    <sheet name="④グラフ" sheetId="16" r:id="rId6"/>
    <sheet name="建設_投入分析" sheetId="20" r:id="rId7"/>
    <sheet name="建設_投入係数表" sheetId="24" r:id="rId8"/>
    <sheet name="建設IO" sheetId="21" r:id="rId9"/>
    <sheet name="建設IO2" sheetId="23" r:id="rId10"/>
    <sheet name="計算" sheetId="3" r:id="rId11"/>
    <sheet name="各種係数" sheetId="2" r:id="rId12"/>
    <sheet name="逆行列係数" sheetId="5" r:id="rId13"/>
    <sheet name="投入係数" sheetId="4" r:id="rId14"/>
    <sheet name="H27取引基本表（生産者）(36)" sheetId="10" r:id="rId15"/>
  </sheets>
  <externalReferences>
    <externalReference r:id="rId16"/>
  </externalReferences>
  <definedNames>
    <definedName name="_xlnm._FilterDatabase" localSheetId="1" hidden="1">[1]出力シート!#REF!</definedName>
    <definedName name="_xlnm.Print_Area" localSheetId="2">①結果!$A$1:$H$33</definedName>
    <definedName name="_xlnm.Print_Area" localSheetId="3">②表!$A$1:$V$46</definedName>
    <definedName name="_xlnm.Print_Area" localSheetId="0">'ご利用にあたって（必ずお読みください）'!$B$1:$N$104</definedName>
    <definedName name="_xlnm.Print_Area" localSheetId="1">データ入力表!$A$1:$Q$89</definedName>
    <definedName name="_xlnm.Print_Area" localSheetId="8">建設IO!$A$1:$BX$122</definedName>
    <definedName name="_xlnm.Print_Titles" localSheetId="14">'H27取引基本表（生産者）(36)'!$A:$B</definedName>
    <definedName name="_xlnm.Print_Titles" localSheetId="12">逆行列係数!$A:$B</definedName>
    <definedName name="_xlnm.Print_Titles" localSheetId="7">建設_投入係数表!$A:$B</definedName>
    <definedName name="_xlnm.Print_Titles" localSheetId="8">建設IO!$A:$F,建設IO!$1:$5</definedName>
    <definedName name="_xlnm.Print_Titles" localSheetId="9">建設IO2!$A:$B</definedName>
    <definedName name="_xlnm.Print_Titles" localSheetId="13">投入係数!$A:$B</definedName>
  </definedNames>
  <calcPr calcId="162913"/>
</workbook>
</file>

<file path=xl/calcChain.xml><?xml version="1.0" encoding="utf-8"?>
<calcChain xmlns="http://schemas.openxmlformats.org/spreadsheetml/2006/main">
  <c r="D41" i="2" l="1"/>
  <c r="C41" i="2"/>
  <c r="BU4" i="24" l="1"/>
  <c r="BU5" i="24"/>
  <c r="BU6" i="24"/>
  <c r="BU7" i="24"/>
  <c r="BU8" i="24"/>
  <c r="BU9" i="24"/>
  <c r="BU10" i="24"/>
  <c r="BU11" i="24"/>
  <c r="BU12" i="24"/>
  <c r="BU13" i="24"/>
  <c r="BU14" i="24"/>
  <c r="BU15" i="24"/>
  <c r="BU16" i="24"/>
  <c r="BU17" i="24"/>
  <c r="BU18" i="24"/>
  <c r="BU19" i="24"/>
  <c r="BU20" i="24"/>
  <c r="BU21" i="24"/>
  <c r="BU22" i="24"/>
  <c r="BU23" i="24"/>
  <c r="BU24" i="24"/>
  <c r="BU25" i="24"/>
  <c r="BU26" i="24"/>
  <c r="BU27" i="24"/>
  <c r="BU28" i="24"/>
  <c r="BU29" i="24"/>
  <c r="BU30" i="24"/>
  <c r="BU31" i="24"/>
  <c r="BU32" i="24"/>
  <c r="BU33" i="24"/>
  <c r="BU34" i="24"/>
  <c r="BU35" i="24"/>
  <c r="BU36" i="24"/>
  <c r="BU37" i="24"/>
  <c r="BU38" i="24"/>
  <c r="BU39" i="24"/>
  <c r="BU40" i="24"/>
  <c r="BU41" i="24"/>
  <c r="BU42" i="24"/>
  <c r="BU43" i="24"/>
  <c r="BU44" i="24"/>
  <c r="BU45" i="24"/>
  <c r="BU46" i="24"/>
  <c r="BU47" i="24"/>
  <c r="BU48" i="24"/>
  <c r="BU4" i="23"/>
  <c r="BU5" i="23"/>
  <c r="BU6" i="23"/>
  <c r="BU7" i="23"/>
  <c r="BU8" i="23"/>
  <c r="BU9" i="23"/>
  <c r="BU10" i="23"/>
  <c r="BU11" i="23"/>
  <c r="BU12" i="23"/>
  <c r="BU13" i="23"/>
  <c r="BU14" i="23"/>
  <c r="BU15" i="23"/>
  <c r="BU16" i="23"/>
  <c r="BU17" i="23"/>
  <c r="BU18" i="23"/>
  <c r="BU19" i="23"/>
  <c r="BU20" i="23"/>
  <c r="BU21" i="23"/>
  <c r="BU22" i="23"/>
  <c r="BU23" i="23"/>
  <c r="BU24" i="23"/>
  <c r="BU25" i="23"/>
  <c r="BU26" i="23"/>
  <c r="BU27" i="23"/>
  <c r="BU28" i="23"/>
  <c r="BU29" i="23"/>
  <c r="BU30" i="23"/>
  <c r="BU31" i="23"/>
  <c r="BU32" i="23"/>
  <c r="BU33" i="23"/>
  <c r="BU34" i="23"/>
  <c r="BU35" i="23"/>
  <c r="BU36" i="23"/>
  <c r="BU37" i="23"/>
  <c r="BU38" i="23"/>
  <c r="BU39" i="23"/>
  <c r="BU40" i="23"/>
  <c r="BU41" i="23"/>
  <c r="BU42" i="23"/>
  <c r="BU43" i="23"/>
  <c r="BU44" i="23"/>
  <c r="BU45" i="23"/>
  <c r="BU46" i="23"/>
  <c r="BU47" i="23"/>
  <c r="BU48" i="23"/>
  <c r="C11" i="23"/>
  <c r="O21" i="25" l="1"/>
  <c r="G29" i="2" l="1"/>
  <c r="G5" i="2"/>
  <c r="G6" i="2"/>
  <c r="G7" i="2"/>
  <c r="G8" i="2"/>
  <c r="G9" i="2"/>
  <c r="G10" i="2"/>
  <c r="G11" i="2"/>
  <c r="G12" i="2"/>
  <c r="G13" i="2"/>
  <c r="G14" i="2"/>
  <c r="G15" i="2"/>
  <c r="G16" i="2"/>
  <c r="G17" i="2"/>
  <c r="G18" i="2"/>
  <c r="G19" i="2"/>
  <c r="G20" i="2"/>
  <c r="G21" i="2"/>
  <c r="G22" i="2"/>
  <c r="G23" i="2"/>
  <c r="G24" i="2"/>
  <c r="G25" i="2"/>
  <c r="G26" i="2"/>
  <c r="G27" i="2"/>
  <c r="G28" i="2"/>
  <c r="G30" i="2"/>
  <c r="G31" i="2"/>
  <c r="G32" i="2"/>
  <c r="G33" i="2"/>
  <c r="G34" i="2"/>
  <c r="G35" i="2"/>
  <c r="G36" i="2"/>
  <c r="G37" i="2"/>
  <c r="G38" i="2"/>
  <c r="G39" i="2"/>
  <c r="G4" i="2"/>
  <c r="C39" i="2" l="1"/>
  <c r="C37" i="2"/>
  <c r="C36" i="2"/>
  <c r="C35" i="2"/>
  <c r="D35" i="2" s="1"/>
  <c r="C34" i="2"/>
  <c r="D34" i="2" s="1"/>
  <c r="C33" i="2"/>
  <c r="D33" i="2" s="1"/>
  <c r="C31" i="2"/>
  <c r="D31" i="2" s="1"/>
  <c r="C30" i="2"/>
  <c r="D30" i="2" s="1"/>
  <c r="C29" i="2"/>
  <c r="C28" i="2"/>
  <c r="C27" i="2"/>
  <c r="C26" i="2"/>
  <c r="C24" i="2"/>
  <c r="D24" i="2" s="1"/>
  <c r="C23" i="2"/>
  <c r="D23" i="2" s="1"/>
  <c r="C22" i="2"/>
  <c r="D22" i="2" s="1"/>
  <c r="C21" i="2"/>
  <c r="D21" i="2" s="1"/>
  <c r="C20" i="2"/>
  <c r="C19" i="2"/>
  <c r="C18" i="2"/>
  <c r="D18" i="2" s="1"/>
  <c r="C17" i="2"/>
  <c r="C16" i="2"/>
  <c r="D16" i="2" s="1"/>
  <c r="C15" i="2"/>
  <c r="D15" i="2" s="1"/>
  <c r="C14" i="2"/>
  <c r="D14" i="2" s="1"/>
  <c r="C13" i="2"/>
  <c r="D13" i="2" s="1"/>
  <c r="C12" i="2"/>
  <c r="C11" i="2"/>
  <c r="C10" i="2"/>
  <c r="D10" i="2" s="1"/>
  <c r="C9" i="2"/>
  <c r="C8" i="2"/>
  <c r="D8" i="2" s="1"/>
  <c r="C7" i="2"/>
  <c r="D7" i="2" s="1"/>
  <c r="C4" i="2"/>
  <c r="D4" i="2"/>
  <c r="C5" i="2"/>
  <c r="D5" i="2"/>
  <c r="C6" i="2"/>
  <c r="D6" i="2" s="1"/>
  <c r="D9" i="2"/>
  <c r="D11" i="2"/>
  <c r="D12" i="2"/>
  <c r="D17" i="2"/>
  <c r="D19" i="2"/>
  <c r="D20" i="2"/>
  <c r="C25" i="2"/>
  <c r="D25" i="2" s="1"/>
  <c r="D26" i="2"/>
  <c r="D27" i="2"/>
  <c r="D28" i="2"/>
  <c r="D29" i="2"/>
  <c r="C32" i="2"/>
  <c r="D32" i="2" s="1"/>
  <c r="D36" i="2"/>
  <c r="D37" i="2"/>
  <c r="C38" i="2"/>
  <c r="D38" i="2" s="1"/>
  <c r="D39" i="2"/>
  <c r="E4" i="2" a="1"/>
  <c r="E4" i="2" s="1"/>
  <c r="F4" i="2" a="1"/>
  <c r="F25" i="2" s="1"/>
  <c r="K15" i="25"/>
  <c r="F32" i="2" l="1"/>
  <c r="F9" i="2"/>
  <c r="F21" i="2"/>
  <c r="F15" i="2"/>
  <c r="F7" i="2"/>
  <c r="E34" i="2"/>
  <c r="F28" i="2"/>
  <c r="F17" i="2"/>
  <c r="F39" i="2"/>
  <c r="E36" i="2"/>
  <c r="F23" i="2"/>
  <c r="E32" i="2"/>
  <c r="F36" i="2"/>
  <c r="E27" i="2"/>
  <c r="E31" i="2"/>
  <c r="F26" i="2"/>
  <c r="F13" i="2"/>
  <c r="F30" i="2"/>
  <c r="F19" i="2"/>
  <c r="E5" i="2"/>
  <c r="E38" i="2"/>
  <c r="F34" i="2"/>
  <c r="E29" i="2"/>
  <c r="E25" i="2"/>
  <c r="F11" i="2"/>
  <c r="F38" i="2"/>
  <c r="E23" i="2"/>
  <c r="E21" i="2"/>
  <c r="E19" i="2"/>
  <c r="E17" i="2"/>
  <c r="E15" i="2"/>
  <c r="E13" i="2"/>
  <c r="E11" i="2"/>
  <c r="E9" i="2"/>
  <c r="E7" i="2"/>
  <c r="F5" i="2"/>
  <c r="E30" i="2"/>
  <c r="E28" i="2"/>
  <c r="E26" i="2"/>
  <c r="F24" i="2"/>
  <c r="F22" i="2"/>
  <c r="F20" i="2"/>
  <c r="F18" i="2"/>
  <c r="F16" i="2"/>
  <c r="F14" i="2"/>
  <c r="F12" i="2"/>
  <c r="F10" i="2"/>
  <c r="F8" i="2"/>
  <c r="F6" i="2"/>
  <c r="E39" i="2"/>
  <c r="E24" i="2"/>
  <c r="E22" i="2"/>
  <c r="E20" i="2"/>
  <c r="E18" i="2"/>
  <c r="E16" i="2"/>
  <c r="E14" i="2"/>
  <c r="E12" i="2"/>
  <c r="E10" i="2"/>
  <c r="E8" i="2"/>
  <c r="E6" i="2"/>
  <c r="F37" i="2"/>
  <c r="F35" i="2"/>
  <c r="F33" i="2"/>
  <c r="F4" i="2"/>
  <c r="E37" i="2"/>
  <c r="E35" i="2"/>
  <c r="E33" i="2"/>
  <c r="F31" i="2"/>
  <c r="F29" i="2"/>
  <c r="F27" i="2"/>
  <c r="O1" i="13" l="1"/>
  <c r="V2" i="11"/>
  <c r="K4" i="16" l="1"/>
  <c r="K23" i="25" l="1"/>
  <c r="K20" i="25"/>
  <c r="C3" i="16"/>
  <c r="D3" i="13"/>
  <c r="E1" i="11"/>
  <c r="L5" i="2"/>
  <c r="X5" i="3" s="1"/>
  <c r="M41" i="3"/>
  <c r="H14" i="8"/>
  <c r="D12" i="8"/>
  <c r="D9" i="8"/>
  <c r="B4" i="8"/>
  <c r="BV1" i="20"/>
  <c r="K82" i="25"/>
  <c r="K76" i="25" s="1"/>
  <c r="K64" i="25"/>
  <c r="K63" i="25" s="1"/>
  <c r="K59" i="25"/>
  <c r="K54" i="25"/>
  <c r="K45" i="25"/>
  <c r="K31" i="25"/>
  <c r="K28" i="25"/>
  <c r="K18" i="25" l="1"/>
  <c r="K14" i="25" s="1"/>
  <c r="K53" i="25"/>
  <c r="K44" i="25" s="1"/>
  <c r="K43" i="25" s="1"/>
  <c r="K42" i="25" s="1"/>
  <c r="K41" i="25" s="1"/>
  <c r="K27" i="25"/>
  <c r="BT48" i="23"/>
  <c r="BT48" i="24" s="1"/>
  <c r="BS48" i="23"/>
  <c r="BS48" i="24" s="1"/>
  <c r="BR48" i="23"/>
  <c r="BR48" i="24" s="1"/>
  <c r="BQ48" i="23"/>
  <c r="BQ48" i="24" s="1"/>
  <c r="BP48" i="23"/>
  <c r="BP48" i="24" s="1"/>
  <c r="BO48" i="23"/>
  <c r="BO48" i="24" s="1"/>
  <c r="BN48" i="23"/>
  <c r="BN48" i="24" s="1"/>
  <c r="BM48" i="23"/>
  <c r="BM48" i="24" s="1"/>
  <c r="BL48" i="23"/>
  <c r="BL48" i="24" s="1"/>
  <c r="BK48" i="23"/>
  <c r="BK48" i="24" s="1"/>
  <c r="BJ48" i="23"/>
  <c r="BJ48" i="24" s="1"/>
  <c r="BI48" i="23"/>
  <c r="BI48" i="24" s="1"/>
  <c r="BH48" i="23"/>
  <c r="BH48" i="24" s="1"/>
  <c r="BG48" i="23"/>
  <c r="BG48" i="24" s="1"/>
  <c r="BF48" i="23"/>
  <c r="BF48" i="24" s="1"/>
  <c r="BE48" i="23"/>
  <c r="BE48" i="24" s="1"/>
  <c r="BD48" i="23"/>
  <c r="BD48" i="24" s="1"/>
  <c r="BC48" i="23"/>
  <c r="BC48" i="24" s="1"/>
  <c r="BB48" i="23"/>
  <c r="BB48" i="24" s="1"/>
  <c r="BA48" i="23"/>
  <c r="BA48" i="24" s="1"/>
  <c r="AZ48" i="23"/>
  <c r="AZ48" i="24" s="1"/>
  <c r="AY48" i="23"/>
  <c r="AY48" i="24" s="1"/>
  <c r="AX48" i="23"/>
  <c r="AX48" i="24" s="1"/>
  <c r="AW48" i="23"/>
  <c r="AW48" i="24" s="1"/>
  <c r="AV48" i="23"/>
  <c r="AV48" i="24" s="1"/>
  <c r="AU48" i="23"/>
  <c r="AU48" i="24" s="1"/>
  <c r="AT48" i="23"/>
  <c r="AT48" i="24" s="1"/>
  <c r="AS48" i="23"/>
  <c r="AS48" i="24" s="1"/>
  <c r="AR48" i="23"/>
  <c r="AR48" i="24" s="1"/>
  <c r="AQ48" i="23"/>
  <c r="AQ48" i="24" s="1"/>
  <c r="AP48" i="23"/>
  <c r="AP48" i="24" s="1"/>
  <c r="AO48" i="23"/>
  <c r="AO48" i="24" s="1"/>
  <c r="AN48" i="23"/>
  <c r="AN48" i="24" s="1"/>
  <c r="AM48" i="23"/>
  <c r="AM48" i="24" s="1"/>
  <c r="AL48" i="23"/>
  <c r="AL48" i="24" s="1"/>
  <c r="AK48" i="23"/>
  <c r="AK48" i="24" s="1"/>
  <c r="AJ48" i="23"/>
  <c r="AJ48" i="24" s="1"/>
  <c r="AI48" i="23"/>
  <c r="AI48" i="24" s="1"/>
  <c r="AH48" i="23"/>
  <c r="AH48" i="24" s="1"/>
  <c r="AG48" i="23"/>
  <c r="AG48" i="24" s="1"/>
  <c r="AF48" i="23"/>
  <c r="AF48" i="24" s="1"/>
  <c r="AE48" i="23"/>
  <c r="AE48" i="24" s="1"/>
  <c r="AD48" i="23"/>
  <c r="AD48" i="24" s="1"/>
  <c r="AC48" i="23"/>
  <c r="AC48" i="24" s="1"/>
  <c r="AB48" i="23"/>
  <c r="AB48" i="24" s="1"/>
  <c r="AA48" i="23"/>
  <c r="AA48" i="24" s="1"/>
  <c r="Z48" i="23"/>
  <c r="Z48" i="24" s="1"/>
  <c r="Y48" i="23"/>
  <c r="Y48" i="24" s="1"/>
  <c r="X48" i="23"/>
  <c r="X48" i="24" s="1"/>
  <c r="W48" i="23"/>
  <c r="W48" i="24" s="1"/>
  <c r="V48" i="23"/>
  <c r="V48" i="24" s="1"/>
  <c r="U48" i="23"/>
  <c r="U48" i="24" s="1"/>
  <c r="T48" i="23"/>
  <c r="T48" i="24" s="1"/>
  <c r="S48" i="23"/>
  <c r="S48" i="24" s="1"/>
  <c r="R48" i="23"/>
  <c r="R48" i="24" s="1"/>
  <c r="Q48" i="23"/>
  <c r="Q48" i="24" s="1"/>
  <c r="P48" i="23"/>
  <c r="P48" i="24" s="1"/>
  <c r="O48" i="23"/>
  <c r="O48" i="24" s="1"/>
  <c r="N48" i="23"/>
  <c r="N48" i="24" s="1"/>
  <c r="M48" i="23"/>
  <c r="M48" i="24" s="1"/>
  <c r="L48" i="23"/>
  <c r="L48" i="24" s="1"/>
  <c r="K48" i="23"/>
  <c r="K48" i="24" s="1"/>
  <c r="J48" i="23"/>
  <c r="J48" i="24" s="1"/>
  <c r="I48" i="23"/>
  <c r="I48" i="24" s="1"/>
  <c r="H48" i="23"/>
  <c r="H48" i="24" s="1"/>
  <c r="G48" i="23"/>
  <c r="G48" i="24" s="1"/>
  <c r="F48" i="23"/>
  <c r="F48" i="24" s="1"/>
  <c r="E48" i="23"/>
  <c r="E48" i="24" s="1"/>
  <c r="D48" i="23"/>
  <c r="D48" i="24" s="1"/>
  <c r="C48" i="23"/>
  <c r="BT47" i="23"/>
  <c r="BT47" i="24" s="1"/>
  <c r="BS47" i="23"/>
  <c r="BR47" i="23"/>
  <c r="BR47" i="24" s="1"/>
  <c r="BQ47" i="23"/>
  <c r="BQ47" i="24" s="1"/>
  <c r="BP47" i="23"/>
  <c r="BO47" i="23"/>
  <c r="BO47" i="24" s="1"/>
  <c r="BN47" i="23"/>
  <c r="BN47" i="24" s="1"/>
  <c r="BM47" i="23"/>
  <c r="BM47" i="24" s="1"/>
  <c r="BL47" i="23"/>
  <c r="BL47" i="24" s="1"/>
  <c r="BK47" i="23"/>
  <c r="BJ47" i="23"/>
  <c r="BJ47" i="24" s="1"/>
  <c r="BI47" i="23"/>
  <c r="BI47" i="24" s="1"/>
  <c r="BH47" i="23"/>
  <c r="BG47" i="23"/>
  <c r="BG47" i="24" s="1"/>
  <c r="BF47" i="23"/>
  <c r="BF47" i="24" s="1"/>
  <c r="BE47" i="23"/>
  <c r="BE47" i="24" s="1"/>
  <c r="BD47" i="23"/>
  <c r="BD47" i="24" s="1"/>
  <c r="BC47" i="23"/>
  <c r="BB47" i="23"/>
  <c r="BB47" i="24" s="1"/>
  <c r="BA47" i="23"/>
  <c r="BA47" i="24" s="1"/>
  <c r="AZ47" i="23"/>
  <c r="AY47" i="23"/>
  <c r="AY47" i="24" s="1"/>
  <c r="AX47" i="23"/>
  <c r="AX47" i="24" s="1"/>
  <c r="AW47" i="23"/>
  <c r="AW47" i="24" s="1"/>
  <c r="AV47" i="23"/>
  <c r="AV47" i="24" s="1"/>
  <c r="AU47" i="23"/>
  <c r="AT47" i="23"/>
  <c r="AT47" i="24" s="1"/>
  <c r="AS47" i="23"/>
  <c r="AS47" i="24" s="1"/>
  <c r="AR47" i="23"/>
  <c r="AQ47" i="23"/>
  <c r="AQ47" i="24" s="1"/>
  <c r="AP47" i="23"/>
  <c r="AP47" i="24" s="1"/>
  <c r="AO47" i="23"/>
  <c r="AO47" i="24" s="1"/>
  <c r="AN47" i="23"/>
  <c r="AN47" i="24" s="1"/>
  <c r="AM47" i="23"/>
  <c r="AL47" i="23"/>
  <c r="AL47" i="24" s="1"/>
  <c r="AK47" i="23"/>
  <c r="AK47" i="24" s="1"/>
  <c r="AJ47" i="23"/>
  <c r="AI47" i="23"/>
  <c r="AI47" i="24" s="1"/>
  <c r="AH47" i="23"/>
  <c r="AH47" i="24" s="1"/>
  <c r="AG47" i="23"/>
  <c r="AG47" i="24" s="1"/>
  <c r="AF47" i="23"/>
  <c r="AF47" i="24" s="1"/>
  <c r="AE47" i="23"/>
  <c r="AD47" i="23"/>
  <c r="AD47" i="24" s="1"/>
  <c r="AC47" i="23"/>
  <c r="AC47" i="24" s="1"/>
  <c r="AB47" i="23"/>
  <c r="AA47" i="23"/>
  <c r="AA47" i="24" s="1"/>
  <c r="Z47" i="23"/>
  <c r="Z47" i="24" s="1"/>
  <c r="Y47" i="23"/>
  <c r="Y47" i="24" s="1"/>
  <c r="X47" i="23"/>
  <c r="X47" i="24" s="1"/>
  <c r="W47" i="23"/>
  <c r="V47" i="23"/>
  <c r="V47" i="24" s="1"/>
  <c r="U47" i="23"/>
  <c r="U47" i="24" s="1"/>
  <c r="T47" i="23"/>
  <c r="S47" i="23"/>
  <c r="S47" i="24" s="1"/>
  <c r="R47" i="23"/>
  <c r="R47" i="24" s="1"/>
  <c r="Q47" i="23"/>
  <c r="Q47" i="24" s="1"/>
  <c r="P47" i="23"/>
  <c r="P47" i="24" s="1"/>
  <c r="O47" i="23"/>
  <c r="N47" i="23"/>
  <c r="N47" i="24" s="1"/>
  <c r="M47" i="23"/>
  <c r="M47" i="24" s="1"/>
  <c r="L47" i="23"/>
  <c r="K47" i="23"/>
  <c r="K47" i="24" s="1"/>
  <c r="J47" i="23"/>
  <c r="J47" i="24" s="1"/>
  <c r="I47" i="23"/>
  <c r="I47" i="24" s="1"/>
  <c r="H47" i="23"/>
  <c r="H47" i="24" s="1"/>
  <c r="G47" i="23"/>
  <c r="F47" i="23"/>
  <c r="F47" i="24" s="1"/>
  <c r="E47" i="23"/>
  <c r="E47" i="24" s="1"/>
  <c r="D47" i="23"/>
  <c r="C47" i="23"/>
  <c r="C47" i="24" s="1"/>
  <c r="BT46" i="23"/>
  <c r="BT46" i="24" s="1"/>
  <c r="BS46" i="23"/>
  <c r="BR46" i="23"/>
  <c r="BR46" i="24" s="1"/>
  <c r="BQ46" i="23"/>
  <c r="BQ46" i="24" s="1"/>
  <c r="BP46" i="23"/>
  <c r="BO46" i="23"/>
  <c r="BO46" i="24" s="1"/>
  <c r="BN46" i="23"/>
  <c r="BN46" i="24" s="1"/>
  <c r="BM46" i="23"/>
  <c r="BM46" i="24" s="1"/>
  <c r="BL46" i="23"/>
  <c r="BL46" i="24" s="1"/>
  <c r="BK46" i="23"/>
  <c r="BJ46" i="23"/>
  <c r="BJ46" i="24" s="1"/>
  <c r="BI46" i="23"/>
  <c r="BI46" i="24" s="1"/>
  <c r="BH46" i="23"/>
  <c r="BG46" i="23"/>
  <c r="BG46" i="24" s="1"/>
  <c r="BF46" i="23"/>
  <c r="BF46" i="24" s="1"/>
  <c r="BE46" i="23"/>
  <c r="BE46" i="24" s="1"/>
  <c r="BD46" i="23"/>
  <c r="BD46" i="24" s="1"/>
  <c r="BC46" i="23"/>
  <c r="BB46" i="23"/>
  <c r="BB46" i="24" s="1"/>
  <c r="BA46" i="23"/>
  <c r="BA46" i="24" s="1"/>
  <c r="AZ46" i="23"/>
  <c r="AY46" i="23"/>
  <c r="AY46" i="24" s="1"/>
  <c r="AX46" i="23"/>
  <c r="AX46" i="24" s="1"/>
  <c r="AW46" i="23"/>
  <c r="AW46" i="24" s="1"/>
  <c r="AV46" i="23"/>
  <c r="AV46" i="24" s="1"/>
  <c r="AU46" i="23"/>
  <c r="AT46" i="23"/>
  <c r="AT46" i="24" s="1"/>
  <c r="AS46" i="23"/>
  <c r="AS46" i="24" s="1"/>
  <c r="AR46" i="23"/>
  <c r="AQ46" i="23"/>
  <c r="AQ46" i="24" s="1"/>
  <c r="AP46" i="23"/>
  <c r="AP46" i="24" s="1"/>
  <c r="AO46" i="23"/>
  <c r="AO46" i="24" s="1"/>
  <c r="AN46" i="23"/>
  <c r="AN46" i="24" s="1"/>
  <c r="AM46" i="23"/>
  <c r="AL46" i="23"/>
  <c r="AL46" i="24" s="1"/>
  <c r="AK46" i="23"/>
  <c r="AK46" i="24" s="1"/>
  <c r="AJ46" i="23"/>
  <c r="AI46" i="23"/>
  <c r="AI46" i="24" s="1"/>
  <c r="AH46" i="23"/>
  <c r="AH46" i="24" s="1"/>
  <c r="AG46" i="23"/>
  <c r="AG46" i="24" s="1"/>
  <c r="AF46" i="23"/>
  <c r="AF46" i="24" s="1"/>
  <c r="AE46" i="23"/>
  <c r="AD46" i="23"/>
  <c r="AD46" i="24" s="1"/>
  <c r="AC46" i="23"/>
  <c r="AC46" i="24" s="1"/>
  <c r="AB46" i="23"/>
  <c r="AA46" i="23"/>
  <c r="AA46" i="24" s="1"/>
  <c r="Z46" i="23"/>
  <c r="Z46" i="24" s="1"/>
  <c r="Y46" i="23"/>
  <c r="Y46" i="24" s="1"/>
  <c r="X46" i="23"/>
  <c r="X46" i="24" s="1"/>
  <c r="W46" i="23"/>
  <c r="V46" i="23"/>
  <c r="V46" i="24" s="1"/>
  <c r="U46" i="23"/>
  <c r="U46" i="24" s="1"/>
  <c r="T46" i="23"/>
  <c r="S46" i="23"/>
  <c r="S46" i="24" s="1"/>
  <c r="R46" i="23"/>
  <c r="R46" i="24" s="1"/>
  <c r="Q46" i="23"/>
  <c r="Q46" i="24" s="1"/>
  <c r="P46" i="23"/>
  <c r="P46" i="24" s="1"/>
  <c r="O46" i="23"/>
  <c r="N46" i="23"/>
  <c r="N46" i="24" s="1"/>
  <c r="M46" i="23"/>
  <c r="M46" i="24" s="1"/>
  <c r="L46" i="23"/>
  <c r="K46" i="23"/>
  <c r="K46" i="24" s="1"/>
  <c r="J46" i="23"/>
  <c r="J46" i="24" s="1"/>
  <c r="I46" i="23"/>
  <c r="I46" i="24" s="1"/>
  <c r="H46" i="23"/>
  <c r="H46" i="24" s="1"/>
  <c r="G46" i="23"/>
  <c r="F46" i="23"/>
  <c r="F46" i="24" s="1"/>
  <c r="E46" i="23"/>
  <c r="E46" i="24" s="1"/>
  <c r="D46" i="23"/>
  <c r="C46" i="23"/>
  <c r="C46" i="24" s="1"/>
  <c r="BT45" i="23"/>
  <c r="BT45" i="24" s="1"/>
  <c r="BS45" i="23"/>
  <c r="BS45" i="24" s="1"/>
  <c r="BR45" i="23"/>
  <c r="BR45" i="24" s="1"/>
  <c r="BQ45" i="23"/>
  <c r="BQ45" i="24" s="1"/>
  <c r="BP45" i="23"/>
  <c r="BO45" i="23"/>
  <c r="BO45" i="24" s="1"/>
  <c r="BN45" i="23"/>
  <c r="BN45" i="24" s="1"/>
  <c r="BM45" i="23"/>
  <c r="BM45" i="24" s="1"/>
  <c r="BL45" i="23"/>
  <c r="BL45" i="24" s="1"/>
  <c r="BK45" i="23"/>
  <c r="BK45" i="24" s="1"/>
  <c r="BJ45" i="23"/>
  <c r="BJ45" i="24" s="1"/>
  <c r="BI45" i="23"/>
  <c r="BI45" i="24" s="1"/>
  <c r="BH45" i="23"/>
  <c r="BG45" i="23"/>
  <c r="BG45" i="24" s="1"/>
  <c r="BF45" i="23"/>
  <c r="BF45" i="24" s="1"/>
  <c r="BE45" i="23"/>
  <c r="BE45" i="24" s="1"/>
  <c r="BD45" i="23"/>
  <c r="BD45" i="24" s="1"/>
  <c r="BC45" i="23"/>
  <c r="BC45" i="24" s="1"/>
  <c r="BB45" i="23"/>
  <c r="BB45" i="24" s="1"/>
  <c r="BA45" i="23"/>
  <c r="BA45" i="24" s="1"/>
  <c r="AZ45" i="23"/>
  <c r="AY45" i="23"/>
  <c r="AY45" i="24" s="1"/>
  <c r="AX45" i="23"/>
  <c r="AX45" i="24" s="1"/>
  <c r="AW45" i="23"/>
  <c r="AW45" i="24" s="1"/>
  <c r="AV45" i="23"/>
  <c r="AV45" i="24" s="1"/>
  <c r="AU45" i="23"/>
  <c r="AU45" i="24" s="1"/>
  <c r="AT45" i="23"/>
  <c r="AT45" i="24" s="1"/>
  <c r="AS45" i="23"/>
  <c r="AS45" i="24" s="1"/>
  <c r="AR45" i="23"/>
  <c r="AQ45" i="23"/>
  <c r="AQ45" i="24" s="1"/>
  <c r="AP45" i="23"/>
  <c r="AP45" i="24" s="1"/>
  <c r="AO45" i="23"/>
  <c r="AO45" i="24" s="1"/>
  <c r="AN45" i="23"/>
  <c r="AN45" i="24" s="1"/>
  <c r="AM45" i="23"/>
  <c r="AM45" i="24" s="1"/>
  <c r="AL45" i="23"/>
  <c r="AL45" i="24" s="1"/>
  <c r="AK45" i="23"/>
  <c r="AK45" i="24" s="1"/>
  <c r="AJ45" i="23"/>
  <c r="AI45" i="23"/>
  <c r="AI45" i="24" s="1"/>
  <c r="AH45" i="23"/>
  <c r="AH45" i="24" s="1"/>
  <c r="AG45" i="23"/>
  <c r="AG45" i="24" s="1"/>
  <c r="AF45" i="23"/>
  <c r="AF45" i="24" s="1"/>
  <c r="AE45" i="23"/>
  <c r="AE45" i="24" s="1"/>
  <c r="AD45" i="23"/>
  <c r="AD45" i="24" s="1"/>
  <c r="AC45" i="23"/>
  <c r="AC45" i="24" s="1"/>
  <c r="AB45" i="23"/>
  <c r="AA45" i="23"/>
  <c r="AA45" i="24" s="1"/>
  <c r="Z45" i="23"/>
  <c r="Z45" i="24" s="1"/>
  <c r="Y45" i="23"/>
  <c r="Y45" i="24" s="1"/>
  <c r="X45" i="23"/>
  <c r="X45" i="24" s="1"/>
  <c r="W45" i="23"/>
  <c r="W45" i="24" s="1"/>
  <c r="V45" i="23"/>
  <c r="V45" i="24" s="1"/>
  <c r="U45" i="23"/>
  <c r="U45" i="24" s="1"/>
  <c r="T45" i="23"/>
  <c r="S45" i="23"/>
  <c r="S45" i="24" s="1"/>
  <c r="R45" i="23"/>
  <c r="R45" i="24" s="1"/>
  <c r="Q45" i="23"/>
  <c r="Q45" i="24" s="1"/>
  <c r="P45" i="23"/>
  <c r="P45" i="24" s="1"/>
  <c r="O45" i="23"/>
  <c r="O45" i="24" s="1"/>
  <c r="N45" i="23"/>
  <c r="N45" i="24" s="1"/>
  <c r="M45" i="23"/>
  <c r="M45" i="24" s="1"/>
  <c r="L45" i="23"/>
  <c r="K45" i="23"/>
  <c r="K45" i="24" s="1"/>
  <c r="J45" i="23"/>
  <c r="J45" i="24" s="1"/>
  <c r="I45" i="23"/>
  <c r="I45" i="24" s="1"/>
  <c r="H45" i="23"/>
  <c r="H45" i="24" s="1"/>
  <c r="G45" i="23"/>
  <c r="G45" i="24" s="1"/>
  <c r="F45" i="23"/>
  <c r="F45" i="24" s="1"/>
  <c r="E45" i="23"/>
  <c r="E45" i="24" s="1"/>
  <c r="D45" i="23"/>
  <c r="C45" i="23"/>
  <c r="C45" i="24" s="1"/>
  <c r="BT44" i="23"/>
  <c r="BT44" i="24" s="1"/>
  <c r="BS44" i="23"/>
  <c r="BS44" i="24" s="1"/>
  <c r="BR44" i="23"/>
  <c r="BR44" i="24" s="1"/>
  <c r="BQ44" i="23"/>
  <c r="BQ44" i="24" s="1"/>
  <c r="BP44" i="23"/>
  <c r="BP44" i="24" s="1"/>
  <c r="BO44" i="23"/>
  <c r="BO44" i="24" s="1"/>
  <c r="BN44" i="23"/>
  <c r="BN44" i="24" s="1"/>
  <c r="BM44" i="23"/>
  <c r="BM44" i="24" s="1"/>
  <c r="BL44" i="23"/>
  <c r="BL44" i="24" s="1"/>
  <c r="BK44" i="23"/>
  <c r="BK44" i="24" s="1"/>
  <c r="BJ44" i="23"/>
  <c r="BJ44" i="24" s="1"/>
  <c r="BI44" i="23"/>
  <c r="BI44" i="24" s="1"/>
  <c r="BH44" i="23"/>
  <c r="BH44" i="24" s="1"/>
  <c r="BG44" i="23"/>
  <c r="BG44" i="24" s="1"/>
  <c r="BF44" i="23"/>
  <c r="BF44" i="24" s="1"/>
  <c r="BE44" i="23"/>
  <c r="BE44" i="24" s="1"/>
  <c r="BD44" i="23"/>
  <c r="BD44" i="24" s="1"/>
  <c r="BC44" i="23"/>
  <c r="BC44" i="24" s="1"/>
  <c r="BB44" i="23"/>
  <c r="BB44" i="24" s="1"/>
  <c r="BA44" i="23"/>
  <c r="BA44" i="24" s="1"/>
  <c r="AZ44" i="23"/>
  <c r="AZ44" i="24" s="1"/>
  <c r="AY44" i="23"/>
  <c r="AY44" i="24" s="1"/>
  <c r="AX44" i="23"/>
  <c r="AX44" i="24" s="1"/>
  <c r="AW44" i="23"/>
  <c r="AW44" i="24" s="1"/>
  <c r="AV44" i="23"/>
  <c r="AV44" i="24" s="1"/>
  <c r="AU44" i="23"/>
  <c r="AU44" i="24" s="1"/>
  <c r="AT44" i="23"/>
  <c r="AT44" i="24" s="1"/>
  <c r="AS44" i="23"/>
  <c r="AS44" i="24" s="1"/>
  <c r="AR44" i="23"/>
  <c r="AR44" i="24" s="1"/>
  <c r="AQ44" i="23"/>
  <c r="AQ44" i="24" s="1"/>
  <c r="AP44" i="23"/>
  <c r="AP44" i="24" s="1"/>
  <c r="AO44" i="23"/>
  <c r="AO44" i="24" s="1"/>
  <c r="AN44" i="23"/>
  <c r="AN44" i="24" s="1"/>
  <c r="AM44" i="23"/>
  <c r="AM44" i="24" s="1"/>
  <c r="AL44" i="23"/>
  <c r="AL44" i="24" s="1"/>
  <c r="AK44" i="23"/>
  <c r="AK44" i="24" s="1"/>
  <c r="AJ44" i="23"/>
  <c r="AJ44" i="24" s="1"/>
  <c r="AI44" i="23"/>
  <c r="AI44" i="24" s="1"/>
  <c r="AH44" i="23"/>
  <c r="AH44" i="24" s="1"/>
  <c r="AG44" i="23"/>
  <c r="AG44" i="24" s="1"/>
  <c r="AF44" i="23"/>
  <c r="AF44" i="24" s="1"/>
  <c r="AE44" i="23"/>
  <c r="AE44" i="24" s="1"/>
  <c r="AD44" i="23"/>
  <c r="AD44" i="24" s="1"/>
  <c r="AC44" i="23"/>
  <c r="AC44" i="24" s="1"/>
  <c r="AB44" i="23"/>
  <c r="AB44" i="24" s="1"/>
  <c r="AA44" i="23"/>
  <c r="AA44" i="24" s="1"/>
  <c r="Z44" i="23"/>
  <c r="Z44" i="24" s="1"/>
  <c r="Y44" i="23"/>
  <c r="Y44" i="24" s="1"/>
  <c r="X44" i="23"/>
  <c r="X44" i="24" s="1"/>
  <c r="W44" i="23"/>
  <c r="W44" i="24" s="1"/>
  <c r="V44" i="23"/>
  <c r="V44" i="24" s="1"/>
  <c r="U44" i="23"/>
  <c r="U44" i="24" s="1"/>
  <c r="T44" i="23"/>
  <c r="T44" i="24" s="1"/>
  <c r="S44" i="23"/>
  <c r="S44" i="24" s="1"/>
  <c r="R44" i="23"/>
  <c r="R44" i="24" s="1"/>
  <c r="Q44" i="23"/>
  <c r="Q44" i="24" s="1"/>
  <c r="P44" i="23"/>
  <c r="P44" i="24" s="1"/>
  <c r="O44" i="23"/>
  <c r="O44" i="24" s="1"/>
  <c r="N44" i="23"/>
  <c r="N44" i="24" s="1"/>
  <c r="M44" i="23"/>
  <c r="M44" i="24" s="1"/>
  <c r="L44" i="23"/>
  <c r="L44" i="24" s="1"/>
  <c r="K44" i="23"/>
  <c r="K44" i="24" s="1"/>
  <c r="J44" i="23"/>
  <c r="J44" i="24" s="1"/>
  <c r="I44" i="23"/>
  <c r="I44" i="24" s="1"/>
  <c r="H44" i="23"/>
  <c r="H44" i="24" s="1"/>
  <c r="G44" i="23"/>
  <c r="G44" i="24" s="1"/>
  <c r="F44" i="23"/>
  <c r="F44" i="24" s="1"/>
  <c r="E44" i="23"/>
  <c r="E44" i="24" s="1"/>
  <c r="D44" i="23"/>
  <c r="D44" i="24" s="1"/>
  <c r="C44" i="23"/>
  <c r="C44" i="24" s="1"/>
  <c r="BT43" i="23"/>
  <c r="BT43" i="24" s="1"/>
  <c r="BS43" i="23"/>
  <c r="BS43" i="24" s="1"/>
  <c r="BR43" i="23"/>
  <c r="BR43" i="24" s="1"/>
  <c r="BQ43" i="23"/>
  <c r="BQ43" i="24" s="1"/>
  <c r="BP43" i="23"/>
  <c r="BO43" i="23"/>
  <c r="BO43" i="24" s="1"/>
  <c r="BN43" i="23"/>
  <c r="BN43" i="24" s="1"/>
  <c r="BM43" i="23"/>
  <c r="BM43" i="24" s="1"/>
  <c r="BL43" i="23"/>
  <c r="BL43" i="24" s="1"/>
  <c r="BK43" i="23"/>
  <c r="BK43" i="24" s="1"/>
  <c r="BJ43" i="23"/>
  <c r="BJ43" i="24" s="1"/>
  <c r="BI43" i="23"/>
  <c r="BI43" i="24" s="1"/>
  <c r="BH43" i="23"/>
  <c r="BG43" i="23"/>
  <c r="BG43" i="24" s="1"/>
  <c r="BF43" i="23"/>
  <c r="BF43" i="24" s="1"/>
  <c r="BE43" i="23"/>
  <c r="BE43" i="24" s="1"/>
  <c r="BD43" i="23"/>
  <c r="BD43" i="24" s="1"/>
  <c r="BC43" i="23"/>
  <c r="BC43" i="24" s="1"/>
  <c r="BB43" i="23"/>
  <c r="BB43" i="24" s="1"/>
  <c r="BA43" i="23"/>
  <c r="BA43" i="24" s="1"/>
  <c r="AZ43" i="23"/>
  <c r="AY43" i="23"/>
  <c r="AY43" i="24" s="1"/>
  <c r="AX43" i="23"/>
  <c r="AX43" i="24" s="1"/>
  <c r="AW43" i="23"/>
  <c r="AW43" i="24" s="1"/>
  <c r="AV43" i="23"/>
  <c r="AV43" i="24" s="1"/>
  <c r="AU43" i="23"/>
  <c r="AU43" i="24" s="1"/>
  <c r="AT43" i="23"/>
  <c r="AT43" i="24" s="1"/>
  <c r="AS43" i="23"/>
  <c r="AS43" i="24" s="1"/>
  <c r="AR43" i="23"/>
  <c r="AQ43" i="23"/>
  <c r="AQ43" i="24" s="1"/>
  <c r="AP43" i="23"/>
  <c r="AP43" i="24" s="1"/>
  <c r="AO43" i="23"/>
  <c r="AO43" i="24" s="1"/>
  <c r="AN43" i="23"/>
  <c r="AN43" i="24" s="1"/>
  <c r="AM43" i="23"/>
  <c r="AM43" i="24" s="1"/>
  <c r="AL43" i="23"/>
  <c r="AL43" i="24" s="1"/>
  <c r="AK43" i="23"/>
  <c r="AK43" i="24" s="1"/>
  <c r="AJ43" i="23"/>
  <c r="AI43" i="23"/>
  <c r="AI43" i="24" s="1"/>
  <c r="AH43" i="23"/>
  <c r="AH43" i="24" s="1"/>
  <c r="AG43" i="23"/>
  <c r="AG43" i="24" s="1"/>
  <c r="AF43" i="23"/>
  <c r="AF43" i="24" s="1"/>
  <c r="AE43" i="23"/>
  <c r="AE43" i="24" s="1"/>
  <c r="AD43" i="23"/>
  <c r="AD43" i="24" s="1"/>
  <c r="AC43" i="23"/>
  <c r="AC43" i="24" s="1"/>
  <c r="AB43" i="23"/>
  <c r="AA43" i="23"/>
  <c r="AA43" i="24" s="1"/>
  <c r="Z43" i="23"/>
  <c r="Z43" i="24" s="1"/>
  <c r="Y43" i="23"/>
  <c r="Y43" i="24" s="1"/>
  <c r="X43" i="23"/>
  <c r="X43" i="24" s="1"/>
  <c r="W43" i="23"/>
  <c r="W43" i="24" s="1"/>
  <c r="V43" i="23"/>
  <c r="V43" i="24" s="1"/>
  <c r="U43" i="23"/>
  <c r="U43" i="24" s="1"/>
  <c r="T43" i="23"/>
  <c r="S43" i="23"/>
  <c r="S43" i="24" s="1"/>
  <c r="R43" i="23"/>
  <c r="R43" i="24" s="1"/>
  <c r="Q43" i="23"/>
  <c r="Q43" i="24" s="1"/>
  <c r="P43" i="23"/>
  <c r="P43" i="24" s="1"/>
  <c r="O43" i="23"/>
  <c r="O43" i="24" s="1"/>
  <c r="N43" i="23"/>
  <c r="N43" i="24" s="1"/>
  <c r="M43" i="23"/>
  <c r="M43" i="24" s="1"/>
  <c r="L43" i="23"/>
  <c r="K43" i="23"/>
  <c r="K43" i="24" s="1"/>
  <c r="J43" i="23"/>
  <c r="J43" i="24" s="1"/>
  <c r="I43" i="23"/>
  <c r="I43" i="24" s="1"/>
  <c r="H43" i="23"/>
  <c r="H43" i="24" s="1"/>
  <c r="G43" i="23"/>
  <c r="G43" i="24" s="1"/>
  <c r="F43" i="23"/>
  <c r="F43" i="24" s="1"/>
  <c r="E43" i="23"/>
  <c r="E43" i="24" s="1"/>
  <c r="D43" i="23"/>
  <c r="C43" i="23"/>
  <c r="C43" i="24" s="1"/>
  <c r="BT42" i="23"/>
  <c r="BT42" i="24" s="1"/>
  <c r="BS42" i="23"/>
  <c r="BS42" i="24" s="1"/>
  <c r="BR42" i="23"/>
  <c r="BR42" i="24" s="1"/>
  <c r="BQ42" i="23"/>
  <c r="BQ42" i="24" s="1"/>
  <c r="BP42" i="23"/>
  <c r="BO42" i="23"/>
  <c r="BO42" i="24" s="1"/>
  <c r="BN42" i="23"/>
  <c r="BN42" i="24" s="1"/>
  <c r="BM42" i="23"/>
  <c r="BM42" i="24" s="1"/>
  <c r="BL42" i="23"/>
  <c r="BL42" i="24" s="1"/>
  <c r="BK42" i="23"/>
  <c r="BK42" i="24" s="1"/>
  <c r="BJ42" i="23"/>
  <c r="BJ42" i="24" s="1"/>
  <c r="BI42" i="23"/>
  <c r="BI42" i="24" s="1"/>
  <c r="BH42" i="23"/>
  <c r="BG42" i="23"/>
  <c r="BG42" i="24" s="1"/>
  <c r="BF42" i="23"/>
  <c r="BF42" i="24" s="1"/>
  <c r="BE42" i="23"/>
  <c r="BE42" i="24" s="1"/>
  <c r="BD42" i="23"/>
  <c r="BD42" i="24" s="1"/>
  <c r="BC42" i="23"/>
  <c r="BC42" i="24" s="1"/>
  <c r="BB42" i="23"/>
  <c r="BB42" i="24" s="1"/>
  <c r="BA42" i="23"/>
  <c r="BA42" i="24" s="1"/>
  <c r="AZ42" i="23"/>
  <c r="AY42" i="23"/>
  <c r="AY42" i="24" s="1"/>
  <c r="AX42" i="23"/>
  <c r="AX42" i="24" s="1"/>
  <c r="AW42" i="23"/>
  <c r="AW42" i="24" s="1"/>
  <c r="AV42" i="23"/>
  <c r="AV42" i="24" s="1"/>
  <c r="AU42" i="23"/>
  <c r="AU42" i="24" s="1"/>
  <c r="AT42" i="23"/>
  <c r="AT42" i="24" s="1"/>
  <c r="AS42" i="23"/>
  <c r="AS42" i="24" s="1"/>
  <c r="AR42" i="23"/>
  <c r="AQ42" i="23"/>
  <c r="AQ42" i="24" s="1"/>
  <c r="AP42" i="23"/>
  <c r="AP42" i="24" s="1"/>
  <c r="AO42" i="23"/>
  <c r="AO42" i="24" s="1"/>
  <c r="AN42" i="23"/>
  <c r="AN42" i="24" s="1"/>
  <c r="AM42" i="23"/>
  <c r="AM42" i="24" s="1"/>
  <c r="AL42" i="23"/>
  <c r="AL42" i="24" s="1"/>
  <c r="AK42" i="23"/>
  <c r="AK42" i="24" s="1"/>
  <c r="AJ42" i="23"/>
  <c r="AI42" i="23"/>
  <c r="AI42" i="24" s="1"/>
  <c r="AH42" i="23"/>
  <c r="AH42" i="24" s="1"/>
  <c r="AG42" i="23"/>
  <c r="AG42" i="24" s="1"/>
  <c r="AF42" i="23"/>
  <c r="AF42" i="24" s="1"/>
  <c r="AE42" i="23"/>
  <c r="AE42" i="24" s="1"/>
  <c r="AD42" i="23"/>
  <c r="AD42" i="24" s="1"/>
  <c r="AC42" i="23"/>
  <c r="AC42" i="24" s="1"/>
  <c r="AB42" i="23"/>
  <c r="AA42" i="23"/>
  <c r="AA42" i="24" s="1"/>
  <c r="Z42" i="23"/>
  <c r="Z42" i="24" s="1"/>
  <c r="Y42" i="23"/>
  <c r="Y42" i="24" s="1"/>
  <c r="X42" i="23"/>
  <c r="X42" i="24" s="1"/>
  <c r="W42" i="23"/>
  <c r="W42" i="24" s="1"/>
  <c r="V42" i="23"/>
  <c r="V42" i="24" s="1"/>
  <c r="U42" i="23"/>
  <c r="U42" i="24" s="1"/>
  <c r="T42" i="23"/>
  <c r="S42" i="23"/>
  <c r="S42" i="24" s="1"/>
  <c r="R42" i="23"/>
  <c r="R42" i="24" s="1"/>
  <c r="Q42" i="23"/>
  <c r="Q42" i="24" s="1"/>
  <c r="P42" i="23"/>
  <c r="P42" i="24" s="1"/>
  <c r="O42" i="23"/>
  <c r="O42" i="24" s="1"/>
  <c r="N42" i="23"/>
  <c r="N42" i="24" s="1"/>
  <c r="M42" i="23"/>
  <c r="M42" i="24" s="1"/>
  <c r="L42" i="23"/>
  <c r="K42" i="23"/>
  <c r="K42" i="24" s="1"/>
  <c r="J42" i="23"/>
  <c r="J42" i="24" s="1"/>
  <c r="I42" i="23"/>
  <c r="I42" i="24" s="1"/>
  <c r="H42" i="23"/>
  <c r="H42" i="24" s="1"/>
  <c r="G42" i="23"/>
  <c r="G42" i="24" s="1"/>
  <c r="F42" i="23"/>
  <c r="F42" i="24" s="1"/>
  <c r="E42" i="23"/>
  <c r="E42" i="24" s="1"/>
  <c r="D42" i="23"/>
  <c r="C42" i="23"/>
  <c r="C42" i="24" s="1"/>
  <c r="BT41" i="23"/>
  <c r="BT41" i="24" s="1"/>
  <c r="BS41" i="23"/>
  <c r="BS41" i="24" s="1"/>
  <c r="BR41" i="23"/>
  <c r="BR41" i="24" s="1"/>
  <c r="BQ41" i="23"/>
  <c r="BQ41" i="24" s="1"/>
  <c r="BP41" i="23"/>
  <c r="BO41" i="23"/>
  <c r="BO41" i="24" s="1"/>
  <c r="BN41" i="23"/>
  <c r="BN41" i="24" s="1"/>
  <c r="BM41" i="23"/>
  <c r="BM41" i="24" s="1"/>
  <c r="BL41" i="23"/>
  <c r="BL41" i="24" s="1"/>
  <c r="BK41" i="23"/>
  <c r="BK41" i="24" s="1"/>
  <c r="BJ41" i="23"/>
  <c r="BJ41" i="24" s="1"/>
  <c r="BI41" i="23"/>
  <c r="BI41" i="24" s="1"/>
  <c r="BH41" i="23"/>
  <c r="BG41" i="23"/>
  <c r="BG41" i="24" s="1"/>
  <c r="BF41" i="23"/>
  <c r="BF41" i="24" s="1"/>
  <c r="BE41" i="23"/>
  <c r="BE41" i="24" s="1"/>
  <c r="BD41" i="23"/>
  <c r="BD41" i="24" s="1"/>
  <c r="BC41" i="23"/>
  <c r="BC41" i="24" s="1"/>
  <c r="BB41" i="23"/>
  <c r="BB41" i="24" s="1"/>
  <c r="BA41" i="23"/>
  <c r="BA41" i="24" s="1"/>
  <c r="AZ41" i="23"/>
  <c r="AY41" i="23"/>
  <c r="AY41" i="24" s="1"/>
  <c r="AX41" i="23"/>
  <c r="AX41" i="24" s="1"/>
  <c r="AW41" i="23"/>
  <c r="AW41" i="24" s="1"/>
  <c r="AV41" i="23"/>
  <c r="AV41" i="24" s="1"/>
  <c r="AU41" i="23"/>
  <c r="AU41" i="24" s="1"/>
  <c r="AT41" i="23"/>
  <c r="AT41" i="24" s="1"/>
  <c r="AS41" i="23"/>
  <c r="AS41" i="24" s="1"/>
  <c r="AR41" i="23"/>
  <c r="AQ41" i="23"/>
  <c r="AQ41" i="24" s="1"/>
  <c r="AP41" i="23"/>
  <c r="AP41" i="24" s="1"/>
  <c r="AO41" i="23"/>
  <c r="AO41" i="24" s="1"/>
  <c r="AN41" i="23"/>
  <c r="AN41" i="24" s="1"/>
  <c r="AM41" i="23"/>
  <c r="AM41" i="24" s="1"/>
  <c r="AL41" i="23"/>
  <c r="AL41" i="24" s="1"/>
  <c r="AK41" i="23"/>
  <c r="AK41" i="24" s="1"/>
  <c r="AJ41" i="23"/>
  <c r="AI41" i="23"/>
  <c r="AI41" i="24" s="1"/>
  <c r="AH41" i="23"/>
  <c r="AH41" i="24" s="1"/>
  <c r="AG41" i="23"/>
  <c r="AG41" i="24" s="1"/>
  <c r="AF41" i="23"/>
  <c r="AF41" i="24" s="1"/>
  <c r="AE41" i="23"/>
  <c r="AE41" i="24" s="1"/>
  <c r="AD41" i="23"/>
  <c r="AD41" i="24" s="1"/>
  <c r="AC41" i="23"/>
  <c r="AC41" i="24" s="1"/>
  <c r="AB41" i="23"/>
  <c r="AA41" i="23"/>
  <c r="AA41" i="24" s="1"/>
  <c r="Z41" i="23"/>
  <c r="Z41" i="24" s="1"/>
  <c r="Y41" i="23"/>
  <c r="Y41" i="24" s="1"/>
  <c r="X41" i="23"/>
  <c r="X41" i="24" s="1"/>
  <c r="W41" i="23"/>
  <c r="W41" i="24" s="1"/>
  <c r="V41" i="23"/>
  <c r="V41" i="24" s="1"/>
  <c r="U41" i="23"/>
  <c r="U41" i="24" s="1"/>
  <c r="T41" i="23"/>
  <c r="S41" i="23"/>
  <c r="S41" i="24" s="1"/>
  <c r="R41" i="23"/>
  <c r="R41" i="24" s="1"/>
  <c r="Q41" i="23"/>
  <c r="Q41" i="24" s="1"/>
  <c r="P41" i="23"/>
  <c r="P41" i="24" s="1"/>
  <c r="O41" i="23"/>
  <c r="O41" i="24" s="1"/>
  <c r="N41" i="23"/>
  <c r="N41" i="24" s="1"/>
  <c r="M41" i="23"/>
  <c r="M41" i="24" s="1"/>
  <c r="L41" i="23"/>
  <c r="K41" i="23"/>
  <c r="K41" i="24" s="1"/>
  <c r="J41" i="23"/>
  <c r="J41" i="24" s="1"/>
  <c r="I41" i="23"/>
  <c r="I41" i="24" s="1"/>
  <c r="H41" i="23"/>
  <c r="H41" i="24" s="1"/>
  <c r="G41" i="23"/>
  <c r="G41" i="24" s="1"/>
  <c r="F41" i="23"/>
  <c r="F41" i="24" s="1"/>
  <c r="E41" i="23"/>
  <c r="E41" i="24" s="1"/>
  <c r="D41" i="23"/>
  <c r="C41" i="23"/>
  <c r="C41" i="24" s="1"/>
  <c r="BT40" i="23"/>
  <c r="BT40" i="24" s="1"/>
  <c r="BS40" i="23"/>
  <c r="BS40" i="24" s="1"/>
  <c r="BR40" i="23"/>
  <c r="BR40" i="24" s="1"/>
  <c r="BQ40" i="23"/>
  <c r="BQ40" i="24" s="1"/>
  <c r="BP40" i="23"/>
  <c r="BP40" i="24" s="1"/>
  <c r="BO40" i="23"/>
  <c r="BO40" i="24" s="1"/>
  <c r="BN40" i="23"/>
  <c r="BN40" i="24" s="1"/>
  <c r="BM40" i="23"/>
  <c r="BM40" i="24" s="1"/>
  <c r="BL40" i="23"/>
  <c r="BL40" i="24" s="1"/>
  <c r="BK40" i="23"/>
  <c r="BK40" i="24" s="1"/>
  <c r="BJ40" i="23"/>
  <c r="BJ40" i="24" s="1"/>
  <c r="BI40" i="23"/>
  <c r="BI40" i="24" s="1"/>
  <c r="BH40" i="23"/>
  <c r="BH40" i="24" s="1"/>
  <c r="BG40" i="23"/>
  <c r="BG40" i="24" s="1"/>
  <c r="BF40" i="23"/>
  <c r="BF40" i="24" s="1"/>
  <c r="BE40" i="23"/>
  <c r="BE40" i="24" s="1"/>
  <c r="BD40" i="23"/>
  <c r="BD40" i="24" s="1"/>
  <c r="BC40" i="23"/>
  <c r="BC40" i="24" s="1"/>
  <c r="BB40" i="23"/>
  <c r="BB40" i="24" s="1"/>
  <c r="BA40" i="23"/>
  <c r="BA40" i="24" s="1"/>
  <c r="AZ40" i="23"/>
  <c r="AZ40" i="24" s="1"/>
  <c r="AY40" i="23"/>
  <c r="AY40" i="24" s="1"/>
  <c r="AX40" i="23"/>
  <c r="AX40" i="24" s="1"/>
  <c r="AW40" i="23"/>
  <c r="AW40" i="24" s="1"/>
  <c r="AV40" i="23"/>
  <c r="AV40" i="24" s="1"/>
  <c r="AU40" i="23"/>
  <c r="AU40" i="24" s="1"/>
  <c r="AT40" i="23"/>
  <c r="AT40" i="24" s="1"/>
  <c r="AS40" i="23"/>
  <c r="AS40" i="24" s="1"/>
  <c r="AR40" i="23"/>
  <c r="AR40" i="24" s="1"/>
  <c r="AQ40" i="23"/>
  <c r="AQ40" i="24" s="1"/>
  <c r="AP40" i="23"/>
  <c r="AP40" i="24" s="1"/>
  <c r="AO40" i="23"/>
  <c r="AO40" i="24" s="1"/>
  <c r="AN40" i="23"/>
  <c r="AN40" i="24" s="1"/>
  <c r="AM40" i="23"/>
  <c r="AM40" i="24" s="1"/>
  <c r="AL40" i="23"/>
  <c r="AL40" i="24" s="1"/>
  <c r="AK40" i="23"/>
  <c r="AK40" i="24" s="1"/>
  <c r="AJ40" i="23"/>
  <c r="AJ40" i="24" s="1"/>
  <c r="AI40" i="23"/>
  <c r="AI40" i="24" s="1"/>
  <c r="AH40" i="23"/>
  <c r="AH40" i="24" s="1"/>
  <c r="AG40" i="23"/>
  <c r="AG40" i="24" s="1"/>
  <c r="AF40" i="23"/>
  <c r="AF40" i="24" s="1"/>
  <c r="AE40" i="23"/>
  <c r="AE40" i="24" s="1"/>
  <c r="AD40" i="23"/>
  <c r="AD40" i="24" s="1"/>
  <c r="AC40" i="23"/>
  <c r="AC40" i="24" s="1"/>
  <c r="AB40" i="23"/>
  <c r="AB40" i="24" s="1"/>
  <c r="AA40" i="23"/>
  <c r="AA40" i="24" s="1"/>
  <c r="Z40" i="23"/>
  <c r="Z40" i="24" s="1"/>
  <c r="Y40" i="23"/>
  <c r="Y40" i="24" s="1"/>
  <c r="X40" i="23"/>
  <c r="X40" i="24" s="1"/>
  <c r="W40" i="23"/>
  <c r="W40" i="24" s="1"/>
  <c r="V40" i="23"/>
  <c r="V40" i="24" s="1"/>
  <c r="U40" i="23"/>
  <c r="U40" i="24" s="1"/>
  <c r="T40" i="23"/>
  <c r="T40" i="24" s="1"/>
  <c r="S40" i="23"/>
  <c r="S40" i="24" s="1"/>
  <c r="R40" i="23"/>
  <c r="R40" i="24" s="1"/>
  <c r="Q40" i="23"/>
  <c r="Q40" i="24" s="1"/>
  <c r="P40" i="23"/>
  <c r="P40" i="24" s="1"/>
  <c r="O40" i="23"/>
  <c r="O40" i="24" s="1"/>
  <c r="N40" i="23"/>
  <c r="N40" i="24" s="1"/>
  <c r="M40" i="23"/>
  <c r="M40" i="24" s="1"/>
  <c r="L40" i="23"/>
  <c r="L40" i="24" s="1"/>
  <c r="K40" i="23"/>
  <c r="K40" i="24" s="1"/>
  <c r="J40" i="23"/>
  <c r="J40" i="24" s="1"/>
  <c r="I40" i="23"/>
  <c r="I40" i="24" s="1"/>
  <c r="H40" i="23"/>
  <c r="H40" i="24" s="1"/>
  <c r="G40" i="23"/>
  <c r="G40" i="24" s="1"/>
  <c r="F40" i="23"/>
  <c r="F40" i="24" s="1"/>
  <c r="E40" i="23"/>
  <c r="E40" i="24" s="1"/>
  <c r="D40" i="23"/>
  <c r="D40" i="24" s="1"/>
  <c r="C40" i="23"/>
  <c r="C40" i="24" s="1"/>
  <c r="BT39" i="23"/>
  <c r="BT39" i="24" s="1"/>
  <c r="BS39" i="23"/>
  <c r="BS39" i="24" s="1"/>
  <c r="BR39" i="23"/>
  <c r="BR39" i="24" s="1"/>
  <c r="BQ39" i="23"/>
  <c r="BQ39" i="24" s="1"/>
  <c r="BP39" i="23"/>
  <c r="BO39" i="23"/>
  <c r="BO39" i="24" s="1"/>
  <c r="BN39" i="23"/>
  <c r="BN39" i="24" s="1"/>
  <c r="BM39" i="23"/>
  <c r="BM39" i="24" s="1"/>
  <c r="BL39" i="23"/>
  <c r="BL39" i="24" s="1"/>
  <c r="BK39" i="23"/>
  <c r="BK39" i="24" s="1"/>
  <c r="BJ39" i="23"/>
  <c r="BJ39" i="24" s="1"/>
  <c r="BI39" i="23"/>
  <c r="BI39" i="24" s="1"/>
  <c r="BH39" i="23"/>
  <c r="BG39" i="23"/>
  <c r="BG39" i="24" s="1"/>
  <c r="BF39" i="23"/>
  <c r="BF39" i="24" s="1"/>
  <c r="BE39" i="23"/>
  <c r="BE39" i="24" s="1"/>
  <c r="BD39" i="23"/>
  <c r="BD39" i="24" s="1"/>
  <c r="BC39" i="23"/>
  <c r="BC39" i="24" s="1"/>
  <c r="BB39" i="23"/>
  <c r="BB39" i="24" s="1"/>
  <c r="BA39" i="23"/>
  <c r="BA39" i="24" s="1"/>
  <c r="AZ39" i="23"/>
  <c r="AY39" i="23"/>
  <c r="AY39" i="24" s="1"/>
  <c r="AX39" i="23"/>
  <c r="AX39" i="24" s="1"/>
  <c r="AW39" i="23"/>
  <c r="AW39" i="24" s="1"/>
  <c r="AV39" i="23"/>
  <c r="AV39" i="24" s="1"/>
  <c r="AU39" i="23"/>
  <c r="AU39" i="24" s="1"/>
  <c r="AT39" i="23"/>
  <c r="AT39" i="24" s="1"/>
  <c r="AS39" i="23"/>
  <c r="AS39" i="24" s="1"/>
  <c r="AR39" i="23"/>
  <c r="AQ39" i="23"/>
  <c r="AQ39" i="24" s="1"/>
  <c r="AP39" i="23"/>
  <c r="AP39" i="24" s="1"/>
  <c r="AO39" i="23"/>
  <c r="AO39" i="24" s="1"/>
  <c r="AN39" i="23"/>
  <c r="AN39" i="24" s="1"/>
  <c r="AM39" i="23"/>
  <c r="AM39" i="24" s="1"/>
  <c r="AL39" i="23"/>
  <c r="AL39" i="24" s="1"/>
  <c r="AK39" i="23"/>
  <c r="AK39" i="24" s="1"/>
  <c r="AJ39" i="23"/>
  <c r="AI39" i="23"/>
  <c r="AI39" i="24" s="1"/>
  <c r="AH39" i="23"/>
  <c r="AH39" i="24" s="1"/>
  <c r="AG39" i="23"/>
  <c r="AG39" i="24" s="1"/>
  <c r="AF39" i="23"/>
  <c r="AF39" i="24" s="1"/>
  <c r="AE39" i="23"/>
  <c r="AE39" i="24" s="1"/>
  <c r="AD39" i="23"/>
  <c r="AD39" i="24" s="1"/>
  <c r="AC39" i="23"/>
  <c r="AC39" i="24" s="1"/>
  <c r="AB39" i="23"/>
  <c r="AA39" i="23"/>
  <c r="AA39" i="24" s="1"/>
  <c r="Z39" i="23"/>
  <c r="Z39" i="24" s="1"/>
  <c r="Y39" i="23"/>
  <c r="Y39" i="24" s="1"/>
  <c r="X39" i="23"/>
  <c r="X39" i="24" s="1"/>
  <c r="W39" i="23"/>
  <c r="W39" i="24" s="1"/>
  <c r="V39" i="23"/>
  <c r="V39" i="24" s="1"/>
  <c r="U39" i="23"/>
  <c r="U39" i="24" s="1"/>
  <c r="T39" i="23"/>
  <c r="S39" i="23"/>
  <c r="S39" i="24" s="1"/>
  <c r="R39" i="23"/>
  <c r="R39" i="24" s="1"/>
  <c r="Q39" i="23"/>
  <c r="Q39" i="24" s="1"/>
  <c r="P39" i="23"/>
  <c r="P39" i="24" s="1"/>
  <c r="O39" i="23"/>
  <c r="O39" i="24" s="1"/>
  <c r="N39" i="23"/>
  <c r="N39" i="24" s="1"/>
  <c r="M39" i="23"/>
  <c r="M39" i="24" s="1"/>
  <c r="L39" i="23"/>
  <c r="K39" i="23"/>
  <c r="K39" i="24" s="1"/>
  <c r="J39" i="23"/>
  <c r="J39" i="24" s="1"/>
  <c r="I39" i="23"/>
  <c r="I39" i="24" s="1"/>
  <c r="H39" i="23"/>
  <c r="H39" i="24" s="1"/>
  <c r="G39" i="23"/>
  <c r="G39" i="24" s="1"/>
  <c r="F39" i="23"/>
  <c r="F39" i="24" s="1"/>
  <c r="E39" i="23"/>
  <c r="E39" i="24" s="1"/>
  <c r="D39" i="23"/>
  <c r="C39" i="23"/>
  <c r="C39" i="24" s="1"/>
  <c r="BT38" i="23"/>
  <c r="BT38" i="24" s="1"/>
  <c r="BS38" i="23"/>
  <c r="BS38" i="24" s="1"/>
  <c r="BR38" i="23"/>
  <c r="BR38" i="24" s="1"/>
  <c r="BQ38" i="23"/>
  <c r="BQ38" i="24" s="1"/>
  <c r="BP38" i="23"/>
  <c r="BO38" i="23"/>
  <c r="BO38" i="24" s="1"/>
  <c r="BN38" i="23"/>
  <c r="BN38" i="24" s="1"/>
  <c r="BM38" i="23"/>
  <c r="BM38" i="24" s="1"/>
  <c r="BL38" i="23"/>
  <c r="BL38" i="24" s="1"/>
  <c r="BK38" i="23"/>
  <c r="BK38" i="24" s="1"/>
  <c r="BJ38" i="23"/>
  <c r="BJ38" i="24" s="1"/>
  <c r="BI38" i="23"/>
  <c r="BI38" i="24" s="1"/>
  <c r="BH38" i="23"/>
  <c r="BG38" i="23"/>
  <c r="BG38" i="24" s="1"/>
  <c r="BF38" i="23"/>
  <c r="BF38" i="24" s="1"/>
  <c r="BE38" i="23"/>
  <c r="BE38" i="24" s="1"/>
  <c r="BD38" i="23"/>
  <c r="BD38" i="24" s="1"/>
  <c r="BC38" i="23"/>
  <c r="BC38" i="24" s="1"/>
  <c r="BB38" i="23"/>
  <c r="BB38" i="24" s="1"/>
  <c r="BA38" i="23"/>
  <c r="BA38" i="24" s="1"/>
  <c r="AZ38" i="23"/>
  <c r="AY38" i="23"/>
  <c r="AY38" i="24" s="1"/>
  <c r="AX38" i="23"/>
  <c r="AX38" i="24" s="1"/>
  <c r="AW38" i="23"/>
  <c r="AW38" i="24" s="1"/>
  <c r="AV38" i="23"/>
  <c r="AV38" i="24" s="1"/>
  <c r="AU38" i="23"/>
  <c r="AU38" i="24" s="1"/>
  <c r="AT38" i="23"/>
  <c r="AT38" i="24" s="1"/>
  <c r="AS38" i="23"/>
  <c r="AS38" i="24" s="1"/>
  <c r="AR38" i="23"/>
  <c r="AQ38" i="23"/>
  <c r="AQ38" i="24" s="1"/>
  <c r="AP38" i="23"/>
  <c r="AP38" i="24" s="1"/>
  <c r="AO38" i="23"/>
  <c r="AO38" i="24" s="1"/>
  <c r="AN38" i="23"/>
  <c r="AN38" i="24" s="1"/>
  <c r="AM38" i="23"/>
  <c r="AM38" i="24" s="1"/>
  <c r="AL38" i="23"/>
  <c r="AL38" i="24" s="1"/>
  <c r="AK38" i="23"/>
  <c r="AK38" i="24" s="1"/>
  <c r="AJ38" i="23"/>
  <c r="AI38" i="23"/>
  <c r="AI38" i="24" s="1"/>
  <c r="AH38" i="23"/>
  <c r="AH38" i="24" s="1"/>
  <c r="AG38" i="23"/>
  <c r="AG38" i="24" s="1"/>
  <c r="AF38" i="23"/>
  <c r="AF38" i="24" s="1"/>
  <c r="AE38" i="23"/>
  <c r="AE38" i="24" s="1"/>
  <c r="AD38" i="23"/>
  <c r="AD38" i="24" s="1"/>
  <c r="AC38" i="23"/>
  <c r="AC38" i="24" s="1"/>
  <c r="AB38" i="23"/>
  <c r="AA38" i="23"/>
  <c r="AA38" i="24" s="1"/>
  <c r="Z38" i="23"/>
  <c r="Z38" i="24" s="1"/>
  <c r="Y38" i="23"/>
  <c r="Y38" i="24" s="1"/>
  <c r="X38" i="23"/>
  <c r="X38" i="24" s="1"/>
  <c r="W38" i="23"/>
  <c r="W38" i="24" s="1"/>
  <c r="V38" i="23"/>
  <c r="V38" i="24" s="1"/>
  <c r="U38" i="23"/>
  <c r="U38" i="24" s="1"/>
  <c r="T38" i="23"/>
  <c r="S38" i="23"/>
  <c r="S38" i="24" s="1"/>
  <c r="R38" i="23"/>
  <c r="R38" i="24" s="1"/>
  <c r="Q38" i="23"/>
  <c r="Q38" i="24" s="1"/>
  <c r="P38" i="23"/>
  <c r="P38" i="24" s="1"/>
  <c r="O38" i="23"/>
  <c r="O38" i="24" s="1"/>
  <c r="N38" i="23"/>
  <c r="N38" i="24" s="1"/>
  <c r="M38" i="23"/>
  <c r="M38" i="24" s="1"/>
  <c r="L38" i="23"/>
  <c r="K38" i="23"/>
  <c r="K38" i="24" s="1"/>
  <c r="J38" i="23"/>
  <c r="J38" i="24" s="1"/>
  <c r="I38" i="23"/>
  <c r="I38" i="24" s="1"/>
  <c r="H38" i="23"/>
  <c r="H38" i="24" s="1"/>
  <c r="G38" i="23"/>
  <c r="G38" i="24" s="1"/>
  <c r="F38" i="23"/>
  <c r="F38" i="24" s="1"/>
  <c r="E38" i="23"/>
  <c r="E38" i="24" s="1"/>
  <c r="D38" i="23"/>
  <c r="C38" i="23"/>
  <c r="C38" i="24" s="1"/>
  <c r="BT37" i="23"/>
  <c r="BT37" i="24" s="1"/>
  <c r="BS37" i="23"/>
  <c r="BS37" i="24" s="1"/>
  <c r="BR37" i="23"/>
  <c r="BR37" i="24" s="1"/>
  <c r="BQ37" i="23"/>
  <c r="BQ37" i="24" s="1"/>
  <c r="BP37" i="23"/>
  <c r="BO37" i="23"/>
  <c r="BO37" i="24" s="1"/>
  <c r="BN37" i="23"/>
  <c r="BN37" i="24" s="1"/>
  <c r="BM37" i="23"/>
  <c r="BM37" i="24" s="1"/>
  <c r="BL37" i="23"/>
  <c r="BL37" i="24" s="1"/>
  <c r="BK37" i="23"/>
  <c r="BK37" i="24" s="1"/>
  <c r="BJ37" i="23"/>
  <c r="BJ37" i="24" s="1"/>
  <c r="BI37" i="23"/>
  <c r="BI37" i="24" s="1"/>
  <c r="BH37" i="23"/>
  <c r="BG37" i="23"/>
  <c r="BG37" i="24" s="1"/>
  <c r="BF37" i="23"/>
  <c r="BF37" i="24" s="1"/>
  <c r="BE37" i="23"/>
  <c r="BE37" i="24" s="1"/>
  <c r="BD37" i="23"/>
  <c r="BD37" i="24" s="1"/>
  <c r="BC37" i="23"/>
  <c r="BC37" i="24" s="1"/>
  <c r="BB37" i="23"/>
  <c r="BB37" i="24" s="1"/>
  <c r="BA37" i="23"/>
  <c r="BA37" i="24" s="1"/>
  <c r="AZ37" i="23"/>
  <c r="AY37" i="23"/>
  <c r="AY37" i="24" s="1"/>
  <c r="AX37" i="23"/>
  <c r="AX37" i="24" s="1"/>
  <c r="AW37" i="23"/>
  <c r="AW37" i="24" s="1"/>
  <c r="AV37" i="23"/>
  <c r="AV37" i="24" s="1"/>
  <c r="AU37" i="23"/>
  <c r="AU37" i="24" s="1"/>
  <c r="AT37" i="23"/>
  <c r="AT37" i="24" s="1"/>
  <c r="AS37" i="23"/>
  <c r="AS37" i="24" s="1"/>
  <c r="AR37" i="23"/>
  <c r="AQ37" i="23"/>
  <c r="AQ37" i="24" s="1"/>
  <c r="AP37" i="23"/>
  <c r="AP37" i="24" s="1"/>
  <c r="AO37" i="23"/>
  <c r="AO37" i="24" s="1"/>
  <c r="AN37" i="23"/>
  <c r="AN37" i="24" s="1"/>
  <c r="AM37" i="23"/>
  <c r="AM37" i="24" s="1"/>
  <c r="AL37" i="23"/>
  <c r="AL37" i="24" s="1"/>
  <c r="AK37" i="23"/>
  <c r="AK37" i="24" s="1"/>
  <c r="AJ37" i="23"/>
  <c r="AI37" i="23"/>
  <c r="AI37" i="24" s="1"/>
  <c r="AH37" i="23"/>
  <c r="AH37" i="24" s="1"/>
  <c r="AG37" i="23"/>
  <c r="AG37" i="24" s="1"/>
  <c r="AF37" i="23"/>
  <c r="AF37" i="24" s="1"/>
  <c r="AE37" i="23"/>
  <c r="AE37" i="24" s="1"/>
  <c r="AD37" i="23"/>
  <c r="AD37" i="24" s="1"/>
  <c r="AC37" i="23"/>
  <c r="AC37" i="24" s="1"/>
  <c r="AB37" i="23"/>
  <c r="AA37" i="23"/>
  <c r="AA37" i="24" s="1"/>
  <c r="Z37" i="23"/>
  <c r="Z37" i="24" s="1"/>
  <c r="Y37" i="23"/>
  <c r="Y37" i="24" s="1"/>
  <c r="X37" i="23"/>
  <c r="X37" i="24" s="1"/>
  <c r="W37" i="23"/>
  <c r="W37" i="24" s="1"/>
  <c r="V37" i="23"/>
  <c r="V37" i="24" s="1"/>
  <c r="U37" i="23"/>
  <c r="U37" i="24" s="1"/>
  <c r="T37" i="23"/>
  <c r="S37" i="23"/>
  <c r="S37" i="24" s="1"/>
  <c r="R37" i="23"/>
  <c r="R37" i="24" s="1"/>
  <c r="Q37" i="23"/>
  <c r="Q37" i="24" s="1"/>
  <c r="P37" i="23"/>
  <c r="P37" i="24" s="1"/>
  <c r="O37" i="23"/>
  <c r="O37" i="24" s="1"/>
  <c r="N37" i="23"/>
  <c r="N37" i="24" s="1"/>
  <c r="M37" i="23"/>
  <c r="M37" i="24" s="1"/>
  <c r="L37" i="23"/>
  <c r="K37" i="23"/>
  <c r="K37" i="24" s="1"/>
  <c r="J37" i="23"/>
  <c r="J37" i="24" s="1"/>
  <c r="I37" i="23"/>
  <c r="I37" i="24" s="1"/>
  <c r="H37" i="23"/>
  <c r="H37" i="24" s="1"/>
  <c r="G37" i="23"/>
  <c r="G37" i="24" s="1"/>
  <c r="F37" i="23"/>
  <c r="F37" i="24" s="1"/>
  <c r="E37" i="23"/>
  <c r="E37" i="24" s="1"/>
  <c r="D37" i="23"/>
  <c r="C37" i="23"/>
  <c r="C37" i="24" s="1"/>
  <c r="BT36" i="23"/>
  <c r="BT36" i="24" s="1"/>
  <c r="BS36" i="23"/>
  <c r="BS36" i="24" s="1"/>
  <c r="BR36" i="23"/>
  <c r="BR36" i="24" s="1"/>
  <c r="BQ36" i="23"/>
  <c r="BQ36" i="24" s="1"/>
  <c r="BP36" i="23"/>
  <c r="BP36" i="24" s="1"/>
  <c r="BO36" i="23"/>
  <c r="BO36" i="24" s="1"/>
  <c r="BN36" i="23"/>
  <c r="BN36" i="24" s="1"/>
  <c r="BM36" i="23"/>
  <c r="BM36" i="24" s="1"/>
  <c r="BL36" i="23"/>
  <c r="BL36" i="24" s="1"/>
  <c r="BK36" i="23"/>
  <c r="BK36" i="24" s="1"/>
  <c r="BJ36" i="23"/>
  <c r="BJ36" i="24" s="1"/>
  <c r="BI36" i="23"/>
  <c r="BI36" i="24" s="1"/>
  <c r="BH36" i="23"/>
  <c r="BH36" i="24" s="1"/>
  <c r="BG36" i="23"/>
  <c r="BG36" i="24" s="1"/>
  <c r="BF36" i="23"/>
  <c r="BF36" i="24" s="1"/>
  <c r="BE36" i="23"/>
  <c r="BE36" i="24" s="1"/>
  <c r="BD36" i="23"/>
  <c r="BD36" i="24" s="1"/>
  <c r="BC36" i="23"/>
  <c r="BC36" i="24" s="1"/>
  <c r="BB36" i="23"/>
  <c r="BB36" i="24" s="1"/>
  <c r="BA36" i="23"/>
  <c r="BA36" i="24" s="1"/>
  <c r="AZ36" i="23"/>
  <c r="AZ36" i="24" s="1"/>
  <c r="AY36" i="23"/>
  <c r="AY36" i="24" s="1"/>
  <c r="AX36" i="23"/>
  <c r="AX36" i="24" s="1"/>
  <c r="AW36" i="23"/>
  <c r="AW36" i="24" s="1"/>
  <c r="AV36" i="23"/>
  <c r="AV36" i="24" s="1"/>
  <c r="AU36" i="23"/>
  <c r="AU36" i="24" s="1"/>
  <c r="AT36" i="23"/>
  <c r="AT36" i="24" s="1"/>
  <c r="AS36" i="23"/>
  <c r="AS36" i="24" s="1"/>
  <c r="AR36" i="23"/>
  <c r="AR36" i="24" s="1"/>
  <c r="AQ36" i="23"/>
  <c r="AQ36" i="24" s="1"/>
  <c r="AP36" i="23"/>
  <c r="AP36" i="24" s="1"/>
  <c r="AO36" i="23"/>
  <c r="AO36" i="24" s="1"/>
  <c r="AN36" i="23"/>
  <c r="AN36" i="24" s="1"/>
  <c r="AM36" i="23"/>
  <c r="AM36" i="24" s="1"/>
  <c r="AL36" i="23"/>
  <c r="AL36" i="24" s="1"/>
  <c r="AK36" i="23"/>
  <c r="AK36" i="24" s="1"/>
  <c r="AJ36" i="23"/>
  <c r="AJ36" i="24" s="1"/>
  <c r="AI36" i="23"/>
  <c r="AI36" i="24" s="1"/>
  <c r="AH36" i="23"/>
  <c r="AH36" i="24" s="1"/>
  <c r="AG36" i="23"/>
  <c r="AG36" i="24" s="1"/>
  <c r="AF36" i="23"/>
  <c r="AF36" i="24" s="1"/>
  <c r="AE36" i="23"/>
  <c r="AE36" i="24" s="1"/>
  <c r="AD36" i="23"/>
  <c r="AD36" i="24" s="1"/>
  <c r="AC36" i="23"/>
  <c r="AC36" i="24" s="1"/>
  <c r="AB36" i="23"/>
  <c r="AB36" i="24" s="1"/>
  <c r="AA36" i="23"/>
  <c r="AA36" i="24" s="1"/>
  <c r="Z36" i="23"/>
  <c r="Z36" i="24" s="1"/>
  <c r="Y36" i="23"/>
  <c r="Y36" i="24" s="1"/>
  <c r="X36" i="23"/>
  <c r="X36" i="24" s="1"/>
  <c r="W36" i="23"/>
  <c r="W36" i="24" s="1"/>
  <c r="V36" i="23"/>
  <c r="V36" i="24" s="1"/>
  <c r="U36" i="23"/>
  <c r="U36" i="24" s="1"/>
  <c r="T36" i="23"/>
  <c r="T36" i="24" s="1"/>
  <c r="S36" i="23"/>
  <c r="S36" i="24" s="1"/>
  <c r="R36" i="23"/>
  <c r="R36" i="24" s="1"/>
  <c r="Q36" i="23"/>
  <c r="Q36" i="24" s="1"/>
  <c r="P36" i="23"/>
  <c r="P36" i="24" s="1"/>
  <c r="O36" i="23"/>
  <c r="O36" i="24" s="1"/>
  <c r="N36" i="23"/>
  <c r="N36" i="24" s="1"/>
  <c r="M36" i="23"/>
  <c r="M36" i="24" s="1"/>
  <c r="L36" i="23"/>
  <c r="L36" i="24" s="1"/>
  <c r="K36" i="23"/>
  <c r="K36" i="24" s="1"/>
  <c r="J36" i="23"/>
  <c r="J36" i="24" s="1"/>
  <c r="I36" i="23"/>
  <c r="I36" i="24" s="1"/>
  <c r="H36" i="23"/>
  <c r="H36" i="24" s="1"/>
  <c r="G36" i="23"/>
  <c r="G36" i="24" s="1"/>
  <c r="F36" i="23"/>
  <c r="F36" i="24" s="1"/>
  <c r="E36" i="23"/>
  <c r="E36" i="24" s="1"/>
  <c r="D36" i="23"/>
  <c r="D36" i="24" s="1"/>
  <c r="C36" i="23"/>
  <c r="C36" i="24" s="1"/>
  <c r="BT35" i="23"/>
  <c r="BT35" i="24" s="1"/>
  <c r="BS35" i="23"/>
  <c r="BS35" i="24" s="1"/>
  <c r="BR35" i="23"/>
  <c r="BR35" i="24" s="1"/>
  <c r="BQ35" i="23"/>
  <c r="BQ35" i="24" s="1"/>
  <c r="BP35" i="23"/>
  <c r="BO35" i="23"/>
  <c r="BO35" i="24" s="1"/>
  <c r="BN35" i="23"/>
  <c r="BN35" i="24" s="1"/>
  <c r="BM35" i="23"/>
  <c r="BM35" i="24" s="1"/>
  <c r="BL35" i="23"/>
  <c r="BL35" i="24" s="1"/>
  <c r="BK35" i="23"/>
  <c r="BK35" i="24" s="1"/>
  <c r="BJ35" i="23"/>
  <c r="BJ35" i="24" s="1"/>
  <c r="BI35" i="23"/>
  <c r="BI35" i="24" s="1"/>
  <c r="BH35" i="23"/>
  <c r="BG35" i="23"/>
  <c r="BG35" i="24" s="1"/>
  <c r="BF35" i="23"/>
  <c r="BF35" i="24" s="1"/>
  <c r="BE35" i="23"/>
  <c r="BE35" i="24" s="1"/>
  <c r="BD35" i="23"/>
  <c r="BD35" i="24" s="1"/>
  <c r="BC35" i="23"/>
  <c r="BC35" i="24" s="1"/>
  <c r="BB35" i="23"/>
  <c r="BB35" i="24" s="1"/>
  <c r="BA35" i="23"/>
  <c r="BA35" i="24" s="1"/>
  <c r="AZ35" i="23"/>
  <c r="AY35" i="23"/>
  <c r="AY35" i="24" s="1"/>
  <c r="AX35" i="23"/>
  <c r="AX35" i="24" s="1"/>
  <c r="AW35" i="23"/>
  <c r="AW35" i="24" s="1"/>
  <c r="AV35" i="23"/>
  <c r="AV35" i="24" s="1"/>
  <c r="AU35" i="23"/>
  <c r="AU35" i="24" s="1"/>
  <c r="AT35" i="23"/>
  <c r="AT35" i="24" s="1"/>
  <c r="AS35" i="23"/>
  <c r="AS35" i="24" s="1"/>
  <c r="AR35" i="23"/>
  <c r="AQ35" i="23"/>
  <c r="AQ35" i="24" s="1"/>
  <c r="AP35" i="23"/>
  <c r="AP35" i="24" s="1"/>
  <c r="AO35" i="23"/>
  <c r="AO35" i="24" s="1"/>
  <c r="AN35" i="23"/>
  <c r="AN35" i="24" s="1"/>
  <c r="AM35" i="23"/>
  <c r="AM35" i="24" s="1"/>
  <c r="AL35" i="23"/>
  <c r="AL35" i="24" s="1"/>
  <c r="AK35" i="23"/>
  <c r="AK35" i="24" s="1"/>
  <c r="AJ35" i="23"/>
  <c r="AI35" i="23"/>
  <c r="AI35" i="24" s="1"/>
  <c r="AH35" i="23"/>
  <c r="AH35" i="24" s="1"/>
  <c r="AG35" i="23"/>
  <c r="AG35" i="24" s="1"/>
  <c r="AF35" i="23"/>
  <c r="AF35" i="24" s="1"/>
  <c r="AE35" i="23"/>
  <c r="AE35" i="24" s="1"/>
  <c r="AD35" i="23"/>
  <c r="AD35" i="24" s="1"/>
  <c r="AC35" i="23"/>
  <c r="AC35" i="24" s="1"/>
  <c r="AB35" i="23"/>
  <c r="AA35" i="23"/>
  <c r="AA35" i="24" s="1"/>
  <c r="Z35" i="23"/>
  <c r="Z35" i="24" s="1"/>
  <c r="Y35" i="23"/>
  <c r="Y35" i="24" s="1"/>
  <c r="X35" i="23"/>
  <c r="X35" i="24" s="1"/>
  <c r="W35" i="23"/>
  <c r="W35" i="24" s="1"/>
  <c r="V35" i="23"/>
  <c r="V35" i="24" s="1"/>
  <c r="U35" i="23"/>
  <c r="U35" i="24" s="1"/>
  <c r="T35" i="23"/>
  <c r="S35" i="23"/>
  <c r="S35" i="24" s="1"/>
  <c r="R35" i="23"/>
  <c r="R35" i="24" s="1"/>
  <c r="Q35" i="23"/>
  <c r="Q35" i="24" s="1"/>
  <c r="P35" i="23"/>
  <c r="P35" i="24" s="1"/>
  <c r="O35" i="23"/>
  <c r="O35" i="24" s="1"/>
  <c r="N35" i="23"/>
  <c r="N35" i="24" s="1"/>
  <c r="M35" i="23"/>
  <c r="M35" i="24" s="1"/>
  <c r="L35" i="23"/>
  <c r="K35" i="23"/>
  <c r="K35" i="24" s="1"/>
  <c r="J35" i="23"/>
  <c r="J35" i="24" s="1"/>
  <c r="I35" i="23"/>
  <c r="I35" i="24" s="1"/>
  <c r="H35" i="23"/>
  <c r="H35" i="24" s="1"/>
  <c r="G35" i="23"/>
  <c r="G35" i="24" s="1"/>
  <c r="F35" i="23"/>
  <c r="F35" i="24" s="1"/>
  <c r="E35" i="23"/>
  <c r="E35" i="24" s="1"/>
  <c r="D35" i="23"/>
  <c r="C35" i="23"/>
  <c r="C35" i="24" s="1"/>
  <c r="BT34" i="23"/>
  <c r="BT34" i="24" s="1"/>
  <c r="BS34" i="23"/>
  <c r="BS34" i="24" s="1"/>
  <c r="BR34" i="23"/>
  <c r="BR34" i="24" s="1"/>
  <c r="BQ34" i="23"/>
  <c r="BQ34" i="24" s="1"/>
  <c r="BP34" i="23"/>
  <c r="BO34" i="23"/>
  <c r="BO34" i="24" s="1"/>
  <c r="BN34" i="23"/>
  <c r="BN34" i="24" s="1"/>
  <c r="BM34" i="23"/>
  <c r="BM34" i="24" s="1"/>
  <c r="BL34" i="23"/>
  <c r="BL34" i="24" s="1"/>
  <c r="BK34" i="23"/>
  <c r="BK34" i="24" s="1"/>
  <c r="BJ34" i="23"/>
  <c r="BJ34" i="24" s="1"/>
  <c r="BI34" i="23"/>
  <c r="BI34" i="24" s="1"/>
  <c r="BH34" i="23"/>
  <c r="BG34" i="23"/>
  <c r="BG34" i="24" s="1"/>
  <c r="BF34" i="23"/>
  <c r="BF34" i="24" s="1"/>
  <c r="BE34" i="23"/>
  <c r="BE34" i="24" s="1"/>
  <c r="BD34" i="23"/>
  <c r="BD34" i="24" s="1"/>
  <c r="BC34" i="23"/>
  <c r="BC34" i="24" s="1"/>
  <c r="BB34" i="23"/>
  <c r="BB34" i="24" s="1"/>
  <c r="BA34" i="23"/>
  <c r="BA34" i="24" s="1"/>
  <c r="AZ34" i="23"/>
  <c r="AY34" i="23"/>
  <c r="AY34" i="24" s="1"/>
  <c r="AX34" i="23"/>
  <c r="AX34" i="24" s="1"/>
  <c r="AW34" i="23"/>
  <c r="AW34" i="24" s="1"/>
  <c r="AV34" i="23"/>
  <c r="AV34" i="24" s="1"/>
  <c r="AU34" i="23"/>
  <c r="AU34" i="24" s="1"/>
  <c r="AT34" i="23"/>
  <c r="AT34" i="24" s="1"/>
  <c r="AS34" i="23"/>
  <c r="AS34" i="24" s="1"/>
  <c r="AR34" i="23"/>
  <c r="AQ34" i="23"/>
  <c r="AQ34" i="24" s="1"/>
  <c r="AP34" i="23"/>
  <c r="AP34" i="24" s="1"/>
  <c r="AO34" i="23"/>
  <c r="AO34" i="24" s="1"/>
  <c r="AN34" i="23"/>
  <c r="AN34" i="24" s="1"/>
  <c r="AM34" i="23"/>
  <c r="AM34" i="24" s="1"/>
  <c r="AL34" i="23"/>
  <c r="AL34" i="24" s="1"/>
  <c r="AK34" i="23"/>
  <c r="AK34" i="24" s="1"/>
  <c r="AJ34" i="23"/>
  <c r="AI34" i="23"/>
  <c r="AI34" i="24" s="1"/>
  <c r="AH34" i="23"/>
  <c r="AH34" i="24" s="1"/>
  <c r="AG34" i="23"/>
  <c r="AG34" i="24" s="1"/>
  <c r="AF34" i="23"/>
  <c r="AF34" i="24" s="1"/>
  <c r="AE34" i="23"/>
  <c r="AE34" i="24" s="1"/>
  <c r="AD34" i="23"/>
  <c r="AD34" i="24" s="1"/>
  <c r="AC34" i="23"/>
  <c r="AC34" i="24" s="1"/>
  <c r="AB34" i="23"/>
  <c r="AA34" i="23"/>
  <c r="AA34" i="24" s="1"/>
  <c r="Z34" i="23"/>
  <c r="Z34" i="24" s="1"/>
  <c r="Y34" i="23"/>
  <c r="Y34" i="24" s="1"/>
  <c r="X34" i="23"/>
  <c r="X34" i="24" s="1"/>
  <c r="W34" i="23"/>
  <c r="W34" i="24" s="1"/>
  <c r="V34" i="23"/>
  <c r="V34" i="24" s="1"/>
  <c r="U34" i="23"/>
  <c r="U34" i="24" s="1"/>
  <c r="T34" i="23"/>
  <c r="S34" i="23"/>
  <c r="S34" i="24" s="1"/>
  <c r="R34" i="23"/>
  <c r="R34" i="24" s="1"/>
  <c r="Q34" i="23"/>
  <c r="Q34" i="24" s="1"/>
  <c r="P34" i="23"/>
  <c r="P34" i="24" s="1"/>
  <c r="O34" i="23"/>
  <c r="O34" i="24" s="1"/>
  <c r="N34" i="23"/>
  <c r="N34" i="24" s="1"/>
  <c r="M34" i="23"/>
  <c r="M34" i="24" s="1"/>
  <c r="L34" i="23"/>
  <c r="K34" i="23"/>
  <c r="K34" i="24" s="1"/>
  <c r="J34" i="23"/>
  <c r="J34" i="24" s="1"/>
  <c r="I34" i="23"/>
  <c r="I34" i="24" s="1"/>
  <c r="H34" i="23"/>
  <c r="H34" i="24" s="1"/>
  <c r="G34" i="23"/>
  <c r="G34" i="24" s="1"/>
  <c r="F34" i="23"/>
  <c r="F34" i="24" s="1"/>
  <c r="E34" i="23"/>
  <c r="E34" i="24" s="1"/>
  <c r="D34" i="23"/>
  <c r="C34" i="23"/>
  <c r="C34" i="24" s="1"/>
  <c r="BT33" i="23"/>
  <c r="BT33" i="24" s="1"/>
  <c r="BS33" i="23"/>
  <c r="BS33" i="24" s="1"/>
  <c r="BR33" i="23"/>
  <c r="BR33" i="24" s="1"/>
  <c r="BQ33" i="23"/>
  <c r="BQ33" i="24" s="1"/>
  <c r="BP33" i="23"/>
  <c r="BO33" i="23"/>
  <c r="BO33" i="24" s="1"/>
  <c r="BN33" i="23"/>
  <c r="BN33" i="24" s="1"/>
  <c r="BM33" i="23"/>
  <c r="BM33" i="24" s="1"/>
  <c r="BL33" i="23"/>
  <c r="BL33" i="24" s="1"/>
  <c r="BK33" i="23"/>
  <c r="BK33" i="24" s="1"/>
  <c r="BJ33" i="23"/>
  <c r="BJ33" i="24" s="1"/>
  <c r="BI33" i="23"/>
  <c r="BI33" i="24" s="1"/>
  <c r="BH33" i="23"/>
  <c r="BG33" i="23"/>
  <c r="BG33" i="24" s="1"/>
  <c r="BF33" i="23"/>
  <c r="BF33" i="24" s="1"/>
  <c r="BE33" i="23"/>
  <c r="BE33" i="24" s="1"/>
  <c r="BD33" i="23"/>
  <c r="BD33" i="24" s="1"/>
  <c r="BC33" i="23"/>
  <c r="BC33" i="24" s="1"/>
  <c r="BB33" i="23"/>
  <c r="BB33" i="24" s="1"/>
  <c r="BA33" i="23"/>
  <c r="BA33" i="24" s="1"/>
  <c r="AZ33" i="23"/>
  <c r="AY33" i="23"/>
  <c r="AY33" i="24" s="1"/>
  <c r="AX33" i="23"/>
  <c r="AX33" i="24" s="1"/>
  <c r="AW33" i="23"/>
  <c r="AW33" i="24" s="1"/>
  <c r="AV33" i="23"/>
  <c r="AV33" i="24" s="1"/>
  <c r="AU33" i="23"/>
  <c r="AU33" i="24" s="1"/>
  <c r="AT33" i="23"/>
  <c r="AT33" i="24" s="1"/>
  <c r="AS33" i="23"/>
  <c r="AS33" i="24" s="1"/>
  <c r="AR33" i="23"/>
  <c r="AQ33" i="23"/>
  <c r="AQ33" i="24" s="1"/>
  <c r="AP33" i="23"/>
  <c r="AP33" i="24" s="1"/>
  <c r="AO33" i="23"/>
  <c r="AO33" i="24" s="1"/>
  <c r="AN33" i="23"/>
  <c r="AN33" i="24" s="1"/>
  <c r="AM33" i="23"/>
  <c r="AM33" i="24" s="1"/>
  <c r="AL33" i="23"/>
  <c r="AL33" i="24" s="1"/>
  <c r="AK33" i="23"/>
  <c r="AK33" i="24" s="1"/>
  <c r="AJ33" i="23"/>
  <c r="AI33" i="23"/>
  <c r="AI33" i="24" s="1"/>
  <c r="AH33" i="23"/>
  <c r="AH33" i="24" s="1"/>
  <c r="AG33" i="23"/>
  <c r="AG33" i="24" s="1"/>
  <c r="AF33" i="23"/>
  <c r="AF33" i="24" s="1"/>
  <c r="AE33" i="23"/>
  <c r="AE33" i="24" s="1"/>
  <c r="AD33" i="23"/>
  <c r="AD33" i="24" s="1"/>
  <c r="AC33" i="23"/>
  <c r="AC33" i="24" s="1"/>
  <c r="AB33" i="23"/>
  <c r="AA33" i="23"/>
  <c r="AA33" i="24" s="1"/>
  <c r="Z33" i="23"/>
  <c r="Z33" i="24" s="1"/>
  <c r="Y33" i="23"/>
  <c r="Y33" i="24" s="1"/>
  <c r="X33" i="23"/>
  <c r="X33" i="24" s="1"/>
  <c r="W33" i="23"/>
  <c r="W33" i="24" s="1"/>
  <c r="V33" i="23"/>
  <c r="V33" i="24" s="1"/>
  <c r="U33" i="23"/>
  <c r="U33" i="24" s="1"/>
  <c r="T33" i="23"/>
  <c r="S33" i="23"/>
  <c r="S33" i="24" s="1"/>
  <c r="R33" i="23"/>
  <c r="R33" i="24" s="1"/>
  <c r="Q33" i="23"/>
  <c r="Q33" i="24" s="1"/>
  <c r="P33" i="23"/>
  <c r="P33" i="24" s="1"/>
  <c r="O33" i="23"/>
  <c r="O33" i="24" s="1"/>
  <c r="N33" i="23"/>
  <c r="N33" i="24" s="1"/>
  <c r="M33" i="23"/>
  <c r="M33" i="24" s="1"/>
  <c r="L33" i="23"/>
  <c r="K33" i="23"/>
  <c r="K33" i="24" s="1"/>
  <c r="J33" i="23"/>
  <c r="J33" i="24" s="1"/>
  <c r="I33" i="23"/>
  <c r="I33" i="24" s="1"/>
  <c r="H33" i="23"/>
  <c r="H33" i="24" s="1"/>
  <c r="G33" i="23"/>
  <c r="G33" i="24" s="1"/>
  <c r="F33" i="23"/>
  <c r="F33" i="24" s="1"/>
  <c r="E33" i="23"/>
  <c r="E33" i="24" s="1"/>
  <c r="D33" i="23"/>
  <c r="C33" i="23"/>
  <c r="C33" i="24" s="1"/>
  <c r="BT32" i="23"/>
  <c r="BT32" i="24" s="1"/>
  <c r="BS32" i="23"/>
  <c r="BS32" i="24" s="1"/>
  <c r="BR32" i="23"/>
  <c r="BR32" i="24" s="1"/>
  <c r="BQ32" i="23"/>
  <c r="BQ32" i="24" s="1"/>
  <c r="BP32" i="23"/>
  <c r="BP32" i="24" s="1"/>
  <c r="BO32" i="23"/>
  <c r="BO32" i="24" s="1"/>
  <c r="BN32" i="23"/>
  <c r="BN32" i="24" s="1"/>
  <c r="BM32" i="23"/>
  <c r="BM32" i="24" s="1"/>
  <c r="BL32" i="23"/>
  <c r="BL32" i="24" s="1"/>
  <c r="BK32" i="23"/>
  <c r="BK32" i="24" s="1"/>
  <c r="BJ32" i="23"/>
  <c r="BJ32" i="24" s="1"/>
  <c r="BI32" i="23"/>
  <c r="BI32" i="24" s="1"/>
  <c r="BH32" i="23"/>
  <c r="BH32" i="24" s="1"/>
  <c r="BG32" i="23"/>
  <c r="BG32" i="24" s="1"/>
  <c r="BF32" i="23"/>
  <c r="BF32" i="24" s="1"/>
  <c r="BE32" i="23"/>
  <c r="BE32" i="24" s="1"/>
  <c r="BD32" i="23"/>
  <c r="BD32" i="24" s="1"/>
  <c r="BC32" i="23"/>
  <c r="BC32" i="24" s="1"/>
  <c r="BB32" i="23"/>
  <c r="BB32" i="24" s="1"/>
  <c r="BA32" i="23"/>
  <c r="BA32" i="24" s="1"/>
  <c r="AZ32" i="23"/>
  <c r="AZ32" i="24" s="1"/>
  <c r="AY32" i="23"/>
  <c r="AY32" i="24" s="1"/>
  <c r="AX32" i="23"/>
  <c r="AX32" i="24" s="1"/>
  <c r="AW32" i="23"/>
  <c r="AW32" i="24" s="1"/>
  <c r="AV32" i="23"/>
  <c r="AV32" i="24" s="1"/>
  <c r="AU32" i="23"/>
  <c r="AU32" i="24" s="1"/>
  <c r="AT32" i="23"/>
  <c r="AT32" i="24" s="1"/>
  <c r="AS32" i="23"/>
  <c r="AS32" i="24" s="1"/>
  <c r="AR32" i="23"/>
  <c r="AR32" i="24" s="1"/>
  <c r="AQ32" i="23"/>
  <c r="AQ32" i="24" s="1"/>
  <c r="AP32" i="23"/>
  <c r="AP32" i="24" s="1"/>
  <c r="AO32" i="23"/>
  <c r="AO32" i="24" s="1"/>
  <c r="AN32" i="23"/>
  <c r="AN32" i="24" s="1"/>
  <c r="AM32" i="23"/>
  <c r="AM32" i="24" s="1"/>
  <c r="AL32" i="23"/>
  <c r="AL32" i="24" s="1"/>
  <c r="AK32" i="23"/>
  <c r="AK32" i="24" s="1"/>
  <c r="AJ32" i="23"/>
  <c r="AJ32" i="24" s="1"/>
  <c r="AI32" i="23"/>
  <c r="AI32" i="24" s="1"/>
  <c r="AH32" i="23"/>
  <c r="AH32" i="24" s="1"/>
  <c r="AG32" i="23"/>
  <c r="AG32" i="24" s="1"/>
  <c r="AF32" i="23"/>
  <c r="AF32" i="24" s="1"/>
  <c r="AE32" i="23"/>
  <c r="AE32" i="24" s="1"/>
  <c r="AD32" i="23"/>
  <c r="AD32" i="24" s="1"/>
  <c r="AC32" i="23"/>
  <c r="AC32" i="24" s="1"/>
  <c r="AB32" i="23"/>
  <c r="AB32" i="24" s="1"/>
  <c r="AA32" i="23"/>
  <c r="AA32" i="24" s="1"/>
  <c r="Z32" i="23"/>
  <c r="Z32" i="24" s="1"/>
  <c r="Y32" i="23"/>
  <c r="Y32" i="24" s="1"/>
  <c r="X32" i="23"/>
  <c r="X32" i="24" s="1"/>
  <c r="W32" i="23"/>
  <c r="W32" i="24" s="1"/>
  <c r="V32" i="23"/>
  <c r="V32" i="24" s="1"/>
  <c r="U32" i="23"/>
  <c r="U32" i="24" s="1"/>
  <c r="T32" i="23"/>
  <c r="T32" i="24" s="1"/>
  <c r="S32" i="23"/>
  <c r="S32" i="24" s="1"/>
  <c r="R32" i="23"/>
  <c r="R32" i="24" s="1"/>
  <c r="Q32" i="23"/>
  <c r="Q32" i="24" s="1"/>
  <c r="P32" i="23"/>
  <c r="P32" i="24" s="1"/>
  <c r="O32" i="23"/>
  <c r="O32" i="24" s="1"/>
  <c r="N32" i="23"/>
  <c r="N32" i="24" s="1"/>
  <c r="M32" i="23"/>
  <c r="M32" i="24" s="1"/>
  <c r="L32" i="23"/>
  <c r="L32" i="24" s="1"/>
  <c r="K32" i="23"/>
  <c r="K32" i="24" s="1"/>
  <c r="J32" i="23"/>
  <c r="J32" i="24" s="1"/>
  <c r="I32" i="23"/>
  <c r="I32" i="24" s="1"/>
  <c r="H32" i="23"/>
  <c r="H32" i="24" s="1"/>
  <c r="G32" i="23"/>
  <c r="G32" i="24" s="1"/>
  <c r="F32" i="23"/>
  <c r="F32" i="24" s="1"/>
  <c r="E32" i="23"/>
  <c r="E32" i="24" s="1"/>
  <c r="D32" i="23"/>
  <c r="D32" i="24" s="1"/>
  <c r="C32" i="23"/>
  <c r="C32" i="24" s="1"/>
  <c r="BT31" i="23"/>
  <c r="BT31" i="24" s="1"/>
  <c r="BS31" i="23"/>
  <c r="BS31" i="24" s="1"/>
  <c r="BR31" i="23"/>
  <c r="BR31" i="24" s="1"/>
  <c r="BQ31" i="23"/>
  <c r="BQ31" i="24" s="1"/>
  <c r="BP31" i="23"/>
  <c r="BO31" i="23"/>
  <c r="BO31" i="24" s="1"/>
  <c r="BN31" i="23"/>
  <c r="BN31" i="24" s="1"/>
  <c r="BM31" i="23"/>
  <c r="BM31" i="24" s="1"/>
  <c r="BL31" i="23"/>
  <c r="BL31" i="24" s="1"/>
  <c r="BK31" i="23"/>
  <c r="BK31" i="24" s="1"/>
  <c r="BJ31" i="23"/>
  <c r="BJ31" i="24" s="1"/>
  <c r="BI31" i="23"/>
  <c r="BI31" i="24" s="1"/>
  <c r="BH31" i="23"/>
  <c r="BG31" i="23"/>
  <c r="BG31" i="24" s="1"/>
  <c r="BF31" i="23"/>
  <c r="BF31" i="24" s="1"/>
  <c r="BE31" i="23"/>
  <c r="BE31" i="24" s="1"/>
  <c r="BD31" i="23"/>
  <c r="BD31" i="24" s="1"/>
  <c r="BC31" i="23"/>
  <c r="BC31" i="24" s="1"/>
  <c r="BB31" i="23"/>
  <c r="BB31" i="24" s="1"/>
  <c r="BA31" i="23"/>
  <c r="BA31" i="24" s="1"/>
  <c r="AZ31" i="23"/>
  <c r="AY31" i="23"/>
  <c r="AY31" i="24" s="1"/>
  <c r="AX31" i="23"/>
  <c r="AX31" i="24" s="1"/>
  <c r="AW31" i="23"/>
  <c r="AW31" i="24" s="1"/>
  <c r="AV31" i="23"/>
  <c r="AV31" i="24" s="1"/>
  <c r="AU31" i="23"/>
  <c r="AU31" i="24" s="1"/>
  <c r="AT31" i="23"/>
  <c r="AT31" i="24" s="1"/>
  <c r="AS31" i="23"/>
  <c r="AS31" i="24" s="1"/>
  <c r="AR31" i="23"/>
  <c r="AQ31" i="23"/>
  <c r="AQ31" i="24" s="1"/>
  <c r="AP31" i="23"/>
  <c r="AP31" i="24" s="1"/>
  <c r="AO31" i="23"/>
  <c r="AO31" i="24" s="1"/>
  <c r="AN31" i="23"/>
  <c r="AN31" i="24" s="1"/>
  <c r="AM31" i="23"/>
  <c r="AM31" i="24" s="1"/>
  <c r="AL31" i="23"/>
  <c r="AL31" i="24" s="1"/>
  <c r="AK31" i="23"/>
  <c r="AK31" i="24" s="1"/>
  <c r="AJ31" i="23"/>
  <c r="AI31" i="23"/>
  <c r="AI31" i="24" s="1"/>
  <c r="AH31" i="23"/>
  <c r="AH31" i="24" s="1"/>
  <c r="AG31" i="23"/>
  <c r="AG31" i="24" s="1"/>
  <c r="AF31" i="23"/>
  <c r="AF31" i="24" s="1"/>
  <c r="AE31" i="23"/>
  <c r="AE31" i="24" s="1"/>
  <c r="AD31" i="23"/>
  <c r="AD31" i="24" s="1"/>
  <c r="AC31" i="23"/>
  <c r="AC31" i="24" s="1"/>
  <c r="AB31" i="23"/>
  <c r="AA31" i="23"/>
  <c r="AA31" i="24" s="1"/>
  <c r="Z31" i="23"/>
  <c r="Z31" i="24" s="1"/>
  <c r="Y31" i="23"/>
  <c r="Y31" i="24" s="1"/>
  <c r="X31" i="23"/>
  <c r="X31" i="24" s="1"/>
  <c r="W31" i="23"/>
  <c r="W31" i="24" s="1"/>
  <c r="V31" i="23"/>
  <c r="V31" i="24" s="1"/>
  <c r="U31" i="23"/>
  <c r="U31" i="24" s="1"/>
  <c r="T31" i="23"/>
  <c r="S31" i="23"/>
  <c r="S31" i="24" s="1"/>
  <c r="R31" i="23"/>
  <c r="R31" i="24" s="1"/>
  <c r="Q31" i="23"/>
  <c r="Q31" i="24" s="1"/>
  <c r="P31" i="23"/>
  <c r="P31" i="24" s="1"/>
  <c r="O31" i="23"/>
  <c r="O31" i="24" s="1"/>
  <c r="N31" i="23"/>
  <c r="N31" i="24" s="1"/>
  <c r="M31" i="23"/>
  <c r="M31" i="24" s="1"/>
  <c r="L31" i="23"/>
  <c r="K31" i="23"/>
  <c r="K31" i="24" s="1"/>
  <c r="J31" i="23"/>
  <c r="J31" i="24" s="1"/>
  <c r="I31" i="23"/>
  <c r="I31" i="24" s="1"/>
  <c r="H31" i="23"/>
  <c r="H31" i="24" s="1"/>
  <c r="G31" i="23"/>
  <c r="G31" i="24" s="1"/>
  <c r="F31" i="23"/>
  <c r="F31" i="24" s="1"/>
  <c r="E31" i="23"/>
  <c r="E31" i="24" s="1"/>
  <c r="D31" i="23"/>
  <c r="C31" i="23"/>
  <c r="C31" i="24" s="1"/>
  <c r="BT30" i="23"/>
  <c r="BT30" i="24" s="1"/>
  <c r="BS30" i="23"/>
  <c r="BS30" i="24" s="1"/>
  <c r="BR30" i="23"/>
  <c r="BR30" i="24" s="1"/>
  <c r="BQ30" i="23"/>
  <c r="BQ30" i="24" s="1"/>
  <c r="BP30" i="23"/>
  <c r="BO30" i="23"/>
  <c r="BO30" i="24" s="1"/>
  <c r="BN30" i="23"/>
  <c r="BN30" i="24" s="1"/>
  <c r="BM30" i="23"/>
  <c r="BM30" i="24" s="1"/>
  <c r="BL30" i="23"/>
  <c r="BL30" i="24" s="1"/>
  <c r="BK30" i="23"/>
  <c r="BK30" i="24" s="1"/>
  <c r="BJ30" i="23"/>
  <c r="BJ30" i="24" s="1"/>
  <c r="BI30" i="23"/>
  <c r="BI30" i="24" s="1"/>
  <c r="BH30" i="23"/>
  <c r="BG30" i="23"/>
  <c r="BG30" i="24" s="1"/>
  <c r="BF30" i="23"/>
  <c r="BF30" i="24" s="1"/>
  <c r="BE30" i="23"/>
  <c r="BE30" i="24" s="1"/>
  <c r="BD30" i="23"/>
  <c r="BD30" i="24" s="1"/>
  <c r="BC30" i="23"/>
  <c r="BC30" i="24" s="1"/>
  <c r="BB30" i="23"/>
  <c r="BB30" i="24" s="1"/>
  <c r="BA30" i="23"/>
  <c r="BA30" i="24" s="1"/>
  <c r="AZ30" i="23"/>
  <c r="AY30" i="23"/>
  <c r="AY30" i="24" s="1"/>
  <c r="AX30" i="23"/>
  <c r="AX30" i="24" s="1"/>
  <c r="AW30" i="23"/>
  <c r="AW30" i="24" s="1"/>
  <c r="AV30" i="23"/>
  <c r="AV30" i="24" s="1"/>
  <c r="AU30" i="23"/>
  <c r="AU30" i="24" s="1"/>
  <c r="AT30" i="23"/>
  <c r="AT30" i="24" s="1"/>
  <c r="AS30" i="23"/>
  <c r="AS30" i="24" s="1"/>
  <c r="AR30" i="23"/>
  <c r="AQ30" i="23"/>
  <c r="AQ30" i="24" s="1"/>
  <c r="AP30" i="23"/>
  <c r="AP30" i="24" s="1"/>
  <c r="AO30" i="23"/>
  <c r="AO30" i="24" s="1"/>
  <c r="AN30" i="23"/>
  <c r="AN30" i="24" s="1"/>
  <c r="AM30" i="23"/>
  <c r="AM30" i="24" s="1"/>
  <c r="AL30" i="23"/>
  <c r="AL30" i="24" s="1"/>
  <c r="AK30" i="23"/>
  <c r="AK30" i="24" s="1"/>
  <c r="AJ30" i="23"/>
  <c r="AI30" i="23"/>
  <c r="AI30" i="24" s="1"/>
  <c r="AH30" i="23"/>
  <c r="AH30" i="24" s="1"/>
  <c r="AG30" i="23"/>
  <c r="AG30" i="24" s="1"/>
  <c r="AF30" i="23"/>
  <c r="AF30" i="24" s="1"/>
  <c r="AE30" i="23"/>
  <c r="AE30" i="24" s="1"/>
  <c r="AD30" i="23"/>
  <c r="AD30" i="24" s="1"/>
  <c r="AC30" i="23"/>
  <c r="AC30" i="24" s="1"/>
  <c r="AB30" i="23"/>
  <c r="AA30" i="23"/>
  <c r="AA30" i="24" s="1"/>
  <c r="Z30" i="23"/>
  <c r="Z30" i="24" s="1"/>
  <c r="Y30" i="23"/>
  <c r="Y30" i="24" s="1"/>
  <c r="X30" i="23"/>
  <c r="X30" i="24" s="1"/>
  <c r="W30" i="23"/>
  <c r="W30" i="24" s="1"/>
  <c r="V30" i="23"/>
  <c r="V30" i="24" s="1"/>
  <c r="U30" i="23"/>
  <c r="U30" i="24" s="1"/>
  <c r="T30" i="23"/>
  <c r="S30" i="23"/>
  <c r="S30" i="24" s="1"/>
  <c r="R30" i="23"/>
  <c r="R30" i="24" s="1"/>
  <c r="Q30" i="23"/>
  <c r="Q30" i="24" s="1"/>
  <c r="P30" i="23"/>
  <c r="P30" i="24" s="1"/>
  <c r="O30" i="23"/>
  <c r="O30" i="24" s="1"/>
  <c r="N30" i="23"/>
  <c r="N30" i="24" s="1"/>
  <c r="M30" i="23"/>
  <c r="M30" i="24" s="1"/>
  <c r="L30" i="23"/>
  <c r="K30" i="23"/>
  <c r="K30" i="24" s="1"/>
  <c r="J30" i="23"/>
  <c r="J30" i="24" s="1"/>
  <c r="I30" i="23"/>
  <c r="I30" i="24" s="1"/>
  <c r="H30" i="23"/>
  <c r="H30" i="24" s="1"/>
  <c r="G30" i="23"/>
  <c r="G30" i="24" s="1"/>
  <c r="F30" i="23"/>
  <c r="F30" i="24" s="1"/>
  <c r="E30" i="23"/>
  <c r="E30" i="24" s="1"/>
  <c r="D30" i="23"/>
  <c r="C30" i="23"/>
  <c r="C30" i="24" s="1"/>
  <c r="BT29" i="23"/>
  <c r="BT29" i="24" s="1"/>
  <c r="BS29" i="23"/>
  <c r="BS29" i="24" s="1"/>
  <c r="BR29" i="23"/>
  <c r="BR29" i="24" s="1"/>
  <c r="BQ29" i="23"/>
  <c r="BQ29" i="24" s="1"/>
  <c r="BP29" i="23"/>
  <c r="BO29" i="23"/>
  <c r="BO29" i="24" s="1"/>
  <c r="BN29" i="23"/>
  <c r="BN29" i="24" s="1"/>
  <c r="BM29" i="23"/>
  <c r="BM29" i="24" s="1"/>
  <c r="BL29" i="23"/>
  <c r="BL29" i="24" s="1"/>
  <c r="BK29" i="23"/>
  <c r="BK29" i="24" s="1"/>
  <c r="BJ29" i="23"/>
  <c r="BJ29" i="24" s="1"/>
  <c r="BI29" i="23"/>
  <c r="BI29" i="24" s="1"/>
  <c r="BH29" i="23"/>
  <c r="BG29" i="23"/>
  <c r="BG29" i="24" s="1"/>
  <c r="BF29" i="23"/>
  <c r="BF29" i="24" s="1"/>
  <c r="BE29" i="23"/>
  <c r="BE29" i="24" s="1"/>
  <c r="BD29" i="23"/>
  <c r="BD29" i="24" s="1"/>
  <c r="BC29" i="23"/>
  <c r="BC29" i="24" s="1"/>
  <c r="BB29" i="23"/>
  <c r="BB29" i="24" s="1"/>
  <c r="BA29" i="23"/>
  <c r="BA29" i="24" s="1"/>
  <c r="AZ29" i="23"/>
  <c r="AY29" i="23"/>
  <c r="AY29" i="24" s="1"/>
  <c r="AX29" i="23"/>
  <c r="AX29" i="24" s="1"/>
  <c r="AW29" i="23"/>
  <c r="AW29" i="24" s="1"/>
  <c r="AV29" i="23"/>
  <c r="AV29" i="24" s="1"/>
  <c r="AU29" i="23"/>
  <c r="AU29" i="24" s="1"/>
  <c r="AT29" i="23"/>
  <c r="AT29" i="24" s="1"/>
  <c r="AS29" i="23"/>
  <c r="AS29" i="24" s="1"/>
  <c r="AR29" i="23"/>
  <c r="AQ29" i="23"/>
  <c r="AQ29" i="24" s="1"/>
  <c r="AP29" i="23"/>
  <c r="AP29" i="24" s="1"/>
  <c r="AO29" i="23"/>
  <c r="AO29" i="24" s="1"/>
  <c r="AN29" i="23"/>
  <c r="AN29" i="24" s="1"/>
  <c r="AM29" i="23"/>
  <c r="AM29" i="24" s="1"/>
  <c r="AL29" i="23"/>
  <c r="AL29" i="24" s="1"/>
  <c r="AK29" i="23"/>
  <c r="AK29" i="24" s="1"/>
  <c r="AJ29" i="23"/>
  <c r="AI29" i="23"/>
  <c r="AI29" i="24" s="1"/>
  <c r="AH29" i="23"/>
  <c r="AH29" i="24" s="1"/>
  <c r="AG29" i="23"/>
  <c r="AG29" i="24" s="1"/>
  <c r="AF29" i="23"/>
  <c r="AF29" i="24" s="1"/>
  <c r="AE29" i="23"/>
  <c r="AE29" i="24" s="1"/>
  <c r="AD29" i="23"/>
  <c r="AD29" i="24" s="1"/>
  <c r="AC29" i="23"/>
  <c r="AC29" i="24" s="1"/>
  <c r="AB29" i="23"/>
  <c r="AA29" i="23"/>
  <c r="AA29" i="24" s="1"/>
  <c r="Z29" i="23"/>
  <c r="Z29" i="24" s="1"/>
  <c r="Y29" i="23"/>
  <c r="Y29" i="24" s="1"/>
  <c r="X29" i="23"/>
  <c r="X29" i="24" s="1"/>
  <c r="W29" i="23"/>
  <c r="W29" i="24" s="1"/>
  <c r="V29" i="23"/>
  <c r="V29" i="24" s="1"/>
  <c r="U29" i="23"/>
  <c r="U29" i="24" s="1"/>
  <c r="T29" i="23"/>
  <c r="S29" i="23"/>
  <c r="S29" i="24" s="1"/>
  <c r="R29" i="23"/>
  <c r="R29" i="24" s="1"/>
  <c r="Q29" i="23"/>
  <c r="Q29" i="24" s="1"/>
  <c r="P29" i="23"/>
  <c r="P29" i="24" s="1"/>
  <c r="O29" i="23"/>
  <c r="O29" i="24" s="1"/>
  <c r="N29" i="23"/>
  <c r="N29" i="24" s="1"/>
  <c r="M29" i="23"/>
  <c r="M29" i="24" s="1"/>
  <c r="L29" i="23"/>
  <c r="K29" i="23"/>
  <c r="K29" i="24" s="1"/>
  <c r="J29" i="23"/>
  <c r="J29" i="24" s="1"/>
  <c r="I29" i="23"/>
  <c r="I29" i="24" s="1"/>
  <c r="H29" i="23"/>
  <c r="H29" i="24" s="1"/>
  <c r="G29" i="23"/>
  <c r="G29" i="24" s="1"/>
  <c r="F29" i="23"/>
  <c r="F29" i="24" s="1"/>
  <c r="E29" i="23"/>
  <c r="E29" i="24" s="1"/>
  <c r="D29" i="23"/>
  <c r="C29" i="23"/>
  <c r="C29" i="24" s="1"/>
  <c r="BT28" i="23"/>
  <c r="BT28" i="24" s="1"/>
  <c r="BS28" i="23"/>
  <c r="BS28" i="24" s="1"/>
  <c r="BR28" i="23"/>
  <c r="BR28" i="24" s="1"/>
  <c r="BQ28" i="23"/>
  <c r="BQ28" i="24" s="1"/>
  <c r="BP28" i="23"/>
  <c r="BP28" i="24" s="1"/>
  <c r="BO28" i="23"/>
  <c r="BO28" i="24" s="1"/>
  <c r="BN28" i="23"/>
  <c r="BN28" i="24" s="1"/>
  <c r="BM28" i="23"/>
  <c r="BM28" i="24" s="1"/>
  <c r="BL28" i="23"/>
  <c r="BL28" i="24" s="1"/>
  <c r="BK28" i="23"/>
  <c r="BK28" i="24" s="1"/>
  <c r="BJ28" i="23"/>
  <c r="BJ28" i="24" s="1"/>
  <c r="BI28" i="23"/>
  <c r="BI28" i="24" s="1"/>
  <c r="BH28" i="23"/>
  <c r="BH28" i="24" s="1"/>
  <c r="BG28" i="23"/>
  <c r="BG28" i="24" s="1"/>
  <c r="BF28" i="23"/>
  <c r="BF28" i="24" s="1"/>
  <c r="BE28" i="23"/>
  <c r="BE28" i="24" s="1"/>
  <c r="BD28" i="23"/>
  <c r="BD28" i="24" s="1"/>
  <c r="BC28" i="23"/>
  <c r="BC28" i="24" s="1"/>
  <c r="BB28" i="23"/>
  <c r="BB28" i="24" s="1"/>
  <c r="BA28" i="23"/>
  <c r="BA28" i="24" s="1"/>
  <c r="AZ28" i="23"/>
  <c r="AZ28" i="24" s="1"/>
  <c r="AY28" i="23"/>
  <c r="AY28" i="24" s="1"/>
  <c r="AX28" i="23"/>
  <c r="AX28" i="24" s="1"/>
  <c r="AW28" i="23"/>
  <c r="AW28" i="24" s="1"/>
  <c r="AV28" i="23"/>
  <c r="AV28" i="24" s="1"/>
  <c r="AU28" i="23"/>
  <c r="AU28" i="24" s="1"/>
  <c r="AT28" i="23"/>
  <c r="AT28" i="24" s="1"/>
  <c r="AS28" i="23"/>
  <c r="AS28" i="24" s="1"/>
  <c r="AR28" i="23"/>
  <c r="AR28" i="24" s="1"/>
  <c r="AQ28" i="23"/>
  <c r="AQ28" i="24" s="1"/>
  <c r="AP28" i="23"/>
  <c r="AP28" i="24" s="1"/>
  <c r="AO28" i="23"/>
  <c r="AO28" i="24" s="1"/>
  <c r="AN28" i="23"/>
  <c r="AN28" i="24" s="1"/>
  <c r="AM28" i="23"/>
  <c r="AM28" i="24" s="1"/>
  <c r="AL28" i="23"/>
  <c r="AL28" i="24" s="1"/>
  <c r="AK28" i="23"/>
  <c r="AK28" i="24" s="1"/>
  <c r="AJ28" i="23"/>
  <c r="AJ28" i="24" s="1"/>
  <c r="AI28" i="23"/>
  <c r="AI28" i="24" s="1"/>
  <c r="AH28" i="23"/>
  <c r="AH28" i="24" s="1"/>
  <c r="AG28" i="23"/>
  <c r="AG28" i="24" s="1"/>
  <c r="AF28" i="23"/>
  <c r="AF28" i="24" s="1"/>
  <c r="AE28" i="23"/>
  <c r="AE28" i="24" s="1"/>
  <c r="AD28" i="23"/>
  <c r="AD28" i="24" s="1"/>
  <c r="AC28" i="23"/>
  <c r="AC28" i="24" s="1"/>
  <c r="AB28" i="23"/>
  <c r="AB28" i="24" s="1"/>
  <c r="AA28" i="23"/>
  <c r="AA28" i="24" s="1"/>
  <c r="Z28" i="23"/>
  <c r="Z28" i="24" s="1"/>
  <c r="Y28" i="23"/>
  <c r="Y28" i="24" s="1"/>
  <c r="X28" i="23"/>
  <c r="X28" i="24" s="1"/>
  <c r="W28" i="23"/>
  <c r="W28" i="24" s="1"/>
  <c r="V28" i="23"/>
  <c r="V28" i="24" s="1"/>
  <c r="U28" i="23"/>
  <c r="U28" i="24" s="1"/>
  <c r="T28" i="23"/>
  <c r="T28" i="24" s="1"/>
  <c r="S28" i="23"/>
  <c r="S28" i="24" s="1"/>
  <c r="R28" i="23"/>
  <c r="R28" i="24" s="1"/>
  <c r="Q28" i="23"/>
  <c r="Q28" i="24" s="1"/>
  <c r="P28" i="23"/>
  <c r="P28" i="24" s="1"/>
  <c r="O28" i="23"/>
  <c r="O28" i="24" s="1"/>
  <c r="N28" i="23"/>
  <c r="N28" i="24" s="1"/>
  <c r="M28" i="23"/>
  <c r="M28" i="24" s="1"/>
  <c r="L28" i="23"/>
  <c r="L28" i="24" s="1"/>
  <c r="K28" i="23"/>
  <c r="K28" i="24" s="1"/>
  <c r="J28" i="23"/>
  <c r="J28" i="24" s="1"/>
  <c r="I28" i="23"/>
  <c r="I28" i="24" s="1"/>
  <c r="H28" i="23"/>
  <c r="H28" i="24" s="1"/>
  <c r="G28" i="23"/>
  <c r="G28" i="24" s="1"/>
  <c r="F28" i="23"/>
  <c r="F28" i="24" s="1"/>
  <c r="E28" i="23"/>
  <c r="E28" i="24" s="1"/>
  <c r="D28" i="23"/>
  <c r="D28" i="24" s="1"/>
  <c r="C28" i="23"/>
  <c r="C28" i="24" s="1"/>
  <c r="BT27" i="23"/>
  <c r="BT27" i="24" s="1"/>
  <c r="BS27" i="23"/>
  <c r="BS27" i="24" s="1"/>
  <c r="BR27" i="23"/>
  <c r="BR27" i="24" s="1"/>
  <c r="BQ27" i="23"/>
  <c r="BQ27" i="24" s="1"/>
  <c r="BP27" i="23"/>
  <c r="BO27" i="23"/>
  <c r="BO27" i="24" s="1"/>
  <c r="BN27" i="23"/>
  <c r="BN27" i="24" s="1"/>
  <c r="BM27" i="23"/>
  <c r="BM27" i="24" s="1"/>
  <c r="BL27" i="23"/>
  <c r="BL27" i="24" s="1"/>
  <c r="BK27" i="23"/>
  <c r="BK27" i="24" s="1"/>
  <c r="BJ27" i="23"/>
  <c r="BJ27" i="24" s="1"/>
  <c r="BI27" i="23"/>
  <c r="BI27" i="24" s="1"/>
  <c r="BH27" i="23"/>
  <c r="BG27" i="23"/>
  <c r="BG27" i="24" s="1"/>
  <c r="BF27" i="23"/>
  <c r="BF27" i="24" s="1"/>
  <c r="BE27" i="23"/>
  <c r="BE27" i="24" s="1"/>
  <c r="BD27" i="23"/>
  <c r="BD27" i="24" s="1"/>
  <c r="BC27" i="23"/>
  <c r="BC27" i="24" s="1"/>
  <c r="BB27" i="23"/>
  <c r="BB27" i="24" s="1"/>
  <c r="BA27" i="23"/>
  <c r="BA27" i="24" s="1"/>
  <c r="AZ27" i="23"/>
  <c r="AY27" i="23"/>
  <c r="AY27" i="24" s="1"/>
  <c r="AX27" i="23"/>
  <c r="AX27" i="24" s="1"/>
  <c r="AW27" i="23"/>
  <c r="AW27" i="24" s="1"/>
  <c r="AV27" i="23"/>
  <c r="AV27" i="24" s="1"/>
  <c r="AU27" i="23"/>
  <c r="AU27" i="24" s="1"/>
  <c r="AT27" i="23"/>
  <c r="AT27" i="24" s="1"/>
  <c r="AS27" i="23"/>
  <c r="AS27" i="24" s="1"/>
  <c r="AR27" i="23"/>
  <c r="AQ27" i="23"/>
  <c r="AQ27" i="24" s="1"/>
  <c r="AP27" i="23"/>
  <c r="AP27" i="24" s="1"/>
  <c r="AO27" i="23"/>
  <c r="AO27" i="24" s="1"/>
  <c r="AN27" i="23"/>
  <c r="AN27" i="24" s="1"/>
  <c r="AM27" i="23"/>
  <c r="AM27" i="24" s="1"/>
  <c r="AL27" i="23"/>
  <c r="AL27" i="24" s="1"/>
  <c r="AK27" i="23"/>
  <c r="AK27" i="24" s="1"/>
  <c r="AJ27" i="23"/>
  <c r="AI27" i="23"/>
  <c r="AI27" i="24" s="1"/>
  <c r="AH27" i="23"/>
  <c r="AH27" i="24" s="1"/>
  <c r="AG27" i="23"/>
  <c r="AG27" i="24" s="1"/>
  <c r="AF27" i="23"/>
  <c r="AF27" i="24" s="1"/>
  <c r="AE27" i="23"/>
  <c r="AE27" i="24" s="1"/>
  <c r="AD27" i="23"/>
  <c r="AD27" i="24" s="1"/>
  <c r="AC27" i="23"/>
  <c r="AC27" i="24" s="1"/>
  <c r="AB27" i="23"/>
  <c r="AA27" i="23"/>
  <c r="AA27" i="24" s="1"/>
  <c r="Z27" i="23"/>
  <c r="Z27" i="24" s="1"/>
  <c r="Y27" i="23"/>
  <c r="Y27" i="24" s="1"/>
  <c r="X27" i="23"/>
  <c r="X27" i="24" s="1"/>
  <c r="W27" i="23"/>
  <c r="W27" i="24" s="1"/>
  <c r="V27" i="23"/>
  <c r="V27" i="24" s="1"/>
  <c r="U27" i="23"/>
  <c r="U27" i="24" s="1"/>
  <c r="T27" i="23"/>
  <c r="S27" i="23"/>
  <c r="S27" i="24" s="1"/>
  <c r="R27" i="23"/>
  <c r="R27" i="24" s="1"/>
  <c r="Q27" i="23"/>
  <c r="Q27" i="24" s="1"/>
  <c r="P27" i="23"/>
  <c r="P27" i="24" s="1"/>
  <c r="O27" i="23"/>
  <c r="O27" i="24" s="1"/>
  <c r="N27" i="23"/>
  <c r="N27" i="24" s="1"/>
  <c r="M27" i="23"/>
  <c r="M27" i="24" s="1"/>
  <c r="L27" i="23"/>
  <c r="K27" i="23"/>
  <c r="K27" i="24" s="1"/>
  <c r="J27" i="23"/>
  <c r="J27" i="24" s="1"/>
  <c r="I27" i="23"/>
  <c r="I27" i="24" s="1"/>
  <c r="H27" i="23"/>
  <c r="H27" i="24" s="1"/>
  <c r="G27" i="23"/>
  <c r="G27" i="24" s="1"/>
  <c r="F27" i="23"/>
  <c r="F27" i="24" s="1"/>
  <c r="E27" i="23"/>
  <c r="E27" i="24" s="1"/>
  <c r="D27" i="23"/>
  <c r="C27" i="23"/>
  <c r="C27" i="24" s="1"/>
  <c r="BT26" i="23"/>
  <c r="BT26" i="24" s="1"/>
  <c r="BS26" i="23"/>
  <c r="BS26" i="24" s="1"/>
  <c r="BR26" i="23"/>
  <c r="BR26" i="24" s="1"/>
  <c r="BQ26" i="23"/>
  <c r="BQ26" i="24" s="1"/>
  <c r="BP26" i="23"/>
  <c r="BO26" i="23"/>
  <c r="BO26" i="24" s="1"/>
  <c r="BN26" i="23"/>
  <c r="BN26" i="24" s="1"/>
  <c r="BM26" i="23"/>
  <c r="BM26" i="24" s="1"/>
  <c r="BL26" i="23"/>
  <c r="BL26" i="24" s="1"/>
  <c r="BK26" i="23"/>
  <c r="BK26" i="24" s="1"/>
  <c r="BJ26" i="23"/>
  <c r="BJ26" i="24" s="1"/>
  <c r="BI26" i="23"/>
  <c r="BI26" i="24" s="1"/>
  <c r="BH26" i="23"/>
  <c r="BG26" i="23"/>
  <c r="BG26" i="24" s="1"/>
  <c r="BF26" i="23"/>
  <c r="BF26" i="24" s="1"/>
  <c r="BE26" i="23"/>
  <c r="BE26" i="24" s="1"/>
  <c r="BD26" i="23"/>
  <c r="BD26" i="24" s="1"/>
  <c r="BC26" i="23"/>
  <c r="BC26" i="24" s="1"/>
  <c r="BB26" i="23"/>
  <c r="BB26" i="24" s="1"/>
  <c r="BA26" i="23"/>
  <c r="BA26" i="24" s="1"/>
  <c r="AZ26" i="23"/>
  <c r="AY26" i="23"/>
  <c r="AY26" i="24" s="1"/>
  <c r="AX26" i="23"/>
  <c r="AX26" i="24" s="1"/>
  <c r="AW26" i="23"/>
  <c r="AW26" i="24" s="1"/>
  <c r="AV26" i="23"/>
  <c r="AV26" i="24" s="1"/>
  <c r="AU26" i="23"/>
  <c r="AU26" i="24" s="1"/>
  <c r="AT26" i="23"/>
  <c r="AT26" i="24" s="1"/>
  <c r="AS26" i="23"/>
  <c r="AS26" i="24" s="1"/>
  <c r="AR26" i="23"/>
  <c r="AQ26" i="23"/>
  <c r="AQ26" i="24" s="1"/>
  <c r="AP26" i="23"/>
  <c r="AP26" i="24" s="1"/>
  <c r="AO26" i="23"/>
  <c r="AO26" i="24" s="1"/>
  <c r="AN26" i="23"/>
  <c r="AN26" i="24" s="1"/>
  <c r="AM26" i="23"/>
  <c r="AM26" i="24" s="1"/>
  <c r="AL26" i="23"/>
  <c r="AL26" i="24" s="1"/>
  <c r="AK26" i="23"/>
  <c r="AK26" i="24" s="1"/>
  <c r="AJ26" i="23"/>
  <c r="AI26" i="23"/>
  <c r="AI26" i="24" s="1"/>
  <c r="AH26" i="23"/>
  <c r="AH26" i="24" s="1"/>
  <c r="AG26" i="23"/>
  <c r="AG26" i="24" s="1"/>
  <c r="AF26" i="23"/>
  <c r="AF26" i="24" s="1"/>
  <c r="AE26" i="23"/>
  <c r="AE26" i="24" s="1"/>
  <c r="AD26" i="23"/>
  <c r="AD26" i="24" s="1"/>
  <c r="AC26" i="23"/>
  <c r="AC26" i="24" s="1"/>
  <c r="AB26" i="23"/>
  <c r="AA26" i="23"/>
  <c r="AA26" i="24" s="1"/>
  <c r="Z26" i="23"/>
  <c r="Z26" i="24" s="1"/>
  <c r="Y26" i="23"/>
  <c r="Y26" i="24" s="1"/>
  <c r="X26" i="23"/>
  <c r="X26" i="24" s="1"/>
  <c r="W26" i="23"/>
  <c r="W26" i="24" s="1"/>
  <c r="V26" i="23"/>
  <c r="V26" i="24" s="1"/>
  <c r="U26" i="23"/>
  <c r="U26" i="24" s="1"/>
  <c r="T26" i="23"/>
  <c r="S26" i="23"/>
  <c r="S26" i="24" s="1"/>
  <c r="R26" i="23"/>
  <c r="R26" i="24" s="1"/>
  <c r="Q26" i="23"/>
  <c r="Q26" i="24" s="1"/>
  <c r="P26" i="23"/>
  <c r="P26" i="24" s="1"/>
  <c r="O26" i="23"/>
  <c r="O26" i="24" s="1"/>
  <c r="N26" i="23"/>
  <c r="N26" i="24" s="1"/>
  <c r="M26" i="23"/>
  <c r="M26" i="24" s="1"/>
  <c r="L26" i="23"/>
  <c r="K26" i="23"/>
  <c r="K26" i="24" s="1"/>
  <c r="J26" i="23"/>
  <c r="J26" i="24" s="1"/>
  <c r="I26" i="23"/>
  <c r="I26" i="24" s="1"/>
  <c r="H26" i="23"/>
  <c r="H26" i="24" s="1"/>
  <c r="G26" i="23"/>
  <c r="G26" i="24" s="1"/>
  <c r="F26" i="23"/>
  <c r="F26" i="24" s="1"/>
  <c r="E26" i="23"/>
  <c r="E26" i="24" s="1"/>
  <c r="D26" i="23"/>
  <c r="C26" i="23"/>
  <c r="C26" i="24" s="1"/>
  <c r="BT25" i="23"/>
  <c r="BT25" i="24" s="1"/>
  <c r="BS25" i="23"/>
  <c r="BS25" i="24" s="1"/>
  <c r="BR25" i="23"/>
  <c r="BR25" i="24" s="1"/>
  <c r="BQ25" i="23"/>
  <c r="BQ25" i="24" s="1"/>
  <c r="BP25" i="23"/>
  <c r="BO25" i="23"/>
  <c r="BO25" i="24" s="1"/>
  <c r="BN25" i="23"/>
  <c r="BN25" i="24" s="1"/>
  <c r="BM25" i="23"/>
  <c r="BM25" i="24" s="1"/>
  <c r="BL25" i="23"/>
  <c r="BL25" i="24" s="1"/>
  <c r="BK25" i="23"/>
  <c r="BK25" i="24" s="1"/>
  <c r="BJ25" i="23"/>
  <c r="BJ25" i="24" s="1"/>
  <c r="BI25" i="23"/>
  <c r="BI25" i="24" s="1"/>
  <c r="BH25" i="23"/>
  <c r="BG25" i="23"/>
  <c r="BG25" i="24" s="1"/>
  <c r="BF25" i="23"/>
  <c r="BF25" i="24" s="1"/>
  <c r="BE25" i="23"/>
  <c r="BE25" i="24" s="1"/>
  <c r="BD25" i="23"/>
  <c r="BD25" i="24" s="1"/>
  <c r="BC25" i="23"/>
  <c r="BC25" i="24" s="1"/>
  <c r="BB25" i="23"/>
  <c r="BB25" i="24" s="1"/>
  <c r="BA25" i="23"/>
  <c r="BA25" i="24" s="1"/>
  <c r="AZ25" i="23"/>
  <c r="AY25" i="23"/>
  <c r="AY25" i="24" s="1"/>
  <c r="AX25" i="23"/>
  <c r="AX25" i="24" s="1"/>
  <c r="AW25" i="23"/>
  <c r="AW25" i="24" s="1"/>
  <c r="AV25" i="23"/>
  <c r="AV25" i="24" s="1"/>
  <c r="AU25" i="23"/>
  <c r="AU25" i="24" s="1"/>
  <c r="AT25" i="23"/>
  <c r="AT25" i="24" s="1"/>
  <c r="AS25" i="23"/>
  <c r="AS25" i="24" s="1"/>
  <c r="AR25" i="23"/>
  <c r="AQ25" i="23"/>
  <c r="AQ25" i="24" s="1"/>
  <c r="AP25" i="23"/>
  <c r="AP25" i="24" s="1"/>
  <c r="AO25" i="23"/>
  <c r="AO25" i="24" s="1"/>
  <c r="AN25" i="23"/>
  <c r="AN25" i="24" s="1"/>
  <c r="AM25" i="23"/>
  <c r="AM25" i="24" s="1"/>
  <c r="AL25" i="23"/>
  <c r="AL25" i="24" s="1"/>
  <c r="AK25" i="23"/>
  <c r="AK25" i="24" s="1"/>
  <c r="AJ25" i="23"/>
  <c r="AI25" i="23"/>
  <c r="AI25" i="24" s="1"/>
  <c r="AH25" i="23"/>
  <c r="AH25" i="24" s="1"/>
  <c r="AG25" i="23"/>
  <c r="AG25" i="24" s="1"/>
  <c r="AF25" i="23"/>
  <c r="AF25" i="24" s="1"/>
  <c r="AE25" i="23"/>
  <c r="AE25" i="24" s="1"/>
  <c r="AD25" i="23"/>
  <c r="AD25" i="24" s="1"/>
  <c r="AC25" i="23"/>
  <c r="AC25" i="24" s="1"/>
  <c r="AB25" i="23"/>
  <c r="AA25" i="23"/>
  <c r="AA25" i="24" s="1"/>
  <c r="Z25" i="23"/>
  <c r="Z25" i="24" s="1"/>
  <c r="Y25" i="23"/>
  <c r="Y25" i="24" s="1"/>
  <c r="X25" i="23"/>
  <c r="X25" i="24" s="1"/>
  <c r="W25" i="23"/>
  <c r="W25" i="24" s="1"/>
  <c r="V25" i="23"/>
  <c r="V25" i="24" s="1"/>
  <c r="U25" i="23"/>
  <c r="U25" i="24" s="1"/>
  <c r="T25" i="23"/>
  <c r="S25" i="23"/>
  <c r="S25" i="24" s="1"/>
  <c r="R25" i="23"/>
  <c r="R25" i="24" s="1"/>
  <c r="Q25" i="23"/>
  <c r="Q25" i="24" s="1"/>
  <c r="P25" i="23"/>
  <c r="P25" i="24" s="1"/>
  <c r="O25" i="23"/>
  <c r="O25" i="24" s="1"/>
  <c r="N25" i="23"/>
  <c r="N25" i="24" s="1"/>
  <c r="M25" i="23"/>
  <c r="M25" i="24" s="1"/>
  <c r="L25" i="23"/>
  <c r="K25" i="23"/>
  <c r="K25" i="24" s="1"/>
  <c r="J25" i="23"/>
  <c r="J25" i="24" s="1"/>
  <c r="I25" i="23"/>
  <c r="I25" i="24" s="1"/>
  <c r="H25" i="23"/>
  <c r="H25" i="24" s="1"/>
  <c r="G25" i="23"/>
  <c r="G25" i="24" s="1"/>
  <c r="F25" i="23"/>
  <c r="F25" i="24" s="1"/>
  <c r="E25" i="23"/>
  <c r="E25" i="24" s="1"/>
  <c r="D25" i="23"/>
  <c r="C25" i="23"/>
  <c r="C25" i="24" s="1"/>
  <c r="BT24" i="23"/>
  <c r="BT24" i="24" s="1"/>
  <c r="BS24" i="23"/>
  <c r="BS24" i="24" s="1"/>
  <c r="BR24" i="23"/>
  <c r="BR24" i="24" s="1"/>
  <c r="BQ24" i="23"/>
  <c r="BQ24" i="24" s="1"/>
  <c r="BP24" i="23"/>
  <c r="BP24" i="24" s="1"/>
  <c r="BO24" i="23"/>
  <c r="BO24" i="24" s="1"/>
  <c r="BN24" i="23"/>
  <c r="BN24" i="24" s="1"/>
  <c r="BM24" i="23"/>
  <c r="BM24" i="24" s="1"/>
  <c r="BL24" i="23"/>
  <c r="BL24" i="24" s="1"/>
  <c r="BK24" i="23"/>
  <c r="BK24" i="24" s="1"/>
  <c r="BJ24" i="23"/>
  <c r="BJ24" i="24" s="1"/>
  <c r="BI24" i="23"/>
  <c r="BI24" i="24" s="1"/>
  <c r="BH24" i="23"/>
  <c r="BH24" i="24" s="1"/>
  <c r="BG24" i="23"/>
  <c r="BG24" i="24" s="1"/>
  <c r="BF24" i="23"/>
  <c r="BF24" i="24" s="1"/>
  <c r="BE24" i="23"/>
  <c r="BE24" i="24" s="1"/>
  <c r="BD24" i="23"/>
  <c r="BD24" i="24" s="1"/>
  <c r="BC24" i="23"/>
  <c r="BC24" i="24" s="1"/>
  <c r="BB24" i="23"/>
  <c r="BB24" i="24" s="1"/>
  <c r="BA24" i="23"/>
  <c r="BA24" i="24" s="1"/>
  <c r="AZ24" i="23"/>
  <c r="AZ24" i="24" s="1"/>
  <c r="AY24" i="23"/>
  <c r="AY24" i="24" s="1"/>
  <c r="AX24" i="23"/>
  <c r="AX24" i="24" s="1"/>
  <c r="AW24" i="23"/>
  <c r="AW24" i="24" s="1"/>
  <c r="AV24" i="23"/>
  <c r="AV24" i="24" s="1"/>
  <c r="AU24" i="23"/>
  <c r="AU24" i="24" s="1"/>
  <c r="AT24" i="23"/>
  <c r="AT24" i="24" s="1"/>
  <c r="AS24" i="23"/>
  <c r="AS24" i="24" s="1"/>
  <c r="AR24" i="23"/>
  <c r="AR24" i="24" s="1"/>
  <c r="AQ24" i="23"/>
  <c r="AQ24" i="24" s="1"/>
  <c r="AP24" i="23"/>
  <c r="AP24" i="24" s="1"/>
  <c r="AO24" i="23"/>
  <c r="AO24" i="24" s="1"/>
  <c r="AN24" i="23"/>
  <c r="AN24" i="24" s="1"/>
  <c r="AM24" i="23"/>
  <c r="AM24" i="24" s="1"/>
  <c r="AL24" i="23"/>
  <c r="AL24" i="24" s="1"/>
  <c r="AK24" i="23"/>
  <c r="AK24" i="24" s="1"/>
  <c r="AJ24" i="23"/>
  <c r="AJ24" i="24" s="1"/>
  <c r="AI24" i="23"/>
  <c r="AI24" i="24" s="1"/>
  <c r="AH24" i="23"/>
  <c r="AH24" i="24" s="1"/>
  <c r="AG24" i="23"/>
  <c r="AG24" i="24" s="1"/>
  <c r="AF24" i="23"/>
  <c r="AF24" i="24" s="1"/>
  <c r="AE24" i="23"/>
  <c r="AE24" i="24" s="1"/>
  <c r="AD24" i="23"/>
  <c r="AD24" i="24" s="1"/>
  <c r="AC24" i="23"/>
  <c r="AC24" i="24" s="1"/>
  <c r="AB24" i="23"/>
  <c r="AB24" i="24" s="1"/>
  <c r="AA24" i="23"/>
  <c r="AA24" i="24" s="1"/>
  <c r="Z24" i="23"/>
  <c r="Z24" i="24" s="1"/>
  <c r="Y24" i="23"/>
  <c r="Y24" i="24" s="1"/>
  <c r="X24" i="23"/>
  <c r="X24" i="24" s="1"/>
  <c r="W24" i="23"/>
  <c r="W24" i="24" s="1"/>
  <c r="V24" i="23"/>
  <c r="V24" i="24" s="1"/>
  <c r="U24" i="23"/>
  <c r="U24" i="24" s="1"/>
  <c r="T24" i="23"/>
  <c r="T24" i="24" s="1"/>
  <c r="S24" i="23"/>
  <c r="S24" i="24" s="1"/>
  <c r="R24" i="23"/>
  <c r="R24" i="24" s="1"/>
  <c r="Q24" i="23"/>
  <c r="Q24" i="24" s="1"/>
  <c r="P24" i="23"/>
  <c r="P24" i="24" s="1"/>
  <c r="O24" i="23"/>
  <c r="O24" i="24" s="1"/>
  <c r="N24" i="23"/>
  <c r="N24" i="24" s="1"/>
  <c r="M24" i="23"/>
  <c r="M24" i="24" s="1"/>
  <c r="L24" i="23"/>
  <c r="L24" i="24" s="1"/>
  <c r="K24" i="23"/>
  <c r="K24" i="24" s="1"/>
  <c r="J24" i="23"/>
  <c r="J24" i="24" s="1"/>
  <c r="I24" i="23"/>
  <c r="I24" i="24" s="1"/>
  <c r="H24" i="23"/>
  <c r="H24" i="24" s="1"/>
  <c r="G24" i="23"/>
  <c r="G24" i="24" s="1"/>
  <c r="F24" i="23"/>
  <c r="F24" i="24" s="1"/>
  <c r="E24" i="23"/>
  <c r="E24" i="24" s="1"/>
  <c r="D24" i="23"/>
  <c r="D24" i="24" s="1"/>
  <c r="C24" i="23"/>
  <c r="C24" i="24" s="1"/>
  <c r="BT23" i="23"/>
  <c r="BT23" i="24" s="1"/>
  <c r="BS23" i="23"/>
  <c r="BS23" i="24" s="1"/>
  <c r="BR23" i="23"/>
  <c r="BR23" i="24" s="1"/>
  <c r="BQ23" i="23"/>
  <c r="BQ23" i="24" s="1"/>
  <c r="BP23" i="23"/>
  <c r="BO23" i="23"/>
  <c r="BO23" i="24" s="1"/>
  <c r="BN23" i="23"/>
  <c r="BN23" i="24" s="1"/>
  <c r="BM23" i="23"/>
  <c r="BM23" i="24" s="1"/>
  <c r="BL23" i="23"/>
  <c r="BL23" i="24" s="1"/>
  <c r="BK23" i="23"/>
  <c r="BK23" i="24" s="1"/>
  <c r="BJ23" i="23"/>
  <c r="BJ23" i="24" s="1"/>
  <c r="BI23" i="23"/>
  <c r="BI23" i="24" s="1"/>
  <c r="BH23" i="23"/>
  <c r="BG23" i="23"/>
  <c r="BG23" i="24" s="1"/>
  <c r="BF23" i="23"/>
  <c r="BF23" i="24" s="1"/>
  <c r="BE23" i="23"/>
  <c r="BE23" i="24" s="1"/>
  <c r="BD23" i="23"/>
  <c r="BD23" i="24" s="1"/>
  <c r="BC23" i="23"/>
  <c r="BC23" i="24" s="1"/>
  <c r="BB23" i="23"/>
  <c r="BB23" i="24" s="1"/>
  <c r="BA23" i="23"/>
  <c r="BA23" i="24" s="1"/>
  <c r="AZ23" i="23"/>
  <c r="AY23" i="23"/>
  <c r="AY23" i="24" s="1"/>
  <c r="AX23" i="23"/>
  <c r="AX23" i="24" s="1"/>
  <c r="AW23" i="23"/>
  <c r="AW23" i="24" s="1"/>
  <c r="AV23" i="23"/>
  <c r="AV23" i="24" s="1"/>
  <c r="AU23" i="23"/>
  <c r="AU23" i="24" s="1"/>
  <c r="AT23" i="23"/>
  <c r="AT23" i="24" s="1"/>
  <c r="AS23" i="23"/>
  <c r="AS23" i="24" s="1"/>
  <c r="AR23" i="23"/>
  <c r="AQ23" i="23"/>
  <c r="AQ23" i="24" s="1"/>
  <c r="AP23" i="23"/>
  <c r="AP23" i="24" s="1"/>
  <c r="AO23" i="23"/>
  <c r="AO23" i="24" s="1"/>
  <c r="AN23" i="23"/>
  <c r="AN23" i="24" s="1"/>
  <c r="AM23" i="23"/>
  <c r="AM23" i="24" s="1"/>
  <c r="AL23" i="23"/>
  <c r="AL23" i="24" s="1"/>
  <c r="AK23" i="23"/>
  <c r="AK23" i="24" s="1"/>
  <c r="AJ23" i="23"/>
  <c r="AI23" i="23"/>
  <c r="AI23" i="24" s="1"/>
  <c r="AH23" i="23"/>
  <c r="AH23" i="24" s="1"/>
  <c r="AG23" i="23"/>
  <c r="AG23" i="24" s="1"/>
  <c r="AF23" i="23"/>
  <c r="AF23" i="24" s="1"/>
  <c r="AE23" i="23"/>
  <c r="AE23" i="24" s="1"/>
  <c r="AD23" i="23"/>
  <c r="AD23" i="24" s="1"/>
  <c r="AC23" i="23"/>
  <c r="AC23" i="24" s="1"/>
  <c r="AB23" i="23"/>
  <c r="AA23" i="23"/>
  <c r="AA23" i="24" s="1"/>
  <c r="Z23" i="23"/>
  <c r="Z23" i="24" s="1"/>
  <c r="Y23" i="23"/>
  <c r="Y23" i="24" s="1"/>
  <c r="X23" i="23"/>
  <c r="X23" i="24" s="1"/>
  <c r="W23" i="23"/>
  <c r="W23" i="24" s="1"/>
  <c r="V23" i="23"/>
  <c r="V23" i="24" s="1"/>
  <c r="U23" i="23"/>
  <c r="U23" i="24" s="1"/>
  <c r="T23" i="23"/>
  <c r="S23" i="23"/>
  <c r="S23" i="24" s="1"/>
  <c r="R23" i="23"/>
  <c r="R23" i="24" s="1"/>
  <c r="Q23" i="23"/>
  <c r="Q23" i="24" s="1"/>
  <c r="P23" i="23"/>
  <c r="P23" i="24" s="1"/>
  <c r="O23" i="23"/>
  <c r="O23" i="24" s="1"/>
  <c r="N23" i="23"/>
  <c r="N23" i="24" s="1"/>
  <c r="M23" i="23"/>
  <c r="M23" i="24" s="1"/>
  <c r="L23" i="23"/>
  <c r="K23" i="23"/>
  <c r="K23" i="24" s="1"/>
  <c r="J23" i="23"/>
  <c r="J23" i="24" s="1"/>
  <c r="I23" i="23"/>
  <c r="I23" i="24" s="1"/>
  <c r="H23" i="23"/>
  <c r="H23" i="24" s="1"/>
  <c r="G23" i="23"/>
  <c r="G23" i="24" s="1"/>
  <c r="F23" i="23"/>
  <c r="F23" i="24" s="1"/>
  <c r="E23" i="23"/>
  <c r="E23" i="24" s="1"/>
  <c r="D23" i="23"/>
  <c r="C23" i="23"/>
  <c r="C23" i="24" s="1"/>
  <c r="BT22" i="23"/>
  <c r="BT22" i="24" s="1"/>
  <c r="BS22" i="23"/>
  <c r="BS22" i="24" s="1"/>
  <c r="BR22" i="23"/>
  <c r="BR22" i="24" s="1"/>
  <c r="BQ22" i="23"/>
  <c r="BQ22" i="24" s="1"/>
  <c r="BP22" i="23"/>
  <c r="BO22" i="23"/>
  <c r="BO22" i="24" s="1"/>
  <c r="BN22" i="23"/>
  <c r="BN22" i="24" s="1"/>
  <c r="BM22" i="23"/>
  <c r="BM22" i="24" s="1"/>
  <c r="BL22" i="23"/>
  <c r="BL22" i="24" s="1"/>
  <c r="BK22" i="23"/>
  <c r="BK22" i="24" s="1"/>
  <c r="BJ22" i="23"/>
  <c r="BJ22" i="24" s="1"/>
  <c r="BI22" i="23"/>
  <c r="BI22" i="24" s="1"/>
  <c r="BH22" i="23"/>
  <c r="BG22" i="23"/>
  <c r="BG22" i="24" s="1"/>
  <c r="BF22" i="23"/>
  <c r="BF22" i="24" s="1"/>
  <c r="BE22" i="23"/>
  <c r="BE22" i="24" s="1"/>
  <c r="BD22" i="23"/>
  <c r="BD22" i="24" s="1"/>
  <c r="BC22" i="23"/>
  <c r="BC22" i="24" s="1"/>
  <c r="BB22" i="23"/>
  <c r="BB22" i="24" s="1"/>
  <c r="BA22" i="23"/>
  <c r="BA22" i="24" s="1"/>
  <c r="AZ22" i="23"/>
  <c r="AY22" i="23"/>
  <c r="AY22" i="24" s="1"/>
  <c r="AX22" i="23"/>
  <c r="AX22" i="24" s="1"/>
  <c r="AW22" i="23"/>
  <c r="AW22" i="24" s="1"/>
  <c r="AV22" i="23"/>
  <c r="AV22" i="24" s="1"/>
  <c r="AU22" i="23"/>
  <c r="AU22" i="24" s="1"/>
  <c r="AT22" i="23"/>
  <c r="AT22" i="24" s="1"/>
  <c r="AS22" i="23"/>
  <c r="AS22" i="24" s="1"/>
  <c r="AR22" i="23"/>
  <c r="AQ22" i="23"/>
  <c r="AQ22" i="24" s="1"/>
  <c r="AP22" i="23"/>
  <c r="AP22" i="24" s="1"/>
  <c r="AO22" i="23"/>
  <c r="AO22" i="24" s="1"/>
  <c r="AN22" i="23"/>
  <c r="AN22" i="24" s="1"/>
  <c r="AM22" i="23"/>
  <c r="AM22" i="24" s="1"/>
  <c r="AL22" i="23"/>
  <c r="AL22" i="24" s="1"/>
  <c r="AK22" i="23"/>
  <c r="AK22" i="24" s="1"/>
  <c r="AJ22" i="23"/>
  <c r="AI22" i="23"/>
  <c r="AI22" i="24" s="1"/>
  <c r="AH22" i="23"/>
  <c r="AH22" i="24" s="1"/>
  <c r="AG22" i="23"/>
  <c r="AG22" i="24" s="1"/>
  <c r="AF22" i="23"/>
  <c r="AF22" i="24" s="1"/>
  <c r="AE22" i="23"/>
  <c r="AE22" i="24" s="1"/>
  <c r="AD22" i="23"/>
  <c r="AD22" i="24" s="1"/>
  <c r="AC22" i="23"/>
  <c r="AC22" i="24" s="1"/>
  <c r="AB22" i="23"/>
  <c r="AA22" i="23"/>
  <c r="AA22" i="24" s="1"/>
  <c r="Z22" i="23"/>
  <c r="Z22" i="24" s="1"/>
  <c r="Y22" i="23"/>
  <c r="Y22" i="24" s="1"/>
  <c r="X22" i="23"/>
  <c r="X22" i="24" s="1"/>
  <c r="W22" i="23"/>
  <c r="W22" i="24" s="1"/>
  <c r="V22" i="23"/>
  <c r="V22" i="24" s="1"/>
  <c r="U22" i="23"/>
  <c r="U22" i="24" s="1"/>
  <c r="T22" i="23"/>
  <c r="S22" i="23"/>
  <c r="S22" i="24" s="1"/>
  <c r="R22" i="23"/>
  <c r="R22" i="24" s="1"/>
  <c r="Q22" i="23"/>
  <c r="Q22" i="24" s="1"/>
  <c r="P22" i="23"/>
  <c r="P22" i="24" s="1"/>
  <c r="O22" i="23"/>
  <c r="O22" i="24" s="1"/>
  <c r="N22" i="23"/>
  <c r="N22" i="24" s="1"/>
  <c r="M22" i="23"/>
  <c r="M22" i="24" s="1"/>
  <c r="L22" i="23"/>
  <c r="K22" i="23"/>
  <c r="K22" i="24" s="1"/>
  <c r="J22" i="23"/>
  <c r="J22" i="24" s="1"/>
  <c r="I22" i="23"/>
  <c r="I22" i="24" s="1"/>
  <c r="H22" i="23"/>
  <c r="H22" i="24" s="1"/>
  <c r="G22" i="23"/>
  <c r="G22" i="24" s="1"/>
  <c r="F22" i="23"/>
  <c r="F22" i="24" s="1"/>
  <c r="E22" i="23"/>
  <c r="E22" i="24" s="1"/>
  <c r="D22" i="23"/>
  <c r="C22" i="23"/>
  <c r="C22" i="24" s="1"/>
  <c r="BT21" i="23"/>
  <c r="BT21" i="24" s="1"/>
  <c r="BS21" i="23"/>
  <c r="BS21" i="24" s="1"/>
  <c r="BR21" i="23"/>
  <c r="BR21" i="24" s="1"/>
  <c r="BQ21" i="23"/>
  <c r="BQ21" i="24" s="1"/>
  <c r="BP21" i="23"/>
  <c r="BO21" i="23"/>
  <c r="BO21" i="24" s="1"/>
  <c r="BN21" i="23"/>
  <c r="BN21" i="24" s="1"/>
  <c r="BM21" i="23"/>
  <c r="BM21" i="24" s="1"/>
  <c r="BL21" i="23"/>
  <c r="BL21" i="24" s="1"/>
  <c r="BK21" i="23"/>
  <c r="BK21" i="24" s="1"/>
  <c r="BJ21" i="23"/>
  <c r="BJ21" i="24" s="1"/>
  <c r="BI21" i="23"/>
  <c r="BI21" i="24" s="1"/>
  <c r="BH21" i="23"/>
  <c r="BG21" i="23"/>
  <c r="BG21" i="24" s="1"/>
  <c r="BF21" i="23"/>
  <c r="BF21" i="24" s="1"/>
  <c r="BE21" i="23"/>
  <c r="BE21" i="24" s="1"/>
  <c r="BD21" i="23"/>
  <c r="BD21" i="24" s="1"/>
  <c r="BC21" i="23"/>
  <c r="BC21" i="24" s="1"/>
  <c r="BB21" i="23"/>
  <c r="BB21" i="24" s="1"/>
  <c r="BA21" i="23"/>
  <c r="BA21" i="24" s="1"/>
  <c r="AZ21" i="23"/>
  <c r="AY21" i="23"/>
  <c r="AY21" i="24" s="1"/>
  <c r="AX21" i="23"/>
  <c r="AX21" i="24" s="1"/>
  <c r="AW21" i="23"/>
  <c r="AW21" i="24" s="1"/>
  <c r="AV21" i="23"/>
  <c r="AV21" i="24" s="1"/>
  <c r="AU21" i="23"/>
  <c r="AU21" i="24" s="1"/>
  <c r="AT21" i="23"/>
  <c r="AT21" i="24" s="1"/>
  <c r="AS21" i="23"/>
  <c r="AS21" i="24" s="1"/>
  <c r="AR21" i="23"/>
  <c r="AQ21" i="23"/>
  <c r="AQ21" i="24" s="1"/>
  <c r="AP21" i="23"/>
  <c r="AP21" i="24" s="1"/>
  <c r="AO21" i="23"/>
  <c r="AO21" i="24" s="1"/>
  <c r="AN21" i="23"/>
  <c r="AN21" i="24" s="1"/>
  <c r="AM21" i="23"/>
  <c r="AM21" i="24" s="1"/>
  <c r="AL21" i="23"/>
  <c r="AL21" i="24" s="1"/>
  <c r="AK21" i="23"/>
  <c r="AK21" i="24" s="1"/>
  <c r="AJ21" i="23"/>
  <c r="AI21" i="23"/>
  <c r="AI21" i="24" s="1"/>
  <c r="AH21" i="23"/>
  <c r="AH21" i="24" s="1"/>
  <c r="AG21" i="23"/>
  <c r="AG21" i="24" s="1"/>
  <c r="AF21" i="23"/>
  <c r="AF21" i="24" s="1"/>
  <c r="AE21" i="23"/>
  <c r="AE21" i="24" s="1"/>
  <c r="AD21" i="23"/>
  <c r="AD21" i="24" s="1"/>
  <c r="AC21" i="23"/>
  <c r="AC21" i="24" s="1"/>
  <c r="AB21" i="23"/>
  <c r="AA21" i="23"/>
  <c r="AA21" i="24" s="1"/>
  <c r="Z21" i="23"/>
  <c r="Z21" i="24" s="1"/>
  <c r="Y21" i="23"/>
  <c r="Y21" i="24" s="1"/>
  <c r="X21" i="23"/>
  <c r="X21" i="24" s="1"/>
  <c r="W21" i="23"/>
  <c r="W21" i="24" s="1"/>
  <c r="V21" i="23"/>
  <c r="V21" i="24" s="1"/>
  <c r="U21" i="23"/>
  <c r="U21" i="24" s="1"/>
  <c r="T21" i="23"/>
  <c r="S21" i="23"/>
  <c r="S21" i="24" s="1"/>
  <c r="R21" i="23"/>
  <c r="R21" i="24" s="1"/>
  <c r="Q21" i="23"/>
  <c r="Q21" i="24" s="1"/>
  <c r="P21" i="23"/>
  <c r="P21" i="24" s="1"/>
  <c r="O21" i="23"/>
  <c r="O21" i="24" s="1"/>
  <c r="N21" i="23"/>
  <c r="N21" i="24" s="1"/>
  <c r="M21" i="23"/>
  <c r="M21" i="24" s="1"/>
  <c r="L21" i="23"/>
  <c r="K21" i="23"/>
  <c r="K21" i="24" s="1"/>
  <c r="J21" i="23"/>
  <c r="J21" i="24" s="1"/>
  <c r="I21" i="23"/>
  <c r="I21" i="24" s="1"/>
  <c r="H21" i="23"/>
  <c r="H21" i="24" s="1"/>
  <c r="G21" i="23"/>
  <c r="G21" i="24" s="1"/>
  <c r="F21" i="23"/>
  <c r="F21" i="24" s="1"/>
  <c r="E21" i="23"/>
  <c r="E21" i="24" s="1"/>
  <c r="D21" i="23"/>
  <c r="C21" i="23"/>
  <c r="C21" i="24" s="1"/>
  <c r="BT20" i="23"/>
  <c r="BT20" i="24" s="1"/>
  <c r="BS20" i="23"/>
  <c r="BS20" i="24" s="1"/>
  <c r="BR20" i="23"/>
  <c r="BR20" i="24" s="1"/>
  <c r="BQ20" i="23"/>
  <c r="BQ20" i="24" s="1"/>
  <c r="BP20" i="23"/>
  <c r="BP20" i="24" s="1"/>
  <c r="BO20" i="23"/>
  <c r="BO20" i="24" s="1"/>
  <c r="BN20" i="23"/>
  <c r="BN20" i="24" s="1"/>
  <c r="BM20" i="23"/>
  <c r="BM20" i="24" s="1"/>
  <c r="BL20" i="23"/>
  <c r="BL20" i="24" s="1"/>
  <c r="BK20" i="23"/>
  <c r="BK20" i="24" s="1"/>
  <c r="BJ20" i="23"/>
  <c r="BJ20" i="24" s="1"/>
  <c r="BI20" i="23"/>
  <c r="BI20" i="24" s="1"/>
  <c r="BH20" i="23"/>
  <c r="BH20" i="24" s="1"/>
  <c r="BG20" i="23"/>
  <c r="BG20" i="24" s="1"/>
  <c r="BF20" i="23"/>
  <c r="BF20" i="24" s="1"/>
  <c r="BE20" i="23"/>
  <c r="BE20" i="24" s="1"/>
  <c r="BD20" i="23"/>
  <c r="BD20" i="24" s="1"/>
  <c r="BC20" i="23"/>
  <c r="BC20" i="24" s="1"/>
  <c r="BB20" i="23"/>
  <c r="BB20" i="24" s="1"/>
  <c r="BA20" i="23"/>
  <c r="BA20" i="24" s="1"/>
  <c r="AZ20" i="23"/>
  <c r="AZ20" i="24" s="1"/>
  <c r="AY20" i="23"/>
  <c r="AY20" i="24" s="1"/>
  <c r="AX20" i="23"/>
  <c r="AX20" i="24" s="1"/>
  <c r="AW20" i="23"/>
  <c r="AW20" i="24" s="1"/>
  <c r="AV20" i="23"/>
  <c r="AV20" i="24" s="1"/>
  <c r="AU20" i="23"/>
  <c r="AU20" i="24" s="1"/>
  <c r="AT20" i="23"/>
  <c r="AT20" i="24" s="1"/>
  <c r="AS20" i="23"/>
  <c r="AS20" i="24" s="1"/>
  <c r="AR20" i="23"/>
  <c r="AR20" i="24" s="1"/>
  <c r="AQ20" i="23"/>
  <c r="AQ20" i="24" s="1"/>
  <c r="AP20" i="23"/>
  <c r="AP20" i="24" s="1"/>
  <c r="AO20" i="23"/>
  <c r="AO20" i="24" s="1"/>
  <c r="AN20" i="23"/>
  <c r="AN20" i="24" s="1"/>
  <c r="AM20" i="23"/>
  <c r="AM20" i="24" s="1"/>
  <c r="AL20" i="23"/>
  <c r="AL20" i="24" s="1"/>
  <c r="AK20" i="23"/>
  <c r="AK20" i="24" s="1"/>
  <c r="AJ20" i="23"/>
  <c r="AJ20" i="24" s="1"/>
  <c r="AI20" i="23"/>
  <c r="AI20" i="24" s="1"/>
  <c r="AH20" i="23"/>
  <c r="AH20" i="24" s="1"/>
  <c r="AG20" i="23"/>
  <c r="AG20" i="24" s="1"/>
  <c r="AF20" i="23"/>
  <c r="AF20" i="24" s="1"/>
  <c r="AE20" i="23"/>
  <c r="AE20" i="24" s="1"/>
  <c r="AD20" i="23"/>
  <c r="AD20" i="24" s="1"/>
  <c r="AC20" i="23"/>
  <c r="AC20" i="24" s="1"/>
  <c r="AB20" i="23"/>
  <c r="AB20" i="24" s="1"/>
  <c r="AA20" i="23"/>
  <c r="AA20" i="24" s="1"/>
  <c r="Z20" i="23"/>
  <c r="Z20" i="24" s="1"/>
  <c r="Y20" i="23"/>
  <c r="Y20" i="24" s="1"/>
  <c r="X20" i="23"/>
  <c r="X20" i="24" s="1"/>
  <c r="W20" i="23"/>
  <c r="W20" i="24" s="1"/>
  <c r="V20" i="23"/>
  <c r="V20" i="24" s="1"/>
  <c r="U20" i="23"/>
  <c r="U20" i="24" s="1"/>
  <c r="T20" i="23"/>
  <c r="T20" i="24" s="1"/>
  <c r="S20" i="23"/>
  <c r="S20" i="24" s="1"/>
  <c r="R20" i="23"/>
  <c r="R20" i="24" s="1"/>
  <c r="Q20" i="23"/>
  <c r="Q20" i="24" s="1"/>
  <c r="P20" i="23"/>
  <c r="P20" i="24" s="1"/>
  <c r="O20" i="23"/>
  <c r="O20" i="24" s="1"/>
  <c r="N20" i="23"/>
  <c r="N20" i="24" s="1"/>
  <c r="M20" i="23"/>
  <c r="M20" i="24" s="1"/>
  <c r="L20" i="23"/>
  <c r="L20" i="24" s="1"/>
  <c r="K20" i="23"/>
  <c r="K20" i="24" s="1"/>
  <c r="J20" i="23"/>
  <c r="J20" i="24" s="1"/>
  <c r="I20" i="23"/>
  <c r="I20" i="24" s="1"/>
  <c r="H20" i="23"/>
  <c r="H20" i="24" s="1"/>
  <c r="G20" i="23"/>
  <c r="G20" i="24" s="1"/>
  <c r="F20" i="23"/>
  <c r="F20" i="24" s="1"/>
  <c r="E20" i="23"/>
  <c r="E20" i="24" s="1"/>
  <c r="D20" i="23"/>
  <c r="D20" i="24" s="1"/>
  <c r="C20" i="23"/>
  <c r="C20" i="24" s="1"/>
  <c r="BT19" i="23"/>
  <c r="BT19" i="24" s="1"/>
  <c r="BS19" i="23"/>
  <c r="BS19" i="24" s="1"/>
  <c r="BR19" i="23"/>
  <c r="BR19" i="24" s="1"/>
  <c r="BQ19" i="23"/>
  <c r="BQ19" i="24" s="1"/>
  <c r="BP19" i="23"/>
  <c r="BO19" i="23"/>
  <c r="BO19" i="24" s="1"/>
  <c r="BN19" i="23"/>
  <c r="BN19" i="24" s="1"/>
  <c r="BM19" i="23"/>
  <c r="BM19" i="24" s="1"/>
  <c r="BL19" i="23"/>
  <c r="BL19" i="24" s="1"/>
  <c r="BK19" i="23"/>
  <c r="BK19" i="24" s="1"/>
  <c r="BJ19" i="23"/>
  <c r="BJ19" i="24" s="1"/>
  <c r="BI19" i="23"/>
  <c r="BI19" i="24" s="1"/>
  <c r="BH19" i="23"/>
  <c r="BG19" i="23"/>
  <c r="BG19" i="24" s="1"/>
  <c r="BF19" i="23"/>
  <c r="BF19" i="24" s="1"/>
  <c r="BE19" i="23"/>
  <c r="BE19" i="24" s="1"/>
  <c r="BD19" i="23"/>
  <c r="BD19" i="24" s="1"/>
  <c r="BC19" i="23"/>
  <c r="BC19" i="24" s="1"/>
  <c r="BB19" i="23"/>
  <c r="BB19" i="24" s="1"/>
  <c r="BA19" i="23"/>
  <c r="BA19" i="24" s="1"/>
  <c r="AZ19" i="23"/>
  <c r="AY19" i="23"/>
  <c r="AY19" i="24" s="1"/>
  <c r="AX19" i="23"/>
  <c r="AX19" i="24" s="1"/>
  <c r="AW19" i="23"/>
  <c r="AW19" i="24" s="1"/>
  <c r="AV19" i="23"/>
  <c r="AV19" i="24" s="1"/>
  <c r="AU19" i="23"/>
  <c r="AU19" i="24" s="1"/>
  <c r="AT19" i="23"/>
  <c r="AT19" i="24" s="1"/>
  <c r="AS19" i="23"/>
  <c r="AS19" i="24" s="1"/>
  <c r="AR19" i="23"/>
  <c r="AQ19" i="23"/>
  <c r="AQ19" i="24" s="1"/>
  <c r="AP19" i="23"/>
  <c r="AP19" i="24" s="1"/>
  <c r="AO19" i="23"/>
  <c r="AO19" i="24" s="1"/>
  <c r="AN19" i="23"/>
  <c r="AN19" i="24" s="1"/>
  <c r="AM19" i="23"/>
  <c r="AM19" i="24" s="1"/>
  <c r="AL19" i="23"/>
  <c r="AL19" i="24" s="1"/>
  <c r="AK19" i="23"/>
  <c r="AK19" i="24" s="1"/>
  <c r="AJ19" i="23"/>
  <c r="AI19" i="23"/>
  <c r="AI19" i="24" s="1"/>
  <c r="AH19" i="23"/>
  <c r="AH19" i="24" s="1"/>
  <c r="AG19" i="23"/>
  <c r="AG19" i="24" s="1"/>
  <c r="AF19" i="23"/>
  <c r="AF19" i="24" s="1"/>
  <c r="AE19" i="23"/>
  <c r="AE19" i="24" s="1"/>
  <c r="AD19" i="23"/>
  <c r="AD19" i="24" s="1"/>
  <c r="AC19" i="23"/>
  <c r="AC19" i="24" s="1"/>
  <c r="AB19" i="23"/>
  <c r="AA19" i="23"/>
  <c r="AA19" i="24" s="1"/>
  <c r="Z19" i="23"/>
  <c r="Z19" i="24" s="1"/>
  <c r="Y19" i="23"/>
  <c r="Y19" i="24" s="1"/>
  <c r="X19" i="23"/>
  <c r="X19" i="24" s="1"/>
  <c r="W19" i="23"/>
  <c r="W19" i="24" s="1"/>
  <c r="V19" i="23"/>
  <c r="V19" i="24" s="1"/>
  <c r="U19" i="23"/>
  <c r="U19" i="24" s="1"/>
  <c r="T19" i="23"/>
  <c r="S19" i="23"/>
  <c r="S19" i="24" s="1"/>
  <c r="R19" i="23"/>
  <c r="R19" i="24" s="1"/>
  <c r="Q19" i="23"/>
  <c r="Q19" i="24" s="1"/>
  <c r="P19" i="23"/>
  <c r="P19" i="24" s="1"/>
  <c r="O19" i="23"/>
  <c r="O19" i="24" s="1"/>
  <c r="N19" i="23"/>
  <c r="N19" i="24" s="1"/>
  <c r="M19" i="23"/>
  <c r="M19" i="24" s="1"/>
  <c r="L19" i="23"/>
  <c r="K19" i="23"/>
  <c r="K19" i="24" s="1"/>
  <c r="J19" i="23"/>
  <c r="J19" i="24" s="1"/>
  <c r="I19" i="23"/>
  <c r="I19" i="24" s="1"/>
  <c r="H19" i="23"/>
  <c r="H19" i="24" s="1"/>
  <c r="G19" i="23"/>
  <c r="G19" i="24" s="1"/>
  <c r="F19" i="23"/>
  <c r="F19" i="24" s="1"/>
  <c r="E19" i="23"/>
  <c r="E19" i="24" s="1"/>
  <c r="D19" i="23"/>
  <c r="C19" i="23"/>
  <c r="C19" i="24" s="1"/>
  <c r="BT18" i="23"/>
  <c r="BT18" i="24" s="1"/>
  <c r="BS18" i="23"/>
  <c r="BS18" i="24" s="1"/>
  <c r="BR18" i="23"/>
  <c r="BR18" i="24" s="1"/>
  <c r="BQ18" i="23"/>
  <c r="BQ18" i="24" s="1"/>
  <c r="BP18" i="23"/>
  <c r="BO18" i="23"/>
  <c r="BO18" i="24" s="1"/>
  <c r="BN18" i="23"/>
  <c r="BN18" i="24" s="1"/>
  <c r="BM18" i="23"/>
  <c r="BM18" i="24" s="1"/>
  <c r="BL18" i="23"/>
  <c r="BL18" i="24" s="1"/>
  <c r="BK18" i="23"/>
  <c r="BK18" i="24" s="1"/>
  <c r="BJ18" i="23"/>
  <c r="BJ18" i="24" s="1"/>
  <c r="BI18" i="23"/>
  <c r="BI18" i="24" s="1"/>
  <c r="BH18" i="23"/>
  <c r="BG18" i="23"/>
  <c r="BG18" i="24" s="1"/>
  <c r="BF18" i="23"/>
  <c r="BF18" i="24" s="1"/>
  <c r="BE18" i="23"/>
  <c r="BE18" i="24" s="1"/>
  <c r="BD18" i="23"/>
  <c r="BD18" i="24" s="1"/>
  <c r="BC18" i="23"/>
  <c r="BC18" i="24" s="1"/>
  <c r="BB18" i="23"/>
  <c r="BB18" i="24" s="1"/>
  <c r="BA18" i="23"/>
  <c r="BA18" i="24" s="1"/>
  <c r="AZ18" i="23"/>
  <c r="AY18" i="23"/>
  <c r="AY18" i="24" s="1"/>
  <c r="AX18" i="23"/>
  <c r="AX18" i="24" s="1"/>
  <c r="AW18" i="23"/>
  <c r="AW18" i="24" s="1"/>
  <c r="AV18" i="23"/>
  <c r="AV18" i="24" s="1"/>
  <c r="AU18" i="23"/>
  <c r="AU18" i="24" s="1"/>
  <c r="AT18" i="23"/>
  <c r="AT18" i="24" s="1"/>
  <c r="AS18" i="23"/>
  <c r="AS18" i="24" s="1"/>
  <c r="AR18" i="23"/>
  <c r="AQ18" i="23"/>
  <c r="AQ18" i="24" s="1"/>
  <c r="AP18" i="23"/>
  <c r="AP18" i="24" s="1"/>
  <c r="AO18" i="23"/>
  <c r="AO18" i="24" s="1"/>
  <c r="AN18" i="23"/>
  <c r="AN18" i="24" s="1"/>
  <c r="AM18" i="23"/>
  <c r="AM18" i="24" s="1"/>
  <c r="AL18" i="23"/>
  <c r="AL18" i="24" s="1"/>
  <c r="AK18" i="23"/>
  <c r="AK18" i="24" s="1"/>
  <c r="AJ18" i="23"/>
  <c r="AI18" i="23"/>
  <c r="AI18" i="24" s="1"/>
  <c r="AH18" i="23"/>
  <c r="AH18" i="24" s="1"/>
  <c r="AG18" i="23"/>
  <c r="AG18" i="24" s="1"/>
  <c r="AF18" i="23"/>
  <c r="AF18" i="24" s="1"/>
  <c r="AE18" i="23"/>
  <c r="AE18" i="24" s="1"/>
  <c r="AD18" i="23"/>
  <c r="AD18" i="24" s="1"/>
  <c r="AC18" i="23"/>
  <c r="AC18" i="24" s="1"/>
  <c r="AB18" i="23"/>
  <c r="AA18" i="23"/>
  <c r="AA18" i="24" s="1"/>
  <c r="Z18" i="23"/>
  <c r="Z18" i="24" s="1"/>
  <c r="Y18" i="23"/>
  <c r="Y18" i="24" s="1"/>
  <c r="X18" i="23"/>
  <c r="X18" i="24" s="1"/>
  <c r="W18" i="23"/>
  <c r="W18" i="24" s="1"/>
  <c r="V18" i="23"/>
  <c r="V18" i="24" s="1"/>
  <c r="U18" i="23"/>
  <c r="U18" i="24" s="1"/>
  <c r="T18" i="23"/>
  <c r="S18" i="23"/>
  <c r="S18" i="24" s="1"/>
  <c r="R18" i="23"/>
  <c r="R18" i="24" s="1"/>
  <c r="Q18" i="23"/>
  <c r="Q18" i="24" s="1"/>
  <c r="P18" i="23"/>
  <c r="P18" i="24" s="1"/>
  <c r="O18" i="23"/>
  <c r="O18" i="24" s="1"/>
  <c r="N18" i="23"/>
  <c r="N18" i="24" s="1"/>
  <c r="M18" i="23"/>
  <c r="M18" i="24" s="1"/>
  <c r="L18" i="23"/>
  <c r="K18" i="23"/>
  <c r="K18" i="24" s="1"/>
  <c r="J18" i="23"/>
  <c r="J18" i="24" s="1"/>
  <c r="I18" i="23"/>
  <c r="I18" i="24" s="1"/>
  <c r="H18" i="23"/>
  <c r="H18" i="24" s="1"/>
  <c r="G18" i="23"/>
  <c r="G18" i="24" s="1"/>
  <c r="F18" i="23"/>
  <c r="F18" i="24" s="1"/>
  <c r="E18" i="23"/>
  <c r="E18" i="24" s="1"/>
  <c r="D18" i="23"/>
  <c r="C18" i="23"/>
  <c r="C18" i="24" s="1"/>
  <c r="BT17" i="23"/>
  <c r="BT17" i="24" s="1"/>
  <c r="BS17" i="23"/>
  <c r="BS17" i="24" s="1"/>
  <c r="BR17" i="23"/>
  <c r="BR17" i="24" s="1"/>
  <c r="BQ17" i="23"/>
  <c r="BQ17" i="24" s="1"/>
  <c r="BP17" i="23"/>
  <c r="BO17" i="23"/>
  <c r="BO17" i="24" s="1"/>
  <c r="BN17" i="23"/>
  <c r="BN17" i="24" s="1"/>
  <c r="BM17" i="23"/>
  <c r="BM17" i="24" s="1"/>
  <c r="BL17" i="23"/>
  <c r="BL17" i="24" s="1"/>
  <c r="BK17" i="23"/>
  <c r="BK17" i="24" s="1"/>
  <c r="BJ17" i="23"/>
  <c r="BJ17" i="24" s="1"/>
  <c r="BI17" i="23"/>
  <c r="BI17" i="24" s="1"/>
  <c r="BH17" i="23"/>
  <c r="BG17" i="23"/>
  <c r="BG17" i="24" s="1"/>
  <c r="BF17" i="23"/>
  <c r="BF17" i="24" s="1"/>
  <c r="BE17" i="23"/>
  <c r="BE17" i="24" s="1"/>
  <c r="BD17" i="23"/>
  <c r="BD17" i="24" s="1"/>
  <c r="BC17" i="23"/>
  <c r="BC17" i="24" s="1"/>
  <c r="BB17" i="23"/>
  <c r="BB17" i="24" s="1"/>
  <c r="BA17" i="23"/>
  <c r="BA17" i="24" s="1"/>
  <c r="AZ17" i="23"/>
  <c r="AY17" i="23"/>
  <c r="AY17" i="24" s="1"/>
  <c r="AX17" i="23"/>
  <c r="AX17" i="24" s="1"/>
  <c r="AW17" i="23"/>
  <c r="AW17" i="24" s="1"/>
  <c r="AV17" i="23"/>
  <c r="AV17" i="24" s="1"/>
  <c r="AU17" i="23"/>
  <c r="AU17" i="24" s="1"/>
  <c r="AT17" i="23"/>
  <c r="AT17" i="24" s="1"/>
  <c r="AS17" i="23"/>
  <c r="AS17" i="24" s="1"/>
  <c r="AR17" i="23"/>
  <c r="AQ17" i="23"/>
  <c r="AQ17" i="24" s="1"/>
  <c r="AP17" i="23"/>
  <c r="AP17" i="24" s="1"/>
  <c r="AO17" i="23"/>
  <c r="AO17" i="24" s="1"/>
  <c r="AN17" i="23"/>
  <c r="AN17" i="24" s="1"/>
  <c r="AM17" i="23"/>
  <c r="AM17" i="24" s="1"/>
  <c r="AL17" i="23"/>
  <c r="AL17" i="24" s="1"/>
  <c r="AK17" i="23"/>
  <c r="AK17" i="24" s="1"/>
  <c r="AJ17" i="23"/>
  <c r="AI17" i="23"/>
  <c r="AI17" i="24" s="1"/>
  <c r="AH17" i="23"/>
  <c r="AH17" i="24" s="1"/>
  <c r="AG17" i="23"/>
  <c r="AG17" i="24" s="1"/>
  <c r="AF17" i="23"/>
  <c r="AF17" i="24" s="1"/>
  <c r="AE17" i="23"/>
  <c r="AE17" i="24" s="1"/>
  <c r="AD17" i="23"/>
  <c r="AD17" i="24" s="1"/>
  <c r="AC17" i="23"/>
  <c r="AC17" i="24" s="1"/>
  <c r="AB17" i="23"/>
  <c r="AA17" i="23"/>
  <c r="AA17" i="24" s="1"/>
  <c r="Z17" i="23"/>
  <c r="Z17" i="24" s="1"/>
  <c r="Y17" i="23"/>
  <c r="Y17" i="24" s="1"/>
  <c r="X17" i="23"/>
  <c r="X17" i="24" s="1"/>
  <c r="W17" i="23"/>
  <c r="W17" i="24" s="1"/>
  <c r="V17" i="23"/>
  <c r="V17" i="24" s="1"/>
  <c r="U17" i="23"/>
  <c r="U17" i="24" s="1"/>
  <c r="T17" i="23"/>
  <c r="S17" i="23"/>
  <c r="S17" i="24" s="1"/>
  <c r="R17" i="23"/>
  <c r="R17" i="24" s="1"/>
  <c r="Q17" i="23"/>
  <c r="Q17" i="24" s="1"/>
  <c r="P17" i="23"/>
  <c r="P17" i="24" s="1"/>
  <c r="O17" i="23"/>
  <c r="O17" i="24" s="1"/>
  <c r="N17" i="23"/>
  <c r="N17" i="24" s="1"/>
  <c r="M17" i="23"/>
  <c r="M17" i="24" s="1"/>
  <c r="L17" i="23"/>
  <c r="K17" i="23"/>
  <c r="K17" i="24" s="1"/>
  <c r="J17" i="23"/>
  <c r="J17" i="24" s="1"/>
  <c r="I17" i="23"/>
  <c r="I17" i="24" s="1"/>
  <c r="H17" i="23"/>
  <c r="H17" i="24" s="1"/>
  <c r="G17" i="23"/>
  <c r="G17" i="24" s="1"/>
  <c r="F17" i="23"/>
  <c r="F17" i="24" s="1"/>
  <c r="E17" i="23"/>
  <c r="E17" i="24" s="1"/>
  <c r="D17" i="23"/>
  <c r="C17" i="23"/>
  <c r="C17" i="24" s="1"/>
  <c r="BT16" i="23"/>
  <c r="BT16" i="24" s="1"/>
  <c r="BS16" i="23"/>
  <c r="BS16" i="24" s="1"/>
  <c r="BR16" i="23"/>
  <c r="BR16" i="24" s="1"/>
  <c r="BQ16" i="23"/>
  <c r="BQ16" i="24" s="1"/>
  <c r="BP16" i="23"/>
  <c r="BP16" i="24" s="1"/>
  <c r="BO16" i="23"/>
  <c r="BO16" i="24" s="1"/>
  <c r="BN16" i="23"/>
  <c r="BN16" i="24" s="1"/>
  <c r="BM16" i="23"/>
  <c r="BM16" i="24" s="1"/>
  <c r="BL16" i="23"/>
  <c r="BL16" i="24" s="1"/>
  <c r="BK16" i="23"/>
  <c r="BK16" i="24" s="1"/>
  <c r="BJ16" i="23"/>
  <c r="BJ16" i="24" s="1"/>
  <c r="BI16" i="23"/>
  <c r="BI16" i="24" s="1"/>
  <c r="BH16" i="23"/>
  <c r="BH16" i="24" s="1"/>
  <c r="BG16" i="23"/>
  <c r="BG16" i="24" s="1"/>
  <c r="BF16" i="23"/>
  <c r="BF16" i="24" s="1"/>
  <c r="BE16" i="23"/>
  <c r="BE16" i="24" s="1"/>
  <c r="BD16" i="23"/>
  <c r="BD16" i="24" s="1"/>
  <c r="BC16" i="23"/>
  <c r="BC16" i="24" s="1"/>
  <c r="BB16" i="23"/>
  <c r="BB16" i="24" s="1"/>
  <c r="BA16" i="23"/>
  <c r="BA16" i="24" s="1"/>
  <c r="AZ16" i="23"/>
  <c r="AZ16" i="24" s="1"/>
  <c r="AY16" i="23"/>
  <c r="AY16" i="24" s="1"/>
  <c r="AX16" i="23"/>
  <c r="AX16" i="24" s="1"/>
  <c r="AW16" i="23"/>
  <c r="AW16" i="24" s="1"/>
  <c r="AV16" i="23"/>
  <c r="AV16" i="24" s="1"/>
  <c r="AU16" i="23"/>
  <c r="AU16" i="24" s="1"/>
  <c r="AT16" i="23"/>
  <c r="AT16" i="24" s="1"/>
  <c r="AS16" i="23"/>
  <c r="AS16" i="24" s="1"/>
  <c r="AR16" i="23"/>
  <c r="AR16" i="24" s="1"/>
  <c r="AQ16" i="23"/>
  <c r="AQ16" i="24" s="1"/>
  <c r="AP16" i="23"/>
  <c r="AP16" i="24" s="1"/>
  <c r="AO16" i="23"/>
  <c r="AO16" i="24" s="1"/>
  <c r="AN16" i="23"/>
  <c r="AN16" i="24" s="1"/>
  <c r="AM16" i="23"/>
  <c r="AM16" i="24" s="1"/>
  <c r="AL16" i="23"/>
  <c r="AL16" i="24" s="1"/>
  <c r="AK16" i="23"/>
  <c r="AK16" i="24" s="1"/>
  <c r="AJ16" i="23"/>
  <c r="AJ16" i="24" s="1"/>
  <c r="AI16" i="23"/>
  <c r="AI16" i="24" s="1"/>
  <c r="AH16" i="23"/>
  <c r="AH16" i="24" s="1"/>
  <c r="AG16" i="23"/>
  <c r="AG16" i="24" s="1"/>
  <c r="AF16" i="23"/>
  <c r="AF16" i="24" s="1"/>
  <c r="AE16" i="23"/>
  <c r="AE16" i="24" s="1"/>
  <c r="AD16" i="23"/>
  <c r="AD16" i="24" s="1"/>
  <c r="AC16" i="23"/>
  <c r="AC16" i="24" s="1"/>
  <c r="AB16" i="23"/>
  <c r="AB16" i="24" s="1"/>
  <c r="AA16" i="23"/>
  <c r="AA16" i="24" s="1"/>
  <c r="Z16" i="23"/>
  <c r="Z16" i="24" s="1"/>
  <c r="Y16" i="23"/>
  <c r="Y16" i="24" s="1"/>
  <c r="X16" i="23"/>
  <c r="X16" i="24" s="1"/>
  <c r="W16" i="23"/>
  <c r="W16" i="24" s="1"/>
  <c r="V16" i="23"/>
  <c r="V16" i="24" s="1"/>
  <c r="U16" i="23"/>
  <c r="U16" i="24" s="1"/>
  <c r="T16" i="23"/>
  <c r="T16" i="24" s="1"/>
  <c r="S16" i="23"/>
  <c r="S16" i="24" s="1"/>
  <c r="R16" i="23"/>
  <c r="R16" i="24" s="1"/>
  <c r="Q16" i="23"/>
  <c r="Q16" i="24" s="1"/>
  <c r="P16" i="23"/>
  <c r="P16" i="24" s="1"/>
  <c r="O16" i="23"/>
  <c r="O16" i="24" s="1"/>
  <c r="N16" i="23"/>
  <c r="N16" i="24" s="1"/>
  <c r="M16" i="23"/>
  <c r="M16" i="24" s="1"/>
  <c r="L16" i="23"/>
  <c r="L16" i="24" s="1"/>
  <c r="K16" i="23"/>
  <c r="K16" i="24" s="1"/>
  <c r="J16" i="23"/>
  <c r="J16" i="24" s="1"/>
  <c r="I16" i="23"/>
  <c r="I16" i="24" s="1"/>
  <c r="H16" i="23"/>
  <c r="H16" i="24" s="1"/>
  <c r="G16" i="23"/>
  <c r="G16" i="24" s="1"/>
  <c r="F16" i="23"/>
  <c r="F16" i="24" s="1"/>
  <c r="E16" i="23"/>
  <c r="E16" i="24" s="1"/>
  <c r="D16" i="23"/>
  <c r="D16" i="24" s="1"/>
  <c r="C16" i="23"/>
  <c r="C16" i="24" s="1"/>
  <c r="BT15" i="23"/>
  <c r="BT15" i="24" s="1"/>
  <c r="BS15" i="23"/>
  <c r="BS15" i="24" s="1"/>
  <c r="BR15" i="23"/>
  <c r="BR15" i="24" s="1"/>
  <c r="BQ15" i="23"/>
  <c r="BQ15" i="24" s="1"/>
  <c r="BP15" i="23"/>
  <c r="BO15" i="23"/>
  <c r="BO15" i="24" s="1"/>
  <c r="BN15" i="23"/>
  <c r="BN15" i="24" s="1"/>
  <c r="BM15" i="23"/>
  <c r="BM15" i="24" s="1"/>
  <c r="BL15" i="23"/>
  <c r="BL15" i="24" s="1"/>
  <c r="BK15" i="23"/>
  <c r="BK15" i="24" s="1"/>
  <c r="BJ15" i="23"/>
  <c r="BJ15" i="24" s="1"/>
  <c r="BI15" i="23"/>
  <c r="BI15" i="24" s="1"/>
  <c r="BH15" i="23"/>
  <c r="BH15" i="24" s="1"/>
  <c r="BG15" i="23"/>
  <c r="BG15" i="24" s="1"/>
  <c r="BF15" i="23"/>
  <c r="BF15" i="24" s="1"/>
  <c r="BE15" i="23"/>
  <c r="BE15" i="24" s="1"/>
  <c r="BD15" i="23"/>
  <c r="BD15" i="24" s="1"/>
  <c r="BC15" i="23"/>
  <c r="BC15" i="24" s="1"/>
  <c r="BB15" i="23"/>
  <c r="BB15" i="24" s="1"/>
  <c r="BA15" i="23"/>
  <c r="BA15" i="24" s="1"/>
  <c r="AZ15" i="23"/>
  <c r="AY15" i="23"/>
  <c r="AY15" i="24" s="1"/>
  <c r="AX15" i="23"/>
  <c r="AX15" i="24" s="1"/>
  <c r="AW15" i="23"/>
  <c r="AW15" i="24" s="1"/>
  <c r="AV15" i="23"/>
  <c r="AV15" i="24" s="1"/>
  <c r="AU15" i="23"/>
  <c r="AU15" i="24" s="1"/>
  <c r="AT15" i="23"/>
  <c r="AT15" i="24" s="1"/>
  <c r="AS15" i="23"/>
  <c r="AS15" i="24" s="1"/>
  <c r="AR15" i="23"/>
  <c r="AQ15" i="23"/>
  <c r="AQ15" i="24" s="1"/>
  <c r="AP15" i="23"/>
  <c r="AP15" i="24" s="1"/>
  <c r="AO15" i="23"/>
  <c r="AO15" i="24" s="1"/>
  <c r="AN15" i="23"/>
  <c r="AN15" i="24" s="1"/>
  <c r="AM15" i="23"/>
  <c r="AM15" i="24" s="1"/>
  <c r="AL15" i="23"/>
  <c r="AL15" i="24" s="1"/>
  <c r="AK15" i="23"/>
  <c r="AK15" i="24" s="1"/>
  <c r="AJ15" i="23"/>
  <c r="AI15" i="23"/>
  <c r="AI15" i="24" s="1"/>
  <c r="AH15" i="23"/>
  <c r="AH15" i="24" s="1"/>
  <c r="AG15" i="23"/>
  <c r="AG15" i="24" s="1"/>
  <c r="AF15" i="23"/>
  <c r="AF15" i="24" s="1"/>
  <c r="AE15" i="23"/>
  <c r="AE15" i="24" s="1"/>
  <c r="AD15" i="23"/>
  <c r="AD15" i="24" s="1"/>
  <c r="AC15" i="23"/>
  <c r="AC15" i="24" s="1"/>
  <c r="AB15" i="23"/>
  <c r="AA15" i="23"/>
  <c r="AA15" i="24" s="1"/>
  <c r="Z15" i="23"/>
  <c r="Z15" i="24" s="1"/>
  <c r="Y15" i="23"/>
  <c r="Y15" i="24" s="1"/>
  <c r="X15" i="23"/>
  <c r="X15" i="24" s="1"/>
  <c r="W15" i="23"/>
  <c r="W15" i="24" s="1"/>
  <c r="V15" i="23"/>
  <c r="V15" i="24" s="1"/>
  <c r="U15" i="23"/>
  <c r="U15" i="24" s="1"/>
  <c r="T15" i="23"/>
  <c r="S15" i="23"/>
  <c r="S15" i="24" s="1"/>
  <c r="R15" i="23"/>
  <c r="R15" i="24" s="1"/>
  <c r="Q15" i="23"/>
  <c r="Q15" i="24" s="1"/>
  <c r="P15" i="23"/>
  <c r="P15" i="24" s="1"/>
  <c r="O15" i="23"/>
  <c r="O15" i="24" s="1"/>
  <c r="N15" i="23"/>
  <c r="N15" i="24" s="1"/>
  <c r="M15" i="23"/>
  <c r="M15" i="24" s="1"/>
  <c r="L15" i="23"/>
  <c r="K15" i="23"/>
  <c r="K15" i="24" s="1"/>
  <c r="J15" i="23"/>
  <c r="J15" i="24" s="1"/>
  <c r="I15" i="23"/>
  <c r="I15" i="24" s="1"/>
  <c r="H15" i="23"/>
  <c r="H15" i="24" s="1"/>
  <c r="G15" i="23"/>
  <c r="G15" i="24" s="1"/>
  <c r="F15" i="23"/>
  <c r="F15" i="24" s="1"/>
  <c r="E15" i="23"/>
  <c r="E15" i="24" s="1"/>
  <c r="D15" i="23"/>
  <c r="C15" i="23"/>
  <c r="C15" i="24" s="1"/>
  <c r="BT14" i="23"/>
  <c r="BT14" i="24" s="1"/>
  <c r="BS14" i="23"/>
  <c r="BS14" i="24" s="1"/>
  <c r="BR14" i="23"/>
  <c r="BR14" i="24" s="1"/>
  <c r="BQ14" i="23"/>
  <c r="BQ14" i="24" s="1"/>
  <c r="BP14" i="23"/>
  <c r="BP14" i="24" s="1"/>
  <c r="BO14" i="23"/>
  <c r="BO14" i="24" s="1"/>
  <c r="BN14" i="23"/>
  <c r="BN14" i="24" s="1"/>
  <c r="BM14" i="23"/>
  <c r="BM14" i="24" s="1"/>
  <c r="BL14" i="23"/>
  <c r="BL14" i="24" s="1"/>
  <c r="BK14" i="23"/>
  <c r="BK14" i="24" s="1"/>
  <c r="BJ14" i="23"/>
  <c r="BJ14" i="24" s="1"/>
  <c r="BI14" i="23"/>
  <c r="BI14" i="24" s="1"/>
  <c r="BH14" i="23"/>
  <c r="BH14" i="24" s="1"/>
  <c r="BG14" i="23"/>
  <c r="BG14" i="24" s="1"/>
  <c r="BF14" i="23"/>
  <c r="BF14" i="24" s="1"/>
  <c r="BE14" i="23"/>
  <c r="BE14" i="24" s="1"/>
  <c r="BD14" i="23"/>
  <c r="BD14" i="24" s="1"/>
  <c r="BC14" i="23"/>
  <c r="BC14" i="24" s="1"/>
  <c r="BB14" i="23"/>
  <c r="BB14" i="24" s="1"/>
  <c r="BA14" i="23"/>
  <c r="BA14" i="24" s="1"/>
  <c r="AZ14" i="23"/>
  <c r="AZ14" i="24" s="1"/>
  <c r="AY14" i="23"/>
  <c r="AY14" i="24" s="1"/>
  <c r="AX14" i="23"/>
  <c r="AX14" i="24" s="1"/>
  <c r="AW14" i="23"/>
  <c r="AW14" i="24" s="1"/>
  <c r="AV14" i="23"/>
  <c r="AV14" i="24" s="1"/>
  <c r="AU14" i="23"/>
  <c r="AU14" i="24" s="1"/>
  <c r="AT14" i="23"/>
  <c r="AT14" i="24" s="1"/>
  <c r="AS14" i="23"/>
  <c r="AS14" i="24" s="1"/>
  <c r="AR14" i="23"/>
  <c r="AR14" i="24" s="1"/>
  <c r="AQ14" i="23"/>
  <c r="AQ14" i="24" s="1"/>
  <c r="AP14" i="23"/>
  <c r="AP14" i="24" s="1"/>
  <c r="AO14" i="23"/>
  <c r="AO14" i="24" s="1"/>
  <c r="AN14" i="23"/>
  <c r="AN14" i="24" s="1"/>
  <c r="AM14" i="23"/>
  <c r="AM14" i="24" s="1"/>
  <c r="AL14" i="23"/>
  <c r="AL14" i="24" s="1"/>
  <c r="AK14" i="23"/>
  <c r="AK14" i="24" s="1"/>
  <c r="AJ14" i="23"/>
  <c r="AJ14" i="24" s="1"/>
  <c r="AI14" i="23"/>
  <c r="AI14" i="24" s="1"/>
  <c r="AH14" i="23"/>
  <c r="AH14" i="24" s="1"/>
  <c r="AG14" i="23"/>
  <c r="AG14" i="24" s="1"/>
  <c r="AF14" i="23"/>
  <c r="AF14" i="24" s="1"/>
  <c r="AE14" i="23"/>
  <c r="AE14" i="24" s="1"/>
  <c r="AD14" i="23"/>
  <c r="AD14" i="24" s="1"/>
  <c r="AC14" i="23"/>
  <c r="AC14" i="24" s="1"/>
  <c r="AB14" i="23"/>
  <c r="AB14" i="24" s="1"/>
  <c r="AA14" i="23"/>
  <c r="AA14" i="24" s="1"/>
  <c r="Z14" i="23"/>
  <c r="Z14" i="24" s="1"/>
  <c r="Y14" i="23"/>
  <c r="Y14" i="24" s="1"/>
  <c r="X14" i="23"/>
  <c r="X14" i="24" s="1"/>
  <c r="W14" i="23"/>
  <c r="W14" i="24" s="1"/>
  <c r="V14" i="23"/>
  <c r="V14" i="24" s="1"/>
  <c r="U14" i="23"/>
  <c r="U14" i="24" s="1"/>
  <c r="T14" i="23"/>
  <c r="T14" i="24" s="1"/>
  <c r="S14" i="23"/>
  <c r="S14" i="24" s="1"/>
  <c r="R14" i="23"/>
  <c r="R14" i="24" s="1"/>
  <c r="Q14" i="23"/>
  <c r="Q14" i="24" s="1"/>
  <c r="P14" i="23"/>
  <c r="P14" i="24" s="1"/>
  <c r="O14" i="23"/>
  <c r="O14" i="24" s="1"/>
  <c r="N14" i="23"/>
  <c r="N14" i="24" s="1"/>
  <c r="M14" i="23"/>
  <c r="M14" i="24" s="1"/>
  <c r="L14" i="23"/>
  <c r="L14" i="24" s="1"/>
  <c r="K14" i="23"/>
  <c r="K14" i="24" s="1"/>
  <c r="J14" i="23"/>
  <c r="J14" i="24" s="1"/>
  <c r="I14" i="23"/>
  <c r="I14" i="24" s="1"/>
  <c r="H14" i="23"/>
  <c r="H14" i="24" s="1"/>
  <c r="G14" i="23"/>
  <c r="G14" i="24" s="1"/>
  <c r="F14" i="23"/>
  <c r="F14" i="24" s="1"/>
  <c r="E14" i="23"/>
  <c r="E14" i="24" s="1"/>
  <c r="D14" i="23"/>
  <c r="D14" i="24" s="1"/>
  <c r="C14" i="23"/>
  <c r="C14" i="24" s="1"/>
  <c r="BT13" i="23"/>
  <c r="BT13" i="24" s="1"/>
  <c r="BS13" i="23"/>
  <c r="BS13" i="24" s="1"/>
  <c r="BR13" i="23"/>
  <c r="BR13" i="24" s="1"/>
  <c r="BQ13" i="23"/>
  <c r="BQ13" i="24" s="1"/>
  <c r="BP13" i="23"/>
  <c r="BO13" i="23"/>
  <c r="BO13" i="24" s="1"/>
  <c r="BN13" i="23"/>
  <c r="BN13" i="24" s="1"/>
  <c r="BM13" i="23"/>
  <c r="BM13" i="24" s="1"/>
  <c r="BL13" i="23"/>
  <c r="BL13" i="24" s="1"/>
  <c r="BK13" i="23"/>
  <c r="BK13" i="24" s="1"/>
  <c r="BJ13" i="23"/>
  <c r="BJ13" i="24" s="1"/>
  <c r="BI13" i="23"/>
  <c r="BI13" i="24" s="1"/>
  <c r="BH13" i="23"/>
  <c r="BG13" i="23"/>
  <c r="BG13" i="24" s="1"/>
  <c r="BF13" i="23"/>
  <c r="BF13" i="24" s="1"/>
  <c r="BE13" i="23"/>
  <c r="BE13" i="24" s="1"/>
  <c r="BD13" i="23"/>
  <c r="BD13" i="24" s="1"/>
  <c r="BC13" i="23"/>
  <c r="BC13" i="24" s="1"/>
  <c r="BB13" i="23"/>
  <c r="BB13" i="24" s="1"/>
  <c r="BA13" i="23"/>
  <c r="BA13" i="24" s="1"/>
  <c r="AZ13" i="23"/>
  <c r="AY13" i="23"/>
  <c r="AY13" i="24" s="1"/>
  <c r="AX13" i="23"/>
  <c r="AX13" i="24" s="1"/>
  <c r="AW13" i="23"/>
  <c r="AW13" i="24" s="1"/>
  <c r="AV13" i="23"/>
  <c r="AV13" i="24" s="1"/>
  <c r="AU13" i="23"/>
  <c r="AU13" i="24" s="1"/>
  <c r="AT13" i="23"/>
  <c r="AT13" i="24" s="1"/>
  <c r="AS13" i="23"/>
  <c r="AS13" i="24" s="1"/>
  <c r="AR13" i="23"/>
  <c r="AQ13" i="23"/>
  <c r="AQ13" i="24" s="1"/>
  <c r="AP13" i="23"/>
  <c r="AP13" i="24" s="1"/>
  <c r="AO13" i="23"/>
  <c r="AO13" i="24" s="1"/>
  <c r="AN13" i="23"/>
  <c r="AN13" i="24" s="1"/>
  <c r="AM13" i="23"/>
  <c r="AM13" i="24" s="1"/>
  <c r="AL13" i="23"/>
  <c r="AL13" i="24" s="1"/>
  <c r="AK13" i="23"/>
  <c r="AK13" i="24" s="1"/>
  <c r="AJ13" i="23"/>
  <c r="AI13" i="23"/>
  <c r="AI13" i="24" s="1"/>
  <c r="AH13" i="23"/>
  <c r="AH13" i="24" s="1"/>
  <c r="AG13" i="23"/>
  <c r="AG13" i="24" s="1"/>
  <c r="AF13" i="23"/>
  <c r="AF13" i="24" s="1"/>
  <c r="AE13" i="23"/>
  <c r="AE13" i="24" s="1"/>
  <c r="AD13" i="23"/>
  <c r="AD13" i="24" s="1"/>
  <c r="AC13" i="23"/>
  <c r="AC13" i="24" s="1"/>
  <c r="AB13" i="23"/>
  <c r="AA13" i="23"/>
  <c r="AA13" i="24" s="1"/>
  <c r="Z13" i="23"/>
  <c r="Z13" i="24" s="1"/>
  <c r="Y13" i="23"/>
  <c r="Y13" i="24" s="1"/>
  <c r="X13" i="23"/>
  <c r="X13" i="24" s="1"/>
  <c r="W13" i="23"/>
  <c r="W13" i="24" s="1"/>
  <c r="V13" i="23"/>
  <c r="V13" i="24" s="1"/>
  <c r="U13" i="23"/>
  <c r="U13" i="24" s="1"/>
  <c r="T13" i="23"/>
  <c r="S13" i="23"/>
  <c r="S13" i="24" s="1"/>
  <c r="R13" i="23"/>
  <c r="R13" i="24" s="1"/>
  <c r="Q13" i="23"/>
  <c r="Q13" i="24" s="1"/>
  <c r="P13" i="23"/>
  <c r="P13" i="24" s="1"/>
  <c r="O13" i="23"/>
  <c r="O13" i="24" s="1"/>
  <c r="N13" i="23"/>
  <c r="N13" i="24" s="1"/>
  <c r="M13" i="23"/>
  <c r="M13" i="24" s="1"/>
  <c r="L13" i="23"/>
  <c r="K13" i="23"/>
  <c r="K13" i="24" s="1"/>
  <c r="J13" i="23"/>
  <c r="J13" i="24" s="1"/>
  <c r="I13" i="23"/>
  <c r="I13" i="24" s="1"/>
  <c r="H13" i="23"/>
  <c r="H13" i="24" s="1"/>
  <c r="G13" i="23"/>
  <c r="G13" i="24" s="1"/>
  <c r="F13" i="23"/>
  <c r="F13" i="24" s="1"/>
  <c r="E13" i="23"/>
  <c r="E13" i="24" s="1"/>
  <c r="D13" i="23"/>
  <c r="C13" i="23"/>
  <c r="C13" i="24" s="1"/>
  <c r="BT12" i="23"/>
  <c r="BT12" i="24" s="1"/>
  <c r="BS12" i="23"/>
  <c r="BS12" i="24" s="1"/>
  <c r="BR12" i="23"/>
  <c r="BR12" i="24" s="1"/>
  <c r="BQ12" i="23"/>
  <c r="BQ12" i="24" s="1"/>
  <c r="BP12" i="23"/>
  <c r="BP12" i="24" s="1"/>
  <c r="BO12" i="23"/>
  <c r="BO12" i="24" s="1"/>
  <c r="BN12" i="23"/>
  <c r="BN12" i="24" s="1"/>
  <c r="BM12" i="23"/>
  <c r="BM12" i="24" s="1"/>
  <c r="BL12" i="23"/>
  <c r="BL12" i="24" s="1"/>
  <c r="BK12" i="23"/>
  <c r="BK12" i="24" s="1"/>
  <c r="BJ12" i="23"/>
  <c r="BJ12" i="24" s="1"/>
  <c r="BI12" i="23"/>
  <c r="BI12" i="24" s="1"/>
  <c r="BH12" i="23"/>
  <c r="BH12" i="24" s="1"/>
  <c r="BG12" i="23"/>
  <c r="BG12" i="24" s="1"/>
  <c r="BF12" i="23"/>
  <c r="BF12" i="24" s="1"/>
  <c r="BE12" i="23"/>
  <c r="BE12" i="24" s="1"/>
  <c r="BD12" i="23"/>
  <c r="BD12" i="24" s="1"/>
  <c r="BC12" i="23"/>
  <c r="BC12" i="24" s="1"/>
  <c r="BB12" i="23"/>
  <c r="BB12" i="24" s="1"/>
  <c r="BA12" i="23"/>
  <c r="BA12" i="24" s="1"/>
  <c r="AZ12" i="23"/>
  <c r="AZ12" i="24" s="1"/>
  <c r="AY12" i="23"/>
  <c r="AY12" i="24" s="1"/>
  <c r="AX12" i="23"/>
  <c r="AX12" i="24" s="1"/>
  <c r="AW12" i="23"/>
  <c r="AW12" i="24" s="1"/>
  <c r="AV12" i="23"/>
  <c r="AV12" i="24" s="1"/>
  <c r="AU12" i="23"/>
  <c r="AU12" i="24" s="1"/>
  <c r="AT12" i="23"/>
  <c r="AT12" i="24" s="1"/>
  <c r="AS12" i="23"/>
  <c r="AS12" i="24" s="1"/>
  <c r="AR12" i="23"/>
  <c r="AR12" i="24" s="1"/>
  <c r="AQ12" i="23"/>
  <c r="AQ12" i="24" s="1"/>
  <c r="AP12" i="23"/>
  <c r="AP12" i="24" s="1"/>
  <c r="AO12" i="23"/>
  <c r="AO12" i="24" s="1"/>
  <c r="AN12" i="23"/>
  <c r="AN12" i="24" s="1"/>
  <c r="AM12" i="23"/>
  <c r="AM12" i="24" s="1"/>
  <c r="AL12" i="23"/>
  <c r="AL12" i="24" s="1"/>
  <c r="AK12" i="23"/>
  <c r="AK12" i="24" s="1"/>
  <c r="AJ12" i="23"/>
  <c r="AJ12" i="24" s="1"/>
  <c r="AI12" i="23"/>
  <c r="AI12" i="24" s="1"/>
  <c r="AH12" i="23"/>
  <c r="AH12" i="24" s="1"/>
  <c r="AG12" i="23"/>
  <c r="AG12" i="24" s="1"/>
  <c r="AF12" i="23"/>
  <c r="AF12" i="24" s="1"/>
  <c r="AE12" i="23"/>
  <c r="AE12" i="24" s="1"/>
  <c r="AD12" i="23"/>
  <c r="AD12" i="24" s="1"/>
  <c r="AC12" i="23"/>
  <c r="AC12" i="24" s="1"/>
  <c r="AB12" i="23"/>
  <c r="AB12" i="24" s="1"/>
  <c r="AA12" i="23"/>
  <c r="AA12" i="24" s="1"/>
  <c r="Z12" i="23"/>
  <c r="Z12" i="24" s="1"/>
  <c r="Y12" i="23"/>
  <c r="Y12" i="24" s="1"/>
  <c r="X12" i="23"/>
  <c r="X12" i="24" s="1"/>
  <c r="W12" i="23"/>
  <c r="W12" i="24" s="1"/>
  <c r="V12" i="23"/>
  <c r="V12" i="24" s="1"/>
  <c r="U12" i="23"/>
  <c r="U12" i="24" s="1"/>
  <c r="T12" i="23"/>
  <c r="T12" i="24" s="1"/>
  <c r="S12" i="23"/>
  <c r="S12" i="24" s="1"/>
  <c r="R12" i="23"/>
  <c r="R12" i="24" s="1"/>
  <c r="Q12" i="23"/>
  <c r="Q12" i="24" s="1"/>
  <c r="P12" i="23"/>
  <c r="P12" i="24" s="1"/>
  <c r="O12" i="23"/>
  <c r="O12" i="24" s="1"/>
  <c r="N12" i="23"/>
  <c r="N12" i="24" s="1"/>
  <c r="M12" i="23"/>
  <c r="M12" i="24" s="1"/>
  <c r="L12" i="23"/>
  <c r="L12" i="24" s="1"/>
  <c r="K12" i="23"/>
  <c r="K12" i="24" s="1"/>
  <c r="J12" i="23"/>
  <c r="J12" i="24" s="1"/>
  <c r="I12" i="23"/>
  <c r="I12" i="24" s="1"/>
  <c r="H12" i="23"/>
  <c r="H12" i="24" s="1"/>
  <c r="G12" i="23"/>
  <c r="G12" i="24" s="1"/>
  <c r="F12" i="23"/>
  <c r="F12" i="24" s="1"/>
  <c r="E12" i="23"/>
  <c r="E12" i="24" s="1"/>
  <c r="D12" i="23"/>
  <c r="D12" i="24" s="1"/>
  <c r="C12" i="23"/>
  <c r="C12" i="24" s="1"/>
  <c r="BT11" i="23"/>
  <c r="BT11" i="24" s="1"/>
  <c r="BS11" i="23"/>
  <c r="BS11" i="24" s="1"/>
  <c r="BR11" i="23"/>
  <c r="BR11" i="24" s="1"/>
  <c r="BQ11" i="23"/>
  <c r="BQ11" i="24" s="1"/>
  <c r="BP11" i="23"/>
  <c r="BP11" i="24" s="1"/>
  <c r="BO11" i="23"/>
  <c r="BO11" i="24" s="1"/>
  <c r="BN11" i="23"/>
  <c r="BN11" i="24" s="1"/>
  <c r="BM11" i="23"/>
  <c r="BM11" i="24" s="1"/>
  <c r="BL11" i="23"/>
  <c r="BL11" i="24" s="1"/>
  <c r="BK11" i="23"/>
  <c r="BK11" i="24" s="1"/>
  <c r="BJ11" i="23"/>
  <c r="BJ11" i="24" s="1"/>
  <c r="BI11" i="23"/>
  <c r="BI11" i="24" s="1"/>
  <c r="BH11" i="23"/>
  <c r="BH11" i="24" s="1"/>
  <c r="BG11" i="23"/>
  <c r="BG11" i="24" s="1"/>
  <c r="BF11" i="23"/>
  <c r="BF11" i="24" s="1"/>
  <c r="BE11" i="23"/>
  <c r="BE11" i="24" s="1"/>
  <c r="BD11" i="23"/>
  <c r="BD11" i="24" s="1"/>
  <c r="BC11" i="23"/>
  <c r="BC11" i="24" s="1"/>
  <c r="BB11" i="23"/>
  <c r="BB11" i="24" s="1"/>
  <c r="BA11" i="23"/>
  <c r="BA11" i="24" s="1"/>
  <c r="AZ11" i="23"/>
  <c r="AZ11" i="24" s="1"/>
  <c r="AY11" i="23"/>
  <c r="AY11" i="24" s="1"/>
  <c r="AX11" i="23"/>
  <c r="AX11" i="24" s="1"/>
  <c r="AW11" i="23"/>
  <c r="AW11" i="24" s="1"/>
  <c r="AV11" i="23"/>
  <c r="AV11" i="24" s="1"/>
  <c r="AU11" i="23"/>
  <c r="AU11" i="24" s="1"/>
  <c r="AT11" i="23"/>
  <c r="AT11" i="24" s="1"/>
  <c r="AS11" i="23"/>
  <c r="AS11" i="24" s="1"/>
  <c r="AR11" i="23"/>
  <c r="AR11" i="24" s="1"/>
  <c r="AQ11" i="23"/>
  <c r="AQ11" i="24" s="1"/>
  <c r="AP11" i="23"/>
  <c r="AP11" i="24" s="1"/>
  <c r="AO11" i="23"/>
  <c r="AO11" i="24" s="1"/>
  <c r="AN11" i="23"/>
  <c r="AN11" i="24" s="1"/>
  <c r="AM11" i="23"/>
  <c r="AM11" i="24" s="1"/>
  <c r="AL11" i="23"/>
  <c r="AL11" i="24" s="1"/>
  <c r="AK11" i="23"/>
  <c r="AK11" i="24" s="1"/>
  <c r="AJ11" i="23"/>
  <c r="AJ11" i="24" s="1"/>
  <c r="AI11" i="23"/>
  <c r="AI11" i="24" s="1"/>
  <c r="AH11" i="23"/>
  <c r="AH11" i="24" s="1"/>
  <c r="AG11" i="23"/>
  <c r="AG11" i="24" s="1"/>
  <c r="AF11" i="23"/>
  <c r="AF11" i="24" s="1"/>
  <c r="AE11" i="23"/>
  <c r="AE11" i="24" s="1"/>
  <c r="AD11" i="23"/>
  <c r="AD11" i="24" s="1"/>
  <c r="AC11" i="23"/>
  <c r="AC11" i="24" s="1"/>
  <c r="AB11" i="23"/>
  <c r="AB11" i="24" s="1"/>
  <c r="AA11" i="23"/>
  <c r="AA11" i="24" s="1"/>
  <c r="Z11" i="23"/>
  <c r="Z11" i="24" s="1"/>
  <c r="Y11" i="23"/>
  <c r="Y11" i="24" s="1"/>
  <c r="X11" i="23"/>
  <c r="X11" i="24" s="1"/>
  <c r="W11" i="23"/>
  <c r="W11" i="24" s="1"/>
  <c r="V11" i="23"/>
  <c r="V11" i="24" s="1"/>
  <c r="U11" i="23"/>
  <c r="U11" i="24" s="1"/>
  <c r="T11" i="23"/>
  <c r="T11" i="24" s="1"/>
  <c r="S11" i="23"/>
  <c r="S11" i="24" s="1"/>
  <c r="R11" i="23"/>
  <c r="R11" i="24" s="1"/>
  <c r="Q11" i="23"/>
  <c r="Q11" i="24" s="1"/>
  <c r="P11" i="23"/>
  <c r="P11" i="24" s="1"/>
  <c r="O11" i="23"/>
  <c r="O11" i="24" s="1"/>
  <c r="N11" i="23"/>
  <c r="N11" i="24" s="1"/>
  <c r="M11" i="23"/>
  <c r="M11" i="24" s="1"/>
  <c r="L11" i="23"/>
  <c r="L11" i="24" s="1"/>
  <c r="K11" i="23"/>
  <c r="K11" i="24" s="1"/>
  <c r="J11" i="23"/>
  <c r="J11" i="24" s="1"/>
  <c r="I11" i="23"/>
  <c r="I11" i="24" s="1"/>
  <c r="H11" i="23"/>
  <c r="H11" i="24" s="1"/>
  <c r="G11" i="23"/>
  <c r="G11" i="24" s="1"/>
  <c r="F11" i="23"/>
  <c r="F11" i="24" s="1"/>
  <c r="E11" i="23"/>
  <c r="E11" i="24" s="1"/>
  <c r="D11" i="23"/>
  <c r="D11" i="24" s="1"/>
  <c r="L15" i="24" l="1"/>
  <c r="AJ15" i="24"/>
  <c r="D19" i="24"/>
  <c r="L19" i="24"/>
  <c r="T19" i="24"/>
  <c r="AB19" i="24"/>
  <c r="AJ19" i="24"/>
  <c r="AR19" i="24"/>
  <c r="AZ19" i="24"/>
  <c r="BH19" i="24"/>
  <c r="BP19" i="24"/>
  <c r="D23" i="24"/>
  <c r="L23" i="24"/>
  <c r="T23" i="24"/>
  <c r="AB23" i="24"/>
  <c r="AJ23" i="24"/>
  <c r="AR23" i="24"/>
  <c r="AZ23" i="24"/>
  <c r="BH23" i="24"/>
  <c r="BP23" i="24"/>
  <c r="D27" i="24"/>
  <c r="L27" i="24"/>
  <c r="T27" i="24"/>
  <c r="AB27" i="24"/>
  <c r="AJ27" i="24"/>
  <c r="AR27" i="24"/>
  <c r="AZ27" i="24"/>
  <c r="BH27" i="24"/>
  <c r="BP27" i="24"/>
  <c r="D31" i="24"/>
  <c r="L31" i="24"/>
  <c r="T31" i="24"/>
  <c r="AB31" i="24"/>
  <c r="AJ31" i="24"/>
  <c r="AR31" i="24"/>
  <c r="AZ31" i="24"/>
  <c r="BH31" i="24"/>
  <c r="BP31" i="24"/>
  <c r="D35" i="24"/>
  <c r="L35" i="24"/>
  <c r="T35" i="24"/>
  <c r="AB35" i="24"/>
  <c r="AJ35" i="24"/>
  <c r="AR35" i="24"/>
  <c r="AZ35" i="24"/>
  <c r="BH35" i="24"/>
  <c r="BP35" i="24"/>
  <c r="D39" i="24"/>
  <c r="L39" i="24"/>
  <c r="T39" i="24"/>
  <c r="AB39" i="24"/>
  <c r="AJ39" i="24"/>
  <c r="AR39" i="24"/>
  <c r="AZ39" i="24"/>
  <c r="BH39" i="24"/>
  <c r="BP39" i="24"/>
  <c r="D43" i="24"/>
  <c r="L43" i="24"/>
  <c r="T43" i="24"/>
  <c r="AB43" i="24"/>
  <c r="AJ43" i="24"/>
  <c r="AR43" i="24"/>
  <c r="AZ43" i="24"/>
  <c r="BH43" i="24"/>
  <c r="BP43" i="24"/>
  <c r="D47" i="24"/>
  <c r="L47" i="24"/>
  <c r="T47" i="24"/>
  <c r="AB47" i="24"/>
  <c r="AJ47" i="24"/>
  <c r="AR47" i="24"/>
  <c r="AZ47" i="24"/>
  <c r="BH47" i="24"/>
  <c r="BP47" i="24"/>
  <c r="D15" i="24"/>
  <c r="T15" i="24"/>
  <c r="AB15" i="24"/>
  <c r="AR15" i="24"/>
  <c r="AZ15" i="24"/>
  <c r="BP15" i="24"/>
  <c r="D18" i="24"/>
  <c r="L18" i="24"/>
  <c r="T18" i="24"/>
  <c r="AB18" i="24"/>
  <c r="AJ18" i="24"/>
  <c r="AR18" i="24"/>
  <c r="AZ18" i="24"/>
  <c r="BH18" i="24"/>
  <c r="BP18" i="24"/>
  <c r="D22" i="24"/>
  <c r="L22" i="24"/>
  <c r="T22" i="24"/>
  <c r="AB22" i="24"/>
  <c r="AJ22" i="24"/>
  <c r="AR22" i="24"/>
  <c r="AZ22" i="24"/>
  <c r="BH22" i="24"/>
  <c r="BP22" i="24"/>
  <c r="D26" i="24"/>
  <c r="L26" i="24"/>
  <c r="T26" i="24"/>
  <c r="AB26" i="24"/>
  <c r="AJ26" i="24"/>
  <c r="AR26" i="24"/>
  <c r="AZ26" i="24"/>
  <c r="BH26" i="24"/>
  <c r="BP26" i="24"/>
  <c r="D30" i="24"/>
  <c r="L30" i="24"/>
  <c r="T30" i="24"/>
  <c r="AB30" i="24"/>
  <c r="AJ30" i="24"/>
  <c r="AR30" i="24"/>
  <c r="AZ30" i="24"/>
  <c r="BH30" i="24"/>
  <c r="BP30" i="24"/>
  <c r="D34" i="24"/>
  <c r="L34" i="24"/>
  <c r="T34" i="24"/>
  <c r="AB34" i="24"/>
  <c r="AJ34" i="24"/>
  <c r="AR34" i="24"/>
  <c r="AZ34" i="24"/>
  <c r="BH34" i="24"/>
  <c r="BP34" i="24"/>
  <c r="D38" i="24"/>
  <c r="L38" i="24"/>
  <c r="T38" i="24"/>
  <c r="AB38" i="24"/>
  <c r="AJ38" i="24"/>
  <c r="AR38" i="24"/>
  <c r="AZ38" i="24"/>
  <c r="BH38" i="24"/>
  <c r="BP38" i="24"/>
  <c r="D42" i="24"/>
  <c r="L42" i="24"/>
  <c r="T42" i="24"/>
  <c r="AB42" i="24"/>
  <c r="AJ42" i="24"/>
  <c r="AR42" i="24"/>
  <c r="AZ42" i="24"/>
  <c r="BH42" i="24"/>
  <c r="BP42" i="24"/>
  <c r="D46" i="24"/>
  <c r="L46" i="24"/>
  <c r="T46" i="24"/>
  <c r="AB46" i="24"/>
  <c r="AJ46" i="24"/>
  <c r="AR46" i="24"/>
  <c r="AZ46" i="24"/>
  <c r="BH46" i="24"/>
  <c r="BP46" i="24"/>
  <c r="G47" i="24"/>
  <c r="O47" i="24"/>
  <c r="W47" i="24"/>
  <c r="AE47" i="24"/>
  <c r="AM47" i="24"/>
  <c r="AU47" i="24"/>
  <c r="BC47" i="24"/>
  <c r="BK47" i="24"/>
  <c r="BS47" i="24"/>
  <c r="D13" i="24"/>
  <c r="L13" i="24"/>
  <c r="T13" i="24"/>
  <c r="AB13" i="24"/>
  <c r="AJ13" i="24"/>
  <c r="AR13" i="24"/>
  <c r="AZ13" i="24"/>
  <c r="BH13" i="24"/>
  <c r="BP13" i="24"/>
  <c r="D17" i="24"/>
  <c r="L17" i="24"/>
  <c r="T17" i="24"/>
  <c r="AB17" i="24"/>
  <c r="AJ17" i="24"/>
  <c r="AR17" i="24"/>
  <c r="AZ17" i="24"/>
  <c r="BH17" i="24"/>
  <c r="BP17" i="24"/>
  <c r="D21" i="24"/>
  <c r="L21" i="24"/>
  <c r="T21" i="24"/>
  <c r="AB21" i="24"/>
  <c r="AJ21" i="24"/>
  <c r="AR21" i="24"/>
  <c r="AZ21" i="24"/>
  <c r="BH21" i="24"/>
  <c r="BP21" i="24"/>
  <c r="D25" i="24"/>
  <c r="L25" i="24"/>
  <c r="T25" i="24"/>
  <c r="AB25" i="24"/>
  <c r="AJ25" i="24"/>
  <c r="AR25" i="24"/>
  <c r="AZ25" i="24"/>
  <c r="BH25" i="24"/>
  <c r="BP25" i="24"/>
  <c r="D29" i="24"/>
  <c r="L29" i="24"/>
  <c r="T29" i="24"/>
  <c r="AB29" i="24"/>
  <c r="AJ29" i="24"/>
  <c r="AR29" i="24"/>
  <c r="AZ29" i="24"/>
  <c r="BH29" i="24"/>
  <c r="BP29" i="24"/>
  <c r="D33" i="24"/>
  <c r="L33" i="24"/>
  <c r="T33" i="24"/>
  <c r="AB33" i="24"/>
  <c r="AJ33" i="24"/>
  <c r="AR33" i="24"/>
  <c r="AZ33" i="24"/>
  <c r="BH33" i="24"/>
  <c r="BP33" i="24"/>
  <c r="D37" i="24"/>
  <c r="L37" i="24"/>
  <c r="T37" i="24"/>
  <c r="AB37" i="24"/>
  <c r="AJ37" i="24"/>
  <c r="AR37" i="24"/>
  <c r="AZ37" i="24"/>
  <c r="BH37" i="24"/>
  <c r="BP37" i="24"/>
  <c r="D41" i="24"/>
  <c r="L41" i="24"/>
  <c r="T41" i="24"/>
  <c r="AB41" i="24"/>
  <c r="AJ41" i="24"/>
  <c r="AR41" i="24"/>
  <c r="AZ41" i="24"/>
  <c r="BH41" i="24"/>
  <c r="BP41" i="24"/>
  <c r="D45" i="24"/>
  <c r="L45" i="24"/>
  <c r="T45" i="24"/>
  <c r="AB45" i="24"/>
  <c r="AJ45" i="24"/>
  <c r="AR45" i="24"/>
  <c r="AZ45" i="24"/>
  <c r="BH45" i="24"/>
  <c r="BP45" i="24"/>
  <c r="G46" i="24"/>
  <c r="O46" i="24"/>
  <c r="W46" i="24"/>
  <c r="AE46" i="24"/>
  <c r="AM46" i="24"/>
  <c r="AU46" i="24"/>
  <c r="BC46" i="24"/>
  <c r="BK46" i="24"/>
  <c r="BS46" i="24"/>
  <c r="C11" i="24"/>
  <c r="C48" i="24"/>
  <c r="K13" i="25"/>
  <c r="BT10" i="23"/>
  <c r="BT10" i="24" s="1"/>
  <c r="BS10" i="23"/>
  <c r="BS10" i="24" s="1"/>
  <c r="BR10" i="23"/>
  <c r="BR10" i="24" s="1"/>
  <c r="BQ10" i="23"/>
  <c r="BQ10" i="24" s="1"/>
  <c r="BP10" i="23"/>
  <c r="BP10" i="24" s="1"/>
  <c r="BO10" i="23"/>
  <c r="BO10" i="24" s="1"/>
  <c r="BN10" i="23"/>
  <c r="BN10" i="24" s="1"/>
  <c r="BM10" i="23"/>
  <c r="BM10" i="24" s="1"/>
  <c r="BL10" i="23"/>
  <c r="BL10" i="24" s="1"/>
  <c r="BK10" i="23"/>
  <c r="BK10" i="24" s="1"/>
  <c r="BJ10" i="23"/>
  <c r="BJ10" i="24" s="1"/>
  <c r="BI10" i="23"/>
  <c r="BI10" i="24" s="1"/>
  <c r="BH10" i="23"/>
  <c r="BH10" i="24" s="1"/>
  <c r="BG10" i="23"/>
  <c r="BG10" i="24" s="1"/>
  <c r="BF10" i="23"/>
  <c r="BF10" i="24" s="1"/>
  <c r="BE10" i="23"/>
  <c r="BE10" i="24" s="1"/>
  <c r="BD10" i="23"/>
  <c r="BD10" i="24" s="1"/>
  <c r="BC10" i="23"/>
  <c r="BC10" i="24" s="1"/>
  <c r="BB10" i="23"/>
  <c r="BB10" i="24" s="1"/>
  <c r="BA10" i="23"/>
  <c r="BA10" i="24" s="1"/>
  <c r="AZ10" i="23"/>
  <c r="AZ10" i="24" s="1"/>
  <c r="AY10" i="23"/>
  <c r="AY10" i="24" s="1"/>
  <c r="AX10" i="23"/>
  <c r="AX10" i="24" s="1"/>
  <c r="AW10" i="23"/>
  <c r="AW10" i="24" s="1"/>
  <c r="AV10" i="23"/>
  <c r="AV10" i="24" s="1"/>
  <c r="AU10" i="23"/>
  <c r="AU10" i="24" s="1"/>
  <c r="AT10" i="23"/>
  <c r="AT10" i="24" s="1"/>
  <c r="AS10" i="23"/>
  <c r="AS10" i="24" s="1"/>
  <c r="AR10" i="23"/>
  <c r="AR10" i="24" s="1"/>
  <c r="AQ10" i="23"/>
  <c r="AQ10" i="24" s="1"/>
  <c r="AP10" i="23"/>
  <c r="AP10" i="24" s="1"/>
  <c r="AO10" i="23"/>
  <c r="AO10" i="24" s="1"/>
  <c r="AN10" i="23"/>
  <c r="AN10" i="24" s="1"/>
  <c r="AM10" i="23"/>
  <c r="AM10" i="24" s="1"/>
  <c r="AL10" i="23"/>
  <c r="AL10" i="24" s="1"/>
  <c r="AK10" i="23"/>
  <c r="AK10" i="24" s="1"/>
  <c r="AJ10" i="23"/>
  <c r="AJ10" i="24" s="1"/>
  <c r="AI10" i="23"/>
  <c r="AI10" i="24" s="1"/>
  <c r="AH10" i="23"/>
  <c r="AH10" i="24" s="1"/>
  <c r="AG10" i="23"/>
  <c r="AG10" i="24" s="1"/>
  <c r="AF10" i="23"/>
  <c r="AF10" i="24" s="1"/>
  <c r="AE10" i="23"/>
  <c r="AE10" i="24" s="1"/>
  <c r="AD10" i="23"/>
  <c r="AD10" i="24" s="1"/>
  <c r="AC10" i="23"/>
  <c r="AC10" i="24" s="1"/>
  <c r="AB10" i="23"/>
  <c r="AB10" i="24" s="1"/>
  <c r="AA10" i="23"/>
  <c r="AA10" i="24" s="1"/>
  <c r="Z10" i="23"/>
  <c r="Z10" i="24" s="1"/>
  <c r="Y10" i="23"/>
  <c r="Y10" i="24" s="1"/>
  <c r="X10" i="23"/>
  <c r="X10" i="24" s="1"/>
  <c r="W10" i="23"/>
  <c r="W10" i="24" s="1"/>
  <c r="V10" i="23"/>
  <c r="V10" i="24" s="1"/>
  <c r="U10" i="23"/>
  <c r="U10" i="24" s="1"/>
  <c r="T10" i="23"/>
  <c r="T10" i="24" s="1"/>
  <c r="S10" i="23"/>
  <c r="S10" i="24" s="1"/>
  <c r="R10" i="23"/>
  <c r="R10" i="24" s="1"/>
  <c r="Q10" i="23"/>
  <c r="Q10" i="24" s="1"/>
  <c r="P10" i="23"/>
  <c r="P10" i="24" s="1"/>
  <c r="O10" i="23"/>
  <c r="O10" i="24" s="1"/>
  <c r="N10" i="23"/>
  <c r="N10" i="24" s="1"/>
  <c r="M10" i="23"/>
  <c r="M10" i="24" s="1"/>
  <c r="L10" i="23"/>
  <c r="L10" i="24" s="1"/>
  <c r="K10" i="23"/>
  <c r="K10" i="24" s="1"/>
  <c r="J10" i="23"/>
  <c r="J10" i="24" s="1"/>
  <c r="I10" i="23"/>
  <c r="I10" i="24" s="1"/>
  <c r="H10" i="23"/>
  <c r="H10" i="24" s="1"/>
  <c r="G10" i="23"/>
  <c r="G10" i="24" s="1"/>
  <c r="F10" i="23"/>
  <c r="F10" i="24" s="1"/>
  <c r="E10" i="23"/>
  <c r="E10" i="24" s="1"/>
  <c r="D10" i="23"/>
  <c r="D10" i="24" s="1"/>
  <c r="C10" i="23"/>
  <c r="C10" i="24" s="1"/>
  <c r="BT9" i="23"/>
  <c r="BT9" i="24" s="1"/>
  <c r="BS9" i="23"/>
  <c r="BS9" i="24" s="1"/>
  <c r="BR9" i="23"/>
  <c r="BR9" i="24" s="1"/>
  <c r="BQ9" i="23"/>
  <c r="BQ9" i="24" s="1"/>
  <c r="BP9" i="23"/>
  <c r="BP9" i="24" s="1"/>
  <c r="BO9" i="23"/>
  <c r="BO9" i="24" s="1"/>
  <c r="BN9" i="23"/>
  <c r="BN9" i="24" s="1"/>
  <c r="BM9" i="23"/>
  <c r="BM9" i="24" s="1"/>
  <c r="BL9" i="23"/>
  <c r="BL9" i="24" s="1"/>
  <c r="BK9" i="23"/>
  <c r="BK9" i="24" s="1"/>
  <c r="BJ9" i="23"/>
  <c r="BJ9" i="24" s="1"/>
  <c r="BI9" i="23"/>
  <c r="BI9" i="24" s="1"/>
  <c r="BH9" i="23"/>
  <c r="BH9" i="24" s="1"/>
  <c r="BG9" i="23"/>
  <c r="BG9" i="24" s="1"/>
  <c r="BF9" i="23"/>
  <c r="BF9" i="24" s="1"/>
  <c r="BE9" i="23"/>
  <c r="BE9" i="24" s="1"/>
  <c r="BD9" i="23"/>
  <c r="BD9" i="24" s="1"/>
  <c r="BC9" i="23"/>
  <c r="BC9" i="24" s="1"/>
  <c r="BB9" i="23"/>
  <c r="BB9" i="24" s="1"/>
  <c r="BA9" i="23"/>
  <c r="BA9" i="24" s="1"/>
  <c r="AZ9" i="23"/>
  <c r="AZ9" i="24" s="1"/>
  <c r="AY9" i="23"/>
  <c r="AY9" i="24" s="1"/>
  <c r="AX9" i="23"/>
  <c r="AX9" i="24" s="1"/>
  <c r="AW9" i="23"/>
  <c r="AW9" i="24" s="1"/>
  <c r="AV9" i="23"/>
  <c r="AV9" i="24" s="1"/>
  <c r="AU9" i="23"/>
  <c r="AU9" i="24" s="1"/>
  <c r="AT9" i="23"/>
  <c r="AT9" i="24" s="1"/>
  <c r="AS9" i="23"/>
  <c r="AS9" i="24" s="1"/>
  <c r="AR9" i="23"/>
  <c r="AR9" i="24" s="1"/>
  <c r="AQ9" i="23"/>
  <c r="AQ9" i="24" s="1"/>
  <c r="AP9" i="23"/>
  <c r="AP9" i="24" s="1"/>
  <c r="AO9" i="23"/>
  <c r="AO9" i="24" s="1"/>
  <c r="AN9" i="23"/>
  <c r="AN9" i="24" s="1"/>
  <c r="AM9" i="23"/>
  <c r="AM9" i="24" s="1"/>
  <c r="AL9" i="23"/>
  <c r="AL9" i="24" s="1"/>
  <c r="AK9" i="23"/>
  <c r="AK9" i="24" s="1"/>
  <c r="AJ9" i="23"/>
  <c r="AJ9" i="24" s="1"/>
  <c r="AI9" i="23"/>
  <c r="AI9" i="24" s="1"/>
  <c r="AH9" i="23"/>
  <c r="AH9" i="24" s="1"/>
  <c r="AG9" i="23"/>
  <c r="AG9" i="24" s="1"/>
  <c r="AF9" i="23"/>
  <c r="AF9" i="24" s="1"/>
  <c r="AE9" i="23"/>
  <c r="AE9" i="24" s="1"/>
  <c r="AD9" i="23"/>
  <c r="AD9" i="24" s="1"/>
  <c r="AC9" i="23"/>
  <c r="AC9" i="24" s="1"/>
  <c r="AB9" i="23"/>
  <c r="AB9" i="24" s="1"/>
  <c r="AA9" i="23"/>
  <c r="AA9" i="24" s="1"/>
  <c r="Z9" i="23"/>
  <c r="Z9" i="24" s="1"/>
  <c r="Y9" i="23"/>
  <c r="Y9" i="24" s="1"/>
  <c r="X9" i="23"/>
  <c r="X9" i="24" s="1"/>
  <c r="W9" i="23"/>
  <c r="W9" i="24" s="1"/>
  <c r="V9" i="23"/>
  <c r="V9" i="24" s="1"/>
  <c r="U9" i="23"/>
  <c r="U9" i="24" s="1"/>
  <c r="T9" i="23"/>
  <c r="T9" i="24" s="1"/>
  <c r="S9" i="23"/>
  <c r="S9" i="24" s="1"/>
  <c r="R9" i="23"/>
  <c r="R9" i="24" s="1"/>
  <c r="Q9" i="23"/>
  <c r="Q9" i="24" s="1"/>
  <c r="P9" i="23"/>
  <c r="P9" i="24" s="1"/>
  <c r="O9" i="23"/>
  <c r="O9" i="24" s="1"/>
  <c r="N9" i="23"/>
  <c r="N9" i="24" s="1"/>
  <c r="M9" i="23"/>
  <c r="M9" i="24" s="1"/>
  <c r="L9" i="23"/>
  <c r="L9" i="24" s="1"/>
  <c r="K9" i="23"/>
  <c r="K9" i="24" s="1"/>
  <c r="J9" i="23"/>
  <c r="J9" i="24" s="1"/>
  <c r="I9" i="23"/>
  <c r="I9" i="24" s="1"/>
  <c r="H9" i="23"/>
  <c r="H9" i="24" s="1"/>
  <c r="G9" i="23"/>
  <c r="G9" i="24" s="1"/>
  <c r="F9" i="23"/>
  <c r="F9" i="24" s="1"/>
  <c r="E9" i="23"/>
  <c r="E9" i="24" s="1"/>
  <c r="D9" i="23"/>
  <c r="D9" i="24" s="1"/>
  <c r="C9" i="23"/>
  <c r="C9" i="24" s="1"/>
  <c r="BT8" i="23"/>
  <c r="BT8" i="24" s="1"/>
  <c r="BS8" i="23"/>
  <c r="BS8" i="24" s="1"/>
  <c r="BR8" i="23"/>
  <c r="BR8" i="24" s="1"/>
  <c r="BQ8" i="23"/>
  <c r="BQ8" i="24" s="1"/>
  <c r="BP8" i="23"/>
  <c r="BP8" i="24" s="1"/>
  <c r="BO8" i="23"/>
  <c r="BO8" i="24" s="1"/>
  <c r="BN8" i="23"/>
  <c r="BN8" i="24" s="1"/>
  <c r="BM8" i="23"/>
  <c r="BM8" i="24" s="1"/>
  <c r="BL8" i="23"/>
  <c r="BL8" i="24" s="1"/>
  <c r="BK8" i="23"/>
  <c r="BK8" i="24" s="1"/>
  <c r="BJ8" i="23"/>
  <c r="BJ8" i="24" s="1"/>
  <c r="BI8" i="23"/>
  <c r="BI8" i="24" s="1"/>
  <c r="BH8" i="23"/>
  <c r="BH8" i="24" s="1"/>
  <c r="BG8" i="23"/>
  <c r="BG8" i="24" s="1"/>
  <c r="BF8" i="23"/>
  <c r="BF8" i="24" s="1"/>
  <c r="BE8" i="23"/>
  <c r="BE8" i="24" s="1"/>
  <c r="BD8" i="23"/>
  <c r="BD8" i="24" s="1"/>
  <c r="BC8" i="23"/>
  <c r="BC8" i="24" s="1"/>
  <c r="BB8" i="23"/>
  <c r="BB8" i="24" s="1"/>
  <c r="BA8" i="23"/>
  <c r="BA8" i="24" s="1"/>
  <c r="AZ8" i="23"/>
  <c r="AZ8" i="24" s="1"/>
  <c r="AY8" i="23"/>
  <c r="AY8" i="24" s="1"/>
  <c r="AX8" i="23"/>
  <c r="AX8" i="24" s="1"/>
  <c r="AW8" i="23"/>
  <c r="AW8" i="24" s="1"/>
  <c r="AV8" i="23"/>
  <c r="AV8" i="24" s="1"/>
  <c r="AU8" i="23"/>
  <c r="AU8" i="24" s="1"/>
  <c r="AT8" i="23"/>
  <c r="AT8" i="24" s="1"/>
  <c r="AS8" i="23"/>
  <c r="AS8" i="24" s="1"/>
  <c r="AR8" i="23"/>
  <c r="AR8" i="24" s="1"/>
  <c r="AQ8" i="23"/>
  <c r="AQ8" i="24" s="1"/>
  <c r="AP8" i="23"/>
  <c r="AP8" i="24" s="1"/>
  <c r="AO8" i="23"/>
  <c r="AO8" i="24" s="1"/>
  <c r="AN8" i="23"/>
  <c r="AN8" i="24" s="1"/>
  <c r="AM8" i="23"/>
  <c r="AM8" i="24" s="1"/>
  <c r="AL8" i="23"/>
  <c r="AL8" i="24" s="1"/>
  <c r="AK8" i="23"/>
  <c r="AK8" i="24" s="1"/>
  <c r="AJ8" i="23"/>
  <c r="AJ8" i="24" s="1"/>
  <c r="AI8" i="23"/>
  <c r="AI8" i="24" s="1"/>
  <c r="AH8" i="23"/>
  <c r="AH8" i="24" s="1"/>
  <c r="AG8" i="23"/>
  <c r="AG8" i="24" s="1"/>
  <c r="AF8" i="23"/>
  <c r="AF8" i="24" s="1"/>
  <c r="AE8" i="23"/>
  <c r="AE8" i="24" s="1"/>
  <c r="AD8" i="23"/>
  <c r="AD8" i="24" s="1"/>
  <c r="AC8" i="23"/>
  <c r="AC8" i="24" s="1"/>
  <c r="AB8" i="23"/>
  <c r="AB8" i="24" s="1"/>
  <c r="AA8" i="23"/>
  <c r="AA8" i="24" s="1"/>
  <c r="Z8" i="23"/>
  <c r="Z8" i="24" s="1"/>
  <c r="Y8" i="23"/>
  <c r="Y8" i="24" s="1"/>
  <c r="X8" i="23"/>
  <c r="X8" i="24" s="1"/>
  <c r="W8" i="23"/>
  <c r="W8" i="24" s="1"/>
  <c r="V8" i="23"/>
  <c r="V8" i="24" s="1"/>
  <c r="U8" i="23"/>
  <c r="U8" i="24" s="1"/>
  <c r="T8" i="23"/>
  <c r="T8" i="24" s="1"/>
  <c r="S8" i="23"/>
  <c r="S8" i="24" s="1"/>
  <c r="R8" i="23"/>
  <c r="R8" i="24" s="1"/>
  <c r="Q8" i="23"/>
  <c r="Q8" i="24" s="1"/>
  <c r="P8" i="23"/>
  <c r="P8" i="24" s="1"/>
  <c r="O8" i="23"/>
  <c r="O8" i="24" s="1"/>
  <c r="N8" i="23"/>
  <c r="N8" i="24" s="1"/>
  <c r="M8" i="23"/>
  <c r="M8" i="24" s="1"/>
  <c r="L8" i="23"/>
  <c r="L8" i="24" s="1"/>
  <c r="K8" i="23"/>
  <c r="K8" i="24" s="1"/>
  <c r="J8" i="23"/>
  <c r="J8" i="24" s="1"/>
  <c r="I8" i="23"/>
  <c r="I8" i="24" s="1"/>
  <c r="H8" i="23"/>
  <c r="H8" i="24" s="1"/>
  <c r="G8" i="23"/>
  <c r="G8" i="24" s="1"/>
  <c r="F8" i="23"/>
  <c r="F8" i="24" s="1"/>
  <c r="E8" i="23"/>
  <c r="E8" i="24" s="1"/>
  <c r="D8" i="23"/>
  <c r="D8" i="24" s="1"/>
  <c r="C8" i="23"/>
  <c r="C8" i="24" s="1"/>
  <c r="BT7" i="23"/>
  <c r="BT7" i="24" s="1"/>
  <c r="BS7" i="23"/>
  <c r="BS7" i="24" s="1"/>
  <c r="BR7" i="23"/>
  <c r="BR7" i="24" s="1"/>
  <c r="BQ7" i="23"/>
  <c r="BQ7" i="24" s="1"/>
  <c r="BP7" i="23"/>
  <c r="BP7" i="24" s="1"/>
  <c r="BO7" i="23"/>
  <c r="BO7" i="24" s="1"/>
  <c r="BN7" i="23"/>
  <c r="BN7" i="24" s="1"/>
  <c r="BM7" i="23"/>
  <c r="BM7" i="24" s="1"/>
  <c r="BL7" i="23"/>
  <c r="BL7" i="24" s="1"/>
  <c r="BK7" i="23"/>
  <c r="BK7" i="24" s="1"/>
  <c r="BJ7" i="23"/>
  <c r="BJ7" i="24" s="1"/>
  <c r="BI7" i="23"/>
  <c r="BI7" i="24" s="1"/>
  <c r="BH7" i="23"/>
  <c r="BH7" i="24" s="1"/>
  <c r="BG7" i="23"/>
  <c r="BG7" i="24" s="1"/>
  <c r="BF7" i="23"/>
  <c r="BF7" i="24" s="1"/>
  <c r="BE7" i="23"/>
  <c r="BE7" i="24" s="1"/>
  <c r="BD7" i="23"/>
  <c r="BD7" i="24" s="1"/>
  <c r="BC7" i="23"/>
  <c r="BC7" i="24" s="1"/>
  <c r="BB7" i="23"/>
  <c r="BB7" i="24" s="1"/>
  <c r="BA7" i="23"/>
  <c r="BA7" i="24" s="1"/>
  <c r="AZ7" i="23"/>
  <c r="AZ7" i="24" s="1"/>
  <c r="AY7" i="23"/>
  <c r="AY7" i="24" s="1"/>
  <c r="AX7" i="23"/>
  <c r="AX7" i="24" s="1"/>
  <c r="AW7" i="23"/>
  <c r="AW7" i="24" s="1"/>
  <c r="AV7" i="23"/>
  <c r="AV7" i="24" s="1"/>
  <c r="AU7" i="23"/>
  <c r="AU7" i="24" s="1"/>
  <c r="AT7" i="23"/>
  <c r="AT7" i="24" s="1"/>
  <c r="AS7" i="23"/>
  <c r="AS7" i="24" s="1"/>
  <c r="AR7" i="23"/>
  <c r="AR7" i="24" s="1"/>
  <c r="AQ7" i="23"/>
  <c r="AQ7" i="24" s="1"/>
  <c r="AP7" i="23"/>
  <c r="AP7" i="24" s="1"/>
  <c r="AO7" i="23"/>
  <c r="AO7" i="24" s="1"/>
  <c r="AN7" i="23"/>
  <c r="AN7" i="24" s="1"/>
  <c r="AM7" i="23"/>
  <c r="AM7" i="24" s="1"/>
  <c r="AL7" i="23"/>
  <c r="AL7" i="24" s="1"/>
  <c r="AK7" i="23"/>
  <c r="AK7" i="24" s="1"/>
  <c r="AJ7" i="23"/>
  <c r="AJ7" i="24" s="1"/>
  <c r="AI7" i="23"/>
  <c r="AI7" i="24" s="1"/>
  <c r="AH7" i="23"/>
  <c r="AH7" i="24" s="1"/>
  <c r="AG7" i="23"/>
  <c r="AG7" i="24" s="1"/>
  <c r="AF7" i="23"/>
  <c r="AF7" i="24" s="1"/>
  <c r="AE7" i="23"/>
  <c r="AE7" i="24" s="1"/>
  <c r="AD7" i="23"/>
  <c r="AD7" i="24" s="1"/>
  <c r="AC7" i="23"/>
  <c r="AC7" i="24" s="1"/>
  <c r="AB7" i="23"/>
  <c r="AB7" i="24" s="1"/>
  <c r="AA7" i="23"/>
  <c r="AA7" i="24" s="1"/>
  <c r="Z7" i="23"/>
  <c r="Z7" i="24" s="1"/>
  <c r="Y7" i="23"/>
  <c r="Y7" i="24" s="1"/>
  <c r="X7" i="23"/>
  <c r="X7" i="24" s="1"/>
  <c r="W7" i="23"/>
  <c r="W7" i="24" s="1"/>
  <c r="V7" i="23"/>
  <c r="V7" i="24" s="1"/>
  <c r="U7" i="23"/>
  <c r="U7" i="24" s="1"/>
  <c r="T7" i="23"/>
  <c r="T7" i="24" s="1"/>
  <c r="S7" i="23"/>
  <c r="S7" i="24" s="1"/>
  <c r="R7" i="23"/>
  <c r="R7" i="24" s="1"/>
  <c r="Q7" i="23"/>
  <c r="Q7" i="24" s="1"/>
  <c r="P7" i="23"/>
  <c r="P7" i="24" s="1"/>
  <c r="O7" i="23"/>
  <c r="O7" i="24" s="1"/>
  <c r="N7" i="23"/>
  <c r="N7" i="24" s="1"/>
  <c r="M7" i="23"/>
  <c r="M7" i="24" s="1"/>
  <c r="L7" i="23"/>
  <c r="L7" i="24" s="1"/>
  <c r="K7" i="23"/>
  <c r="K7" i="24" s="1"/>
  <c r="J7" i="23"/>
  <c r="J7" i="24" s="1"/>
  <c r="I7" i="23"/>
  <c r="I7" i="24" s="1"/>
  <c r="H7" i="23"/>
  <c r="H7" i="24" s="1"/>
  <c r="G7" i="23"/>
  <c r="G7" i="24" s="1"/>
  <c r="F7" i="23"/>
  <c r="F7" i="24" s="1"/>
  <c r="E7" i="23"/>
  <c r="E7" i="24" s="1"/>
  <c r="D7" i="23"/>
  <c r="D7" i="24" s="1"/>
  <c r="C7" i="23"/>
  <c r="C7" i="24" s="1"/>
  <c r="BT6" i="23"/>
  <c r="BT6" i="24" s="1"/>
  <c r="BS6" i="23"/>
  <c r="BS6" i="24" s="1"/>
  <c r="BR6" i="23"/>
  <c r="BR6" i="24" s="1"/>
  <c r="BQ6" i="23"/>
  <c r="BQ6" i="24" s="1"/>
  <c r="BP6" i="23"/>
  <c r="BP6" i="24" s="1"/>
  <c r="BO6" i="23"/>
  <c r="BO6" i="24" s="1"/>
  <c r="BN6" i="23"/>
  <c r="BN6" i="24" s="1"/>
  <c r="BM6" i="23"/>
  <c r="BM6" i="24" s="1"/>
  <c r="BL6" i="23"/>
  <c r="BL6" i="24" s="1"/>
  <c r="BK6" i="23"/>
  <c r="BK6" i="24" s="1"/>
  <c r="BJ6" i="23"/>
  <c r="BJ6" i="24" s="1"/>
  <c r="BI6" i="23"/>
  <c r="BI6" i="24" s="1"/>
  <c r="BH6" i="23"/>
  <c r="BH6" i="24" s="1"/>
  <c r="BG6" i="23"/>
  <c r="BG6" i="24" s="1"/>
  <c r="BF6" i="23"/>
  <c r="BF6" i="24" s="1"/>
  <c r="BE6" i="23"/>
  <c r="BE6" i="24" s="1"/>
  <c r="BD6" i="23"/>
  <c r="BD6" i="24" s="1"/>
  <c r="BC6" i="23"/>
  <c r="BC6" i="24" s="1"/>
  <c r="BB6" i="23"/>
  <c r="BB6" i="24" s="1"/>
  <c r="BA6" i="23"/>
  <c r="BA6" i="24" s="1"/>
  <c r="AZ6" i="23"/>
  <c r="AZ6" i="24" s="1"/>
  <c r="AY6" i="23"/>
  <c r="AY6" i="24" s="1"/>
  <c r="AX6" i="23"/>
  <c r="AX6" i="24" s="1"/>
  <c r="AW6" i="23"/>
  <c r="AW6" i="24" s="1"/>
  <c r="AV6" i="23"/>
  <c r="AV6" i="24" s="1"/>
  <c r="AU6" i="23"/>
  <c r="AU6" i="24" s="1"/>
  <c r="AT6" i="23"/>
  <c r="AT6" i="24" s="1"/>
  <c r="AS6" i="23"/>
  <c r="AS6" i="24" s="1"/>
  <c r="AR6" i="23"/>
  <c r="AR6" i="24" s="1"/>
  <c r="AQ6" i="23"/>
  <c r="AQ6" i="24" s="1"/>
  <c r="AP6" i="23"/>
  <c r="AP6" i="24" s="1"/>
  <c r="AO6" i="23"/>
  <c r="AO6" i="24" s="1"/>
  <c r="AN6" i="23"/>
  <c r="AN6" i="24" s="1"/>
  <c r="AM6" i="23"/>
  <c r="AM6" i="24" s="1"/>
  <c r="AL6" i="23"/>
  <c r="AL6" i="24" s="1"/>
  <c r="AK6" i="23"/>
  <c r="AK6" i="24" s="1"/>
  <c r="AJ6" i="23"/>
  <c r="AJ6" i="24" s="1"/>
  <c r="AI6" i="23"/>
  <c r="AI6" i="24" s="1"/>
  <c r="AH6" i="23"/>
  <c r="AH6" i="24" s="1"/>
  <c r="AG6" i="23"/>
  <c r="AG6" i="24" s="1"/>
  <c r="AF6" i="23"/>
  <c r="AF6" i="24" s="1"/>
  <c r="AE6" i="23"/>
  <c r="AE6" i="24" s="1"/>
  <c r="AD6" i="23"/>
  <c r="AD6" i="24" s="1"/>
  <c r="AC6" i="23"/>
  <c r="AC6" i="24" s="1"/>
  <c r="AB6" i="23"/>
  <c r="AB6" i="24" s="1"/>
  <c r="AA6" i="23"/>
  <c r="AA6" i="24" s="1"/>
  <c r="Z6" i="23"/>
  <c r="Z6" i="24" s="1"/>
  <c r="Y6" i="23"/>
  <c r="Y6" i="24" s="1"/>
  <c r="X6" i="23"/>
  <c r="X6" i="24" s="1"/>
  <c r="W6" i="23"/>
  <c r="W6" i="24" s="1"/>
  <c r="V6" i="23"/>
  <c r="V6" i="24" s="1"/>
  <c r="U6" i="23"/>
  <c r="U6" i="24" s="1"/>
  <c r="T6" i="23"/>
  <c r="T6" i="24" s="1"/>
  <c r="S6" i="23"/>
  <c r="S6" i="24" s="1"/>
  <c r="R6" i="23"/>
  <c r="R6" i="24" s="1"/>
  <c r="Q6" i="23"/>
  <c r="Q6" i="24" s="1"/>
  <c r="P6" i="23"/>
  <c r="P6" i="24" s="1"/>
  <c r="O6" i="23"/>
  <c r="O6" i="24" s="1"/>
  <c r="N6" i="23"/>
  <c r="N6" i="24" s="1"/>
  <c r="M6" i="23"/>
  <c r="M6" i="24" s="1"/>
  <c r="L6" i="23"/>
  <c r="L6" i="24" s="1"/>
  <c r="K6" i="23"/>
  <c r="K6" i="24" s="1"/>
  <c r="J6" i="23"/>
  <c r="J6" i="24" s="1"/>
  <c r="I6" i="23"/>
  <c r="I6" i="24" s="1"/>
  <c r="H6" i="23"/>
  <c r="H6" i="24" s="1"/>
  <c r="G6" i="23"/>
  <c r="G6" i="24" s="1"/>
  <c r="F6" i="23"/>
  <c r="F6" i="24" s="1"/>
  <c r="E6" i="23"/>
  <c r="E6" i="24" s="1"/>
  <c r="D6" i="23"/>
  <c r="D6" i="24" s="1"/>
  <c r="C6" i="23"/>
  <c r="C6" i="24" s="1"/>
  <c r="BT5" i="23"/>
  <c r="BT5" i="24" s="1"/>
  <c r="BS5" i="23"/>
  <c r="BS5" i="24" s="1"/>
  <c r="BR5" i="23"/>
  <c r="BR5" i="24" s="1"/>
  <c r="BQ5" i="23"/>
  <c r="BQ5" i="24" s="1"/>
  <c r="BP5" i="23"/>
  <c r="BP5" i="24" s="1"/>
  <c r="BO5" i="23"/>
  <c r="BO5" i="24" s="1"/>
  <c r="BN5" i="23"/>
  <c r="BN5" i="24" s="1"/>
  <c r="BM5" i="23"/>
  <c r="BM5" i="24" s="1"/>
  <c r="BL5" i="23"/>
  <c r="BL5" i="24" s="1"/>
  <c r="BK5" i="23"/>
  <c r="BK5" i="24" s="1"/>
  <c r="BJ5" i="23"/>
  <c r="BJ5" i="24" s="1"/>
  <c r="BI5" i="23"/>
  <c r="BI5" i="24" s="1"/>
  <c r="BH5" i="23"/>
  <c r="BH5" i="24" s="1"/>
  <c r="BG5" i="23"/>
  <c r="BG5" i="24" s="1"/>
  <c r="BF5" i="23"/>
  <c r="BF5" i="24" s="1"/>
  <c r="BE5" i="23"/>
  <c r="BE5" i="24" s="1"/>
  <c r="BD5" i="23"/>
  <c r="BD5" i="24" s="1"/>
  <c r="BC5" i="23"/>
  <c r="BC5" i="24" s="1"/>
  <c r="BB5" i="23"/>
  <c r="BB5" i="24" s="1"/>
  <c r="BA5" i="23"/>
  <c r="BA5" i="24" s="1"/>
  <c r="AZ5" i="23"/>
  <c r="AZ5" i="24" s="1"/>
  <c r="AY5" i="23"/>
  <c r="AY5" i="24" s="1"/>
  <c r="AX5" i="23"/>
  <c r="AX5" i="24" s="1"/>
  <c r="AW5" i="23"/>
  <c r="AW5" i="24" s="1"/>
  <c r="AV5" i="23"/>
  <c r="AV5" i="24" s="1"/>
  <c r="AU5" i="23"/>
  <c r="AU5" i="24" s="1"/>
  <c r="AT5" i="23"/>
  <c r="AT5" i="24" s="1"/>
  <c r="AS5" i="23"/>
  <c r="AS5" i="24" s="1"/>
  <c r="AR5" i="23"/>
  <c r="AR5" i="24" s="1"/>
  <c r="AQ5" i="23"/>
  <c r="AQ5" i="24" s="1"/>
  <c r="AP5" i="23"/>
  <c r="AP5" i="24" s="1"/>
  <c r="AO5" i="23"/>
  <c r="AO5" i="24" s="1"/>
  <c r="AN5" i="23"/>
  <c r="AN5" i="24" s="1"/>
  <c r="AM5" i="23"/>
  <c r="AM5" i="24" s="1"/>
  <c r="AL5" i="23"/>
  <c r="AL5" i="24" s="1"/>
  <c r="AK5" i="23"/>
  <c r="AK5" i="24" s="1"/>
  <c r="AJ5" i="23"/>
  <c r="AJ5" i="24" s="1"/>
  <c r="AI5" i="23"/>
  <c r="AI5" i="24" s="1"/>
  <c r="AH5" i="23"/>
  <c r="AH5" i="24" s="1"/>
  <c r="AG5" i="23"/>
  <c r="AG5" i="24" s="1"/>
  <c r="AF5" i="23"/>
  <c r="AF5" i="24" s="1"/>
  <c r="AE5" i="23"/>
  <c r="AE5" i="24" s="1"/>
  <c r="AD5" i="23"/>
  <c r="AD5" i="24" s="1"/>
  <c r="AC5" i="23"/>
  <c r="AC5" i="24" s="1"/>
  <c r="AB5" i="23"/>
  <c r="AB5" i="24" s="1"/>
  <c r="AA5" i="23"/>
  <c r="AA5" i="24" s="1"/>
  <c r="Z5" i="23"/>
  <c r="Z5" i="24" s="1"/>
  <c r="Y5" i="23"/>
  <c r="Y5" i="24" s="1"/>
  <c r="X5" i="23"/>
  <c r="X5" i="24" s="1"/>
  <c r="W5" i="23"/>
  <c r="W5" i="24" s="1"/>
  <c r="V5" i="23"/>
  <c r="V5" i="24" s="1"/>
  <c r="U5" i="23"/>
  <c r="U5" i="24" s="1"/>
  <c r="T5" i="23"/>
  <c r="T5" i="24" s="1"/>
  <c r="S5" i="23"/>
  <c r="S5" i="24" s="1"/>
  <c r="R5" i="23"/>
  <c r="R5" i="24" s="1"/>
  <c r="Q5" i="23"/>
  <c r="Q5" i="24" s="1"/>
  <c r="P5" i="23"/>
  <c r="P5" i="24" s="1"/>
  <c r="O5" i="23"/>
  <c r="O5" i="24" s="1"/>
  <c r="N5" i="23"/>
  <c r="N5" i="24" s="1"/>
  <c r="M5" i="23"/>
  <c r="M5" i="24" s="1"/>
  <c r="L5" i="23"/>
  <c r="L5" i="24" s="1"/>
  <c r="K5" i="23"/>
  <c r="K5" i="24" s="1"/>
  <c r="J5" i="23"/>
  <c r="J5" i="24" s="1"/>
  <c r="I5" i="23"/>
  <c r="I5" i="24" s="1"/>
  <c r="H5" i="23"/>
  <c r="H5" i="24" s="1"/>
  <c r="G5" i="23"/>
  <c r="G5" i="24" s="1"/>
  <c r="F5" i="23"/>
  <c r="F5" i="24" s="1"/>
  <c r="E5" i="23"/>
  <c r="E5" i="24" s="1"/>
  <c r="D5" i="23"/>
  <c r="D5" i="24" s="1"/>
  <c r="C5" i="23"/>
  <c r="C5" i="24" s="1"/>
  <c r="BT4" i="23"/>
  <c r="BT4" i="24" s="1"/>
  <c r="BS4" i="23"/>
  <c r="BS4" i="24" s="1"/>
  <c r="BR4" i="23"/>
  <c r="BR4" i="24" s="1"/>
  <c r="BQ4" i="23"/>
  <c r="BQ4" i="24" s="1"/>
  <c r="BP4" i="23"/>
  <c r="BP4" i="24" s="1"/>
  <c r="BO4" i="23"/>
  <c r="BO4" i="24" s="1"/>
  <c r="BN4" i="23"/>
  <c r="BN4" i="24" s="1"/>
  <c r="BM4" i="23"/>
  <c r="BM4" i="24" s="1"/>
  <c r="BL4" i="23"/>
  <c r="BL4" i="24" s="1"/>
  <c r="BK4" i="23"/>
  <c r="BK4" i="24" s="1"/>
  <c r="BJ4" i="23"/>
  <c r="BJ4" i="24" s="1"/>
  <c r="BI4" i="23"/>
  <c r="BI4" i="24" s="1"/>
  <c r="BH4" i="23"/>
  <c r="BH4" i="24" s="1"/>
  <c r="BG4" i="23"/>
  <c r="BG4" i="24" s="1"/>
  <c r="BF4" i="23"/>
  <c r="BF4" i="24" s="1"/>
  <c r="BE4" i="23"/>
  <c r="BE4" i="24" s="1"/>
  <c r="BD4" i="23"/>
  <c r="BD4" i="24" s="1"/>
  <c r="BC4" i="23"/>
  <c r="BC4" i="24" s="1"/>
  <c r="BB4" i="23"/>
  <c r="BB4" i="24" s="1"/>
  <c r="BA4" i="23"/>
  <c r="BA4" i="24" s="1"/>
  <c r="AZ4" i="23"/>
  <c r="AZ4" i="24" s="1"/>
  <c r="AY4" i="23"/>
  <c r="AY4" i="24" s="1"/>
  <c r="AX4" i="23"/>
  <c r="AX4" i="24" s="1"/>
  <c r="AW4" i="23"/>
  <c r="AW4" i="24" s="1"/>
  <c r="AV4" i="23"/>
  <c r="AV4" i="24" s="1"/>
  <c r="AU4" i="23"/>
  <c r="AU4" i="24" s="1"/>
  <c r="AT4" i="23"/>
  <c r="AT4" i="24" s="1"/>
  <c r="AS4" i="23"/>
  <c r="AS4" i="24" s="1"/>
  <c r="AR4" i="23"/>
  <c r="AR4" i="24" s="1"/>
  <c r="AQ4" i="23"/>
  <c r="AQ4" i="24" s="1"/>
  <c r="AP4" i="23"/>
  <c r="AP4" i="24" s="1"/>
  <c r="AO4" i="23"/>
  <c r="AO4" i="24" s="1"/>
  <c r="AN4" i="23"/>
  <c r="AN4" i="24" s="1"/>
  <c r="AM4" i="23"/>
  <c r="AM4" i="24" s="1"/>
  <c r="AL4" i="23"/>
  <c r="AL4" i="24" s="1"/>
  <c r="AK4" i="23"/>
  <c r="AK4" i="24" s="1"/>
  <c r="AJ4" i="23"/>
  <c r="AJ4" i="24" s="1"/>
  <c r="AI4" i="23"/>
  <c r="AI4" i="24" s="1"/>
  <c r="AH4" i="23"/>
  <c r="AH4" i="24" s="1"/>
  <c r="AG4" i="23"/>
  <c r="AG4" i="24" s="1"/>
  <c r="AF4" i="23"/>
  <c r="AF4" i="24" s="1"/>
  <c r="AE4" i="23"/>
  <c r="AE4" i="24" s="1"/>
  <c r="AD4" i="23"/>
  <c r="AD4" i="24" s="1"/>
  <c r="AC4" i="23"/>
  <c r="AC4" i="24" s="1"/>
  <c r="AB4" i="23"/>
  <c r="AB4" i="24" s="1"/>
  <c r="AA4" i="23"/>
  <c r="AA4" i="24" s="1"/>
  <c r="Z4" i="23"/>
  <c r="Z4" i="24" s="1"/>
  <c r="Y4" i="23"/>
  <c r="Y4" i="24" s="1"/>
  <c r="X4" i="23"/>
  <c r="X4" i="24" s="1"/>
  <c r="W4" i="23"/>
  <c r="W4" i="24" s="1"/>
  <c r="V4" i="23"/>
  <c r="V4" i="24" s="1"/>
  <c r="U4" i="23"/>
  <c r="U4" i="24" s="1"/>
  <c r="T4" i="23"/>
  <c r="T4" i="24" s="1"/>
  <c r="S4" i="23"/>
  <c r="S4" i="24" s="1"/>
  <c r="R4" i="23"/>
  <c r="R4" i="24" s="1"/>
  <c r="Q4" i="23"/>
  <c r="Q4" i="24" s="1"/>
  <c r="P4" i="23"/>
  <c r="P4" i="24" s="1"/>
  <c r="O4" i="23"/>
  <c r="O4" i="24" s="1"/>
  <c r="N4" i="23"/>
  <c r="N4" i="24" s="1"/>
  <c r="M4" i="23"/>
  <c r="M4" i="24" s="1"/>
  <c r="L4" i="23"/>
  <c r="L4" i="24" s="1"/>
  <c r="K4" i="23"/>
  <c r="K4" i="24" s="1"/>
  <c r="J4" i="23"/>
  <c r="J4" i="24" s="1"/>
  <c r="I4" i="23"/>
  <c r="I4" i="24" s="1"/>
  <c r="H4" i="23"/>
  <c r="H4" i="24" s="1"/>
  <c r="G4" i="23"/>
  <c r="G4" i="24" s="1"/>
  <c r="F4" i="23"/>
  <c r="F4" i="24" s="1"/>
  <c r="E4" i="23"/>
  <c r="E4" i="24" s="1"/>
  <c r="D4" i="23"/>
  <c r="D4" i="24" s="1"/>
  <c r="C4" i="23"/>
  <c r="C4" i="24" s="1"/>
  <c r="K12" i="25" l="1"/>
  <c r="C4" i="20" s="1" a="1"/>
  <c r="BV125" i="21"/>
  <c r="C4" i="20" l="1"/>
  <c r="C5" i="20" s="1"/>
  <c r="AH4" i="20"/>
  <c r="AH5" i="20" s="1"/>
  <c r="AO4" i="20"/>
  <c r="AO5" i="20" s="1"/>
  <c r="AV4" i="20"/>
  <c r="AV5" i="20" s="1"/>
  <c r="BC4" i="20"/>
  <c r="BC5" i="20" s="1"/>
  <c r="BJ4" i="20"/>
  <c r="BJ5" i="20" s="1"/>
  <c r="BQ4" i="20"/>
  <c r="BQ5" i="20" s="1"/>
  <c r="E4" i="20"/>
  <c r="E5" i="20" s="1"/>
  <c r="L4" i="20"/>
  <c r="L5" i="20" s="1"/>
  <c r="S4" i="20"/>
  <c r="S5" i="20" s="1"/>
  <c r="M4" i="20"/>
  <c r="M5" i="20" s="1"/>
  <c r="Z4" i="20"/>
  <c r="Z5" i="20" s="1"/>
  <c r="AG4" i="20"/>
  <c r="AG5" i="20" s="1"/>
  <c r="AN4" i="20"/>
  <c r="AN5" i="20" s="1"/>
  <c r="AU4" i="20"/>
  <c r="AU5" i="20" s="1"/>
  <c r="BB4" i="20"/>
  <c r="BB5" i="20" s="1"/>
  <c r="BI4" i="20"/>
  <c r="BI5" i="20" s="1"/>
  <c r="BP4" i="20"/>
  <c r="BP5" i="20" s="1"/>
  <c r="D4" i="20"/>
  <c r="D5" i="20" s="1"/>
  <c r="K4" i="20"/>
  <c r="K5" i="20" s="1"/>
  <c r="F4" i="20"/>
  <c r="F5" i="20" s="1"/>
  <c r="R4" i="20"/>
  <c r="R5" i="20" s="1"/>
  <c r="Y4" i="20"/>
  <c r="Y5" i="20" s="1"/>
  <c r="AF4" i="20"/>
  <c r="AF5" i="20" s="1"/>
  <c r="AM4" i="20"/>
  <c r="AM5" i="20" s="1"/>
  <c r="AT4" i="20"/>
  <c r="AT5" i="20" s="1"/>
  <c r="BA4" i="20"/>
  <c r="BA5" i="20" s="1"/>
  <c r="BH4" i="20"/>
  <c r="BH5" i="20" s="1"/>
  <c r="BO4" i="20"/>
  <c r="BO5" i="20" s="1"/>
  <c r="BK4" i="20"/>
  <c r="BK5" i="20" s="1"/>
  <c r="T4" i="20"/>
  <c r="T5" i="20" s="1"/>
  <c r="J4" i="20"/>
  <c r="J5" i="20" s="1"/>
  <c r="Q4" i="20"/>
  <c r="Q5" i="20" s="1"/>
  <c r="X4" i="20"/>
  <c r="X5" i="20" s="1"/>
  <c r="AE4" i="20"/>
  <c r="AE5" i="20" s="1"/>
  <c r="AE6" i="20" s="1"/>
  <c r="AL4" i="20"/>
  <c r="AL5" i="20" s="1"/>
  <c r="AS4" i="20"/>
  <c r="AS5" i="20" s="1"/>
  <c r="AZ4" i="20"/>
  <c r="AZ5" i="20" s="1"/>
  <c r="BG4" i="20"/>
  <c r="BG5" i="20" s="1"/>
  <c r="BD4" i="20"/>
  <c r="BD5" i="20" s="1"/>
  <c r="BN4" i="20"/>
  <c r="BN5" i="20" s="1"/>
  <c r="BU4" i="20"/>
  <c r="BU5" i="20" s="1"/>
  <c r="I4" i="20"/>
  <c r="I5" i="20" s="1"/>
  <c r="P4" i="20"/>
  <c r="P5" i="20" s="1"/>
  <c r="W4" i="20"/>
  <c r="W5" i="20" s="1"/>
  <c r="AD4" i="20"/>
  <c r="AD5" i="20" s="1"/>
  <c r="AK4" i="20"/>
  <c r="AK5" i="20" s="1"/>
  <c r="AR4" i="20"/>
  <c r="AR5" i="20" s="1"/>
  <c r="AY4" i="20"/>
  <c r="AY5" i="20" s="1"/>
  <c r="BR4" i="20"/>
  <c r="BR5" i="20" s="1"/>
  <c r="AA4" i="20"/>
  <c r="AA5" i="20" s="1"/>
  <c r="BF4" i="20"/>
  <c r="BF5" i="20" s="1"/>
  <c r="BM4" i="20"/>
  <c r="BM5" i="20" s="1"/>
  <c r="BT4" i="20"/>
  <c r="BT5" i="20" s="1"/>
  <c r="H4" i="20"/>
  <c r="H5" i="20" s="1"/>
  <c r="O4" i="20"/>
  <c r="O5" i="20" s="1"/>
  <c r="V4" i="20"/>
  <c r="V5" i="20" s="1"/>
  <c r="AC4" i="20"/>
  <c r="AC5" i="20" s="1"/>
  <c r="AJ4" i="20"/>
  <c r="AJ5" i="20" s="1"/>
  <c r="AQ4" i="20"/>
  <c r="AQ5" i="20" s="1"/>
  <c r="AP4" i="20"/>
  <c r="AP5" i="20" s="1"/>
  <c r="AX4" i="20"/>
  <c r="AX5" i="20" s="1"/>
  <c r="BE4" i="20"/>
  <c r="BE5" i="20" s="1"/>
  <c r="BL4" i="20"/>
  <c r="BL5" i="20" s="1"/>
  <c r="BS4" i="20"/>
  <c r="BS5" i="20" s="1"/>
  <c r="G4" i="20"/>
  <c r="N4" i="20"/>
  <c r="N5" i="20" s="1"/>
  <c r="U4" i="20"/>
  <c r="U5" i="20" s="1"/>
  <c r="AB4" i="20"/>
  <c r="AB5" i="20" s="1"/>
  <c r="AI4" i="20"/>
  <c r="AI5" i="20" s="1"/>
  <c r="AW4" i="20"/>
  <c r="AW5" i="20" s="1"/>
  <c r="K87" i="25"/>
  <c r="A39" i="2"/>
  <c r="A35" i="2"/>
  <c r="A31" i="2"/>
  <c r="A27" i="2"/>
  <c r="A23" i="2"/>
  <c r="A19" i="2"/>
  <c r="A15" i="2"/>
  <c r="A11" i="2"/>
  <c r="A7"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A8" i="2"/>
  <c r="A13" i="2"/>
  <c r="B14" i="2"/>
  <c r="B15" i="2"/>
  <c r="A24" i="2"/>
  <c r="A29" i="2"/>
  <c r="B31" i="2"/>
  <c r="A12" i="2"/>
  <c r="A17" i="2"/>
  <c r="B18" i="2"/>
  <c r="B19" i="2"/>
  <c r="A33" i="2"/>
  <c r="B35" i="2"/>
  <c r="A9" i="2"/>
  <c r="B11" i="2"/>
  <c r="A25" i="2"/>
  <c r="B27" i="2"/>
  <c r="A5" i="2"/>
  <c r="B7" i="2"/>
  <c r="A21" i="2"/>
  <c r="B23" i="2"/>
  <c r="A37" i="2"/>
  <c r="B39" i="2"/>
  <c r="BV4" i="20" l="1"/>
  <c r="C24" i="3" s="1"/>
  <c r="J50" i="20"/>
  <c r="J7" i="20"/>
  <c r="J34" i="20"/>
  <c r="J25" i="20"/>
  <c r="J32" i="20"/>
  <c r="J27" i="20"/>
  <c r="J49" i="20"/>
  <c r="J38" i="20"/>
  <c r="J29" i="20"/>
  <c r="J36" i="20"/>
  <c r="J28" i="20"/>
  <c r="J43" i="20"/>
  <c r="J16" i="20"/>
  <c r="J45" i="20"/>
  <c r="J42" i="20"/>
  <c r="J33" i="20"/>
  <c r="J40" i="20"/>
  <c r="J46" i="20"/>
  <c r="J41" i="20"/>
  <c r="J44" i="20"/>
  <c r="J6" i="20"/>
  <c r="J15" i="20"/>
  <c r="J37" i="20"/>
  <c r="J10" i="20"/>
  <c r="J30" i="20"/>
  <c r="J23" i="20"/>
  <c r="J12" i="20"/>
  <c r="J18" i="20"/>
  <c r="J14" i="20"/>
  <c r="J13" i="20"/>
  <c r="J35" i="20"/>
  <c r="J47" i="20"/>
  <c r="J39" i="20"/>
  <c r="J22" i="20"/>
  <c r="J8" i="20"/>
  <c r="J17" i="20"/>
  <c r="J20" i="20"/>
  <c r="J21" i="20"/>
  <c r="J48" i="20"/>
  <c r="J31" i="20"/>
  <c r="J19" i="20"/>
  <c r="J26" i="20"/>
  <c r="J11" i="20"/>
  <c r="J24" i="20"/>
  <c r="J9" i="20"/>
  <c r="E17" i="20"/>
  <c r="E13" i="20"/>
  <c r="E10" i="20"/>
  <c r="E12" i="20"/>
  <c r="E6" i="20"/>
  <c r="E15" i="20"/>
  <c r="E16" i="20"/>
  <c r="E22" i="20"/>
  <c r="E25" i="20"/>
  <c r="E14" i="20"/>
  <c r="E18" i="20"/>
  <c r="E30" i="20"/>
  <c r="E32" i="20"/>
  <c r="E35" i="20"/>
  <c r="E21" i="20"/>
  <c r="E26" i="20"/>
  <c r="E23" i="20"/>
  <c r="E27" i="20"/>
  <c r="E31" i="20"/>
  <c r="E39" i="20"/>
  <c r="E44" i="20"/>
  <c r="E43" i="20"/>
  <c r="E47" i="20"/>
  <c r="E38" i="20"/>
  <c r="E48" i="20"/>
  <c r="E42" i="20"/>
  <c r="E37" i="20"/>
  <c r="E41" i="20"/>
  <c r="E46" i="20"/>
  <c r="E36" i="20"/>
  <c r="E49" i="20"/>
  <c r="E50" i="20"/>
  <c r="E45" i="20"/>
  <c r="E40" i="20"/>
  <c r="E24" i="20"/>
  <c r="E20" i="20"/>
  <c r="E9" i="20"/>
  <c r="E33" i="20"/>
  <c r="E7" i="20"/>
  <c r="E29" i="20"/>
  <c r="E28" i="20"/>
  <c r="E8" i="20"/>
  <c r="E19" i="20"/>
  <c r="E34" i="20"/>
  <c r="E11" i="20"/>
  <c r="O17" i="20"/>
  <c r="O6" i="20"/>
  <c r="O13" i="20"/>
  <c r="O8" i="20"/>
  <c r="O16" i="20"/>
  <c r="O10" i="20"/>
  <c r="O12" i="20"/>
  <c r="O15" i="20"/>
  <c r="O7" i="20"/>
  <c r="O9" i="20"/>
  <c r="O20" i="20"/>
  <c r="O11" i="20"/>
  <c r="O19" i="20"/>
  <c r="O22" i="20"/>
  <c r="O25" i="20"/>
  <c r="O18" i="20"/>
  <c r="O21" i="20"/>
  <c r="O30" i="20"/>
  <c r="O23" i="20"/>
  <c r="O26" i="20"/>
  <c r="O24" i="20"/>
  <c r="O27" i="20"/>
  <c r="O32" i="20"/>
  <c r="O35" i="20"/>
  <c r="O31" i="20"/>
  <c r="O34" i="20"/>
  <c r="O39" i="20"/>
  <c r="O44" i="20"/>
  <c r="O14" i="20"/>
  <c r="O43" i="20"/>
  <c r="O38" i="20"/>
  <c r="O48" i="20"/>
  <c r="O42" i="20"/>
  <c r="O47" i="20"/>
  <c r="O28" i="20"/>
  <c r="O37" i="20"/>
  <c r="O41" i="20"/>
  <c r="O29" i="20"/>
  <c r="O46" i="20"/>
  <c r="O33" i="20"/>
  <c r="O36" i="20"/>
  <c r="O40" i="20"/>
  <c r="O45" i="20"/>
  <c r="O49" i="20"/>
  <c r="O50" i="20"/>
  <c r="AF10" i="20"/>
  <c r="AF12" i="20"/>
  <c r="AF6" i="20"/>
  <c r="AF15" i="20"/>
  <c r="AF7" i="20"/>
  <c r="AF9" i="20"/>
  <c r="AF11" i="20"/>
  <c r="AF14" i="20"/>
  <c r="AF13" i="20"/>
  <c r="AF19" i="20"/>
  <c r="AF22" i="20"/>
  <c r="AF25" i="20"/>
  <c r="AF21" i="20"/>
  <c r="AF24" i="20"/>
  <c r="AF18" i="20"/>
  <c r="AF17" i="20"/>
  <c r="AF23" i="20"/>
  <c r="AF26" i="20"/>
  <c r="AF8" i="20"/>
  <c r="AF20" i="20"/>
  <c r="AF27" i="20"/>
  <c r="AF30" i="20"/>
  <c r="AF16" i="20"/>
  <c r="AF29" i="20"/>
  <c r="AF33" i="20"/>
  <c r="AF32" i="20"/>
  <c r="AF34" i="20"/>
  <c r="AF38" i="20"/>
  <c r="AF28" i="20"/>
  <c r="AF42" i="20"/>
  <c r="AF37" i="20"/>
  <c r="AF41" i="20"/>
  <c r="AF46" i="20"/>
  <c r="AF40" i="20"/>
  <c r="AF31" i="20"/>
  <c r="AF35" i="20"/>
  <c r="AF36" i="20"/>
  <c r="AF39" i="20"/>
  <c r="AF44" i="20"/>
  <c r="AF49" i="20"/>
  <c r="AF47" i="20"/>
  <c r="AF50" i="20"/>
  <c r="AF48" i="20"/>
  <c r="AF43" i="20"/>
  <c r="AF45" i="20"/>
  <c r="AW7" i="20"/>
  <c r="AW9" i="20"/>
  <c r="AW11" i="20"/>
  <c r="AW14" i="20"/>
  <c r="AW6" i="20"/>
  <c r="AW13" i="20"/>
  <c r="AW8" i="20"/>
  <c r="AW16" i="20"/>
  <c r="AW10" i="20"/>
  <c r="AW12" i="20"/>
  <c r="AW18" i="20"/>
  <c r="AW20" i="20"/>
  <c r="AW17" i="20"/>
  <c r="AW23" i="20"/>
  <c r="AW26" i="20"/>
  <c r="AW27" i="20"/>
  <c r="AW31" i="20"/>
  <c r="AW34" i="20"/>
  <c r="AW19" i="20"/>
  <c r="AW21" i="20"/>
  <c r="AW25" i="20"/>
  <c r="AW28" i="20"/>
  <c r="AW30" i="20"/>
  <c r="AW15" i="20"/>
  <c r="AW29" i="20"/>
  <c r="AW22" i="20"/>
  <c r="AW24" i="20"/>
  <c r="AW32" i="20"/>
  <c r="AW41" i="20"/>
  <c r="AW46" i="20"/>
  <c r="AW33" i="20"/>
  <c r="AW36" i="20"/>
  <c r="AW40" i="20"/>
  <c r="AW45" i="20"/>
  <c r="AW50" i="20"/>
  <c r="AW49" i="20"/>
  <c r="AW35" i="20"/>
  <c r="AW39" i="20"/>
  <c r="AW44" i="20"/>
  <c r="AW43" i="20"/>
  <c r="AW38" i="20"/>
  <c r="AW42" i="20"/>
  <c r="AW47" i="20"/>
  <c r="AW48" i="20"/>
  <c r="AW37" i="20"/>
  <c r="BE13" i="20"/>
  <c r="BE8" i="20"/>
  <c r="BE16" i="20"/>
  <c r="BE10" i="20"/>
  <c r="BE6" i="20"/>
  <c r="BE12" i="20"/>
  <c r="BE15" i="20"/>
  <c r="BE7" i="20"/>
  <c r="BE9" i="20"/>
  <c r="BE11" i="20"/>
  <c r="BE20" i="20"/>
  <c r="BE14" i="20"/>
  <c r="BE19" i="20"/>
  <c r="BE22" i="20"/>
  <c r="BE25" i="20"/>
  <c r="BE18" i="20"/>
  <c r="BE24" i="20"/>
  <c r="BE30" i="20"/>
  <c r="BE29" i="20"/>
  <c r="BE21" i="20"/>
  <c r="BE27" i="20"/>
  <c r="BE32" i="20"/>
  <c r="BE17" i="20"/>
  <c r="BE23" i="20"/>
  <c r="BE26" i="20"/>
  <c r="BE31" i="20"/>
  <c r="BE34" i="20"/>
  <c r="BE45" i="20"/>
  <c r="BE35" i="20"/>
  <c r="BE39" i="20"/>
  <c r="BE43" i="20"/>
  <c r="BE49" i="20"/>
  <c r="BE33" i="20"/>
  <c r="BE38" i="20"/>
  <c r="BE48" i="20"/>
  <c r="BE47" i="20"/>
  <c r="BE42" i="20"/>
  <c r="BE37" i="20"/>
  <c r="BE41" i="20"/>
  <c r="BE46" i="20"/>
  <c r="BE28" i="20"/>
  <c r="BE44" i="20"/>
  <c r="BE40" i="20"/>
  <c r="BE50" i="20"/>
  <c r="BE36" i="20"/>
  <c r="H15" i="20"/>
  <c r="H7" i="20"/>
  <c r="H9" i="20"/>
  <c r="H11" i="20"/>
  <c r="H14" i="20"/>
  <c r="H6" i="20"/>
  <c r="H13" i="20"/>
  <c r="H8" i="20"/>
  <c r="H16" i="20"/>
  <c r="H10" i="20"/>
  <c r="H21" i="20"/>
  <c r="H24" i="20"/>
  <c r="H27" i="20"/>
  <c r="H20" i="20"/>
  <c r="H17" i="20"/>
  <c r="H23" i="20"/>
  <c r="H19" i="20"/>
  <c r="H22" i="20"/>
  <c r="H25" i="20"/>
  <c r="H28" i="20"/>
  <c r="H12" i="20"/>
  <c r="H18" i="20"/>
  <c r="H29" i="20"/>
  <c r="H33" i="20"/>
  <c r="H26" i="20"/>
  <c r="H37" i="20"/>
  <c r="H41" i="20"/>
  <c r="H30" i="20"/>
  <c r="H32" i="20"/>
  <c r="H34" i="20"/>
  <c r="H36" i="20"/>
  <c r="H40" i="20"/>
  <c r="H45" i="20"/>
  <c r="H44" i="20"/>
  <c r="H50" i="20"/>
  <c r="H49" i="20"/>
  <c r="H39" i="20"/>
  <c r="H31" i="20"/>
  <c r="H35" i="20"/>
  <c r="H43" i="20"/>
  <c r="H38" i="20"/>
  <c r="H48" i="20"/>
  <c r="H47" i="20"/>
  <c r="H42" i="20"/>
  <c r="H46" i="20"/>
  <c r="AK13" i="20"/>
  <c r="AK8" i="20"/>
  <c r="AK16" i="20"/>
  <c r="AK10" i="20"/>
  <c r="AK6" i="20"/>
  <c r="AK12" i="20"/>
  <c r="AK15" i="20"/>
  <c r="AK7" i="20"/>
  <c r="AK9" i="20"/>
  <c r="AK11" i="20"/>
  <c r="AK20" i="20"/>
  <c r="AK19" i="20"/>
  <c r="AK22" i="20"/>
  <c r="AK25" i="20"/>
  <c r="AK18" i="20"/>
  <c r="AK14" i="20"/>
  <c r="AK27" i="20"/>
  <c r="AK30" i="20"/>
  <c r="AK24" i="20"/>
  <c r="AK29" i="20"/>
  <c r="AK26" i="20"/>
  <c r="AK32" i="20"/>
  <c r="AK35" i="20"/>
  <c r="AK21" i="20"/>
  <c r="AK31" i="20"/>
  <c r="AK34" i="20"/>
  <c r="AK45" i="20"/>
  <c r="AK39" i="20"/>
  <c r="AK44" i="20"/>
  <c r="AK28" i="20"/>
  <c r="AK43" i="20"/>
  <c r="AK49" i="20"/>
  <c r="AK23" i="20"/>
  <c r="AK38" i="20"/>
  <c r="AK48" i="20"/>
  <c r="AK47" i="20"/>
  <c r="AK17" i="20"/>
  <c r="AK42" i="20"/>
  <c r="AK33" i="20"/>
  <c r="AK37" i="20"/>
  <c r="AK41" i="20"/>
  <c r="AK46" i="20"/>
  <c r="AK36" i="20"/>
  <c r="AK40" i="20"/>
  <c r="AK50" i="20"/>
  <c r="BG42" i="20"/>
  <c r="BG34" i="20"/>
  <c r="BG33" i="20"/>
  <c r="BG24" i="20"/>
  <c r="BG15" i="20"/>
  <c r="BG11" i="20"/>
  <c r="BG18" i="20"/>
  <c r="BG37" i="20"/>
  <c r="BG28" i="20"/>
  <c r="BG19" i="20"/>
  <c r="BG29" i="20"/>
  <c r="BG14" i="20"/>
  <c r="BG9" i="20"/>
  <c r="BG41" i="20"/>
  <c r="BG32" i="20"/>
  <c r="BG23" i="20"/>
  <c r="BG13" i="20"/>
  <c r="BG45" i="20"/>
  <c r="BG36" i="20"/>
  <c r="BG27" i="20"/>
  <c r="BG38" i="20"/>
  <c r="BG47" i="20"/>
  <c r="BG6" i="20"/>
  <c r="BG50" i="20"/>
  <c r="BG17" i="20"/>
  <c r="BG8" i="20"/>
  <c r="BG40" i="20"/>
  <c r="BG31" i="20"/>
  <c r="BG20" i="20"/>
  <c r="BG10" i="20"/>
  <c r="BG22" i="20"/>
  <c r="BG21" i="20"/>
  <c r="BG12" i="20"/>
  <c r="BG44" i="20"/>
  <c r="BG35" i="20"/>
  <c r="BG30" i="20"/>
  <c r="BG46" i="20"/>
  <c r="BG49" i="20"/>
  <c r="BG26" i="20"/>
  <c r="BG25" i="20"/>
  <c r="BG16" i="20"/>
  <c r="BG7" i="20"/>
  <c r="BG39" i="20"/>
  <c r="BG48" i="20"/>
  <c r="BG43" i="20"/>
  <c r="T15" i="20"/>
  <c r="T7" i="20"/>
  <c r="T9" i="20"/>
  <c r="T11" i="20"/>
  <c r="T14" i="20"/>
  <c r="T6" i="20"/>
  <c r="T13" i="20"/>
  <c r="T8" i="20"/>
  <c r="T16" i="20"/>
  <c r="T10" i="20"/>
  <c r="T21" i="20"/>
  <c r="T24" i="20"/>
  <c r="T12" i="20"/>
  <c r="T27" i="20"/>
  <c r="T20" i="20"/>
  <c r="T23" i="20"/>
  <c r="T19" i="20"/>
  <c r="T22" i="20"/>
  <c r="T25" i="20"/>
  <c r="T17" i="20"/>
  <c r="T26" i="20"/>
  <c r="T29" i="20"/>
  <c r="T33" i="20"/>
  <c r="T18" i="20"/>
  <c r="T28" i="20"/>
  <c r="T31" i="20"/>
  <c r="T35" i="20"/>
  <c r="T37" i="20"/>
  <c r="T41" i="20"/>
  <c r="T36" i="20"/>
  <c r="T40" i="20"/>
  <c r="T45" i="20"/>
  <c r="T49" i="20"/>
  <c r="T50" i="20"/>
  <c r="T30" i="20"/>
  <c r="T32" i="20"/>
  <c r="T34" i="20"/>
  <c r="T39" i="20"/>
  <c r="T44" i="20"/>
  <c r="T43" i="20"/>
  <c r="T38" i="20"/>
  <c r="T48" i="20"/>
  <c r="T42" i="20"/>
  <c r="T47" i="20"/>
  <c r="T46" i="20"/>
  <c r="Y13" i="20"/>
  <c r="Y8" i="20"/>
  <c r="Y16" i="20"/>
  <c r="Y10" i="20"/>
  <c r="Y12" i="20"/>
  <c r="Y15" i="20"/>
  <c r="Y7" i="20"/>
  <c r="Y9" i="20"/>
  <c r="Y14" i="20"/>
  <c r="Y20" i="20"/>
  <c r="Y19" i="20"/>
  <c r="Y22" i="20"/>
  <c r="Y25" i="20"/>
  <c r="Y11" i="20"/>
  <c r="Y18" i="20"/>
  <c r="Y30" i="20"/>
  <c r="Y27" i="20"/>
  <c r="Y28" i="20"/>
  <c r="Y6" i="20"/>
  <c r="Y21" i="20"/>
  <c r="Y17" i="20"/>
  <c r="Y23" i="20"/>
  <c r="Y32" i="20"/>
  <c r="Y35" i="20"/>
  <c r="Y31" i="20"/>
  <c r="Y34" i="20"/>
  <c r="Y29" i="20"/>
  <c r="Y39" i="20"/>
  <c r="Y44" i="20"/>
  <c r="Y33" i="20"/>
  <c r="Y43" i="20"/>
  <c r="Y26" i="20"/>
  <c r="Y38" i="20"/>
  <c r="Y48" i="20"/>
  <c r="Y42" i="20"/>
  <c r="Y47" i="20"/>
  <c r="Y24" i="20"/>
  <c r="Y37" i="20"/>
  <c r="Y41" i="20"/>
  <c r="Y46" i="20"/>
  <c r="Y36" i="20"/>
  <c r="Y40" i="20"/>
  <c r="Y50" i="20"/>
  <c r="Y45" i="20"/>
  <c r="Y49" i="20"/>
  <c r="AU13" i="20"/>
  <c r="AU8" i="20"/>
  <c r="AU16" i="20"/>
  <c r="AU10" i="20"/>
  <c r="AU6" i="20"/>
  <c r="AU12" i="20"/>
  <c r="AU15" i="20"/>
  <c r="AU7" i="20"/>
  <c r="AU9" i="20"/>
  <c r="AU11" i="20"/>
  <c r="AU20" i="20"/>
  <c r="AU14" i="20"/>
  <c r="AU19" i="20"/>
  <c r="AU22" i="20"/>
  <c r="AU25" i="20"/>
  <c r="AU18" i="20"/>
  <c r="AU28" i="20"/>
  <c r="AU30" i="20"/>
  <c r="AU21" i="20"/>
  <c r="AU26" i="20"/>
  <c r="AU17" i="20"/>
  <c r="AU23" i="20"/>
  <c r="AU29" i="20"/>
  <c r="AU32" i="20"/>
  <c r="AU24" i="20"/>
  <c r="AU27" i="20"/>
  <c r="AU31" i="20"/>
  <c r="AU34" i="20"/>
  <c r="AU33" i="20"/>
  <c r="AU45" i="20"/>
  <c r="AU35" i="20"/>
  <c r="AU39" i="20"/>
  <c r="AU43" i="20"/>
  <c r="AU49" i="20"/>
  <c r="AU42" i="20"/>
  <c r="AU47" i="20"/>
  <c r="AU38" i="20"/>
  <c r="AU48" i="20"/>
  <c r="AU37" i="20"/>
  <c r="AU41" i="20"/>
  <c r="AU46" i="20"/>
  <c r="AU36" i="20"/>
  <c r="AU40" i="20"/>
  <c r="AU50" i="20"/>
  <c r="AU44" i="20"/>
  <c r="BQ6" i="20"/>
  <c r="BQ13" i="20"/>
  <c r="BQ8" i="20"/>
  <c r="BQ10" i="20"/>
  <c r="BQ12" i="20"/>
  <c r="BQ15" i="20"/>
  <c r="BQ7" i="20"/>
  <c r="BQ9" i="20"/>
  <c r="BQ11" i="20"/>
  <c r="BQ20" i="20"/>
  <c r="BQ19" i="20"/>
  <c r="BQ22" i="20"/>
  <c r="BQ25" i="20"/>
  <c r="BQ14" i="20"/>
  <c r="BQ18" i="20"/>
  <c r="BQ17" i="20"/>
  <c r="BQ23" i="20"/>
  <c r="BQ30" i="20"/>
  <c r="BQ16" i="20"/>
  <c r="BQ27" i="20"/>
  <c r="BQ29" i="20"/>
  <c r="BQ24" i="20"/>
  <c r="BQ26" i="20"/>
  <c r="BQ32" i="20"/>
  <c r="BQ28" i="20"/>
  <c r="BQ31" i="20"/>
  <c r="BQ34" i="20"/>
  <c r="BQ45" i="20"/>
  <c r="BQ35" i="20"/>
  <c r="BQ39" i="20"/>
  <c r="BQ49" i="20"/>
  <c r="BQ38" i="20"/>
  <c r="BQ43" i="20"/>
  <c r="BQ48" i="20"/>
  <c r="BQ42" i="20"/>
  <c r="BQ37" i="20"/>
  <c r="BQ33" i="20"/>
  <c r="BQ41" i="20"/>
  <c r="BQ46" i="20"/>
  <c r="BQ21" i="20"/>
  <c r="BQ36" i="20"/>
  <c r="BQ50" i="20"/>
  <c r="BQ47" i="20"/>
  <c r="BQ40" i="20"/>
  <c r="BQ44" i="20"/>
  <c r="AR10" i="20"/>
  <c r="AR6" i="20"/>
  <c r="AR12" i="20"/>
  <c r="AR15" i="20"/>
  <c r="AR7" i="20"/>
  <c r="AR9" i="20"/>
  <c r="AR11" i="20"/>
  <c r="AR14" i="20"/>
  <c r="AR13" i="20"/>
  <c r="AR19" i="20"/>
  <c r="AR22" i="20"/>
  <c r="AR25" i="20"/>
  <c r="AR8" i="20"/>
  <c r="AR21" i="20"/>
  <c r="AR24" i="20"/>
  <c r="AR16" i="20"/>
  <c r="AR18" i="20"/>
  <c r="AR17" i="20"/>
  <c r="AR23" i="20"/>
  <c r="AR26" i="20"/>
  <c r="AR20" i="20"/>
  <c r="AR30" i="20"/>
  <c r="AR28" i="20"/>
  <c r="AR33" i="20"/>
  <c r="AR38" i="20"/>
  <c r="AR42" i="20"/>
  <c r="AR37" i="20"/>
  <c r="AR40" i="20"/>
  <c r="AR32" i="20"/>
  <c r="AR34" i="20"/>
  <c r="AR41" i="20"/>
  <c r="AR46" i="20"/>
  <c r="AR27" i="20"/>
  <c r="AR36" i="20"/>
  <c r="AR29" i="20"/>
  <c r="AR39" i="20"/>
  <c r="AR44" i="20"/>
  <c r="AR31" i="20"/>
  <c r="AR35" i="20"/>
  <c r="AR45" i="20"/>
  <c r="AR48" i="20"/>
  <c r="AR50" i="20"/>
  <c r="AR43" i="20"/>
  <c r="AR49" i="20"/>
  <c r="AR47" i="20"/>
  <c r="BT15" i="20"/>
  <c r="BT7" i="20"/>
  <c r="BT9" i="20"/>
  <c r="BT11" i="20"/>
  <c r="BT14" i="20"/>
  <c r="BT6" i="20"/>
  <c r="BT13" i="20"/>
  <c r="BT8" i="20"/>
  <c r="BT10" i="20"/>
  <c r="BT16" i="20"/>
  <c r="BT21" i="20"/>
  <c r="BT24" i="20"/>
  <c r="BT27" i="20"/>
  <c r="BT20" i="20"/>
  <c r="BT17" i="20"/>
  <c r="BT23" i="20"/>
  <c r="BT19" i="20"/>
  <c r="BT22" i="20"/>
  <c r="BT25" i="20"/>
  <c r="BT12" i="20"/>
  <c r="BT26" i="20"/>
  <c r="BT33" i="20"/>
  <c r="BT18" i="20"/>
  <c r="BT29" i="20"/>
  <c r="BT37" i="20"/>
  <c r="BT41" i="20"/>
  <c r="BT36" i="20"/>
  <c r="BT40" i="20"/>
  <c r="BT28" i="20"/>
  <c r="BT30" i="20"/>
  <c r="BT32" i="20"/>
  <c r="BT34" i="20"/>
  <c r="BT45" i="20"/>
  <c r="BT50" i="20"/>
  <c r="BT44" i="20"/>
  <c r="BT35" i="20"/>
  <c r="BT39" i="20"/>
  <c r="BT38" i="20"/>
  <c r="BT43" i="20"/>
  <c r="BT48" i="20"/>
  <c r="BT31" i="20"/>
  <c r="BT46" i="20"/>
  <c r="BT42" i="20"/>
  <c r="BT47" i="20"/>
  <c r="BT49" i="20"/>
  <c r="AZ15" i="20"/>
  <c r="AZ7" i="20"/>
  <c r="AZ9" i="20"/>
  <c r="AZ11" i="20"/>
  <c r="AZ14" i="20"/>
  <c r="AZ13" i="20"/>
  <c r="AZ8" i="20"/>
  <c r="AZ16" i="20"/>
  <c r="AZ6" i="20"/>
  <c r="AZ10" i="20"/>
  <c r="AZ21" i="20"/>
  <c r="AZ24" i="20"/>
  <c r="AZ27" i="20"/>
  <c r="AZ20" i="20"/>
  <c r="AZ17" i="20"/>
  <c r="AZ23" i="20"/>
  <c r="AZ19" i="20"/>
  <c r="AZ22" i="20"/>
  <c r="AZ25" i="20"/>
  <c r="AZ35" i="20"/>
  <c r="AZ26" i="20"/>
  <c r="AZ12" i="20"/>
  <c r="AZ33" i="20"/>
  <c r="AZ29" i="20"/>
  <c r="AZ37" i="20"/>
  <c r="AZ31" i="20"/>
  <c r="AZ41" i="20"/>
  <c r="AZ36" i="20"/>
  <c r="AZ40" i="20"/>
  <c r="AZ45" i="20"/>
  <c r="AZ50" i="20"/>
  <c r="AZ39" i="20"/>
  <c r="AZ44" i="20"/>
  <c r="AZ30" i="20"/>
  <c r="AZ32" i="20"/>
  <c r="AZ34" i="20"/>
  <c r="AZ43" i="20"/>
  <c r="AZ28" i="20"/>
  <c r="AZ38" i="20"/>
  <c r="AZ48" i="20"/>
  <c r="AZ18" i="20"/>
  <c r="AZ47" i="20"/>
  <c r="AZ46" i="20"/>
  <c r="AZ49" i="20"/>
  <c r="AZ42" i="20"/>
  <c r="R45" i="20"/>
  <c r="R46" i="20"/>
  <c r="R19" i="20"/>
  <c r="R38" i="20"/>
  <c r="R33" i="20"/>
  <c r="R13" i="20"/>
  <c r="R35" i="20"/>
  <c r="R40" i="20"/>
  <c r="R42" i="20"/>
  <c r="R17" i="20"/>
  <c r="R20" i="20"/>
  <c r="R39" i="20"/>
  <c r="R9" i="20"/>
  <c r="R34" i="20"/>
  <c r="R44" i="20"/>
  <c r="R6" i="20"/>
  <c r="R8" i="20"/>
  <c r="R14" i="20"/>
  <c r="R7" i="20"/>
  <c r="R43" i="20"/>
  <c r="R15" i="20"/>
  <c r="R11" i="20"/>
  <c r="R24" i="20"/>
  <c r="R10" i="20"/>
  <c r="R47" i="20"/>
  <c r="R50" i="20"/>
  <c r="R48" i="20"/>
  <c r="R22" i="20"/>
  <c r="R18" i="20"/>
  <c r="R28" i="20"/>
  <c r="R16" i="20"/>
  <c r="R29" i="20"/>
  <c r="R37" i="20"/>
  <c r="R26" i="20"/>
  <c r="R21" i="20"/>
  <c r="R32" i="20"/>
  <c r="R23" i="20"/>
  <c r="R12" i="20"/>
  <c r="R49" i="20"/>
  <c r="R41" i="20"/>
  <c r="R30" i="20"/>
  <c r="R25" i="20"/>
  <c r="R36" i="20"/>
  <c r="R27" i="20"/>
  <c r="R31" i="20"/>
  <c r="BJ15" i="20"/>
  <c r="BJ7" i="20"/>
  <c r="BJ9" i="20"/>
  <c r="BJ11" i="20"/>
  <c r="BJ14" i="20"/>
  <c r="BJ13" i="20"/>
  <c r="BJ6" i="20"/>
  <c r="BJ8" i="20"/>
  <c r="BJ16" i="20"/>
  <c r="BJ10" i="20"/>
  <c r="BJ21" i="20"/>
  <c r="BJ24" i="20"/>
  <c r="BJ27" i="20"/>
  <c r="BJ20" i="20"/>
  <c r="BJ17" i="20"/>
  <c r="BJ23" i="20"/>
  <c r="BJ12" i="20"/>
  <c r="BJ19" i="20"/>
  <c r="BJ22" i="20"/>
  <c r="BJ25" i="20"/>
  <c r="BJ18" i="20"/>
  <c r="BJ28" i="20"/>
  <c r="BJ33" i="20"/>
  <c r="BJ29" i="20"/>
  <c r="BJ30" i="20"/>
  <c r="BJ32" i="20"/>
  <c r="BJ34" i="20"/>
  <c r="BJ37" i="20"/>
  <c r="BJ41" i="20"/>
  <c r="BJ36" i="20"/>
  <c r="BJ40" i="20"/>
  <c r="BJ45" i="20"/>
  <c r="BJ50" i="20"/>
  <c r="BJ44" i="20"/>
  <c r="BJ31" i="20"/>
  <c r="BJ35" i="20"/>
  <c r="BJ39" i="20"/>
  <c r="BJ26" i="20"/>
  <c r="BJ43" i="20"/>
  <c r="BJ38" i="20"/>
  <c r="BJ48" i="20"/>
  <c r="BJ42" i="20"/>
  <c r="BJ46" i="20"/>
  <c r="BJ49" i="20"/>
  <c r="BJ47" i="20"/>
  <c r="BL10" i="20"/>
  <c r="BL12" i="20"/>
  <c r="BL15" i="20"/>
  <c r="BL7" i="20"/>
  <c r="BL9" i="20"/>
  <c r="BL11" i="20"/>
  <c r="BL14" i="20"/>
  <c r="BL13" i="20"/>
  <c r="BL19" i="20"/>
  <c r="BL22" i="20"/>
  <c r="BL21" i="20"/>
  <c r="BL24" i="20"/>
  <c r="BL18" i="20"/>
  <c r="BL8" i="20"/>
  <c r="BL17" i="20"/>
  <c r="BL23" i="20"/>
  <c r="BL26" i="20"/>
  <c r="BL16" i="20"/>
  <c r="BL20" i="20"/>
  <c r="BL28" i="20"/>
  <c r="BL6" i="20"/>
  <c r="BL30" i="20"/>
  <c r="BL33" i="20"/>
  <c r="BL27" i="20"/>
  <c r="BL38" i="20"/>
  <c r="BL25" i="20"/>
  <c r="BL32" i="20"/>
  <c r="BL34" i="20"/>
  <c r="BL42" i="20"/>
  <c r="BL37" i="20"/>
  <c r="BL47" i="20"/>
  <c r="BL41" i="20"/>
  <c r="BL46" i="20"/>
  <c r="BL29" i="20"/>
  <c r="BL36" i="20"/>
  <c r="BL40" i="20"/>
  <c r="BL31" i="20"/>
  <c r="BL35" i="20"/>
  <c r="BL39" i="20"/>
  <c r="BL44" i="20"/>
  <c r="BL45" i="20"/>
  <c r="BL50" i="20"/>
  <c r="BL48" i="20"/>
  <c r="BL43" i="20"/>
  <c r="BL49" i="20"/>
  <c r="BD13" i="20"/>
  <c r="BD8" i="20"/>
  <c r="BD6" i="20"/>
  <c r="BD10" i="20"/>
  <c r="BD12" i="20"/>
  <c r="BD15" i="20"/>
  <c r="BD7" i="20"/>
  <c r="BD9" i="20"/>
  <c r="BD11" i="20"/>
  <c r="BD14" i="20"/>
  <c r="BD17" i="20"/>
  <c r="BD23" i="20"/>
  <c r="BD19" i="20"/>
  <c r="BD22" i="20"/>
  <c r="BD25" i="20"/>
  <c r="BD21" i="20"/>
  <c r="BD24" i="20"/>
  <c r="BD16" i="20"/>
  <c r="BD18" i="20"/>
  <c r="BD20" i="20"/>
  <c r="BD33" i="20"/>
  <c r="BD26" i="20"/>
  <c r="BD31" i="20"/>
  <c r="BD34" i="20"/>
  <c r="BD28" i="20"/>
  <c r="BD35" i="20"/>
  <c r="BD39" i="20"/>
  <c r="BD44" i="20"/>
  <c r="BD43" i="20"/>
  <c r="BD29" i="20"/>
  <c r="BD38" i="20"/>
  <c r="BD48" i="20"/>
  <c r="BD42" i="20"/>
  <c r="BD47" i="20"/>
  <c r="BD37" i="20"/>
  <c r="BD41" i="20"/>
  <c r="BD30" i="20"/>
  <c r="BD36" i="20"/>
  <c r="BD40" i="20"/>
  <c r="BD27" i="20"/>
  <c r="BD32" i="20"/>
  <c r="BD46" i="20"/>
  <c r="BD49" i="20"/>
  <c r="BD50" i="20"/>
  <c r="BD45" i="20"/>
  <c r="BB6" i="20"/>
  <c r="BB10" i="20"/>
  <c r="BB12" i="20"/>
  <c r="BB15" i="20"/>
  <c r="BB7" i="20"/>
  <c r="BB9" i="20"/>
  <c r="BB11" i="20"/>
  <c r="BB14" i="20"/>
  <c r="BB13" i="20"/>
  <c r="BB19" i="20"/>
  <c r="BB22" i="20"/>
  <c r="BB25" i="20"/>
  <c r="BB21" i="20"/>
  <c r="BB24" i="20"/>
  <c r="BB8" i="20"/>
  <c r="BB18" i="20"/>
  <c r="BB17" i="20"/>
  <c r="BB23" i="20"/>
  <c r="BB26" i="20"/>
  <c r="BB28" i="20"/>
  <c r="BB30" i="20"/>
  <c r="BB33" i="20"/>
  <c r="BB38" i="20"/>
  <c r="BB29" i="20"/>
  <c r="BB42" i="20"/>
  <c r="BB31" i="20"/>
  <c r="BB37" i="20"/>
  <c r="BB16" i="20"/>
  <c r="BB41" i="20"/>
  <c r="BB46" i="20"/>
  <c r="BB20" i="20"/>
  <c r="BB36" i="20"/>
  <c r="BB40" i="20"/>
  <c r="BB27" i="20"/>
  <c r="BB32" i="20"/>
  <c r="BB34" i="20"/>
  <c r="BB35" i="20"/>
  <c r="BB39" i="20"/>
  <c r="BB44" i="20"/>
  <c r="BB43" i="20"/>
  <c r="BB49" i="20"/>
  <c r="BB47" i="20"/>
  <c r="BB45" i="20"/>
  <c r="BB50" i="20"/>
  <c r="BB48" i="20"/>
  <c r="AI49" i="20"/>
  <c r="AI46" i="20"/>
  <c r="AI21" i="20"/>
  <c r="AI12" i="20"/>
  <c r="AI44" i="20"/>
  <c r="AI31" i="20"/>
  <c r="AI17" i="20"/>
  <c r="AI42" i="20"/>
  <c r="AI6" i="20"/>
  <c r="AI25" i="20"/>
  <c r="AI16" i="20"/>
  <c r="AI48" i="20"/>
  <c r="AI35" i="20"/>
  <c r="AI50" i="20"/>
  <c r="AI40" i="20"/>
  <c r="AI22" i="20"/>
  <c r="AI29" i="20"/>
  <c r="AI20" i="20"/>
  <c r="AI7" i="20"/>
  <c r="AI39" i="20"/>
  <c r="AI26" i="20"/>
  <c r="AI33" i="20"/>
  <c r="AI24" i="20"/>
  <c r="AI11" i="20"/>
  <c r="AI43" i="20"/>
  <c r="AI30" i="20"/>
  <c r="AI38" i="20"/>
  <c r="AI37" i="20"/>
  <c r="AI28" i="20"/>
  <c r="AI15" i="20"/>
  <c r="AI34" i="20"/>
  <c r="AI10" i="20"/>
  <c r="AI9" i="20"/>
  <c r="AI41" i="20"/>
  <c r="AI32" i="20"/>
  <c r="AI19" i="20"/>
  <c r="AI8" i="20"/>
  <c r="AI47" i="20"/>
  <c r="AI18" i="20"/>
  <c r="AI13" i="20"/>
  <c r="AI45" i="20"/>
  <c r="AI36" i="20"/>
  <c r="AI23" i="20"/>
  <c r="AI14" i="20"/>
  <c r="AI27" i="20"/>
  <c r="AX47" i="20"/>
  <c r="AX32" i="20"/>
  <c r="AX35" i="20"/>
  <c r="AX24" i="20"/>
  <c r="AX30" i="20"/>
  <c r="AX27" i="20"/>
  <c r="AX10" i="20"/>
  <c r="AX45" i="20"/>
  <c r="AX17" i="20"/>
  <c r="AX43" i="20"/>
  <c r="AX34" i="20"/>
  <c r="AX31" i="20"/>
  <c r="AX11" i="20"/>
  <c r="AX41" i="20"/>
  <c r="AX44" i="20"/>
  <c r="AX50" i="20"/>
  <c r="AX38" i="20"/>
  <c r="AX9" i="20"/>
  <c r="AX21" i="20"/>
  <c r="AX39" i="20"/>
  <c r="AX6" i="20"/>
  <c r="AX42" i="20"/>
  <c r="AX19" i="20"/>
  <c r="AX25" i="20"/>
  <c r="AX8" i="20"/>
  <c r="AX40" i="20"/>
  <c r="AX13" i="20"/>
  <c r="AX7" i="20"/>
  <c r="AX12" i="20"/>
  <c r="AX29" i="20"/>
  <c r="AX49" i="20"/>
  <c r="AX20" i="20"/>
  <c r="AX16" i="20"/>
  <c r="AX14" i="20"/>
  <c r="AX33" i="20"/>
  <c r="AX28" i="20"/>
  <c r="AX23" i="20"/>
  <c r="AX48" i="20"/>
  <c r="AX46" i="20"/>
  <c r="AX36" i="20"/>
  <c r="AX22" i="20"/>
  <c r="AX18" i="20"/>
  <c r="AX15" i="20"/>
  <c r="AX37" i="20"/>
  <c r="AX26" i="20"/>
  <c r="AD15" i="20"/>
  <c r="AD7" i="20"/>
  <c r="AD9" i="20"/>
  <c r="AD6" i="20"/>
  <c r="AD11" i="20"/>
  <c r="AD14" i="20"/>
  <c r="AD13" i="20"/>
  <c r="AD8" i="20"/>
  <c r="AD16" i="20"/>
  <c r="AD10" i="20"/>
  <c r="AD21" i="20"/>
  <c r="AD24" i="20"/>
  <c r="AD27" i="20"/>
  <c r="AD12" i="20"/>
  <c r="AD20" i="20"/>
  <c r="AD17" i="20"/>
  <c r="AD23" i="20"/>
  <c r="AD19" i="20"/>
  <c r="AD22" i="20"/>
  <c r="AD25" i="20"/>
  <c r="AD26" i="20"/>
  <c r="AD18" i="20"/>
  <c r="AD29" i="20"/>
  <c r="AD33" i="20"/>
  <c r="AD28" i="20"/>
  <c r="AD37" i="20"/>
  <c r="AD41" i="20"/>
  <c r="AD36" i="20"/>
  <c r="AD40" i="20"/>
  <c r="AD31" i="20"/>
  <c r="AD35" i="20"/>
  <c r="AD45" i="20"/>
  <c r="AD50" i="20"/>
  <c r="AD44" i="20"/>
  <c r="AD39" i="20"/>
  <c r="AD43" i="20"/>
  <c r="AD38" i="20"/>
  <c r="AD48" i="20"/>
  <c r="AD30" i="20"/>
  <c r="AD32" i="20"/>
  <c r="AD34" i="20"/>
  <c r="AD47" i="20"/>
  <c r="AD46" i="20"/>
  <c r="AD42" i="20"/>
  <c r="AD49" i="20"/>
  <c r="BK12" i="20"/>
  <c r="BK15" i="20"/>
  <c r="BK7" i="20"/>
  <c r="BK9" i="20"/>
  <c r="BK11" i="20"/>
  <c r="BK14" i="20"/>
  <c r="BK13" i="20"/>
  <c r="BK6" i="20"/>
  <c r="BK8" i="20"/>
  <c r="BK16" i="20"/>
  <c r="BK18" i="20"/>
  <c r="BK27" i="20"/>
  <c r="BK20" i="20"/>
  <c r="BK26" i="20"/>
  <c r="BK32" i="20"/>
  <c r="BK22" i="20"/>
  <c r="BK24" i="20"/>
  <c r="BK31" i="20"/>
  <c r="BK34" i="20"/>
  <c r="BK30" i="20"/>
  <c r="BK33" i="20"/>
  <c r="BK17" i="20"/>
  <c r="BK19" i="20"/>
  <c r="BK21" i="20"/>
  <c r="BK23" i="20"/>
  <c r="BK25" i="20"/>
  <c r="BK29" i="20"/>
  <c r="BK42" i="20"/>
  <c r="BK10" i="20"/>
  <c r="BK28" i="20"/>
  <c r="BK37" i="20"/>
  <c r="BK41" i="20"/>
  <c r="BK46" i="20"/>
  <c r="BK45" i="20"/>
  <c r="BK36" i="20"/>
  <c r="BK40" i="20"/>
  <c r="BK35" i="20"/>
  <c r="BK39" i="20"/>
  <c r="BK43" i="20"/>
  <c r="BK49" i="20"/>
  <c r="BK48" i="20"/>
  <c r="BK44" i="20"/>
  <c r="BK47" i="20"/>
  <c r="BK38" i="20"/>
  <c r="BK50" i="20"/>
  <c r="AN15" i="20"/>
  <c r="AN7" i="20"/>
  <c r="AN9" i="20"/>
  <c r="AN11" i="20"/>
  <c r="AN14" i="20"/>
  <c r="AN13" i="20"/>
  <c r="AN8" i="20"/>
  <c r="AN16" i="20"/>
  <c r="AN10" i="20"/>
  <c r="AN21" i="20"/>
  <c r="AN24" i="20"/>
  <c r="AN27" i="20"/>
  <c r="AN20" i="20"/>
  <c r="AN12" i="20"/>
  <c r="AN17" i="20"/>
  <c r="AN23" i="20"/>
  <c r="AN19" i="20"/>
  <c r="AN22" i="20"/>
  <c r="AN25" i="20"/>
  <c r="AN6" i="20"/>
  <c r="AN18" i="20"/>
  <c r="AN28" i="20"/>
  <c r="AN33" i="20"/>
  <c r="AN26" i="20"/>
  <c r="AN29" i="20"/>
  <c r="AN37" i="20"/>
  <c r="AN41" i="20"/>
  <c r="AN30" i="20"/>
  <c r="AN32" i="20"/>
  <c r="AN34" i="20"/>
  <c r="AN36" i="20"/>
  <c r="AN40" i="20"/>
  <c r="AN45" i="20"/>
  <c r="AN50" i="20"/>
  <c r="AN44" i="20"/>
  <c r="AN39" i="20"/>
  <c r="AN43" i="20"/>
  <c r="AN31" i="20"/>
  <c r="AN35" i="20"/>
  <c r="AN38" i="20"/>
  <c r="AN48" i="20"/>
  <c r="AN42" i="20"/>
  <c r="AN49" i="20"/>
  <c r="AN46" i="20"/>
  <c r="AN47" i="20"/>
  <c r="AB6" i="20"/>
  <c r="AB11" i="20"/>
  <c r="AB14" i="20"/>
  <c r="AB13" i="20"/>
  <c r="AB8" i="20"/>
  <c r="AB16" i="20"/>
  <c r="AB10" i="20"/>
  <c r="AB12" i="20"/>
  <c r="AB15" i="20"/>
  <c r="AB7" i="20"/>
  <c r="AB17" i="20"/>
  <c r="AB23" i="20"/>
  <c r="AB26" i="20"/>
  <c r="AB19" i="20"/>
  <c r="AB22" i="20"/>
  <c r="AB25" i="20"/>
  <c r="AB21" i="20"/>
  <c r="AB24" i="20"/>
  <c r="AB18" i="20"/>
  <c r="AB20" i="20"/>
  <c r="AB29" i="20"/>
  <c r="AB33" i="20"/>
  <c r="AB9" i="20"/>
  <c r="AB32" i="20"/>
  <c r="AB35" i="20"/>
  <c r="AB28" i="20"/>
  <c r="AB36" i="20"/>
  <c r="AB40" i="20"/>
  <c r="AB27" i="20"/>
  <c r="AB31" i="20"/>
  <c r="AB39" i="20"/>
  <c r="AB44" i="20"/>
  <c r="AB43" i="20"/>
  <c r="AB49" i="20"/>
  <c r="AB38" i="20"/>
  <c r="AB48" i="20"/>
  <c r="AB42" i="20"/>
  <c r="AB30" i="20"/>
  <c r="AB34" i="20"/>
  <c r="AB37" i="20"/>
  <c r="AB41" i="20"/>
  <c r="AB46" i="20"/>
  <c r="AB50" i="20"/>
  <c r="AB47" i="20"/>
  <c r="AB45" i="20"/>
  <c r="AP47" i="20"/>
  <c r="AP41" i="20"/>
  <c r="AP48" i="20"/>
  <c r="AP46" i="20"/>
  <c r="AP6" i="20"/>
  <c r="AP36" i="20"/>
  <c r="AP7" i="20"/>
  <c r="AP14" i="20"/>
  <c r="AP34" i="20"/>
  <c r="AP25" i="20"/>
  <c r="AP33" i="20"/>
  <c r="AP22" i="20"/>
  <c r="AP38" i="20"/>
  <c r="AP16" i="20"/>
  <c r="AP19" i="20"/>
  <c r="AP11" i="20"/>
  <c r="AP45" i="20"/>
  <c r="AP24" i="20"/>
  <c r="AP40" i="20"/>
  <c r="AP23" i="20"/>
  <c r="AP12" i="20"/>
  <c r="AP49" i="20"/>
  <c r="AP17" i="20"/>
  <c r="AP43" i="20"/>
  <c r="AP26" i="20"/>
  <c r="AP42" i="20"/>
  <c r="AP27" i="20"/>
  <c r="AP10" i="20"/>
  <c r="AP37" i="20"/>
  <c r="AP50" i="20"/>
  <c r="AP28" i="20"/>
  <c r="AP44" i="20"/>
  <c r="AP31" i="20"/>
  <c r="AP15" i="20"/>
  <c r="AP20" i="20"/>
  <c r="AP21" i="20"/>
  <c r="AP30" i="20"/>
  <c r="AP13" i="20"/>
  <c r="AP35" i="20"/>
  <c r="AP29" i="20"/>
  <c r="AP32" i="20"/>
  <c r="AP18" i="20"/>
  <c r="AP39" i="20"/>
  <c r="AP8" i="20"/>
  <c r="AP9" i="20"/>
  <c r="BM8" i="20"/>
  <c r="BM16" i="20"/>
  <c r="BM10" i="20"/>
  <c r="BM12" i="20"/>
  <c r="BM15" i="20"/>
  <c r="BM7" i="20"/>
  <c r="BM9" i="20"/>
  <c r="BM11" i="20"/>
  <c r="BM6" i="20"/>
  <c r="BM14" i="20"/>
  <c r="BM28" i="20"/>
  <c r="BM21" i="20"/>
  <c r="BM24" i="20"/>
  <c r="BM18" i="20"/>
  <c r="BM20" i="20"/>
  <c r="BM25" i="20"/>
  <c r="BM27" i="20"/>
  <c r="BM29" i="20"/>
  <c r="BM26" i="20"/>
  <c r="BM32" i="20"/>
  <c r="BM22" i="20"/>
  <c r="BM31" i="20"/>
  <c r="BM34" i="20"/>
  <c r="BM13" i="20"/>
  <c r="BM30" i="20"/>
  <c r="BM43" i="20"/>
  <c r="BM38" i="20"/>
  <c r="BM19" i="20"/>
  <c r="BM42" i="20"/>
  <c r="BM37" i="20"/>
  <c r="BM47" i="20"/>
  <c r="BM23" i="20"/>
  <c r="BM41" i="20"/>
  <c r="BM46" i="20"/>
  <c r="BM17" i="20"/>
  <c r="BM33" i="20"/>
  <c r="BM36" i="20"/>
  <c r="BM40" i="20"/>
  <c r="BM45" i="20"/>
  <c r="BM50" i="20"/>
  <c r="BM35" i="20"/>
  <c r="BM44" i="20"/>
  <c r="BM48" i="20"/>
  <c r="BM39" i="20"/>
  <c r="BM49" i="20"/>
  <c r="W8" i="20"/>
  <c r="W16" i="20"/>
  <c r="W10" i="20"/>
  <c r="W12" i="20"/>
  <c r="W15" i="20"/>
  <c r="W7" i="20"/>
  <c r="W9" i="20"/>
  <c r="W11" i="20"/>
  <c r="W14" i="20"/>
  <c r="W6" i="20"/>
  <c r="W17" i="20"/>
  <c r="W28" i="20"/>
  <c r="W21" i="20"/>
  <c r="W24" i="20"/>
  <c r="W18" i="20"/>
  <c r="W20" i="20"/>
  <c r="W27" i="20"/>
  <c r="W32" i="20"/>
  <c r="W35" i="20"/>
  <c r="W19" i="20"/>
  <c r="W23" i="20"/>
  <c r="W25" i="20"/>
  <c r="W31" i="20"/>
  <c r="W34" i="20"/>
  <c r="W13" i="20"/>
  <c r="W26" i="20"/>
  <c r="W30" i="20"/>
  <c r="W22" i="20"/>
  <c r="W29" i="20"/>
  <c r="W43" i="20"/>
  <c r="W33" i="20"/>
  <c r="W38" i="20"/>
  <c r="W42" i="20"/>
  <c r="W47" i="20"/>
  <c r="W37" i="20"/>
  <c r="W41" i="20"/>
  <c r="W46" i="20"/>
  <c r="W36" i="20"/>
  <c r="W40" i="20"/>
  <c r="W50" i="20"/>
  <c r="W39" i="20"/>
  <c r="W44" i="20"/>
  <c r="W45" i="20"/>
  <c r="W48" i="20"/>
  <c r="W49" i="20"/>
  <c r="AS8" i="20"/>
  <c r="AS16" i="20"/>
  <c r="AS10" i="20"/>
  <c r="AS6" i="20"/>
  <c r="AS12" i="20"/>
  <c r="AS15" i="20"/>
  <c r="AS7" i="20"/>
  <c r="AS9" i="20"/>
  <c r="AS11" i="20"/>
  <c r="AS14" i="20"/>
  <c r="AS28" i="20"/>
  <c r="AS13" i="20"/>
  <c r="AS21" i="20"/>
  <c r="AS24" i="20"/>
  <c r="AS18" i="20"/>
  <c r="AS20" i="20"/>
  <c r="AS29" i="20"/>
  <c r="AS17" i="20"/>
  <c r="AS19" i="20"/>
  <c r="AS23" i="20"/>
  <c r="AS25" i="20"/>
  <c r="AS32" i="20"/>
  <c r="AS35" i="20"/>
  <c r="AS27" i="20"/>
  <c r="AS31" i="20"/>
  <c r="AS34" i="20"/>
  <c r="AS22" i="20"/>
  <c r="AS30" i="20"/>
  <c r="AS43" i="20"/>
  <c r="AS38" i="20"/>
  <c r="AS42" i="20"/>
  <c r="AS47" i="20"/>
  <c r="AS37" i="20"/>
  <c r="AS26" i="20"/>
  <c r="AS41" i="20"/>
  <c r="AS46" i="20"/>
  <c r="AS36" i="20"/>
  <c r="AS40" i="20"/>
  <c r="AS45" i="20"/>
  <c r="AS50" i="20"/>
  <c r="AS33" i="20"/>
  <c r="AS48" i="20"/>
  <c r="AS39" i="20"/>
  <c r="AS49" i="20"/>
  <c r="AS44" i="20"/>
  <c r="BO49" i="20"/>
  <c r="BO14" i="20"/>
  <c r="BO25" i="20"/>
  <c r="BO16" i="20"/>
  <c r="BO7" i="20"/>
  <c r="BO39" i="20"/>
  <c r="BO21" i="20"/>
  <c r="BO29" i="20"/>
  <c r="BO20" i="20"/>
  <c r="BO11" i="20"/>
  <c r="BO43" i="20"/>
  <c r="BO38" i="20"/>
  <c r="BO6" i="20"/>
  <c r="BO33" i="20"/>
  <c r="BO24" i="20"/>
  <c r="BO15" i="20"/>
  <c r="BO10" i="20"/>
  <c r="BO47" i="20"/>
  <c r="BO22" i="20"/>
  <c r="BO50" i="20"/>
  <c r="BO42" i="20"/>
  <c r="BO37" i="20"/>
  <c r="BO28" i="20"/>
  <c r="BO19" i="20"/>
  <c r="BO18" i="20"/>
  <c r="BO44" i="20"/>
  <c r="BO26" i="20"/>
  <c r="BO9" i="20"/>
  <c r="BO41" i="20"/>
  <c r="BO32" i="20"/>
  <c r="BO23" i="20"/>
  <c r="BO46" i="20"/>
  <c r="BO30" i="20"/>
  <c r="BO13" i="20"/>
  <c r="BO45" i="20"/>
  <c r="BO36" i="20"/>
  <c r="BO27" i="20"/>
  <c r="BO35" i="20"/>
  <c r="BO48" i="20"/>
  <c r="BO34" i="20"/>
  <c r="BO17" i="20"/>
  <c r="BO8" i="20"/>
  <c r="BO40" i="20"/>
  <c r="BO31" i="20"/>
  <c r="BO12" i="20"/>
  <c r="F11" i="20"/>
  <c r="F14" i="20"/>
  <c r="F6" i="20"/>
  <c r="F13" i="20"/>
  <c r="F8" i="20"/>
  <c r="F16" i="20"/>
  <c r="F10" i="20"/>
  <c r="F12" i="20"/>
  <c r="F15" i="20"/>
  <c r="F7" i="20"/>
  <c r="F23" i="20"/>
  <c r="F26" i="20"/>
  <c r="F17" i="20"/>
  <c r="F19" i="20"/>
  <c r="F22" i="20"/>
  <c r="F25" i="20"/>
  <c r="F21" i="20"/>
  <c r="F24" i="20"/>
  <c r="F9" i="20"/>
  <c r="F18" i="20"/>
  <c r="F20" i="20"/>
  <c r="F33" i="20"/>
  <c r="F32" i="20"/>
  <c r="F35" i="20"/>
  <c r="F28" i="20"/>
  <c r="F30" i="20"/>
  <c r="F34" i="20"/>
  <c r="F36" i="20"/>
  <c r="F40" i="20"/>
  <c r="F45" i="20"/>
  <c r="F39" i="20"/>
  <c r="F44" i="20"/>
  <c r="F49" i="20"/>
  <c r="F43" i="20"/>
  <c r="F48" i="20"/>
  <c r="F29" i="20"/>
  <c r="F31" i="20"/>
  <c r="F38" i="20"/>
  <c r="F42" i="20"/>
  <c r="F27" i="20"/>
  <c r="F37" i="20"/>
  <c r="F41" i="20"/>
  <c r="F46" i="20"/>
  <c r="F50" i="20"/>
  <c r="F47" i="20"/>
  <c r="AG8" i="20"/>
  <c r="AG16" i="20"/>
  <c r="AG6" i="20"/>
  <c r="AG10" i="20"/>
  <c r="AG12" i="20"/>
  <c r="AG15" i="20"/>
  <c r="AG7" i="20"/>
  <c r="AG9" i="20"/>
  <c r="AG11" i="20"/>
  <c r="AG14" i="20"/>
  <c r="AG13" i="20"/>
  <c r="AG28" i="20"/>
  <c r="AG21" i="20"/>
  <c r="AG24" i="20"/>
  <c r="AG18" i="20"/>
  <c r="AG20" i="20"/>
  <c r="AG22" i="20"/>
  <c r="AG26" i="20"/>
  <c r="AG32" i="20"/>
  <c r="AG35" i="20"/>
  <c r="AG31" i="20"/>
  <c r="AG34" i="20"/>
  <c r="AG17" i="20"/>
  <c r="AG19" i="20"/>
  <c r="AG23" i="20"/>
  <c r="AG25" i="20"/>
  <c r="AG27" i="20"/>
  <c r="AG30" i="20"/>
  <c r="AG43" i="20"/>
  <c r="AG38" i="20"/>
  <c r="AG42" i="20"/>
  <c r="AG47" i="20"/>
  <c r="AG46" i="20"/>
  <c r="AG29" i="20"/>
  <c r="AG37" i="20"/>
  <c r="AG41" i="20"/>
  <c r="AG33" i="20"/>
  <c r="AG36" i="20"/>
  <c r="AG40" i="20"/>
  <c r="AG45" i="20"/>
  <c r="AG50" i="20"/>
  <c r="AG39" i="20"/>
  <c r="AG49" i="20"/>
  <c r="AG44" i="20"/>
  <c r="AG48" i="20"/>
  <c r="BC8" i="20"/>
  <c r="BC16" i="20"/>
  <c r="BC6" i="20"/>
  <c r="BC10" i="20"/>
  <c r="BC12" i="20"/>
  <c r="BC15" i="20"/>
  <c r="BC7" i="20"/>
  <c r="BC9" i="20"/>
  <c r="BC11" i="20"/>
  <c r="BC14" i="20"/>
  <c r="BC28" i="20"/>
  <c r="BC21" i="20"/>
  <c r="BC24" i="20"/>
  <c r="BC13" i="20"/>
  <c r="BC18" i="20"/>
  <c r="BC20" i="20"/>
  <c r="BC22" i="20"/>
  <c r="BC29" i="20"/>
  <c r="BC27" i="20"/>
  <c r="BC32" i="20"/>
  <c r="BC17" i="20"/>
  <c r="BC19" i="20"/>
  <c r="BC23" i="20"/>
  <c r="BC25" i="20"/>
  <c r="BC26" i="20"/>
  <c r="BC31" i="20"/>
  <c r="BC34" i="20"/>
  <c r="BC30" i="20"/>
  <c r="BC43" i="20"/>
  <c r="BC38" i="20"/>
  <c r="BC33" i="20"/>
  <c r="BC42" i="20"/>
  <c r="BC47" i="20"/>
  <c r="BC37" i="20"/>
  <c r="BC46" i="20"/>
  <c r="BC41" i="20"/>
  <c r="BC36" i="20"/>
  <c r="BC40" i="20"/>
  <c r="BC45" i="20"/>
  <c r="BC50" i="20"/>
  <c r="BC35" i="20"/>
  <c r="BC44" i="20"/>
  <c r="BC49" i="20"/>
  <c r="BC39" i="20"/>
  <c r="BC48" i="20"/>
  <c r="AQ46" i="20"/>
  <c r="AQ34" i="20"/>
  <c r="AQ49" i="20"/>
  <c r="AQ17" i="20"/>
  <c r="AQ8" i="20"/>
  <c r="AQ40" i="20"/>
  <c r="AQ27" i="20"/>
  <c r="AQ10" i="20"/>
  <c r="AQ18" i="20"/>
  <c r="AQ21" i="20"/>
  <c r="AQ12" i="20"/>
  <c r="AQ44" i="20"/>
  <c r="AQ31" i="20"/>
  <c r="AQ38" i="20"/>
  <c r="AQ14" i="20"/>
  <c r="AQ42" i="20"/>
  <c r="AQ25" i="20"/>
  <c r="AQ16" i="20"/>
  <c r="AQ48" i="20"/>
  <c r="AQ35" i="20"/>
  <c r="AQ13" i="20"/>
  <c r="AQ29" i="20"/>
  <c r="AQ20" i="20"/>
  <c r="AQ7" i="20"/>
  <c r="AQ39" i="20"/>
  <c r="AQ30" i="20"/>
  <c r="AQ23" i="20"/>
  <c r="AQ6" i="20"/>
  <c r="AQ33" i="20"/>
  <c r="AQ24" i="20"/>
  <c r="AQ11" i="20"/>
  <c r="AQ43" i="20"/>
  <c r="AQ36" i="20"/>
  <c r="AQ22" i="20"/>
  <c r="AQ47" i="20"/>
  <c r="AQ37" i="20"/>
  <c r="AQ28" i="20"/>
  <c r="AQ15" i="20"/>
  <c r="AQ26" i="20"/>
  <c r="AQ50" i="20"/>
  <c r="AQ9" i="20"/>
  <c r="AQ41" i="20"/>
  <c r="AQ32" i="20"/>
  <c r="AQ19" i="20"/>
  <c r="AQ45" i="20"/>
  <c r="P11" i="20"/>
  <c r="P14" i="20"/>
  <c r="P6" i="20"/>
  <c r="P13" i="20"/>
  <c r="P8" i="20"/>
  <c r="P16" i="20"/>
  <c r="P10" i="20"/>
  <c r="P12" i="20"/>
  <c r="P15" i="20"/>
  <c r="P23" i="20"/>
  <c r="P26" i="20"/>
  <c r="P19" i="20"/>
  <c r="P22" i="20"/>
  <c r="P25" i="20"/>
  <c r="P9" i="20"/>
  <c r="P17" i="20"/>
  <c r="P21" i="20"/>
  <c r="P24" i="20"/>
  <c r="P29" i="20"/>
  <c r="P33" i="20"/>
  <c r="P28" i="20"/>
  <c r="P18" i="20"/>
  <c r="P20" i="20"/>
  <c r="P27" i="20"/>
  <c r="P32" i="20"/>
  <c r="P35" i="20"/>
  <c r="P7" i="20"/>
  <c r="P36" i="20"/>
  <c r="P40" i="20"/>
  <c r="P45" i="20"/>
  <c r="P39" i="20"/>
  <c r="P44" i="20"/>
  <c r="P49" i="20"/>
  <c r="P48" i="20"/>
  <c r="P30" i="20"/>
  <c r="P34" i="20"/>
  <c r="P43" i="20"/>
  <c r="P38" i="20"/>
  <c r="P42" i="20"/>
  <c r="P37" i="20"/>
  <c r="P41" i="20"/>
  <c r="P31" i="20"/>
  <c r="P50" i="20"/>
  <c r="P47" i="20"/>
  <c r="P46" i="20"/>
  <c r="BH14" i="20"/>
  <c r="BH13" i="20"/>
  <c r="BH6" i="20"/>
  <c r="BH8" i="20"/>
  <c r="BH16" i="20"/>
  <c r="BH10" i="20"/>
  <c r="BH12" i="20"/>
  <c r="BH15" i="20"/>
  <c r="BH9" i="20"/>
  <c r="BH17" i="20"/>
  <c r="BH23" i="20"/>
  <c r="BH26" i="20"/>
  <c r="BH19" i="20"/>
  <c r="BH22" i="20"/>
  <c r="BH25" i="20"/>
  <c r="BH21" i="20"/>
  <c r="BH24" i="20"/>
  <c r="BH28" i="20"/>
  <c r="BH11" i="20"/>
  <c r="BH18" i="20"/>
  <c r="BH20" i="20"/>
  <c r="BH33" i="20"/>
  <c r="BH27" i="20"/>
  <c r="BH32" i="20"/>
  <c r="BH7" i="20"/>
  <c r="BH36" i="20"/>
  <c r="BH40" i="20"/>
  <c r="BH35" i="20"/>
  <c r="BH39" i="20"/>
  <c r="BH44" i="20"/>
  <c r="BH29" i="20"/>
  <c r="BH31" i="20"/>
  <c r="BH43" i="20"/>
  <c r="BH49" i="20"/>
  <c r="BH48" i="20"/>
  <c r="BH38" i="20"/>
  <c r="BH42" i="20"/>
  <c r="BH37" i="20"/>
  <c r="BH47" i="20"/>
  <c r="BH30" i="20"/>
  <c r="BH34" i="20"/>
  <c r="BH41" i="20"/>
  <c r="BH46" i="20"/>
  <c r="BH50" i="20"/>
  <c r="BH45" i="20"/>
  <c r="Z12" i="20"/>
  <c r="Z48" i="20"/>
  <c r="Z45" i="20"/>
  <c r="Z49" i="20"/>
  <c r="Z44" i="20"/>
  <c r="Z8" i="20"/>
  <c r="Z33" i="20"/>
  <c r="Z24" i="20"/>
  <c r="Z7" i="20"/>
  <c r="Z10" i="20"/>
  <c r="Z15" i="20"/>
  <c r="Z6" i="20"/>
  <c r="Z43" i="20"/>
  <c r="Z11" i="20"/>
  <c r="Z34" i="20"/>
  <c r="Z28" i="20"/>
  <c r="Z16" i="20"/>
  <c r="Z19" i="20"/>
  <c r="Z50" i="20"/>
  <c r="Z21" i="20"/>
  <c r="Z37" i="20"/>
  <c r="Z32" i="20"/>
  <c r="Z23" i="20"/>
  <c r="Z22" i="20"/>
  <c r="Z38" i="20"/>
  <c r="Z36" i="20"/>
  <c r="Z27" i="20"/>
  <c r="Z20" i="20"/>
  <c r="Z25" i="20"/>
  <c r="Z41" i="20"/>
  <c r="Z40" i="20"/>
  <c r="Z31" i="20"/>
  <c r="Z30" i="20"/>
  <c r="Z26" i="20"/>
  <c r="Z42" i="20"/>
  <c r="Z13" i="20"/>
  <c r="Z35" i="20"/>
  <c r="Z9" i="20"/>
  <c r="Z46" i="20"/>
  <c r="Z29" i="20"/>
  <c r="Z17" i="20"/>
  <c r="Z14" i="20"/>
  <c r="Z39" i="20"/>
  <c r="Z47" i="20"/>
  <c r="Z18" i="20"/>
  <c r="N6" i="20"/>
  <c r="N13" i="20"/>
  <c r="N8" i="20"/>
  <c r="N10" i="20"/>
  <c r="N12" i="20"/>
  <c r="N15" i="20"/>
  <c r="N7" i="20"/>
  <c r="N9" i="20"/>
  <c r="N11" i="20"/>
  <c r="N14" i="20"/>
  <c r="N23" i="20"/>
  <c r="N19" i="20"/>
  <c r="N22" i="20"/>
  <c r="N25" i="20"/>
  <c r="N28" i="20"/>
  <c r="N21" i="20"/>
  <c r="N24" i="20"/>
  <c r="N16" i="20"/>
  <c r="N29" i="20"/>
  <c r="N33" i="20"/>
  <c r="N26" i="20"/>
  <c r="N17" i="20"/>
  <c r="N27" i="20"/>
  <c r="N18" i="20"/>
  <c r="N20" i="20"/>
  <c r="N31" i="20"/>
  <c r="N34" i="20"/>
  <c r="N39" i="20"/>
  <c r="N44" i="20"/>
  <c r="N43" i="20"/>
  <c r="N30" i="20"/>
  <c r="N38" i="20"/>
  <c r="N48" i="20"/>
  <c r="N32" i="20"/>
  <c r="N42" i="20"/>
  <c r="N47" i="20"/>
  <c r="N37" i="20"/>
  <c r="N41" i="20"/>
  <c r="N36" i="20"/>
  <c r="N40" i="20"/>
  <c r="N45" i="20"/>
  <c r="N35" i="20"/>
  <c r="N49" i="20"/>
  <c r="N46" i="20"/>
  <c r="N50" i="20"/>
  <c r="AA42" i="20"/>
  <c r="AA22" i="20"/>
  <c r="AA38" i="20"/>
  <c r="AA50" i="20"/>
  <c r="AA25" i="20"/>
  <c r="AA16" i="20"/>
  <c r="AA48" i="20"/>
  <c r="AA35" i="20"/>
  <c r="AA6" i="20"/>
  <c r="AA44" i="20"/>
  <c r="AA46" i="20"/>
  <c r="AA26" i="20"/>
  <c r="AA49" i="20"/>
  <c r="AA29" i="20"/>
  <c r="AA20" i="20"/>
  <c r="AA7" i="20"/>
  <c r="AA39" i="20"/>
  <c r="AA30" i="20"/>
  <c r="AA10" i="20"/>
  <c r="AA33" i="20"/>
  <c r="AA24" i="20"/>
  <c r="AA11" i="20"/>
  <c r="AA43" i="20"/>
  <c r="AA34" i="20"/>
  <c r="AA37" i="20"/>
  <c r="AA28" i="20"/>
  <c r="AA15" i="20"/>
  <c r="AA21" i="20"/>
  <c r="AA18" i="20"/>
  <c r="AA9" i="20"/>
  <c r="AA41" i="20"/>
  <c r="AA32" i="20"/>
  <c r="AA19" i="20"/>
  <c r="AA12" i="20"/>
  <c r="AA14" i="20"/>
  <c r="AA13" i="20"/>
  <c r="AA45" i="20"/>
  <c r="AA36" i="20"/>
  <c r="AA23" i="20"/>
  <c r="AA47" i="20"/>
  <c r="AA31" i="20"/>
  <c r="AA17" i="20"/>
  <c r="AA8" i="20"/>
  <c r="AA40" i="20"/>
  <c r="AA27" i="20"/>
  <c r="I12" i="20"/>
  <c r="I15" i="20"/>
  <c r="I7" i="20"/>
  <c r="I9" i="20"/>
  <c r="I11" i="20"/>
  <c r="I14" i="20"/>
  <c r="I17" i="20"/>
  <c r="I6" i="20"/>
  <c r="I13" i="20"/>
  <c r="I8" i="20"/>
  <c r="I16" i="20"/>
  <c r="I18" i="20"/>
  <c r="I27" i="20"/>
  <c r="I10" i="20"/>
  <c r="I20" i="20"/>
  <c r="I32" i="20"/>
  <c r="I35" i="20"/>
  <c r="I31" i="20"/>
  <c r="I34" i="20"/>
  <c r="I22" i="20"/>
  <c r="I24" i="20"/>
  <c r="I30" i="20"/>
  <c r="I29" i="20"/>
  <c r="I33" i="20"/>
  <c r="I19" i="20"/>
  <c r="I42" i="20"/>
  <c r="I37" i="20"/>
  <c r="I41" i="20"/>
  <c r="I23" i="20"/>
  <c r="I26" i="20"/>
  <c r="I46" i="20"/>
  <c r="I36" i="20"/>
  <c r="I40" i="20"/>
  <c r="I45" i="20"/>
  <c r="I50" i="20"/>
  <c r="I28" i="20"/>
  <c r="I21" i="20"/>
  <c r="I39" i="20"/>
  <c r="I44" i="20"/>
  <c r="I43" i="20"/>
  <c r="I25" i="20"/>
  <c r="I49" i="20"/>
  <c r="I38" i="20"/>
  <c r="I47" i="20"/>
  <c r="I48" i="20"/>
  <c r="BA12" i="20"/>
  <c r="BA15" i="20"/>
  <c r="BA7" i="20"/>
  <c r="BA9" i="20"/>
  <c r="BA11" i="20"/>
  <c r="BA14" i="20"/>
  <c r="BA13" i="20"/>
  <c r="BA8" i="20"/>
  <c r="BA16" i="20"/>
  <c r="BA10" i="20"/>
  <c r="BA18" i="20"/>
  <c r="BA27" i="20"/>
  <c r="BA20" i="20"/>
  <c r="BA6" i="20"/>
  <c r="BA32" i="20"/>
  <c r="BA31" i="20"/>
  <c r="BA34" i="20"/>
  <c r="BA17" i="20"/>
  <c r="BA19" i="20"/>
  <c r="BA21" i="20"/>
  <c r="BA23" i="20"/>
  <c r="BA25" i="20"/>
  <c r="BA26" i="20"/>
  <c r="BA28" i="20"/>
  <c r="BA30" i="20"/>
  <c r="BA33" i="20"/>
  <c r="BA29" i="20"/>
  <c r="BA42" i="20"/>
  <c r="BA22" i="20"/>
  <c r="BA37" i="20"/>
  <c r="BA41" i="20"/>
  <c r="BA46" i="20"/>
  <c r="BA50" i="20"/>
  <c r="BA36" i="20"/>
  <c r="BA40" i="20"/>
  <c r="BA45" i="20"/>
  <c r="BA35" i="20"/>
  <c r="BA39" i="20"/>
  <c r="BA24" i="20"/>
  <c r="BA43" i="20"/>
  <c r="BA49" i="20"/>
  <c r="BA44" i="20"/>
  <c r="BA47" i="20"/>
  <c r="BA38" i="20"/>
  <c r="BA48" i="20"/>
  <c r="M8" i="20"/>
  <c r="M16" i="20"/>
  <c r="M10" i="20"/>
  <c r="M12" i="20"/>
  <c r="M15" i="20"/>
  <c r="M7" i="20"/>
  <c r="M9" i="20"/>
  <c r="M11" i="20"/>
  <c r="M14" i="20"/>
  <c r="M17" i="20"/>
  <c r="M13" i="20"/>
  <c r="M28" i="20"/>
  <c r="M6" i="20"/>
  <c r="M21" i="20"/>
  <c r="M24" i="20"/>
  <c r="M18" i="20"/>
  <c r="M20" i="20"/>
  <c r="M19" i="20"/>
  <c r="M23" i="20"/>
  <c r="M25" i="20"/>
  <c r="M26" i="20"/>
  <c r="M27" i="20"/>
  <c r="M32" i="20"/>
  <c r="M35" i="20"/>
  <c r="M22" i="20"/>
  <c r="M31" i="20"/>
  <c r="M34" i="20"/>
  <c r="M30" i="20"/>
  <c r="M43" i="20"/>
  <c r="M38" i="20"/>
  <c r="M42" i="20"/>
  <c r="M47" i="20"/>
  <c r="M37" i="20"/>
  <c r="M41" i="20"/>
  <c r="M46" i="20"/>
  <c r="M29" i="20"/>
  <c r="M36" i="20"/>
  <c r="M40" i="20"/>
  <c r="M33" i="20"/>
  <c r="M50" i="20"/>
  <c r="M48" i="20"/>
  <c r="M49" i="20"/>
  <c r="M44" i="20"/>
  <c r="M39" i="20"/>
  <c r="M45" i="20"/>
  <c r="G5" i="20"/>
  <c r="AC7" i="20"/>
  <c r="AC9" i="20"/>
  <c r="AC6" i="20"/>
  <c r="AC11" i="20"/>
  <c r="AC14" i="20"/>
  <c r="AC13" i="20"/>
  <c r="AC8" i="20"/>
  <c r="AC16" i="20"/>
  <c r="AC10" i="20"/>
  <c r="AC12" i="20"/>
  <c r="AC18" i="20"/>
  <c r="AC20" i="20"/>
  <c r="AC17" i="20"/>
  <c r="AC23" i="20"/>
  <c r="AC26" i="20"/>
  <c r="AC22" i="20"/>
  <c r="AC24" i="20"/>
  <c r="AC31" i="20"/>
  <c r="AC34" i="20"/>
  <c r="AC15" i="20"/>
  <c r="AC30" i="20"/>
  <c r="AC19" i="20"/>
  <c r="AC21" i="20"/>
  <c r="AC25" i="20"/>
  <c r="AC27" i="20"/>
  <c r="AC28" i="20"/>
  <c r="AC32" i="20"/>
  <c r="AC35" i="20"/>
  <c r="AC46" i="20"/>
  <c r="AC36" i="20"/>
  <c r="AC40" i="20"/>
  <c r="AC29" i="20"/>
  <c r="AC45" i="20"/>
  <c r="AC50" i="20"/>
  <c r="AC33" i="20"/>
  <c r="AC39" i="20"/>
  <c r="AC44" i="20"/>
  <c r="AC43" i="20"/>
  <c r="AC49" i="20"/>
  <c r="AC38" i="20"/>
  <c r="AC42" i="20"/>
  <c r="AC47" i="20"/>
  <c r="AC41" i="20"/>
  <c r="AC37" i="20"/>
  <c r="AC48" i="20"/>
  <c r="BR14" i="20"/>
  <c r="BR6" i="20"/>
  <c r="BR13" i="20"/>
  <c r="BR8" i="20"/>
  <c r="BR10" i="20"/>
  <c r="BR16" i="20"/>
  <c r="BR12" i="20"/>
  <c r="BR15" i="20"/>
  <c r="BR11" i="20"/>
  <c r="BR17" i="20"/>
  <c r="BR23" i="20"/>
  <c r="BR26" i="20"/>
  <c r="BR9" i="20"/>
  <c r="BR19" i="20"/>
  <c r="BR22" i="20"/>
  <c r="BR7" i="20"/>
  <c r="BR21" i="20"/>
  <c r="BR24" i="20"/>
  <c r="BR25" i="20"/>
  <c r="BR33" i="20"/>
  <c r="BR18" i="20"/>
  <c r="BR20" i="20"/>
  <c r="BR32" i="20"/>
  <c r="BR36" i="20"/>
  <c r="BR40" i="20"/>
  <c r="BR27" i="20"/>
  <c r="BR28" i="20"/>
  <c r="BR30" i="20"/>
  <c r="BR34" i="20"/>
  <c r="BR35" i="20"/>
  <c r="BR39" i="20"/>
  <c r="BR44" i="20"/>
  <c r="BR49" i="20"/>
  <c r="BR43" i="20"/>
  <c r="BR38" i="20"/>
  <c r="BR48" i="20"/>
  <c r="BR42" i="20"/>
  <c r="BR29" i="20"/>
  <c r="BR31" i="20"/>
  <c r="BR37" i="20"/>
  <c r="BR47" i="20"/>
  <c r="BR45" i="20"/>
  <c r="BR41" i="20"/>
  <c r="BR50" i="20"/>
  <c r="BR46" i="20"/>
  <c r="BU12" i="20"/>
  <c r="BU7" i="20"/>
  <c r="BU9" i="20"/>
  <c r="BU11" i="20"/>
  <c r="BU14" i="20"/>
  <c r="BU6" i="20"/>
  <c r="BU13" i="20"/>
  <c r="BU8" i="20"/>
  <c r="BU10" i="20"/>
  <c r="BU16" i="20"/>
  <c r="BU18" i="20"/>
  <c r="BU27" i="20"/>
  <c r="BU15" i="20"/>
  <c r="BU20" i="20"/>
  <c r="BU32" i="20"/>
  <c r="BU17" i="20"/>
  <c r="BU19" i="20"/>
  <c r="BU21" i="20"/>
  <c r="BU23" i="20"/>
  <c r="BU28" i="20"/>
  <c r="BU31" i="20"/>
  <c r="BU34" i="20"/>
  <c r="BU25" i="20"/>
  <c r="BU30" i="20"/>
  <c r="BU22" i="20"/>
  <c r="BU24" i="20"/>
  <c r="BU26" i="20"/>
  <c r="BU33" i="20"/>
  <c r="BU29" i="20"/>
  <c r="BU42" i="20"/>
  <c r="BU37" i="20"/>
  <c r="BU41" i="20"/>
  <c r="BU46" i="20"/>
  <c r="BU36" i="20"/>
  <c r="BU40" i="20"/>
  <c r="BU45" i="20"/>
  <c r="BU35" i="20"/>
  <c r="BU39" i="20"/>
  <c r="BU49" i="20"/>
  <c r="BU38" i="20"/>
  <c r="BU43" i="20"/>
  <c r="BU47" i="20"/>
  <c r="BU44" i="20"/>
  <c r="BU48" i="20"/>
  <c r="BU50" i="20"/>
  <c r="X13" i="20"/>
  <c r="X8" i="20"/>
  <c r="X10" i="20"/>
  <c r="X12" i="20"/>
  <c r="X15" i="20"/>
  <c r="X7" i="20"/>
  <c r="X9" i="20"/>
  <c r="X11" i="20"/>
  <c r="X14" i="20"/>
  <c r="X16" i="20"/>
  <c r="X17" i="20"/>
  <c r="X23" i="20"/>
  <c r="X19" i="20"/>
  <c r="X22" i="20"/>
  <c r="X25" i="20"/>
  <c r="X6" i="20"/>
  <c r="X21" i="20"/>
  <c r="X24" i="20"/>
  <c r="X29" i="20"/>
  <c r="X33" i="20"/>
  <c r="X31" i="20"/>
  <c r="X34" i="20"/>
  <c r="X26" i="20"/>
  <c r="X27" i="20"/>
  <c r="X39" i="20"/>
  <c r="X44" i="20"/>
  <c r="X43" i="20"/>
  <c r="X35" i="20"/>
  <c r="X38" i="20"/>
  <c r="X48" i="20"/>
  <c r="X20" i="20"/>
  <c r="X42" i="20"/>
  <c r="X47" i="20"/>
  <c r="X37" i="20"/>
  <c r="X41" i="20"/>
  <c r="X30" i="20"/>
  <c r="X18" i="20"/>
  <c r="X32" i="20"/>
  <c r="X36" i="20"/>
  <c r="X40" i="20"/>
  <c r="X45" i="20"/>
  <c r="X28" i="20"/>
  <c r="X46" i="20"/>
  <c r="X50" i="20"/>
  <c r="X49" i="20"/>
  <c r="AT13" i="20"/>
  <c r="AT8" i="20"/>
  <c r="AT10" i="20"/>
  <c r="AT6" i="20"/>
  <c r="AT12" i="20"/>
  <c r="AT15" i="20"/>
  <c r="AT7" i="20"/>
  <c r="AT9" i="20"/>
  <c r="AT11" i="20"/>
  <c r="AT14" i="20"/>
  <c r="AT17" i="20"/>
  <c r="AT23" i="20"/>
  <c r="AT19" i="20"/>
  <c r="AT22" i="20"/>
  <c r="AT25" i="20"/>
  <c r="AT16" i="20"/>
  <c r="AT21" i="20"/>
  <c r="AT24" i="20"/>
  <c r="AT26" i="20"/>
  <c r="AT33" i="20"/>
  <c r="AT18" i="20"/>
  <c r="AT20" i="20"/>
  <c r="AT27" i="20"/>
  <c r="AT31" i="20"/>
  <c r="AT34" i="20"/>
  <c r="AT35" i="20"/>
  <c r="AT39" i="20"/>
  <c r="AT44" i="20"/>
  <c r="AT43" i="20"/>
  <c r="AT38" i="20"/>
  <c r="AT48" i="20"/>
  <c r="AT30" i="20"/>
  <c r="AT42" i="20"/>
  <c r="AT47" i="20"/>
  <c r="AT28" i="20"/>
  <c r="AT32" i="20"/>
  <c r="AT37" i="20"/>
  <c r="AT41" i="20"/>
  <c r="AT36" i="20"/>
  <c r="AT40" i="20"/>
  <c r="AT29" i="20"/>
  <c r="AT50" i="20"/>
  <c r="AT45" i="20"/>
  <c r="AT46" i="20"/>
  <c r="AT49" i="20"/>
  <c r="BP6" i="20"/>
  <c r="BP13" i="20"/>
  <c r="BP8" i="20"/>
  <c r="BP10" i="20"/>
  <c r="BP16" i="20"/>
  <c r="BP12" i="20"/>
  <c r="BP15" i="20"/>
  <c r="BP7" i="20"/>
  <c r="BP9" i="20"/>
  <c r="BP11" i="20"/>
  <c r="BP14" i="20"/>
  <c r="BP17" i="20"/>
  <c r="BP23" i="20"/>
  <c r="BP19" i="20"/>
  <c r="BP22" i="20"/>
  <c r="BP25" i="20"/>
  <c r="BP21" i="20"/>
  <c r="BP24" i="20"/>
  <c r="BP33" i="20"/>
  <c r="BP26" i="20"/>
  <c r="BP18" i="20"/>
  <c r="BP20" i="20"/>
  <c r="BP28" i="20"/>
  <c r="BP31" i="20"/>
  <c r="BP34" i="20"/>
  <c r="BP35" i="20"/>
  <c r="BP39" i="20"/>
  <c r="BP44" i="20"/>
  <c r="BP27" i="20"/>
  <c r="BP30" i="20"/>
  <c r="BP32" i="20"/>
  <c r="BP38" i="20"/>
  <c r="BP43" i="20"/>
  <c r="BP48" i="20"/>
  <c r="BP42" i="20"/>
  <c r="BP37" i="20"/>
  <c r="BP47" i="20"/>
  <c r="BP29" i="20"/>
  <c r="BP41" i="20"/>
  <c r="BP36" i="20"/>
  <c r="BP40" i="20"/>
  <c r="BP50" i="20"/>
  <c r="BP45" i="20"/>
  <c r="BP46" i="20"/>
  <c r="BP49" i="20"/>
  <c r="S42" i="20"/>
  <c r="S26" i="20"/>
  <c r="S47" i="20"/>
  <c r="S10" i="20"/>
  <c r="S29" i="20"/>
  <c r="S20" i="20"/>
  <c r="S7" i="20"/>
  <c r="S39" i="20"/>
  <c r="S30" i="20"/>
  <c r="S50" i="20"/>
  <c r="S33" i="20"/>
  <c r="S24" i="20"/>
  <c r="S11" i="20"/>
  <c r="S43" i="20"/>
  <c r="S25" i="20"/>
  <c r="S34" i="20"/>
  <c r="S46" i="20"/>
  <c r="S49" i="20"/>
  <c r="S37" i="20"/>
  <c r="S28" i="20"/>
  <c r="S15" i="20"/>
  <c r="S22" i="20"/>
  <c r="S18" i="20"/>
  <c r="S9" i="20"/>
  <c r="S41" i="20"/>
  <c r="S32" i="20"/>
  <c r="S19" i="20"/>
  <c r="S48" i="20"/>
  <c r="S14" i="20"/>
  <c r="S13" i="20"/>
  <c r="S45" i="20"/>
  <c r="S36" i="20"/>
  <c r="S23" i="20"/>
  <c r="S35" i="20"/>
  <c r="S38" i="20"/>
  <c r="S17" i="20"/>
  <c r="S8" i="20"/>
  <c r="S40" i="20"/>
  <c r="S27" i="20"/>
  <c r="S6" i="20"/>
  <c r="S21" i="20"/>
  <c r="S12" i="20"/>
  <c r="S44" i="20"/>
  <c r="S31" i="20"/>
  <c r="S16" i="20"/>
  <c r="AH15" i="20"/>
  <c r="AH29" i="20"/>
  <c r="AH46" i="20"/>
  <c r="AH36" i="20"/>
  <c r="AH21" i="20"/>
  <c r="AH26" i="20"/>
  <c r="AH32" i="20"/>
  <c r="AH31" i="20"/>
  <c r="AH11" i="20"/>
  <c r="AH45" i="20"/>
  <c r="AH30" i="20"/>
  <c r="AH13" i="20"/>
  <c r="AH35" i="20"/>
  <c r="AH27" i="20"/>
  <c r="AH34" i="20"/>
  <c r="AH20" i="20"/>
  <c r="AH39" i="20"/>
  <c r="AH40" i="20"/>
  <c r="AH8" i="20"/>
  <c r="AH44" i="20"/>
  <c r="AH38" i="20"/>
  <c r="AH7" i="20"/>
  <c r="AH9" i="20"/>
  <c r="AH25" i="20"/>
  <c r="AH28" i="20"/>
  <c r="AH37" i="20"/>
  <c r="AH50" i="20"/>
  <c r="AH43" i="20"/>
  <c r="AH41" i="20"/>
  <c r="AH42" i="20"/>
  <c r="AH14" i="20"/>
  <c r="AH19" i="20"/>
  <c r="AH49" i="20"/>
  <c r="AH47" i="20"/>
  <c r="AH6" i="20"/>
  <c r="AH18" i="20"/>
  <c r="AH16" i="20"/>
  <c r="AH10" i="20"/>
  <c r="AH22" i="20"/>
  <c r="AH33" i="20"/>
  <c r="AH17" i="20"/>
  <c r="AH24" i="20"/>
  <c r="AH23" i="20"/>
  <c r="AH12" i="20"/>
  <c r="AH48" i="20"/>
  <c r="U12" i="20"/>
  <c r="U15" i="20"/>
  <c r="U7" i="20"/>
  <c r="U9" i="20"/>
  <c r="U11" i="20"/>
  <c r="U14" i="20"/>
  <c r="U6" i="20"/>
  <c r="U17" i="20"/>
  <c r="U13" i="20"/>
  <c r="U8" i="20"/>
  <c r="U16" i="20"/>
  <c r="U18" i="20"/>
  <c r="U27" i="20"/>
  <c r="U20" i="20"/>
  <c r="U32" i="20"/>
  <c r="U35" i="20"/>
  <c r="U19" i="20"/>
  <c r="U21" i="20"/>
  <c r="U23" i="20"/>
  <c r="U25" i="20"/>
  <c r="U31" i="20"/>
  <c r="U34" i="20"/>
  <c r="U26" i="20"/>
  <c r="U30" i="20"/>
  <c r="U10" i="20"/>
  <c r="U29" i="20"/>
  <c r="U33" i="20"/>
  <c r="U22" i="20"/>
  <c r="U24" i="20"/>
  <c r="U42" i="20"/>
  <c r="U37" i="20"/>
  <c r="U41" i="20"/>
  <c r="U46" i="20"/>
  <c r="U50" i="20"/>
  <c r="U36" i="20"/>
  <c r="U40" i="20"/>
  <c r="U45" i="20"/>
  <c r="U39" i="20"/>
  <c r="U44" i="20"/>
  <c r="U28" i="20"/>
  <c r="U43" i="20"/>
  <c r="U48" i="20"/>
  <c r="U38" i="20"/>
  <c r="U49" i="20"/>
  <c r="U47" i="20"/>
  <c r="BF46" i="20"/>
  <c r="BF47" i="20"/>
  <c r="BF44" i="20"/>
  <c r="BF50" i="20"/>
  <c r="BF22" i="20"/>
  <c r="BF38" i="20"/>
  <c r="BF14" i="20"/>
  <c r="BF37" i="20"/>
  <c r="BF12" i="20"/>
  <c r="BF36" i="20"/>
  <c r="BF45" i="20"/>
  <c r="BF23" i="20"/>
  <c r="BF39" i="20"/>
  <c r="BF15" i="20"/>
  <c r="BF10" i="20"/>
  <c r="BF35" i="20"/>
  <c r="BF32" i="20"/>
  <c r="BF41" i="20"/>
  <c r="BF24" i="20"/>
  <c r="BF40" i="20"/>
  <c r="BF26" i="20"/>
  <c r="BF42" i="20"/>
  <c r="BF8" i="20"/>
  <c r="BF17" i="20"/>
  <c r="BF27" i="20"/>
  <c r="BF43" i="20"/>
  <c r="BF11" i="20"/>
  <c r="BF16" i="20"/>
  <c r="BF48" i="20"/>
  <c r="BF28" i="20"/>
  <c r="BF30" i="20"/>
  <c r="BF9" i="20"/>
  <c r="BF21" i="20"/>
  <c r="BF13" i="20"/>
  <c r="BF20" i="20"/>
  <c r="BF33" i="20"/>
  <c r="BF49" i="20"/>
  <c r="BF6" i="20"/>
  <c r="BF31" i="20"/>
  <c r="BF18" i="20"/>
  <c r="BF25" i="20"/>
  <c r="BF7" i="20"/>
  <c r="BF34" i="20"/>
  <c r="BF19" i="20"/>
  <c r="BF29" i="20"/>
  <c r="AL14" i="20"/>
  <c r="AL13" i="20"/>
  <c r="AL8" i="20"/>
  <c r="AL16" i="20"/>
  <c r="AL10" i="20"/>
  <c r="AL6" i="20"/>
  <c r="AL12" i="20"/>
  <c r="AL15" i="20"/>
  <c r="AL9" i="20"/>
  <c r="AL17" i="20"/>
  <c r="AL23" i="20"/>
  <c r="AL26" i="20"/>
  <c r="AL7" i="20"/>
  <c r="AL19" i="20"/>
  <c r="AL22" i="20"/>
  <c r="AL25" i="20"/>
  <c r="AL21" i="20"/>
  <c r="AL24" i="20"/>
  <c r="AL11" i="20"/>
  <c r="AL28" i="20"/>
  <c r="AL33" i="20"/>
  <c r="AL18" i="20"/>
  <c r="AL20" i="20"/>
  <c r="AL32" i="20"/>
  <c r="AL35" i="20"/>
  <c r="AL36" i="20"/>
  <c r="AL40" i="20"/>
  <c r="AL30" i="20"/>
  <c r="AL34" i="20"/>
  <c r="AL39" i="20"/>
  <c r="AL44" i="20"/>
  <c r="AL27" i="20"/>
  <c r="AL43" i="20"/>
  <c r="AL49" i="20"/>
  <c r="AL48" i="20"/>
  <c r="AL38" i="20"/>
  <c r="AL29" i="20"/>
  <c r="AL31" i="20"/>
  <c r="AL42" i="20"/>
  <c r="AL37" i="20"/>
  <c r="AL41" i="20"/>
  <c r="AL46" i="20"/>
  <c r="AL47" i="20"/>
  <c r="AL50" i="20"/>
  <c r="AL45" i="20"/>
  <c r="K42" i="20"/>
  <c r="K33" i="20"/>
  <c r="K24" i="20"/>
  <c r="K11" i="20"/>
  <c r="K43" i="20"/>
  <c r="K29" i="20"/>
  <c r="K6" i="20"/>
  <c r="K47" i="20"/>
  <c r="K37" i="20"/>
  <c r="K28" i="20"/>
  <c r="K15" i="20"/>
  <c r="K7" i="20"/>
  <c r="K22" i="20"/>
  <c r="K50" i="20"/>
  <c r="K9" i="20"/>
  <c r="K41" i="20"/>
  <c r="K32" i="20"/>
  <c r="K19" i="20"/>
  <c r="K26" i="20"/>
  <c r="K46" i="20"/>
  <c r="K38" i="20"/>
  <c r="K49" i="20"/>
  <c r="K13" i="20"/>
  <c r="K45" i="20"/>
  <c r="K36" i="20"/>
  <c r="K23" i="20"/>
  <c r="K30" i="20"/>
  <c r="K17" i="20"/>
  <c r="K8" i="20"/>
  <c r="K40" i="20"/>
  <c r="K27" i="20"/>
  <c r="K14" i="20"/>
  <c r="K34" i="20"/>
  <c r="K10" i="20"/>
  <c r="K21" i="20"/>
  <c r="K12" i="20"/>
  <c r="K44" i="20"/>
  <c r="K31" i="20"/>
  <c r="K20" i="20"/>
  <c r="K18" i="20"/>
  <c r="K25" i="20"/>
  <c r="K16" i="20"/>
  <c r="K48" i="20"/>
  <c r="K35" i="20"/>
  <c r="K39" i="20"/>
  <c r="AV14" i="20"/>
  <c r="AV13" i="20"/>
  <c r="AV8" i="20"/>
  <c r="AV16" i="20"/>
  <c r="AV10" i="20"/>
  <c r="AV6" i="20"/>
  <c r="AV12" i="20"/>
  <c r="AV15" i="20"/>
  <c r="AV17" i="20"/>
  <c r="AV23" i="20"/>
  <c r="AV26" i="20"/>
  <c r="AV7" i="20"/>
  <c r="AV19" i="20"/>
  <c r="AV22" i="20"/>
  <c r="AV25" i="20"/>
  <c r="AV11" i="20"/>
  <c r="AV21" i="20"/>
  <c r="AV24" i="20"/>
  <c r="AV33" i="20"/>
  <c r="AV9" i="20"/>
  <c r="AV32" i="20"/>
  <c r="AV18" i="20"/>
  <c r="AV20" i="20"/>
  <c r="AV29" i="20"/>
  <c r="AV31" i="20"/>
  <c r="AV36" i="20"/>
  <c r="AV40" i="20"/>
  <c r="AV35" i="20"/>
  <c r="AV39" i="20"/>
  <c r="AV44" i="20"/>
  <c r="AV48" i="20"/>
  <c r="AV43" i="20"/>
  <c r="AV49" i="20"/>
  <c r="AV30" i="20"/>
  <c r="AV34" i="20"/>
  <c r="AV38" i="20"/>
  <c r="AV27" i="20"/>
  <c r="AV28" i="20"/>
  <c r="AV42" i="20"/>
  <c r="AV37" i="20"/>
  <c r="AV47" i="20"/>
  <c r="AV41" i="20"/>
  <c r="AV45" i="20"/>
  <c r="AV50" i="20"/>
  <c r="AV46" i="20"/>
  <c r="AJ13" i="20"/>
  <c r="AJ8" i="20"/>
  <c r="AJ10" i="20"/>
  <c r="AJ6" i="20"/>
  <c r="AJ12" i="20"/>
  <c r="AJ15" i="20"/>
  <c r="AJ7" i="20"/>
  <c r="AJ9" i="20"/>
  <c r="AJ11" i="20"/>
  <c r="AJ14" i="20"/>
  <c r="AJ17" i="20"/>
  <c r="AJ23" i="20"/>
  <c r="AJ16" i="20"/>
  <c r="AJ19" i="20"/>
  <c r="AJ22" i="20"/>
  <c r="AJ25" i="20"/>
  <c r="AJ21" i="20"/>
  <c r="AJ24" i="20"/>
  <c r="AJ28" i="20"/>
  <c r="AJ33" i="20"/>
  <c r="AJ18" i="20"/>
  <c r="AJ20" i="20"/>
  <c r="AJ26" i="20"/>
  <c r="AJ31" i="20"/>
  <c r="AJ34" i="20"/>
  <c r="AJ30" i="20"/>
  <c r="AJ39" i="20"/>
  <c r="AJ44" i="20"/>
  <c r="AJ32" i="20"/>
  <c r="AJ43" i="20"/>
  <c r="AJ27" i="20"/>
  <c r="AJ38" i="20"/>
  <c r="AJ48" i="20"/>
  <c r="AJ42" i="20"/>
  <c r="AJ47" i="20"/>
  <c r="AJ29" i="20"/>
  <c r="AJ37" i="20"/>
  <c r="AJ41" i="20"/>
  <c r="AJ35" i="20"/>
  <c r="AJ36" i="20"/>
  <c r="AJ40" i="20"/>
  <c r="AJ45" i="20"/>
  <c r="AJ46" i="20"/>
  <c r="AJ49" i="20"/>
  <c r="AJ50" i="20"/>
  <c r="AE12" i="20"/>
  <c r="AE15" i="20"/>
  <c r="AE7" i="20"/>
  <c r="AE9" i="20"/>
  <c r="AE11" i="20"/>
  <c r="AE14" i="20"/>
  <c r="AE13" i="20"/>
  <c r="AE8" i="20"/>
  <c r="AE16" i="20"/>
  <c r="AE18" i="20"/>
  <c r="AE27" i="20"/>
  <c r="AE20" i="20"/>
  <c r="AE10" i="20"/>
  <c r="AE32" i="20"/>
  <c r="AE35" i="20"/>
  <c r="AE22" i="20"/>
  <c r="AE24" i="20"/>
  <c r="AE26" i="20"/>
  <c r="AE31" i="20"/>
  <c r="AE34" i="20"/>
  <c r="AE30" i="20"/>
  <c r="AE17" i="20"/>
  <c r="AE19" i="20"/>
  <c r="AE21" i="20"/>
  <c r="AE23" i="20"/>
  <c r="AE25" i="20"/>
  <c r="AE29" i="20"/>
  <c r="AE33" i="20"/>
  <c r="AE28" i="20"/>
  <c r="AE42" i="20"/>
  <c r="AE37" i="20"/>
  <c r="AE41" i="20"/>
  <c r="AE46" i="20"/>
  <c r="AE36" i="20"/>
  <c r="AE40" i="20"/>
  <c r="AE45" i="20"/>
  <c r="AE50" i="20"/>
  <c r="AE39" i="20"/>
  <c r="AE44" i="20"/>
  <c r="AE43" i="20"/>
  <c r="AE49" i="20"/>
  <c r="AE47" i="20"/>
  <c r="AE38" i="20"/>
  <c r="AE48" i="20"/>
  <c r="D6" i="20"/>
  <c r="D16" i="20"/>
  <c r="D12" i="20"/>
  <c r="D11" i="20"/>
  <c r="D15" i="20"/>
  <c r="D7" i="20"/>
  <c r="D14" i="20"/>
  <c r="D20" i="20"/>
  <c r="D23" i="20"/>
  <c r="D9" i="20"/>
  <c r="D22" i="20"/>
  <c r="D25" i="20"/>
  <c r="D19" i="20"/>
  <c r="D27" i="20"/>
  <c r="D26" i="20"/>
  <c r="D28" i="20"/>
  <c r="D31" i="20"/>
  <c r="D34" i="20"/>
  <c r="D32" i="20"/>
  <c r="D39" i="20"/>
  <c r="D44" i="20"/>
  <c r="D43" i="20"/>
  <c r="D38" i="20"/>
  <c r="D48" i="20"/>
  <c r="D42" i="20"/>
  <c r="D47" i="20"/>
  <c r="D33" i="20"/>
  <c r="D35" i="20"/>
  <c r="D37" i="20"/>
  <c r="D41" i="20"/>
  <c r="D36" i="20"/>
  <c r="D40" i="20"/>
  <c r="D45" i="20"/>
  <c r="D30" i="20"/>
  <c r="D50" i="20"/>
  <c r="D46" i="20"/>
  <c r="D49" i="20"/>
  <c r="D10" i="20"/>
  <c r="D8" i="20"/>
  <c r="D29" i="20"/>
  <c r="D21" i="20"/>
  <c r="D18" i="20"/>
  <c r="D17" i="20"/>
  <c r="D13" i="20"/>
  <c r="D24" i="20"/>
  <c r="AO6" i="20"/>
  <c r="AO12" i="20"/>
  <c r="AO15" i="20"/>
  <c r="AO7" i="20"/>
  <c r="AO9" i="20"/>
  <c r="AO11" i="20"/>
  <c r="AO14" i="20"/>
  <c r="AO13" i="20"/>
  <c r="AO8" i="20"/>
  <c r="AO16" i="20"/>
  <c r="AO18" i="20"/>
  <c r="AO27" i="20"/>
  <c r="AO20" i="20"/>
  <c r="AO17" i="20"/>
  <c r="AO19" i="20"/>
  <c r="AO21" i="20"/>
  <c r="AO23" i="20"/>
  <c r="AO25" i="20"/>
  <c r="AO32" i="20"/>
  <c r="AO35" i="20"/>
  <c r="AO31" i="20"/>
  <c r="AO34" i="20"/>
  <c r="AO22" i="20"/>
  <c r="AO24" i="20"/>
  <c r="AO30" i="20"/>
  <c r="AO28" i="20"/>
  <c r="AO33" i="20"/>
  <c r="AO10" i="20"/>
  <c r="AO26" i="20"/>
  <c r="AO29" i="20"/>
  <c r="AO42" i="20"/>
  <c r="AO37" i="20"/>
  <c r="AO41" i="20"/>
  <c r="AO46" i="20"/>
  <c r="AO36" i="20"/>
  <c r="AO40" i="20"/>
  <c r="AO45" i="20"/>
  <c r="AO50" i="20"/>
  <c r="AO39" i="20"/>
  <c r="AO44" i="20"/>
  <c r="AO43" i="20"/>
  <c r="AO49" i="20"/>
  <c r="AO48" i="20"/>
  <c r="AO38" i="20"/>
  <c r="AO47" i="20"/>
  <c r="BS7" i="20"/>
  <c r="BS9" i="20"/>
  <c r="BS11" i="20"/>
  <c r="BS14" i="20"/>
  <c r="BS6" i="20"/>
  <c r="BS13" i="20"/>
  <c r="BS8" i="20"/>
  <c r="BS10" i="20"/>
  <c r="BS16" i="20"/>
  <c r="BS12" i="20"/>
  <c r="BS18" i="20"/>
  <c r="BS20" i="20"/>
  <c r="BS15" i="20"/>
  <c r="BS17" i="20"/>
  <c r="BS23" i="20"/>
  <c r="BS26" i="20"/>
  <c r="BS19" i="20"/>
  <c r="BS21" i="20"/>
  <c r="BS28" i="20"/>
  <c r="BS31" i="20"/>
  <c r="BS34" i="20"/>
  <c r="BS25" i="20"/>
  <c r="BS30" i="20"/>
  <c r="BS22" i="20"/>
  <c r="BS24" i="20"/>
  <c r="BS27" i="20"/>
  <c r="BS29" i="20"/>
  <c r="BS32" i="20"/>
  <c r="BS41" i="20"/>
  <c r="BS36" i="20"/>
  <c r="BS40" i="20"/>
  <c r="BS45" i="20"/>
  <c r="BS50" i="20"/>
  <c r="BS35" i="20"/>
  <c r="BS39" i="20"/>
  <c r="BS44" i="20"/>
  <c r="BS49" i="20"/>
  <c r="BS38" i="20"/>
  <c r="BS43" i="20"/>
  <c r="BS42" i="20"/>
  <c r="BS33" i="20"/>
  <c r="BS47" i="20"/>
  <c r="BS37" i="20"/>
  <c r="BS48" i="20"/>
  <c r="BS46" i="20"/>
  <c r="V10" i="20"/>
  <c r="V12" i="20"/>
  <c r="V15" i="20"/>
  <c r="V7" i="20"/>
  <c r="V9" i="20"/>
  <c r="V11" i="20"/>
  <c r="V14" i="20"/>
  <c r="V6" i="20"/>
  <c r="V17" i="20"/>
  <c r="V13" i="20"/>
  <c r="V8" i="20"/>
  <c r="V19" i="20"/>
  <c r="V22" i="20"/>
  <c r="V25" i="20"/>
  <c r="V21" i="20"/>
  <c r="V24" i="20"/>
  <c r="V18" i="20"/>
  <c r="V23" i="20"/>
  <c r="V26" i="20"/>
  <c r="V28" i="20"/>
  <c r="V16" i="20"/>
  <c r="V30" i="20"/>
  <c r="V20" i="20"/>
  <c r="V29" i="20"/>
  <c r="V33" i="20"/>
  <c r="V38" i="20"/>
  <c r="V31" i="20"/>
  <c r="V35" i="20"/>
  <c r="V42" i="20"/>
  <c r="V37" i="20"/>
  <c r="V41" i="20"/>
  <c r="V46" i="20"/>
  <c r="V36" i="20"/>
  <c r="V40" i="20"/>
  <c r="V45" i="20"/>
  <c r="V32" i="20"/>
  <c r="V34" i="20"/>
  <c r="V39" i="20"/>
  <c r="V44" i="20"/>
  <c r="V49" i="20"/>
  <c r="V27" i="20"/>
  <c r="V47" i="20"/>
  <c r="V50" i="20"/>
  <c r="V48" i="20"/>
  <c r="V43" i="20"/>
  <c r="AY47" i="20"/>
  <c r="AY38" i="20"/>
  <c r="AY48" i="20"/>
  <c r="AY22" i="20"/>
  <c r="AY9" i="20"/>
  <c r="AY41" i="20"/>
  <c r="AY32" i="20"/>
  <c r="AY23" i="20"/>
  <c r="AY10" i="20"/>
  <c r="AY26" i="20"/>
  <c r="AY13" i="20"/>
  <c r="AY45" i="20"/>
  <c r="AY36" i="20"/>
  <c r="AY27" i="20"/>
  <c r="AY6" i="20"/>
  <c r="AY19" i="20"/>
  <c r="AY30" i="20"/>
  <c r="AY17" i="20"/>
  <c r="AY8" i="20"/>
  <c r="AY40" i="20"/>
  <c r="AY31" i="20"/>
  <c r="AY34" i="20"/>
  <c r="AY21" i="20"/>
  <c r="AY12" i="20"/>
  <c r="AY44" i="20"/>
  <c r="AY35" i="20"/>
  <c r="AY37" i="20"/>
  <c r="AY18" i="20"/>
  <c r="AY42" i="20"/>
  <c r="AY25" i="20"/>
  <c r="AY16" i="20"/>
  <c r="AY7" i="20"/>
  <c r="AY39" i="20"/>
  <c r="AY46" i="20"/>
  <c r="AY49" i="20"/>
  <c r="AY14" i="20"/>
  <c r="AY50" i="20"/>
  <c r="AY29" i="20"/>
  <c r="AY20" i="20"/>
  <c r="AY11" i="20"/>
  <c r="AY43" i="20"/>
  <c r="AY28" i="20"/>
  <c r="AY33" i="20"/>
  <c r="AY24" i="20"/>
  <c r="AY15" i="20"/>
  <c r="BN50" i="20"/>
  <c r="BN16" i="20"/>
  <c r="BN43" i="20"/>
  <c r="BN46" i="20"/>
  <c r="BN34" i="20"/>
  <c r="BN14" i="20"/>
  <c r="BN24" i="20"/>
  <c r="BN20" i="20"/>
  <c r="BN38" i="20"/>
  <c r="BN21" i="20"/>
  <c r="BN28" i="20"/>
  <c r="BN45" i="20"/>
  <c r="BN30" i="20"/>
  <c r="BN44" i="20"/>
  <c r="BN6" i="20"/>
  <c r="BN42" i="20"/>
  <c r="BN25" i="20"/>
  <c r="BN32" i="20"/>
  <c r="BN47" i="20"/>
  <c r="BN39" i="20"/>
  <c r="BN49" i="20"/>
  <c r="BN9" i="20"/>
  <c r="BN12" i="20"/>
  <c r="BN29" i="20"/>
  <c r="BN36" i="20"/>
  <c r="BN7" i="20"/>
  <c r="BN27" i="20"/>
  <c r="BN19" i="20"/>
  <c r="BN18" i="20"/>
  <c r="BN33" i="20"/>
  <c r="BN40" i="20"/>
  <c r="BN23" i="20"/>
  <c r="BN31" i="20"/>
  <c r="BN35" i="20"/>
  <c r="BN41" i="20"/>
  <c r="BN22" i="20"/>
  <c r="BN15" i="20"/>
  <c r="BN37" i="20"/>
  <c r="BN10" i="20"/>
  <c r="BN48" i="20"/>
  <c r="BN26" i="20"/>
  <c r="BN8" i="20"/>
  <c r="BN17" i="20"/>
  <c r="BN13" i="20"/>
  <c r="BN11" i="20"/>
  <c r="Q7" i="20"/>
  <c r="Q9" i="20"/>
  <c r="Q11" i="20"/>
  <c r="Q14" i="20"/>
  <c r="Q17" i="20"/>
  <c r="Q13" i="20"/>
  <c r="Q8" i="20"/>
  <c r="Q16" i="20"/>
  <c r="Q10" i="20"/>
  <c r="Q6" i="20"/>
  <c r="Q12" i="20"/>
  <c r="Q18" i="20"/>
  <c r="Q20" i="20"/>
  <c r="Q23" i="20"/>
  <c r="Q26" i="20"/>
  <c r="Q15" i="20"/>
  <c r="Q31" i="20"/>
  <c r="Q34" i="20"/>
  <c r="Q19" i="20"/>
  <c r="Q21" i="20"/>
  <c r="Q25" i="20"/>
  <c r="Q30" i="20"/>
  <c r="Q22" i="20"/>
  <c r="Q24" i="20"/>
  <c r="Q28" i="20"/>
  <c r="Q27" i="20"/>
  <c r="Q32" i="20"/>
  <c r="Q35" i="20"/>
  <c r="Q33" i="20"/>
  <c r="Q46" i="20"/>
  <c r="Q36" i="20"/>
  <c r="Q40" i="20"/>
  <c r="Q50" i="20"/>
  <c r="Q39" i="20"/>
  <c r="Q44" i="20"/>
  <c r="Q49" i="20"/>
  <c r="Q43" i="20"/>
  <c r="Q38" i="20"/>
  <c r="Q42" i="20"/>
  <c r="Q47" i="20"/>
  <c r="Q29" i="20"/>
  <c r="Q45" i="20"/>
  <c r="Q37" i="20"/>
  <c r="Q41" i="20"/>
  <c r="Q48" i="20"/>
  <c r="AM7" i="20"/>
  <c r="AM9" i="20"/>
  <c r="AM11" i="20"/>
  <c r="AM14" i="20"/>
  <c r="AM13" i="20"/>
  <c r="AM8" i="20"/>
  <c r="AM16" i="20"/>
  <c r="AM10" i="20"/>
  <c r="AM6" i="20"/>
  <c r="AM12" i="20"/>
  <c r="AM15" i="20"/>
  <c r="AM18" i="20"/>
  <c r="AM20" i="20"/>
  <c r="AM17" i="20"/>
  <c r="AM23" i="20"/>
  <c r="AM26" i="20"/>
  <c r="AM31" i="20"/>
  <c r="AM34" i="20"/>
  <c r="AM27" i="20"/>
  <c r="AM30" i="20"/>
  <c r="AM22" i="20"/>
  <c r="AM24" i="20"/>
  <c r="AM29" i="20"/>
  <c r="AM32" i="20"/>
  <c r="AM35" i="20"/>
  <c r="AM25" i="20"/>
  <c r="AM46" i="20"/>
  <c r="AM19" i="20"/>
  <c r="AM36" i="20"/>
  <c r="AM40" i="20"/>
  <c r="AM45" i="20"/>
  <c r="AM50" i="20"/>
  <c r="AM43" i="20"/>
  <c r="AM28" i="20"/>
  <c r="AM39" i="20"/>
  <c r="AM44" i="20"/>
  <c r="AM49" i="20"/>
  <c r="AM38" i="20"/>
  <c r="AM21" i="20"/>
  <c r="AM33" i="20"/>
  <c r="AM42" i="20"/>
  <c r="AM47" i="20"/>
  <c r="AM37" i="20"/>
  <c r="AM41" i="20"/>
  <c r="AM48" i="20"/>
  <c r="BI7" i="20"/>
  <c r="BI9" i="20"/>
  <c r="BI11" i="20"/>
  <c r="BI14" i="20"/>
  <c r="BI13" i="20"/>
  <c r="BI6" i="20"/>
  <c r="BI8" i="20"/>
  <c r="BI16" i="20"/>
  <c r="BI10" i="20"/>
  <c r="BI12" i="20"/>
  <c r="BI18" i="20"/>
  <c r="BI15" i="20"/>
  <c r="BI20" i="20"/>
  <c r="BI17" i="20"/>
  <c r="BI23" i="20"/>
  <c r="BI26" i="20"/>
  <c r="BI31" i="20"/>
  <c r="BI34" i="20"/>
  <c r="BI22" i="20"/>
  <c r="BI24" i="20"/>
  <c r="BI30" i="20"/>
  <c r="BI29" i="20"/>
  <c r="BI19" i="20"/>
  <c r="BI21" i="20"/>
  <c r="BI25" i="20"/>
  <c r="BI27" i="20"/>
  <c r="BI32" i="20"/>
  <c r="BI28" i="20"/>
  <c r="BI41" i="20"/>
  <c r="BI46" i="20"/>
  <c r="BI36" i="20"/>
  <c r="BI40" i="20"/>
  <c r="BI45" i="20"/>
  <c r="BI50" i="20"/>
  <c r="BI35" i="20"/>
  <c r="BI39" i="20"/>
  <c r="BI44" i="20"/>
  <c r="BI49" i="20"/>
  <c r="BI33" i="20"/>
  <c r="BI43" i="20"/>
  <c r="BI38" i="20"/>
  <c r="BI42" i="20"/>
  <c r="BI37" i="20"/>
  <c r="BI48" i="20"/>
  <c r="BI47" i="20"/>
  <c r="L10" i="20"/>
  <c r="L12" i="20"/>
  <c r="L15" i="20"/>
  <c r="L7" i="20"/>
  <c r="L9" i="20"/>
  <c r="L11" i="20"/>
  <c r="L14" i="20"/>
  <c r="L17" i="20"/>
  <c r="L6" i="20"/>
  <c r="L13" i="20"/>
  <c r="L19" i="20"/>
  <c r="L22" i="20"/>
  <c r="L25" i="20"/>
  <c r="L21" i="20"/>
  <c r="L24" i="20"/>
  <c r="L18" i="20"/>
  <c r="L23" i="20"/>
  <c r="L26" i="20"/>
  <c r="L8" i="20"/>
  <c r="L27" i="20"/>
  <c r="L28" i="20"/>
  <c r="L20" i="20"/>
  <c r="L16" i="20"/>
  <c r="L30" i="20"/>
  <c r="L29" i="20"/>
  <c r="L33" i="20"/>
  <c r="L38" i="20"/>
  <c r="L42" i="20"/>
  <c r="L32" i="20"/>
  <c r="L34" i="20"/>
  <c r="L37" i="20"/>
  <c r="L41" i="20"/>
  <c r="L45" i="20"/>
  <c r="L46" i="20"/>
  <c r="L36" i="20"/>
  <c r="L40" i="20"/>
  <c r="L31" i="20"/>
  <c r="L35" i="20"/>
  <c r="L39" i="20"/>
  <c r="L44" i="20"/>
  <c r="L49" i="20"/>
  <c r="L43" i="20"/>
  <c r="L47" i="20"/>
  <c r="L50" i="20"/>
  <c r="L48" i="20"/>
  <c r="C8" i="20"/>
  <c r="C30" i="20"/>
  <c r="C31" i="20"/>
  <c r="C14" i="20"/>
  <c r="C46" i="20"/>
  <c r="C23" i="20"/>
  <c r="C38" i="20"/>
  <c r="C39" i="20"/>
  <c r="C47" i="20"/>
  <c r="C22" i="20"/>
  <c r="C7" i="20"/>
  <c r="C15" i="20"/>
  <c r="C28" i="20"/>
  <c r="C11" i="20"/>
  <c r="C41" i="20"/>
  <c r="C24" i="20"/>
  <c r="C49" i="20"/>
  <c r="C37" i="20"/>
  <c r="C20" i="20"/>
  <c r="C50" i="20"/>
  <c r="C33" i="20"/>
  <c r="C16" i="20"/>
  <c r="C29" i="20"/>
  <c r="C12" i="20"/>
  <c r="C42" i="20"/>
  <c r="C25" i="20"/>
  <c r="C19" i="20"/>
  <c r="C21" i="20"/>
  <c r="C6" i="20"/>
  <c r="C34" i="20"/>
  <c r="C17" i="20"/>
  <c r="C36" i="20"/>
  <c r="C13" i="20"/>
  <c r="C43" i="20"/>
  <c r="C26" i="20"/>
  <c r="C9" i="20"/>
  <c r="C32" i="20"/>
  <c r="C45" i="20"/>
  <c r="C35" i="20"/>
  <c r="C18" i="20"/>
  <c r="C48" i="20"/>
  <c r="C44" i="20"/>
  <c r="C27" i="20"/>
  <c r="C10" i="20"/>
  <c r="C40" i="20"/>
  <c r="E42" i="11"/>
  <c r="E15" i="11"/>
  <c r="E19" i="11"/>
  <c r="X19" i="3"/>
  <c r="E27" i="11"/>
  <c r="E35" i="11"/>
  <c r="E43" i="11"/>
  <c r="E29" i="11"/>
  <c r="D33" i="11"/>
  <c r="X13" i="3"/>
  <c r="F17" i="11" s="1"/>
  <c r="E14" i="11"/>
  <c r="E22" i="11"/>
  <c r="E26" i="11"/>
  <c r="E34" i="11"/>
  <c r="C13" i="11"/>
  <c r="D37" i="11"/>
  <c r="G7" i="20" l="1"/>
  <c r="BV7" i="20" s="1"/>
  <c r="G6" i="3" s="1"/>
  <c r="G9" i="20"/>
  <c r="BV9" i="20" s="1"/>
  <c r="G8" i="3" s="1"/>
  <c r="G11" i="20"/>
  <c r="BV11" i="20" s="1"/>
  <c r="G10" i="3" s="1"/>
  <c r="G14" i="20"/>
  <c r="BV14" i="20" s="1"/>
  <c r="G13" i="3" s="1"/>
  <c r="G17" i="20"/>
  <c r="BV17" i="20" s="1"/>
  <c r="G16" i="3" s="1"/>
  <c r="G6" i="20"/>
  <c r="BV6" i="20" s="1"/>
  <c r="G5" i="3" s="1"/>
  <c r="G13" i="20"/>
  <c r="BV13" i="20" s="1"/>
  <c r="G12" i="3" s="1"/>
  <c r="G8" i="20"/>
  <c r="BV8" i="20" s="1"/>
  <c r="G7" i="3" s="1"/>
  <c r="G16" i="20"/>
  <c r="BV16" i="20" s="1"/>
  <c r="G15" i="3" s="1"/>
  <c r="G10" i="20"/>
  <c r="BV10" i="20" s="1"/>
  <c r="G9" i="3" s="1"/>
  <c r="G12" i="20"/>
  <c r="BV12" i="20" s="1"/>
  <c r="G11" i="3" s="1"/>
  <c r="G18" i="20"/>
  <c r="BV18" i="20" s="1"/>
  <c r="G17" i="3" s="1"/>
  <c r="G20" i="20"/>
  <c r="BV20" i="20" s="1"/>
  <c r="G19" i="3" s="1"/>
  <c r="G29" i="20"/>
  <c r="BV29" i="20" s="1"/>
  <c r="G28" i="3" s="1"/>
  <c r="G23" i="20"/>
  <c r="BV23" i="20" s="1"/>
  <c r="G22" i="3" s="1"/>
  <c r="G26" i="20"/>
  <c r="BV26" i="20" s="1"/>
  <c r="G25" i="3" s="1"/>
  <c r="G27" i="20"/>
  <c r="BV27" i="20" s="1"/>
  <c r="G26" i="3" s="1"/>
  <c r="I26" i="3" s="1"/>
  <c r="G31" i="20"/>
  <c r="BV31" i="20" s="1"/>
  <c r="G30" i="3" s="1"/>
  <c r="G34" i="20"/>
  <c r="BV34" i="20" s="1"/>
  <c r="G33" i="3" s="1"/>
  <c r="H33" i="3" s="1"/>
  <c r="G15" i="20"/>
  <c r="BV15" i="20" s="1"/>
  <c r="G14" i="3" s="1"/>
  <c r="G22" i="20"/>
  <c r="BV22" i="20" s="1"/>
  <c r="G21" i="3" s="1"/>
  <c r="G24" i="20"/>
  <c r="BV24" i="20" s="1"/>
  <c r="G23" i="3" s="1"/>
  <c r="G30" i="20"/>
  <c r="BV30" i="20" s="1"/>
  <c r="G29" i="3" s="1"/>
  <c r="G19" i="20"/>
  <c r="BV19" i="20" s="1"/>
  <c r="G18" i="3" s="1"/>
  <c r="G21" i="20"/>
  <c r="BV21" i="20" s="1"/>
  <c r="G20" i="3" s="1"/>
  <c r="G25" i="20"/>
  <c r="BV25" i="20" s="1"/>
  <c r="G24" i="3" s="1"/>
  <c r="G32" i="20"/>
  <c r="BV32" i="20" s="1"/>
  <c r="G31" i="3" s="1"/>
  <c r="G35" i="20"/>
  <c r="BV35" i="20" s="1"/>
  <c r="G34" i="3" s="1"/>
  <c r="G46" i="20"/>
  <c r="BV46" i="20" s="1"/>
  <c r="G36" i="20"/>
  <c r="BV36" i="20" s="1"/>
  <c r="G35" i="3" s="1"/>
  <c r="G40" i="20"/>
  <c r="BV40" i="20" s="1"/>
  <c r="G39" i="3" s="1"/>
  <c r="G50" i="20"/>
  <c r="BV50" i="20" s="1"/>
  <c r="G28" i="20"/>
  <c r="BV28" i="20" s="1"/>
  <c r="G27" i="3" s="1"/>
  <c r="G39" i="20"/>
  <c r="BV39" i="20" s="1"/>
  <c r="G38" i="3" s="1"/>
  <c r="G44" i="20"/>
  <c r="BV44" i="20" s="1"/>
  <c r="F24" i="3" s="1"/>
  <c r="E28" i="11" s="1"/>
  <c r="G49" i="20"/>
  <c r="BV49" i="20" s="1"/>
  <c r="E24" i="3" s="1"/>
  <c r="D28" i="11" s="1"/>
  <c r="G43" i="20"/>
  <c r="BV43" i="20" s="1"/>
  <c r="G33" i="20"/>
  <c r="BV33" i="20" s="1"/>
  <c r="G32" i="3" s="1"/>
  <c r="G38" i="20"/>
  <c r="BV38" i="20" s="1"/>
  <c r="G37" i="3" s="1"/>
  <c r="G42" i="20"/>
  <c r="BV42" i="20" s="1"/>
  <c r="G47" i="20"/>
  <c r="BV47" i="20" s="1"/>
  <c r="G45" i="20"/>
  <c r="BV45" i="20" s="1"/>
  <c r="G37" i="20"/>
  <c r="BV37" i="20" s="1"/>
  <c r="G36" i="3" s="1"/>
  <c r="G48" i="20"/>
  <c r="BV48" i="20" s="1"/>
  <c r="G41" i="20"/>
  <c r="BV41" i="20" s="1"/>
  <c r="G40" i="3" s="1"/>
  <c r="BV5" i="20"/>
  <c r="D24" i="3" s="1"/>
  <c r="AB24" i="3" s="1"/>
  <c r="G28" i="11" s="1"/>
  <c r="X27" i="3"/>
  <c r="F31" i="11" s="1"/>
  <c r="D15" i="11"/>
  <c r="AB19" i="3"/>
  <c r="G23" i="11" s="1"/>
  <c r="AB27" i="3"/>
  <c r="G31" i="11" s="1"/>
  <c r="AB32" i="3"/>
  <c r="G36" i="11" s="1"/>
  <c r="X9" i="3"/>
  <c r="F13" i="11" s="1"/>
  <c r="C23" i="11"/>
  <c r="E13" i="11"/>
  <c r="E23" i="11"/>
  <c r="X32" i="3"/>
  <c r="F36" i="11" s="1"/>
  <c r="E31" i="11"/>
  <c r="C36" i="11"/>
  <c r="D17" i="11"/>
  <c r="X11" i="3"/>
  <c r="F15" i="11" s="1"/>
  <c r="C15" i="11"/>
  <c r="D36" i="11"/>
  <c r="AB13" i="3"/>
  <c r="G17" i="11" s="1"/>
  <c r="E33" i="11"/>
  <c r="C31" i="11"/>
  <c r="C17" i="11"/>
  <c r="X29" i="3"/>
  <c r="F33" i="11" s="1"/>
  <c r="C25" i="11"/>
  <c r="AB21" i="3"/>
  <c r="G25" i="11" s="1"/>
  <c r="X21" i="3"/>
  <c r="F25" i="11" s="1"/>
  <c r="D30" i="11"/>
  <c r="AB26" i="3"/>
  <c r="G30" i="11" s="1"/>
  <c r="C30" i="11"/>
  <c r="X26" i="3"/>
  <c r="F30" i="11" s="1"/>
  <c r="D44" i="11"/>
  <c r="X40" i="3"/>
  <c r="F44" i="11" s="1"/>
  <c r="AB40" i="3"/>
  <c r="G44" i="11" s="1"/>
  <c r="C44" i="11"/>
  <c r="E44" i="11"/>
  <c r="C10" i="11"/>
  <c r="D10" i="11"/>
  <c r="X6" i="3"/>
  <c r="F10" i="11" s="1"/>
  <c r="AB6" i="3"/>
  <c r="G10" i="11" s="1"/>
  <c r="D24" i="11"/>
  <c r="AB20" i="3"/>
  <c r="G24" i="11" s="1"/>
  <c r="E24" i="11"/>
  <c r="C24" i="11"/>
  <c r="X20" i="3"/>
  <c r="F24" i="11" s="1"/>
  <c r="D23" i="11"/>
  <c r="D13" i="11"/>
  <c r="AB33" i="3"/>
  <c r="G37" i="11" s="1"/>
  <c r="C37" i="11"/>
  <c r="X33" i="3"/>
  <c r="F37" i="11" s="1"/>
  <c r="E20" i="11"/>
  <c r="AB16" i="3"/>
  <c r="G20" i="11" s="1"/>
  <c r="X16" i="3"/>
  <c r="F20" i="11" s="1"/>
  <c r="C20" i="11"/>
  <c r="D20" i="11"/>
  <c r="D34" i="11"/>
  <c r="C34" i="11"/>
  <c r="X30" i="3"/>
  <c r="F34" i="11" s="1"/>
  <c r="AB30" i="3"/>
  <c r="G34" i="11" s="1"/>
  <c r="X14" i="3"/>
  <c r="F18" i="11" s="1"/>
  <c r="AB14" i="3"/>
  <c r="G18" i="11" s="1"/>
  <c r="C18" i="11"/>
  <c r="D18" i="11"/>
  <c r="C38" i="11"/>
  <c r="AB34" i="3"/>
  <c r="G38" i="11" s="1"/>
  <c r="D38" i="11"/>
  <c r="X34" i="3"/>
  <c r="F38" i="11" s="1"/>
  <c r="AB25" i="3"/>
  <c r="G29" i="11" s="1"/>
  <c r="C29" i="11"/>
  <c r="X25" i="3"/>
  <c r="F29" i="11" s="1"/>
  <c r="E32" i="11"/>
  <c r="D32" i="11"/>
  <c r="C32" i="11"/>
  <c r="AB28" i="3"/>
  <c r="G32" i="11" s="1"/>
  <c r="X28" i="3"/>
  <c r="F32" i="11" s="1"/>
  <c r="AB11" i="3"/>
  <c r="G15" i="11" s="1"/>
  <c r="E18" i="11"/>
  <c r="E25" i="11"/>
  <c r="D25" i="11"/>
  <c r="E38" i="11"/>
  <c r="C16" i="11"/>
  <c r="D16" i="11"/>
  <c r="X12" i="3"/>
  <c r="F16" i="11" s="1"/>
  <c r="AB12" i="3"/>
  <c r="G16" i="11" s="1"/>
  <c r="E16" i="11"/>
  <c r="AB10" i="3"/>
  <c r="G14" i="11" s="1"/>
  <c r="D14" i="11"/>
  <c r="X10" i="3"/>
  <c r="F14" i="11" s="1"/>
  <c r="C14" i="11"/>
  <c r="D12" i="11"/>
  <c r="E12" i="11"/>
  <c r="X8" i="3"/>
  <c r="F12" i="11" s="1"/>
  <c r="AB8" i="3"/>
  <c r="G12" i="11" s="1"/>
  <c r="C12" i="11"/>
  <c r="D27" i="11"/>
  <c r="C27" i="11"/>
  <c r="AB23" i="3"/>
  <c r="G27" i="11" s="1"/>
  <c r="X23" i="3"/>
  <c r="F27" i="11" s="1"/>
  <c r="C26" i="11"/>
  <c r="AB22" i="3"/>
  <c r="G26" i="11" s="1"/>
  <c r="D26" i="11"/>
  <c r="X22" i="3"/>
  <c r="F26" i="11" s="1"/>
  <c r="AB17" i="3"/>
  <c r="G21" i="11" s="1"/>
  <c r="X17" i="3"/>
  <c r="F21" i="11" s="1"/>
  <c r="C21" i="11"/>
  <c r="C43" i="11"/>
  <c r="D43" i="11"/>
  <c r="AB39" i="3"/>
  <c r="G43" i="11" s="1"/>
  <c r="X39" i="3"/>
  <c r="F43" i="11" s="1"/>
  <c r="C41" i="11"/>
  <c r="X37" i="3"/>
  <c r="F41" i="11" s="1"/>
  <c r="AB37" i="3"/>
  <c r="G41" i="11" s="1"/>
  <c r="E21" i="11"/>
  <c r="E30" i="11"/>
  <c r="AB9" i="3"/>
  <c r="G13" i="11" s="1"/>
  <c r="E39" i="11"/>
  <c r="D39" i="11"/>
  <c r="X35" i="3"/>
  <c r="F39" i="11" s="1"/>
  <c r="C39" i="11"/>
  <c r="AB35" i="3"/>
  <c r="G39" i="11" s="1"/>
  <c r="AB18" i="3"/>
  <c r="G22" i="11" s="1"/>
  <c r="X18" i="3"/>
  <c r="F22" i="11" s="1"/>
  <c r="C22" i="11"/>
  <c r="D22" i="11"/>
  <c r="C33" i="11"/>
  <c r="AB29" i="3"/>
  <c r="G33" i="11" s="1"/>
  <c r="C35" i="11"/>
  <c r="X31" i="3"/>
  <c r="F35" i="11" s="1"/>
  <c r="D35" i="11"/>
  <c r="AB31" i="3"/>
  <c r="G35" i="11" s="1"/>
  <c r="D19" i="11"/>
  <c r="C19" i="11"/>
  <c r="AB15" i="3"/>
  <c r="G19" i="11" s="1"/>
  <c r="X15" i="3"/>
  <c r="F19" i="11" s="1"/>
  <c r="C40" i="11"/>
  <c r="E40" i="11"/>
  <c r="D40" i="11"/>
  <c r="X36" i="3"/>
  <c r="F40" i="11" s="1"/>
  <c r="AB36" i="3"/>
  <c r="G40" i="11" s="1"/>
  <c r="D42" i="11"/>
  <c r="AB38" i="3"/>
  <c r="G42" i="11" s="1"/>
  <c r="X38" i="3"/>
  <c r="F42" i="11" s="1"/>
  <c r="C42" i="11"/>
  <c r="E17" i="11"/>
  <c r="E37" i="11"/>
  <c r="D21" i="11"/>
  <c r="E10" i="11"/>
  <c r="D41" i="11"/>
  <c r="E41" i="11"/>
  <c r="D29" i="11"/>
  <c r="F23" i="11"/>
  <c r="D31" i="11"/>
  <c r="E36" i="11"/>
  <c r="AB7" i="3"/>
  <c r="C11" i="11"/>
  <c r="X7" i="3"/>
  <c r="H26" i="3" l="1"/>
  <c r="C28" i="11"/>
  <c r="X24" i="3"/>
  <c r="F28" i="11" s="1"/>
  <c r="D11" i="11"/>
  <c r="F11" i="11"/>
  <c r="E11" i="11"/>
  <c r="G11" i="11"/>
  <c r="C41" i="3" l="1"/>
  <c r="G6" i="13" s="1"/>
  <c r="D10" i="8" l="1"/>
  <c r="AB5" i="3"/>
  <c r="C9" i="11"/>
  <c r="C45" i="11" s="1"/>
  <c r="D20" i="8" s="1"/>
  <c r="D41" i="3"/>
  <c r="C53" i="4" a="1"/>
  <c r="E9" i="11" l="1"/>
  <c r="E45" i="11" s="1"/>
  <c r="F20" i="8" s="1"/>
  <c r="F41" i="3"/>
  <c r="G11" i="13"/>
  <c r="D11" i="8"/>
  <c r="F9" i="11"/>
  <c r="F45" i="11" s="1"/>
  <c r="G20" i="8" s="1"/>
  <c r="X41" i="3"/>
  <c r="O10" i="13" s="1"/>
  <c r="D9" i="11"/>
  <c r="D45" i="11" s="1"/>
  <c r="E20" i="8" s="1"/>
  <c r="E41" i="3"/>
  <c r="K15" i="13" s="1"/>
  <c r="O53" i="4"/>
  <c r="E53" i="4"/>
  <c r="M53" i="4"/>
  <c r="P53" i="4"/>
  <c r="AL53" i="4"/>
  <c r="W53" i="4"/>
  <c r="AC53" i="4"/>
  <c r="F53" i="4"/>
  <c r="G53" i="4"/>
  <c r="H53" i="4"/>
  <c r="D53" i="4"/>
  <c r="Y53" i="4"/>
  <c r="I53" i="4"/>
  <c r="AF53" i="4"/>
  <c r="X53" i="4"/>
  <c r="AG53" i="4"/>
  <c r="S53" i="4"/>
  <c r="V53" i="4"/>
  <c r="U53" i="4"/>
  <c r="AK53" i="4"/>
  <c r="AD53" i="4"/>
  <c r="AA53" i="4"/>
  <c r="AI53" i="4"/>
  <c r="C53" i="4"/>
  <c r="N53" i="4"/>
  <c r="T53" i="4"/>
  <c r="AB53" i="4"/>
  <c r="Q53" i="4"/>
  <c r="AH53" i="4"/>
  <c r="R53" i="4"/>
  <c r="L53" i="4"/>
  <c r="J53" i="4"/>
  <c r="AE53" i="4"/>
  <c r="AJ53" i="4"/>
  <c r="K53" i="4"/>
  <c r="Z53" i="4"/>
  <c r="G9" i="11"/>
  <c r="G45" i="11" s="1"/>
  <c r="H20" i="8" s="1"/>
  <c r="AB41" i="3"/>
  <c r="O11" i="13" s="1"/>
  <c r="K16" i="13" l="1"/>
  <c r="Z88" i="4"/>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AM68" i="4"/>
  <c r="AM75" i="4"/>
  <c r="AM72" i="4"/>
  <c r="AM89" i="4"/>
  <c r="AM74" i="4"/>
  <c r="AM76" i="4"/>
  <c r="AM85" i="4"/>
  <c r="AM57" i="4"/>
  <c r="AM84" i="4"/>
  <c r="AM65" i="4"/>
  <c r="AM66" i="4"/>
  <c r="AM71" i="4"/>
  <c r="AM78" i="4"/>
  <c r="AM83" i="4"/>
  <c r="AM58" i="4"/>
  <c r="AM87" i="4"/>
  <c r="AM82" i="4"/>
  <c r="AM88" i="4"/>
  <c r="AM79" i="4"/>
  <c r="AM61" i="4"/>
  <c r="AM67" i="4"/>
  <c r="AM54" i="4"/>
  <c r="AM62" i="4"/>
  <c r="AM59" i="4"/>
  <c r="AM77" i="4"/>
  <c r="AM73" i="4"/>
  <c r="AM60" i="4"/>
  <c r="AM86" i="4"/>
  <c r="AM56" i="4"/>
  <c r="AM55" i="4"/>
  <c r="AM63" i="4"/>
  <c r="AM81" i="4"/>
  <c r="AM80" i="4"/>
  <c r="AM70" i="4"/>
  <c r="AM64" i="4"/>
  <c r="H6" i="3" l="1"/>
  <c r="I6" i="3"/>
  <c r="G41" i="3"/>
  <c r="E16" i="13" s="1"/>
  <c r="I5" i="3"/>
  <c r="H5" i="3"/>
  <c r="I16" i="3"/>
  <c r="H16" i="3"/>
  <c r="I7" i="3"/>
  <c r="H7" i="3"/>
  <c r="H18" i="3"/>
  <c r="I18" i="3"/>
  <c r="H29" i="3"/>
  <c r="I29" i="3"/>
  <c r="I25" i="3"/>
  <c r="H25" i="3"/>
  <c r="H15" i="3"/>
  <c r="I15" i="3"/>
  <c r="I14" i="3"/>
  <c r="H14" i="3"/>
  <c r="H11" i="3"/>
  <c r="I11" i="3"/>
  <c r="H13" i="3"/>
  <c r="I13" i="3"/>
  <c r="H30" i="3"/>
  <c r="I30" i="3"/>
  <c r="I9" i="3"/>
  <c r="H9" i="3"/>
  <c r="H17" i="3"/>
  <c r="I17" i="3"/>
  <c r="I36" i="3"/>
  <c r="H36" i="3"/>
  <c r="H23" i="3"/>
  <c r="I23" i="3"/>
  <c r="I21" i="3"/>
  <c r="H21" i="3"/>
  <c r="H24" i="3"/>
  <c r="I24" i="3"/>
  <c r="I39" i="3"/>
  <c r="H39" i="3"/>
  <c r="H34" i="3"/>
  <c r="I34" i="3"/>
  <c r="I27" i="3"/>
  <c r="H27" i="3"/>
  <c r="I31" i="3"/>
  <c r="H31" i="3"/>
  <c r="I28" i="3"/>
  <c r="H28" i="3"/>
  <c r="I33" i="3"/>
  <c r="H35" i="3"/>
  <c r="I35" i="3"/>
  <c r="H19" i="3"/>
  <c r="I19" i="3"/>
  <c r="H32" i="3"/>
  <c r="I32" i="3"/>
  <c r="I37" i="3"/>
  <c r="H37" i="3"/>
  <c r="H10" i="3"/>
  <c r="I10" i="3"/>
  <c r="H12" i="3"/>
  <c r="I12" i="3"/>
  <c r="H38" i="3"/>
  <c r="I38" i="3"/>
  <c r="H22" i="3"/>
  <c r="I22" i="3"/>
  <c r="I8" i="3"/>
  <c r="H8" i="3"/>
  <c r="H40" i="3"/>
  <c r="I40" i="3"/>
  <c r="H20" i="3"/>
  <c r="I20" i="3"/>
  <c r="I41" i="3" l="1"/>
  <c r="F22" i="13" s="1"/>
  <c r="H41" i="3"/>
  <c r="D22" i="13" s="1"/>
  <c r="J5" i="3" a="1"/>
  <c r="J14" i="3" l="1"/>
  <c r="J32" i="3"/>
  <c r="J37" i="3"/>
  <c r="J36" i="3"/>
  <c r="J35" i="3"/>
  <c r="J40" i="3"/>
  <c r="J38" i="3"/>
  <c r="J18" i="3"/>
  <c r="J9" i="3"/>
  <c r="J8" i="3"/>
  <c r="J20" i="3"/>
  <c r="J10" i="3"/>
  <c r="J7" i="3"/>
  <c r="J22" i="3"/>
  <c r="J25" i="3"/>
  <c r="J11" i="3"/>
  <c r="J24" i="3"/>
  <c r="J26" i="3"/>
  <c r="J27" i="3"/>
  <c r="J15" i="3"/>
  <c r="J39" i="3"/>
  <c r="J13" i="3"/>
  <c r="J6" i="3"/>
  <c r="J17" i="3"/>
  <c r="J34" i="3"/>
  <c r="J29" i="3"/>
  <c r="J30" i="3"/>
  <c r="J5" i="3"/>
  <c r="H9" i="11" s="1"/>
  <c r="J16" i="3"/>
  <c r="J31" i="3"/>
  <c r="J21" i="3"/>
  <c r="J23" i="3"/>
  <c r="J19" i="3"/>
  <c r="J33" i="3"/>
  <c r="J12" i="3"/>
  <c r="J28" i="3"/>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1" i="8" s="1"/>
  <c r="J9" i="11"/>
  <c r="J45" i="11" s="1"/>
  <c r="F21" i="8" s="1"/>
  <c r="L41" i="3"/>
  <c r="N41" i="3" s="1"/>
  <c r="Y41" i="3"/>
  <c r="O26" i="13" s="1"/>
  <c r="K9" i="11"/>
  <c r="K45" i="11" s="1"/>
  <c r="G21" i="8" s="1"/>
  <c r="K41" i="3"/>
  <c r="F32" i="13" s="1"/>
  <c r="I9" i="11"/>
  <c r="I45" i="11" s="1"/>
  <c r="E21" i="8" s="1"/>
  <c r="L9" i="11"/>
  <c r="L45" i="11" s="1"/>
  <c r="H21" i="8" s="1"/>
  <c r="AC41" i="3"/>
  <c r="O27" i="13" s="1"/>
  <c r="O5" i="3" l="1"/>
  <c r="O15" i="3"/>
  <c r="P15" i="3" s="1"/>
  <c r="F33" i="13"/>
  <c r="G38" i="13" s="1"/>
  <c r="O12" i="3" l="1"/>
  <c r="O9" i="3"/>
  <c r="O21" i="3"/>
  <c r="O26" i="3"/>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P24" i="3" l="1"/>
  <c r="Q24" i="3"/>
  <c r="Q13" i="3"/>
  <c r="P13" i="3"/>
  <c r="P18" i="3"/>
  <c r="Q18" i="3"/>
  <c r="Q25" i="3"/>
  <c r="P25" i="3"/>
  <c r="P33" i="3"/>
  <c r="Q33" i="3"/>
  <c r="Q15" i="3"/>
  <c r="Q6" i="3"/>
  <c r="P6" i="3"/>
  <c r="Q38" i="3"/>
  <c r="P38" i="3"/>
  <c r="Q28" i="3"/>
  <c r="P28" i="3"/>
  <c r="Q16" i="3"/>
  <c r="P16" i="3"/>
  <c r="Q30" i="3"/>
  <c r="P30" i="3"/>
  <c r="Q20" i="3"/>
  <c r="P20" i="3"/>
  <c r="Q36" i="3"/>
  <c r="P36" i="3"/>
  <c r="P2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2" i="8" s="1"/>
  <c r="R9" i="11"/>
  <c r="R45" i="11"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D19" i="8" l="1"/>
  <c r="D23" i="8" s="1"/>
  <c r="V41" i="3"/>
  <c r="V9" i="11"/>
  <c r="V45" i="11" s="1"/>
  <c r="H19" i="8" s="1"/>
  <c r="Q45" i="11"/>
  <c r="H22" i="8" s="1"/>
  <c r="W41" i="3"/>
  <c r="P45" i="11"/>
  <c r="G22" i="8" s="1"/>
  <c r="U9" i="11"/>
  <c r="U45" i="11" s="1"/>
  <c r="G19" i="8" s="1"/>
  <c r="O45" i="11"/>
  <c r="F22" i="8" s="1"/>
  <c r="T9" i="11"/>
  <c r="T45" i="11" s="1"/>
  <c r="F19" i="8" s="1"/>
  <c r="AE41" i="3"/>
  <c r="N45" i="11"/>
  <c r="E22" i="8" s="1"/>
  <c r="S9" i="11"/>
  <c r="S45" i="11" s="1"/>
  <c r="E19" i="8" s="1"/>
  <c r="AA41" i="3"/>
</calcChain>
</file>

<file path=xl/sharedStrings.xml><?xml version="1.0" encoding="utf-8"?>
<sst xmlns="http://schemas.openxmlformats.org/spreadsheetml/2006/main" count="1657" uniqueCount="835">
  <si>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</si>
  <si>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</si>
  <si>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</si>
  <si>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</si>
  <si>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</si>
  <si>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</si>
  <si>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</si>
  <si>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</si>
  <si>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</si>
  <si>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</si>
  <si>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</si>
  <si>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</si>
  <si>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</si>
  <si>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</si>
  <si>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</si>
  <si>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</si>
  <si>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</si>
  <si>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</si>
  <si>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</si>
  <si>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</si>
  <si>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</si>
  <si>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</si>
  <si>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</si>
  <si>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</si>
  <si>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</si>
  <si>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</si>
  <si>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</si>
  <si>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</si>
  <si>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</si>
  <si>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</si>
  <si>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</si>
  <si>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</si>
  <si>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4"/>
  </si>
  <si>
    <t>消費支出構成比</t>
    <rPh sb="0" eb="2">
      <t>ショウヒ</t>
    </rPh>
    <rPh sb="2" eb="4">
      <t>シシュツ</t>
    </rPh>
    <rPh sb="4" eb="7">
      <t>コウセイヒ</t>
    </rPh>
    <phoneticPr fontId="4"/>
  </si>
  <si>
    <t>自給率</t>
    <rPh sb="0" eb="3">
      <t>ジキュウリツ</t>
    </rPh>
    <phoneticPr fontId="4"/>
  </si>
  <si>
    <t>粗付加
価値率</t>
    <rPh sb="0" eb="1">
      <t>ソ</t>
    </rPh>
    <rPh sb="1" eb="3">
      <t>フカ</t>
    </rPh>
    <rPh sb="4" eb="6">
      <t>カチ</t>
    </rPh>
    <rPh sb="6" eb="7">
      <t>リツ</t>
    </rPh>
    <phoneticPr fontId="4"/>
  </si>
  <si>
    <t>雇用者
所得率</t>
    <rPh sb="0" eb="2">
      <t>コヨウ</t>
    </rPh>
    <rPh sb="2" eb="3">
      <t>シャ</t>
    </rPh>
    <rPh sb="4" eb="6">
      <t>ショトク</t>
    </rPh>
    <rPh sb="6" eb="7">
      <t>リツ</t>
    </rPh>
    <phoneticPr fontId="4"/>
  </si>
  <si>
    <t>雇用係数</t>
    <rPh sb="0" eb="2">
      <t>コヨウ</t>
    </rPh>
    <rPh sb="2" eb="4">
      <t>ケイスウ</t>
    </rPh>
    <phoneticPr fontId="6"/>
  </si>
  <si>
    <t>最終需要額(生産者価格)</t>
    <rPh sb="0" eb="2">
      <t>サイシュウ</t>
    </rPh>
    <rPh sb="2" eb="4">
      <t>ジュヨウ</t>
    </rPh>
    <rPh sb="4" eb="5">
      <t>ガク</t>
    </rPh>
    <rPh sb="6" eb="9">
      <t>セイサンシャ</t>
    </rPh>
    <rPh sb="9" eb="11">
      <t>カカク</t>
    </rPh>
    <phoneticPr fontId="10"/>
  </si>
  <si>
    <t>直　接　効　果</t>
    <rPh sb="0" eb="1">
      <t>チョク</t>
    </rPh>
    <rPh sb="2" eb="3">
      <t>セツ</t>
    </rPh>
    <rPh sb="4" eb="5">
      <t>コウ</t>
    </rPh>
    <rPh sb="6" eb="7">
      <t>カ</t>
    </rPh>
    <phoneticPr fontId="10"/>
  </si>
  <si>
    <t>(直接)</t>
    <rPh sb="1" eb="3">
      <t>チョクセツ</t>
    </rPh>
    <phoneticPr fontId="10"/>
  </si>
  <si>
    <t>総合効果</t>
    <rPh sb="0" eb="2">
      <t>ソウゴウ</t>
    </rPh>
    <rPh sb="2" eb="4">
      <t>コウカ</t>
    </rPh>
    <phoneticPr fontId="10"/>
  </si>
  <si>
    <t>(第1次)</t>
    <rPh sb="1" eb="2">
      <t>ダイ</t>
    </rPh>
    <rPh sb="3" eb="4">
      <t>ジ</t>
    </rPh>
    <phoneticPr fontId="10"/>
  </si>
  <si>
    <t>(第2次)</t>
    <rPh sb="1" eb="2">
      <t>ダイ</t>
    </rPh>
    <rPh sb="3" eb="4">
      <t>ジ</t>
    </rPh>
    <phoneticPr fontId="10"/>
  </si>
  <si>
    <t>県内需要
増加額</t>
    <rPh sb="0" eb="1">
      <t>ケン</t>
    </rPh>
    <rPh sb="1" eb="2">
      <t>ナイ</t>
    </rPh>
    <rPh sb="2" eb="4">
      <t>ジュヨウ</t>
    </rPh>
    <rPh sb="5" eb="7">
      <t>ゾウカ</t>
    </rPh>
    <rPh sb="7" eb="8">
      <t>ガク</t>
    </rPh>
    <phoneticPr fontId="10"/>
  </si>
  <si>
    <t>粗付加価値額</t>
    <rPh sb="0" eb="5">
      <t>ソフカカチ</t>
    </rPh>
    <rPh sb="5" eb="6">
      <t>ガク</t>
    </rPh>
    <phoneticPr fontId="10"/>
  </si>
  <si>
    <t>雇用者
所得額</t>
    <rPh sb="0" eb="3">
      <t>コヨウシャ</t>
    </rPh>
    <rPh sb="4" eb="6">
      <t>ショトク</t>
    </rPh>
    <rPh sb="6" eb="7">
      <t>ガク</t>
    </rPh>
    <phoneticPr fontId="10"/>
  </si>
  <si>
    <t>原材料
投入額</t>
    <rPh sb="0" eb="3">
      <t>ゲンザイリョウ</t>
    </rPh>
    <rPh sb="4" eb="6">
      <t>トウニュウ</t>
    </rPh>
    <rPh sb="6" eb="7">
      <t>ガク</t>
    </rPh>
    <phoneticPr fontId="10"/>
  </si>
  <si>
    <t>県内
需要額</t>
    <rPh sb="1" eb="2">
      <t>ナイ</t>
    </rPh>
    <phoneticPr fontId="10"/>
  </si>
  <si>
    <t>移輸入額</t>
    <rPh sb="0" eb="1">
      <t>イ</t>
    </rPh>
    <rPh sb="1" eb="3">
      <t>ユニュウ</t>
    </rPh>
    <phoneticPr fontId="10"/>
  </si>
  <si>
    <t>第１次生産誘発額</t>
    <rPh sb="0" eb="1">
      <t>ダイ</t>
    </rPh>
    <rPh sb="2" eb="3">
      <t>ジ</t>
    </rPh>
    <rPh sb="3" eb="5">
      <t>セイサン</t>
    </rPh>
    <rPh sb="5" eb="7">
      <t>ユウハツ</t>
    </rPh>
    <rPh sb="7" eb="8">
      <t>ガク</t>
    </rPh>
    <phoneticPr fontId="10"/>
  </si>
  <si>
    <t>粗付加価値誘発額</t>
    <rPh sb="0" eb="5">
      <t>ソフカカチ</t>
    </rPh>
    <rPh sb="5" eb="7">
      <t>ユウハツ</t>
    </rPh>
    <rPh sb="7" eb="8">
      <t>ガク</t>
    </rPh>
    <phoneticPr fontId="10"/>
  </si>
  <si>
    <t>雇用者所得誘発額</t>
    <rPh sb="0" eb="3">
      <t>コヨウシャ</t>
    </rPh>
    <rPh sb="3" eb="5">
      <t>ショトク</t>
    </rPh>
    <rPh sb="5" eb="7">
      <t>ユウハツ</t>
    </rPh>
    <rPh sb="7" eb="8">
      <t>ガク</t>
    </rPh>
    <phoneticPr fontId="10"/>
  </si>
  <si>
    <t>消費転換係数</t>
    <rPh sb="0" eb="2">
      <t>ショウヒ</t>
    </rPh>
    <rPh sb="2" eb="4">
      <t>テンカン</t>
    </rPh>
    <rPh sb="4" eb="6">
      <t>ケイスウ</t>
    </rPh>
    <phoneticPr fontId="10"/>
  </si>
  <si>
    <t>消費支
出総額</t>
    <rPh sb="0" eb="2">
      <t>ショウヒ</t>
    </rPh>
    <rPh sb="2" eb="5">
      <t>シシュツ</t>
    </rPh>
    <rPh sb="5" eb="7">
      <t>ソウガク</t>
    </rPh>
    <phoneticPr fontId="10"/>
  </si>
  <si>
    <t>部門別
消費支出</t>
    <rPh sb="0" eb="3">
      <t>ブモンベツ</t>
    </rPh>
    <rPh sb="4" eb="8">
      <t>ショウヒシシュツ</t>
    </rPh>
    <phoneticPr fontId="10"/>
  </si>
  <si>
    <t>県  内
需要額</t>
    <rPh sb="0" eb="4">
      <t>ケンナイ</t>
    </rPh>
    <rPh sb="5" eb="8">
      <t>ジュヨウガク</t>
    </rPh>
    <phoneticPr fontId="10"/>
  </si>
  <si>
    <t>移輸入額</t>
    <rPh sb="0" eb="1">
      <t>イ</t>
    </rPh>
    <rPh sb="1" eb="4">
      <t>ユニュウガク</t>
    </rPh>
    <phoneticPr fontId="10"/>
  </si>
  <si>
    <t>第２次生産誘発額</t>
    <rPh sb="0" eb="1">
      <t>ダイ</t>
    </rPh>
    <rPh sb="2" eb="3">
      <t>ジ</t>
    </rPh>
    <rPh sb="3" eb="5">
      <t>セイサン</t>
    </rPh>
    <rPh sb="5" eb="7">
      <t>ユウハツ</t>
    </rPh>
    <rPh sb="7" eb="8">
      <t>ガク</t>
    </rPh>
    <phoneticPr fontId="10"/>
  </si>
  <si>
    <t>粗付加価値誘発額</t>
    <rPh sb="0" eb="1">
      <t>ホボ</t>
    </rPh>
    <rPh sb="1" eb="3">
      <t>フカ</t>
    </rPh>
    <rPh sb="3" eb="5">
      <t>カチ</t>
    </rPh>
    <rPh sb="5" eb="7">
      <t>ユウハツ</t>
    </rPh>
    <rPh sb="7" eb="8">
      <t>ガク</t>
    </rPh>
    <phoneticPr fontId="10"/>
  </si>
  <si>
    <t>雇用者所得誘発額</t>
    <rPh sb="0" eb="3">
      <t>コヨウシャ</t>
    </rPh>
    <rPh sb="3" eb="5">
      <t>ショトク</t>
    </rPh>
    <rPh sb="5" eb="8">
      <t>ユウハツガク</t>
    </rPh>
    <phoneticPr fontId="10"/>
  </si>
  <si>
    <t>生産誘発額</t>
    <rPh sb="0" eb="2">
      <t>セイサン</t>
    </rPh>
    <rPh sb="2" eb="4">
      <t>ユウハツ</t>
    </rPh>
    <rPh sb="4" eb="5">
      <t>ガク</t>
    </rPh>
    <phoneticPr fontId="10"/>
  </si>
  <si>
    <t>雇用誘発者数計</t>
    <rPh sb="6" eb="7">
      <t>ケイ</t>
    </rPh>
    <phoneticPr fontId="10"/>
  </si>
  <si>
    <t>C=B×粗付加価値率</t>
    <rPh sb="4" eb="7">
      <t>ソフカ</t>
    </rPh>
    <rPh sb="7" eb="9">
      <t>カチ</t>
    </rPh>
    <rPh sb="9" eb="10">
      <t>リツ</t>
    </rPh>
    <phoneticPr fontId="10"/>
  </si>
  <si>
    <t>D=B×雇用者所得率</t>
    <rPh sb="4" eb="7">
      <t>コヨウシャ</t>
    </rPh>
    <rPh sb="7" eb="10">
      <t>ショトクリツ</t>
    </rPh>
    <phoneticPr fontId="10"/>
  </si>
  <si>
    <t>E=B×投入係数</t>
    <rPh sb="4" eb="6">
      <t>トウニュウ</t>
    </rPh>
    <rPh sb="6" eb="8">
      <t>ケイスウ</t>
    </rPh>
    <phoneticPr fontId="10"/>
  </si>
  <si>
    <t>F=E×自給率</t>
    <rPh sb="4" eb="7">
      <t>ジキュウリツ</t>
    </rPh>
    <phoneticPr fontId="10"/>
  </si>
  <si>
    <t>G=E×移輸入率</t>
    <rPh sb="4" eb="5">
      <t>イ</t>
    </rPh>
    <rPh sb="5" eb="7">
      <t>ユニュウ</t>
    </rPh>
    <phoneticPr fontId="10"/>
  </si>
  <si>
    <t>H=逆行列係数×F</t>
    <rPh sb="2" eb="5">
      <t>ギャクギョウレツ</t>
    </rPh>
    <rPh sb="5" eb="7">
      <t>ケイスウ</t>
    </rPh>
    <phoneticPr fontId="10"/>
  </si>
  <si>
    <t>I=H×粗付加価値率</t>
    <rPh sb="4" eb="7">
      <t>ソフカ</t>
    </rPh>
    <rPh sb="7" eb="9">
      <t>カチ</t>
    </rPh>
    <rPh sb="9" eb="10">
      <t>リツ</t>
    </rPh>
    <phoneticPr fontId="10"/>
  </si>
  <si>
    <t>J=H×雇用者所得率</t>
    <rPh sb="4" eb="7">
      <t>コヨウシャ</t>
    </rPh>
    <rPh sb="7" eb="10">
      <t>ショトクリツ</t>
    </rPh>
    <phoneticPr fontId="10"/>
  </si>
  <si>
    <t>M=L×消費支出構成</t>
    <rPh sb="4" eb="6">
      <t>ショウヒ</t>
    </rPh>
    <rPh sb="6" eb="8">
      <t>シシュツ</t>
    </rPh>
    <rPh sb="8" eb="10">
      <t>コウセイ</t>
    </rPh>
    <phoneticPr fontId="10"/>
  </si>
  <si>
    <t>N=M×自給率</t>
    <rPh sb="4" eb="7">
      <t>ジキュウリツ</t>
    </rPh>
    <phoneticPr fontId="10"/>
  </si>
  <si>
    <t>O=M×移輸入率</t>
    <rPh sb="4" eb="5">
      <t>イ</t>
    </rPh>
    <rPh sb="5" eb="7">
      <t>ユニュウ</t>
    </rPh>
    <rPh sb="7" eb="8">
      <t>リツ</t>
    </rPh>
    <phoneticPr fontId="10"/>
  </si>
  <si>
    <t>P=逆行列係数×N</t>
    <rPh sb="2" eb="5">
      <t>ギャクギョウレツ</t>
    </rPh>
    <rPh sb="5" eb="7">
      <t>ケイスウ</t>
    </rPh>
    <phoneticPr fontId="10"/>
  </si>
  <si>
    <t>Q=P×粗付加価値率</t>
    <rPh sb="4" eb="7">
      <t>ソフカ</t>
    </rPh>
    <rPh sb="7" eb="9">
      <t>カチ</t>
    </rPh>
    <rPh sb="9" eb="10">
      <t>リツ</t>
    </rPh>
    <phoneticPr fontId="10"/>
  </si>
  <si>
    <t>R=P×雇用者所得率</t>
    <rPh sb="4" eb="7">
      <t>コヨウシャ</t>
    </rPh>
    <rPh sb="7" eb="10">
      <t>ショトクリツ</t>
    </rPh>
    <phoneticPr fontId="10"/>
  </si>
  <si>
    <t>B×雇用係数</t>
    <rPh sb="2" eb="4">
      <t>コヨウ</t>
    </rPh>
    <rPh sb="4" eb="6">
      <t>ケイスウ</t>
    </rPh>
    <phoneticPr fontId="10"/>
  </si>
  <si>
    <t>H×雇用係数</t>
    <rPh sb="2" eb="4">
      <t>コヨウ</t>
    </rPh>
    <rPh sb="4" eb="6">
      <t>ケイスウ</t>
    </rPh>
    <phoneticPr fontId="10"/>
  </si>
  <si>
    <t>P×雇用係数</t>
    <rPh sb="2" eb="4">
      <t>コヨウ</t>
    </rPh>
    <rPh sb="4" eb="6">
      <t>ケイスウ</t>
    </rPh>
    <phoneticPr fontId="10"/>
  </si>
  <si>
    <t>就業誘
発者数</t>
    <phoneticPr fontId="10"/>
  </si>
  <si>
    <t>雇用誘
発者数</t>
    <phoneticPr fontId="10"/>
  </si>
  <si>
    <t>A</t>
    <phoneticPr fontId="10"/>
  </si>
  <si>
    <t>K</t>
    <phoneticPr fontId="10"/>
  </si>
  <si>
    <t>L=(D+J)×K</t>
    <phoneticPr fontId="10"/>
  </si>
  <si>
    <t>B+H+P</t>
    <phoneticPr fontId="10"/>
  </si>
  <si>
    <t>C+I+Q</t>
    <phoneticPr fontId="10"/>
  </si>
  <si>
    <t>D+J+R</t>
    <phoneticPr fontId="10"/>
  </si>
  <si>
    <t>計</t>
    <rPh sb="0" eb="1">
      <t>ケイ</t>
    </rPh>
    <phoneticPr fontId="7"/>
  </si>
  <si>
    <t>B=A×自給率</t>
    <rPh sb="4" eb="7">
      <t>ジキュウリツ</t>
    </rPh>
    <phoneticPr fontId="7"/>
  </si>
  <si>
    <t>第1次生産誘発額</t>
    <rPh sb="0" eb="1">
      <t>ダイ</t>
    </rPh>
    <rPh sb="2" eb="3">
      <t>ジ</t>
    </rPh>
    <rPh sb="3" eb="5">
      <t>セイサン</t>
    </rPh>
    <rPh sb="5" eb="8">
      <t>ユウハツガク</t>
    </rPh>
    <phoneticPr fontId="7"/>
  </si>
  <si>
    <t>県内需要増加額</t>
    <rPh sb="0" eb="2">
      <t>ケンナイ</t>
    </rPh>
    <rPh sb="2" eb="4">
      <t>ジュヨウ</t>
    </rPh>
    <rPh sb="4" eb="7">
      <t>ゾウカガク</t>
    </rPh>
    <phoneticPr fontId="7"/>
  </si>
  <si>
    <t>移輸入
率</t>
    <rPh sb="0" eb="1">
      <t>イ</t>
    </rPh>
    <rPh sb="1" eb="3">
      <t>ユニュウ</t>
    </rPh>
    <rPh sb="4" eb="5">
      <t>リツ</t>
    </rPh>
    <phoneticPr fontId="4"/>
  </si>
  <si>
    <t>第１次間接波及効果</t>
    <rPh sb="5" eb="7">
      <t>ハキュウ</t>
    </rPh>
    <phoneticPr fontId="7"/>
  </si>
  <si>
    <t>第２次間接波及効果</t>
    <rPh sb="3" eb="5">
      <t>カンセツ</t>
    </rPh>
    <phoneticPr fontId="7"/>
  </si>
  <si>
    <t>B×従業係数</t>
    <rPh sb="2" eb="4">
      <t>ジュウギョウ</t>
    </rPh>
    <rPh sb="4" eb="6">
      <t>ケイスウ</t>
    </rPh>
    <phoneticPr fontId="10"/>
  </si>
  <si>
    <t>H×従業係数</t>
    <rPh sb="2" eb="4">
      <t>ジュウギョウ</t>
    </rPh>
    <rPh sb="4" eb="6">
      <t>ケイスウ</t>
    </rPh>
    <phoneticPr fontId="10"/>
  </si>
  <si>
    <t>P×従業係数</t>
    <rPh sb="2" eb="4">
      <t>ジュウギョウ</t>
    </rPh>
    <rPh sb="4" eb="6">
      <t>ケイスウ</t>
    </rPh>
    <phoneticPr fontId="10"/>
  </si>
  <si>
    <t>従業誘発者数計</t>
    <rPh sb="0" eb="1">
      <t>ジュウ</t>
    </rPh>
    <rPh sb="6" eb="7">
      <t>ケイ</t>
    </rPh>
    <phoneticPr fontId="10"/>
  </si>
  <si>
    <t>産業連関分析結果</t>
    <rPh sb="0" eb="2">
      <t>サンギョウ</t>
    </rPh>
    <rPh sb="2" eb="4">
      <t>レンカン</t>
    </rPh>
    <rPh sb="4" eb="6">
      <t>ブンセキ</t>
    </rPh>
    <rPh sb="6" eb="8">
      <t>ケッカ</t>
    </rPh>
    <phoneticPr fontId="10"/>
  </si>
  <si>
    <t>最終需要額</t>
    <rPh sb="0" eb="2">
      <t>サイシュウ</t>
    </rPh>
    <rPh sb="2" eb="4">
      <t>ジュヨウ</t>
    </rPh>
    <rPh sb="4" eb="5">
      <t>ガク</t>
    </rPh>
    <phoneticPr fontId="10"/>
  </si>
  <si>
    <t>うち県内最終需要額</t>
    <rPh sb="2" eb="4">
      <t>ケンナイ</t>
    </rPh>
    <rPh sb="4" eb="6">
      <t>サイシュウ</t>
    </rPh>
    <rPh sb="6" eb="8">
      <t>ジュヨウ</t>
    </rPh>
    <rPh sb="8" eb="9">
      <t>ガク</t>
    </rPh>
    <phoneticPr fontId="10"/>
  </si>
  <si>
    <t>生産誘発額</t>
    <rPh sb="0" eb="2">
      <t>セイサン</t>
    </rPh>
    <rPh sb="2" eb="5">
      <t>ユウハツガク</t>
    </rPh>
    <phoneticPr fontId="10"/>
  </si>
  <si>
    <t>区分</t>
    <rPh sb="0" eb="2">
      <t>クブン</t>
    </rPh>
    <phoneticPr fontId="10"/>
  </si>
  <si>
    <t>うち粗付加価値</t>
    <rPh sb="2" eb="5">
      <t>ソフカ</t>
    </rPh>
    <rPh sb="5" eb="7">
      <t>カチ</t>
    </rPh>
    <phoneticPr fontId="10"/>
  </si>
  <si>
    <t>うち</t>
    <phoneticPr fontId="10"/>
  </si>
  <si>
    <t>誘発額</t>
  </si>
  <si>
    <t>誘発額</t>
    <rPh sb="0" eb="3">
      <t>ユウハツガク</t>
    </rPh>
    <phoneticPr fontId="10"/>
  </si>
  <si>
    <t>発者数</t>
    <rPh sb="1" eb="2">
      <t>シャ</t>
    </rPh>
    <rPh sb="2" eb="3">
      <t>スウ</t>
    </rPh>
    <phoneticPr fontId="10"/>
  </si>
  <si>
    <t>うち雇用者所得</t>
    <phoneticPr fontId="10"/>
  </si>
  <si>
    <t>雇用誘</t>
    <phoneticPr fontId="10"/>
  </si>
  <si>
    <t>生産誘発額</t>
    <rPh sb="0" eb="2">
      <t>セイサン</t>
    </rPh>
    <rPh sb="2" eb="5">
      <t>ユウハツガク</t>
    </rPh>
    <phoneticPr fontId="7"/>
  </si>
  <si>
    <t>部門</t>
    <rPh sb="0" eb="2">
      <t>ブモン</t>
    </rPh>
    <phoneticPr fontId="7"/>
  </si>
  <si>
    <t>粗付加価値誘発額</t>
    <rPh sb="0" eb="3">
      <t>ソフカ</t>
    </rPh>
    <rPh sb="3" eb="5">
      <t>カチ</t>
    </rPh>
    <rPh sb="5" eb="8">
      <t>ユウハツガク</t>
    </rPh>
    <phoneticPr fontId="7"/>
  </si>
  <si>
    <t>雇用者所</t>
    <rPh sb="0" eb="3">
      <t>コヨウシャ</t>
    </rPh>
    <rPh sb="3" eb="4">
      <t>ショ</t>
    </rPh>
    <phoneticPr fontId="7"/>
  </si>
  <si>
    <t>者数</t>
    <rPh sb="0" eb="1">
      <t>シャ</t>
    </rPh>
    <rPh sb="1" eb="2">
      <t>スウ</t>
    </rPh>
    <phoneticPr fontId="7"/>
  </si>
  <si>
    <t>得誘発額</t>
    <rPh sb="0" eb="1">
      <t>エ</t>
    </rPh>
    <rPh sb="1" eb="4">
      <t>ユウハツガク</t>
    </rPh>
    <phoneticPr fontId="7"/>
  </si>
  <si>
    <t>直接効果</t>
    <rPh sb="0" eb="2">
      <t>チョクセツ</t>
    </rPh>
    <rPh sb="2" eb="4">
      <t>コウカ</t>
    </rPh>
    <phoneticPr fontId="7"/>
  </si>
  <si>
    <t>直接効果 (ｱ)</t>
    <rPh sb="0" eb="2">
      <t>チョクセツ</t>
    </rPh>
    <rPh sb="2" eb="4">
      <t>コウカ</t>
    </rPh>
    <phoneticPr fontId="7"/>
  </si>
  <si>
    <t>第1次間接波及効果 (ｲ)</t>
    <rPh sb="0" eb="1">
      <t>ダイ</t>
    </rPh>
    <rPh sb="2" eb="9">
      <t>ジカンセツハキュウコウカ</t>
    </rPh>
    <phoneticPr fontId="7"/>
  </si>
  <si>
    <t>第2次間接波及効果 (ｳ)</t>
    <rPh sb="0" eb="1">
      <t>ダイ</t>
    </rPh>
    <rPh sb="2" eb="9">
      <t>ジカンセツハキュウコウカ</t>
    </rPh>
    <phoneticPr fontId="7"/>
  </si>
  <si>
    <t>総合効果 (ｱ+ｲ+ｳ)</t>
    <rPh sb="0" eb="2">
      <t>ソウゴウ</t>
    </rPh>
    <rPh sb="2" eb="4">
      <t>コウカ</t>
    </rPh>
    <phoneticPr fontId="7"/>
  </si>
  <si>
    <t>雇用誘発</t>
    <rPh sb="0" eb="2">
      <t>コヨウ</t>
    </rPh>
    <rPh sb="2" eb="4">
      <t>ユウハツ</t>
    </rPh>
    <phoneticPr fontId="7"/>
  </si>
  <si>
    <t>経済波及効果推計表</t>
    <rPh sb="0" eb="2">
      <t>ケイザイ</t>
    </rPh>
    <rPh sb="2" eb="6">
      <t>ハキュウコウカ</t>
    </rPh>
    <rPh sb="6" eb="8">
      <t>スイケイ</t>
    </rPh>
    <rPh sb="8" eb="9">
      <t>ヒョウ</t>
    </rPh>
    <phoneticPr fontId="7"/>
  </si>
  <si>
    <t>第１次間接波及効果</t>
    <rPh sb="0" eb="1">
      <t>ダイ</t>
    </rPh>
    <rPh sb="2" eb="3">
      <t>ジ</t>
    </rPh>
    <rPh sb="3" eb="5">
      <t>カンセツ</t>
    </rPh>
    <rPh sb="5" eb="7">
      <t>ハキュウ</t>
    </rPh>
    <rPh sb="7" eb="9">
      <t>コウカ</t>
    </rPh>
    <phoneticPr fontId="10"/>
  </si>
  <si>
    <t>第２次間接波及効果</t>
    <rPh sb="0" eb="1">
      <t>ダイ</t>
    </rPh>
    <rPh sb="2" eb="3">
      <t>ジ</t>
    </rPh>
    <rPh sb="3" eb="5">
      <t>カンセツ</t>
    </rPh>
    <rPh sb="5" eb="7">
      <t>ハキュウ</t>
    </rPh>
    <rPh sb="7" eb="9">
      <t>コウカ</t>
    </rPh>
    <phoneticPr fontId="10"/>
  </si>
  <si>
    <t>直接効果（県内需要額）</t>
    <rPh sb="0" eb="2">
      <t>チョクセツ</t>
    </rPh>
    <rPh sb="2" eb="4">
      <t>コウカ</t>
    </rPh>
    <rPh sb="5" eb="7">
      <t>ケンナイ</t>
    </rPh>
    <rPh sb="7" eb="10">
      <t>ジュヨウガク</t>
    </rPh>
    <phoneticPr fontId="10"/>
  </si>
  <si>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5"/>
  </si>
  <si>
    <t>(1)すべての生産は、最終需要を満たすために行われるとします。</t>
    <rPh sb="7" eb="9">
      <t>セイサン</t>
    </rPh>
    <rPh sb="11" eb="13">
      <t>サイシュウ</t>
    </rPh>
    <rPh sb="13" eb="15">
      <t>ジュヨウ</t>
    </rPh>
    <rPh sb="16" eb="17">
      <t>ミ</t>
    </rPh>
    <rPh sb="22" eb="23">
      <t>オコナ</t>
    </rPh>
    <phoneticPr fontId="5"/>
  </si>
  <si>
    <t>(2)生産を行う上での制約条件はないものとします。</t>
    <rPh sb="3" eb="5">
      <t>セイサン</t>
    </rPh>
    <rPh sb="6" eb="7">
      <t>オコナ</t>
    </rPh>
    <rPh sb="8" eb="9">
      <t>ウエ</t>
    </rPh>
    <rPh sb="11" eb="13">
      <t>セイヤク</t>
    </rPh>
    <rPh sb="13" eb="15">
      <t>ジョウケン</t>
    </rPh>
    <phoneticPr fontId="5"/>
  </si>
  <si>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5"/>
  </si>
  <si>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5"/>
  </si>
  <si>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5"/>
  </si>
  <si>
    <t>１　分析テーマ</t>
    <rPh sb="2" eb="4">
      <t>ブンセキ</t>
    </rPh>
    <phoneticPr fontId="7"/>
  </si>
  <si>
    <t>２　分析内容</t>
    <rPh sb="2" eb="4">
      <t>ブンセキ</t>
    </rPh>
    <rPh sb="4" eb="6">
      <t>ナイヨウ</t>
    </rPh>
    <phoneticPr fontId="10"/>
  </si>
  <si>
    <t>３　当初設定</t>
    <rPh sb="2" eb="4">
      <t>トウショ</t>
    </rPh>
    <rPh sb="4" eb="6">
      <t>セッテイ</t>
    </rPh>
    <phoneticPr fontId="10"/>
  </si>
  <si>
    <t>４　分析結果</t>
    <rPh sb="2" eb="4">
      <t>ブンセキ</t>
    </rPh>
    <rPh sb="4" eb="6">
      <t>ケッカ</t>
    </rPh>
    <phoneticPr fontId="10"/>
  </si>
  <si>
    <t>５　産業連関表による分析の注意点</t>
    <rPh sb="2" eb="4">
      <t>サンギョウ</t>
    </rPh>
    <rPh sb="4" eb="6">
      <t>レンカン</t>
    </rPh>
    <rPh sb="6" eb="7">
      <t>ヒョウ</t>
    </rPh>
    <rPh sb="10" eb="12">
      <t>ブンセキ</t>
    </rPh>
    <rPh sb="13" eb="16">
      <t>チュウイテン</t>
    </rPh>
    <phoneticPr fontId="5"/>
  </si>
  <si>
    <t>（使用データ：平成○○年大分市家計調査年報）</t>
    <rPh sb="1" eb="3">
      <t>シヨウ</t>
    </rPh>
    <rPh sb="7" eb="9">
      <t>ヘイセイ</t>
    </rPh>
    <rPh sb="12" eb="14">
      <t>オオイタ</t>
    </rPh>
    <rPh sb="14" eb="15">
      <t>シ</t>
    </rPh>
    <rPh sb="15" eb="17">
      <t>カケイ</t>
    </rPh>
    <phoneticPr fontId="10"/>
  </si>
  <si>
    <t>最終需要増加額</t>
    <rPh sb="0" eb="2">
      <t>サイシュウ</t>
    </rPh>
    <rPh sb="2" eb="4">
      <t>ジュヨウ</t>
    </rPh>
    <rPh sb="4" eb="7">
      <t>ゾウカガク</t>
    </rPh>
    <phoneticPr fontId="7"/>
  </si>
  <si>
    <t>直接需要＝県内最終需要増加額</t>
    <rPh sb="0" eb="2">
      <t>チョクセツ</t>
    </rPh>
    <rPh sb="2" eb="4">
      <t>ジュヨウ</t>
    </rPh>
    <rPh sb="5" eb="7">
      <t>ケンナイ</t>
    </rPh>
    <rPh sb="7" eb="9">
      <t>サイシュウ</t>
    </rPh>
    <rPh sb="9" eb="11">
      <t>ジュヨウ</t>
    </rPh>
    <rPh sb="11" eb="14">
      <t>ゾウカガク</t>
    </rPh>
    <phoneticPr fontId="7"/>
  </si>
  <si>
    <t>原材料投入額</t>
    <rPh sb="0" eb="3">
      <t>ゲンザイリョウ</t>
    </rPh>
    <rPh sb="3" eb="6">
      <t>トウニュウガク</t>
    </rPh>
    <phoneticPr fontId="7"/>
  </si>
  <si>
    <t>雇用者所得誘発額</t>
    <rPh sb="0" eb="3">
      <t>コヨウシャ</t>
    </rPh>
    <rPh sb="3" eb="5">
      <t>ショトク</t>
    </rPh>
    <rPh sb="5" eb="8">
      <t>ユウハツガク</t>
    </rPh>
    <phoneticPr fontId="7"/>
  </si>
  <si>
    <t>県内需要額</t>
    <rPh sb="0" eb="2">
      <t>ケンナイ</t>
    </rPh>
    <rPh sb="2" eb="5">
      <t>ジュヨウガク</t>
    </rPh>
    <phoneticPr fontId="7"/>
  </si>
  <si>
    <t>移輸入額</t>
    <rPh sb="0" eb="1">
      <t>イ</t>
    </rPh>
    <rPh sb="1" eb="4">
      <t>ユニュウガク</t>
    </rPh>
    <phoneticPr fontId="7"/>
  </si>
  <si>
    <t>第1次間接波及効果</t>
    <phoneticPr fontId="7"/>
  </si>
  <si>
    <t>（原材料投入額+粗付加価値額）</t>
    <phoneticPr fontId="7"/>
  </si>
  <si>
    <t>雇用誘発者数</t>
    <rPh sb="0" eb="2">
      <t>コヨウ</t>
    </rPh>
    <rPh sb="2" eb="4">
      <t>ユウハツ</t>
    </rPh>
    <rPh sb="4" eb="5">
      <t>シャ</t>
    </rPh>
    <rPh sb="5" eb="6">
      <t>スウ</t>
    </rPh>
    <phoneticPr fontId="7"/>
  </si>
  <si>
    <t>（直接効果＋第1次間接波及効果）</t>
    <rPh sb="1" eb="3">
      <t>チョクセツ</t>
    </rPh>
    <rPh sb="3" eb="5">
      <t>コウカ</t>
    </rPh>
    <rPh sb="6" eb="7">
      <t>ダイ</t>
    </rPh>
    <rPh sb="8" eb="15">
      <t>ジカンセツハキュウコウカ</t>
    </rPh>
    <phoneticPr fontId="7"/>
  </si>
  <si>
    <t>消費支出額</t>
    <rPh sb="0" eb="2">
      <t>ショウヒ</t>
    </rPh>
    <rPh sb="2" eb="5">
      <t>シシュツガク</t>
    </rPh>
    <phoneticPr fontId="7"/>
  </si>
  <si>
    <t>第2次間接波及効果</t>
    <phoneticPr fontId="7"/>
  </si>
  <si>
    <t xml:space="preserve"> × 雇用者所得率</t>
    <rPh sb="3" eb="6">
      <t>コヨウシャ</t>
    </rPh>
    <rPh sb="6" eb="8">
      <t>ショトク</t>
    </rPh>
    <rPh sb="8" eb="9">
      <t>リツ</t>
    </rPh>
    <phoneticPr fontId="7"/>
  </si>
  <si>
    <t xml:space="preserve"> × 粗付加価値率</t>
    <rPh sb="3" eb="6">
      <t>ソフカ</t>
    </rPh>
    <rPh sb="6" eb="9">
      <t>カチリツ</t>
    </rPh>
    <phoneticPr fontId="7"/>
  </si>
  <si>
    <t xml:space="preserve"> × 県内自給率</t>
    <rPh sb="3" eb="5">
      <t>ケンナイ</t>
    </rPh>
    <rPh sb="5" eb="8">
      <t>ジキュウリツ</t>
    </rPh>
    <phoneticPr fontId="7"/>
  </si>
  <si>
    <t xml:space="preserve"> × 投入係数</t>
    <rPh sb="3" eb="5">
      <t>トウニュウ</t>
    </rPh>
    <rPh sb="5" eb="7">
      <t>ケイスウ</t>
    </rPh>
    <phoneticPr fontId="7"/>
  </si>
  <si>
    <t xml:space="preserve"> × 移輸入率</t>
    <rPh sb="3" eb="4">
      <t>イ</t>
    </rPh>
    <rPh sb="4" eb="6">
      <t>ユニュウ</t>
    </rPh>
    <rPh sb="6" eb="7">
      <t>リツ</t>
    </rPh>
    <phoneticPr fontId="7"/>
  </si>
  <si>
    <t xml:space="preserve"> × 逆行列係数</t>
    <rPh sb="3" eb="6">
      <t>ギャクギョウレツ</t>
    </rPh>
    <rPh sb="6" eb="8">
      <t>ケイスウ</t>
    </rPh>
    <phoneticPr fontId="7"/>
  </si>
  <si>
    <t xml:space="preserve"> × 消費支出構成比</t>
    <rPh sb="3" eb="5">
      <t>ショウヒ</t>
    </rPh>
    <rPh sb="5" eb="7">
      <t>シシュツ</t>
    </rPh>
    <rPh sb="7" eb="10">
      <t>コウセイヒ</t>
    </rPh>
    <phoneticPr fontId="7"/>
  </si>
  <si>
    <t>第２次間接波及効果</t>
    <rPh sb="0" eb="1">
      <t>ダイ</t>
    </rPh>
    <rPh sb="2" eb="9">
      <t>ジカンセツハキュウコウカ</t>
    </rPh>
    <phoneticPr fontId="7"/>
  </si>
  <si>
    <t>第１次間接波及効果</t>
    <rPh sb="0" eb="1">
      <t>ダイ</t>
    </rPh>
    <rPh sb="2" eb="9">
      <t>ジカンセツハキュウコウカ</t>
    </rPh>
    <phoneticPr fontId="7"/>
  </si>
  <si>
    <t xml:space="preserve"> × 雇用係数</t>
    <rPh sb="3" eb="5">
      <t>コヨウ</t>
    </rPh>
    <rPh sb="5" eb="7">
      <t>ケイスウ</t>
    </rPh>
    <phoneticPr fontId="7"/>
  </si>
  <si>
    <t>経済波及効果フロー</t>
    <rPh sb="0" eb="2">
      <t>ケイザイ</t>
    </rPh>
    <rPh sb="2" eb="6">
      <t>ハキュウコウカ</t>
    </rPh>
    <phoneticPr fontId="7"/>
  </si>
  <si>
    <t>分析テーマ</t>
    <rPh sb="0" eb="2">
      <t>ブンセキ</t>
    </rPh>
    <phoneticPr fontId="7"/>
  </si>
  <si>
    <t>１．ご利用にあたって</t>
    <rPh sb="3" eb="5">
      <t>リヨウ</t>
    </rPh>
    <phoneticPr fontId="5"/>
  </si>
  <si>
    <t>２．分析ツールの使用方法</t>
    <rPh sb="2" eb="4">
      <t>ブンセキ</t>
    </rPh>
    <rPh sb="8" eb="10">
      <t>シヨウ</t>
    </rPh>
    <rPh sb="10" eb="12">
      <t>ホウホウ</t>
    </rPh>
    <phoneticPr fontId="5"/>
  </si>
  <si>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5"/>
  </si>
  <si>
    <t>４．その他</t>
    <rPh sb="4" eb="5">
      <t>ホカ</t>
    </rPh>
    <phoneticPr fontId="5"/>
  </si>
  <si>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5"/>
  </si>
  <si>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</si>
  <si>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5"/>
  </si>
  <si>
    <t>〒870-8501　大分県大分市大手町３－１－１</t>
    <phoneticPr fontId="7"/>
  </si>
  <si>
    <t>E-mail：a10800@pref.oita.lg.jp</t>
    <phoneticPr fontId="7"/>
  </si>
  <si>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5"/>
  </si>
  <si>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5"/>
  </si>
  <si>
    <t>分析ツールに関する問い合わせは下記までお願いします。</t>
    <rPh sb="0" eb="2">
      <t>ブンセキ</t>
    </rPh>
    <rPh sb="6" eb="7">
      <t>カン</t>
    </rPh>
    <rPh sb="9" eb="10">
      <t>ト</t>
    </rPh>
    <rPh sb="11" eb="12">
      <t>ア</t>
    </rPh>
    <rPh sb="15" eb="17">
      <t>カキ</t>
    </rPh>
    <rPh sb="20" eb="21">
      <t>ネガ</t>
    </rPh>
    <phoneticPr fontId="5"/>
  </si>
  <si>
    <t>1)</t>
    <phoneticPr fontId="7"/>
  </si>
  <si>
    <t>2)</t>
    <phoneticPr fontId="7"/>
  </si>
  <si>
    <t>3)</t>
    <phoneticPr fontId="7"/>
  </si>
  <si>
    <t>4)</t>
    <phoneticPr fontId="7"/>
  </si>
  <si>
    <t>部門別経済波及効果分析グラフ</t>
    <rPh sb="0" eb="3">
      <t>ブモンベツ</t>
    </rPh>
    <rPh sb="3" eb="5">
      <t>ケイザイ</t>
    </rPh>
    <rPh sb="5" eb="9">
      <t>ハキュウコウカ</t>
    </rPh>
    <rPh sb="9" eb="11">
      <t>ブンセキ</t>
    </rPh>
    <phoneticPr fontId="7"/>
  </si>
  <si>
    <t>　　分析テーマ</t>
    <rPh sb="2" eb="4">
      <t>ブンセキ</t>
    </rPh>
    <phoneticPr fontId="7"/>
  </si>
  <si>
    <t>※四捨五入の関係で内訳が合計と一致しない場合があります。</t>
    <rPh sb="1" eb="5">
      <t>シシャゴニュウ</t>
    </rPh>
    <rPh sb="6" eb="8">
      <t>カンケイ</t>
    </rPh>
    <rPh sb="12" eb="14">
      <t>ゴウケイ</t>
    </rPh>
    <rPh sb="15" eb="17">
      <t>イッチ</t>
    </rPh>
    <rPh sb="20" eb="22">
      <t>バアイ</t>
    </rPh>
    <phoneticPr fontId="7"/>
  </si>
  <si>
    <t xml:space="preserve">分析テーマ ： </t>
    <rPh sb="0" eb="2">
      <t>ブンセキ</t>
    </rPh>
    <phoneticPr fontId="7"/>
  </si>
  <si>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5"/>
  </si>
  <si>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5"/>
  </si>
  <si>
    <t>億円</t>
    <rPh sb="0" eb="2">
      <t>オクエン</t>
    </rPh>
    <phoneticPr fontId="7"/>
  </si>
  <si>
    <t>百万円</t>
    <rPh sb="0" eb="1">
      <t>ヒャク</t>
    </rPh>
    <rPh sb="1" eb="3">
      <t>マンエン</t>
    </rPh>
    <phoneticPr fontId="7"/>
  </si>
  <si>
    <t>万円</t>
    <rPh sb="0" eb="2">
      <t>マンエン</t>
    </rPh>
    <phoneticPr fontId="7"/>
  </si>
  <si>
    <t>千円</t>
    <rPh sb="0" eb="2">
      <t>センエン</t>
    </rPh>
    <phoneticPr fontId="7"/>
  </si>
  <si>
    <t>円</t>
    <rPh sb="0" eb="1">
      <t>エン</t>
    </rPh>
    <phoneticPr fontId="7"/>
  </si>
  <si>
    <t>（単位：百万円／人）</t>
    <rPh sb="1" eb="3">
      <t>タンイ</t>
    </rPh>
    <rPh sb="4" eb="5">
      <t>ヒャク</t>
    </rPh>
    <rPh sb="5" eb="7">
      <t>マンエン</t>
    </rPh>
    <rPh sb="8" eb="9">
      <t>ニン</t>
    </rPh>
    <phoneticPr fontId="13"/>
  </si>
  <si>
    <t>係数単位調整</t>
    <rPh sb="0" eb="2">
      <t>ケイスウ</t>
    </rPh>
    <phoneticPr fontId="13"/>
  </si>
  <si>
    <t>億円</t>
  </si>
  <si>
    <t>百万円</t>
  </si>
  <si>
    <t>万円</t>
  </si>
  <si>
    <t>千円</t>
  </si>
  <si>
    <t>円</t>
  </si>
  <si>
    <t>　　←　ドロップダウンリストから選択してください</t>
    <rPh sb="16" eb="18">
      <t>センタク</t>
    </rPh>
    <phoneticPr fontId="7"/>
  </si>
  <si>
    <t>電話：097-506-2442　FAX：097-506-1727</t>
    <rPh sb="0" eb="2">
      <t>デンワ</t>
    </rPh>
    <phoneticPr fontId="7"/>
  </si>
  <si>
    <t>水道</t>
  </si>
  <si>
    <t>廃棄物処理</t>
  </si>
  <si>
    <t>医療・福祉</t>
  </si>
  <si>
    <t>その他の非営利団体サービス</t>
  </si>
  <si>
    <t>就業係数</t>
    <rPh sb="0" eb="2">
      <t>シュウギョウ</t>
    </rPh>
    <rPh sb="2" eb="4">
      <t>ケイスウ</t>
    </rPh>
    <phoneticPr fontId="6"/>
  </si>
  <si>
    <t>就業係数、雇用係数</t>
    <rPh sb="0" eb="2">
      <t>シュウギョウ</t>
    </rPh>
    <rPh sb="2" eb="4">
      <t>ケイスウ</t>
    </rPh>
    <rPh sb="5" eb="7">
      <t>コヨウ</t>
    </rPh>
    <rPh sb="7" eb="9">
      <t>ケイスウ</t>
    </rPh>
    <phoneticPr fontId="13"/>
  </si>
  <si>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</si>
  <si>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</si>
  <si>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</si>
  <si>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</si>
  <si>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</si>
  <si>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</si>
  <si>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</si>
  <si>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</si>
  <si>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</si>
  <si>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</si>
  <si>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</si>
  <si>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</si>
  <si>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</si>
  <si>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</si>
  <si>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</si>
  <si>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</si>
  <si>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</si>
  <si>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</si>
  <si>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</si>
  <si>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</si>
  <si>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</si>
  <si>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</si>
  <si>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</si>
  <si>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</si>
  <si>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</si>
  <si>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</si>
  <si>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</si>
  <si>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</si>
  <si>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</si>
  <si>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</si>
  <si>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</si>
  <si>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</si>
  <si>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</si>
  <si>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 xml:space="preserve"> × 消費転換係数</t>
    <rPh sb="3" eb="5">
      <t>ショウヒ</t>
    </rPh>
    <rPh sb="5" eb="7">
      <t>テンカン</t>
    </rPh>
    <rPh sb="7" eb="9">
      <t>ケイスウ</t>
    </rPh>
    <phoneticPr fontId="7"/>
  </si>
  <si>
    <t>01</t>
    <phoneticPr fontId="39"/>
  </si>
  <si>
    <t>02</t>
    <phoneticPr fontId="39"/>
  </si>
  <si>
    <t>03</t>
    <phoneticPr fontId="39"/>
  </si>
  <si>
    <t>06</t>
    <phoneticPr fontId="39"/>
  </si>
  <si>
    <t>11</t>
    <phoneticPr fontId="39"/>
  </si>
  <si>
    <t>15</t>
    <phoneticPr fontId="39"/>
  </si>
  <si>
    <t>16</t>
    <phoneticPr fontId="39"/>
  </si>
  <si>
    <t>20</t>
    <phoneticPr fontId="39"/>
  </si>
  <si>
    <t>21</t>
    <phoneticPr fontId="39"/>
  </si>
  <si>
    <t>25</t>
    <phoneticPr fontId="39"/>
  </si>
  <si>
    <t>26</t>
    <phoneticPr fontId="39"/>
  </si>
  <si>
    <t>27</t>
    <phoneticPr fontId="39"/>
  </si>
  <si>
    <t>28</t>
    <phoneticPr fontId="39"/>
  </si>
  <si>
    <t>29</t>
    <phoneticPr fontId="39"/>
  </si>
  <si>
    <t>32</t>
    <phoneticPr fontId="39"/>
  </si>
  <si>
    <t>33</t>
    <phoneticPr fontId="39"/>
  </si>
  <si>
    <t>34</t>
    <phoneticPr fontId="39"/>
  </si>
  <si>
    <t>35</t>
    <phoneticPr fontId="39"/>
  </si>
  <si>
    <t>39</t>
    <phoneticPr fontId="39"/>
  </si>
  <si>
    <t>41</t>
    <phoneticPr fontId="39"/>
  </si>
  <si>
    <t>46</t>
    <phoneticPr fontId="39"/>
  </si>
  <si>
    <t>47</t>
    <phoneticPr fontId="39"/>
  </si>
  <si>
    <t>48</t>
    <phoneticPr fontId="39"/>
  </si>
  <si>
    <t>51</t>
    <phoneticPr fontId="39"/>
  </si>
  <si>
    <t>53</t>
    <phoneticPr fontId="39"/>
  </si>
  <si>
    <t>55</t>
    <phoneticPr fontId="39"/>
  </si>
  <si>
    <t>57</t>
    <phoneticPr fontId="39"/>
  </si>
  <si>
    <t>59</t>
    <phoneticPr fontId="39"/>
  </si>
  <si>
    <t>61</t>
    <phoneticPr fontId="39"/>
  </si>
  <si>
    <t>農業</t>
    <rPh sb="0" eb="2">
      <t>ノウギョウ</t>
    </rPh>
    <phoneticPr fontId="39"/>
  </si>
  <si>
    <t>一般機械</t>
    <rPh sb="0" eb="2">
      <t>イッパン</t>
    </rPh>
    <rPh sb="2" eb="4">
      <t>キカイ</t>
    </rPh>
    <phoneticPr fontId="39"/>
  </si>
  <si>
    <t>その他の製造工業製品</t>
    <rPh sb="2" eb="3">
      <t>タ</t>
    </rPh>
    <rPh sb="4" eb="6">
      <t>セイゾウ</t>
    </rPh>
    <rPh sb="6" eb="8">
      <t>コウギョウ</t>
    </rPh>
    <rPh sb="8" eb="10">
      <t>セイヒン</t>
    </rPh>
    <phoneticPr fontId="39"/>
  </si>
  <si>
    <t>事務用品</t>
    <rPh sb="0" eb="2">
      <t>ジム</t>
    </rPh>
    <rPh sb="2" eb="4">
      <t>ヨウヒン</t>
    </rPh>
    <phoneticPr fontId="39"/>
  </si>
  <si>
    <t>内生部門計</t>
    <rPh sb="0" eb="2">
      <t>ナイセイ</t>
    </rPh>
    <rPh sb="2" eb="4">
      <t>ブモン</t>
    </rPh>
    <rPh sb="4" eb="5">
      <t>ケイ</t>
    </rPh>
    <phoneticPr fontId="39"/>
  </si>
  <si>
    <t>林業</t>
    <rPh sb="0" eb="2">
      <t>リンギョウ</t>
    </rPh>
    <phoneticPr fontId="39"/>
  </si>
  <si>
    <t>漁業</t>
    <rPh sb="0" eb="2">
      <t>ギョギョウ</t>
    </rPh>
    <phoneticPr fontId="39"/>
  </si>
  <si>
    <t>鉱業</t>
    <rPh sb="0" eb="2">
      <t>コウギョウ</t>
    </rPh>
    <phoneticPr fontId="39"/>
  </si>
  <si>
    <t>飲食料品</t>
    <rPh sb="0" eb="2">
      <t>インショク</t>
    </rPh>
    <rPh sb="2" eb="3">
      <t>リョウ</t>
    </rPh>
    <rPh sb="3" eb="4">
      <t>ヒン</t>
    </rPh>
    <phoneticPr fontId="39"/>
  </si>
  <si>
    <t>繊維製品</t>
    <rPh sb="0" eb="2">
      <t>センイ</t>
    </rPh>
    <rPh sb="2" eb="4">
      <t>セイヒン</t>
    </rPh>
    <phoneticPr fontId="39"/>
  </si>
  <si>
    <t>パルプ・紙・木製品</t>
    <rPh sb="4" eb="5">
      <t>カミ</t>
    </rPh>
    <rPh sb="6" eb="9">
      <t>モクセイヒン</t>
    </rPh>
    <phoneticPr fontId="39"/>
  </si>
  <si>
    <t>化学製品</t>
    <rPh sb="0" eb="2">
      <t>カガク</t>
    </rPh>
    <rPh sb="2" eb="4">
      <t>セイヒン</t>
    </rPh>
    <phoneticPr fontId="39"/>
  </si>
  <si>
    <t>石油・石炭製品</t>
    <rPh sb="0" eb="2">
      <t>セキユ</t>
    </rPh>
    <rPh sb="3" eb="5">
      <t>セキタン</t>
    </rPh>
    <rPh sb="5" eb="7">
      <t>セイヒン</t>
    </rPh>
    <phoneticPr fontId="39"/>
  </si>
  <si>
    <t>窯業・土石製品</t>
    <rPh sb="0" eb="2">
      <t>ヨウギョウ</t>
    </rPh>
    <rPh sb="3" eb="5">
      <t>ドセキ</t>
    </rPh>
    <rPh sb="5" eb="7">
      <t>セイヒン</t>
    </rPh>
    <phoneticPr fontId="39"/>
  </si>
  <si>
    <t>鉄鋼</t>
    <rPh sb="0" eb="2">
      <t>テッコウ</t>
    </rPh>
    <phoneticPr fontId="39"/>
  </si>
  <si>
    <t>非鉄金属</t>
    <rPh sb="0" eb="2">
      <t>ヒテツ</t>
    </rPh>
    <rPh sb="2" eb="4">
      <t>キンゾク</t>
    </rPh>
    <phoneticPr fontId="39"/>
  </si>
  <si>
    <t>金属製品</t>
    <rPh sb="0" eb="2">
      <t>キンゾク</t>
    </rPh>
    <rPh sb="2" eb="4">
      <t>セイヒン</t>
    </rPh>
    <phoneticPr fontId="39"/>
  </si>
  <si>
    <t>電子部品</t>
    <rPh sb="0" eb="2">
      <t>デンシ</t>
    </rPh>
    <rPh sb="2" eb="4">
      <t>ブヒン</t>
    </rPh>
    <phoneticPr fontId="39"/>
  </si>
  <si>
    <t>電気機械</t>
    <rPh sb="0" eb="2">
      <t>デンキ</t>
    </rPh>
    <rPh sb="2" eb="4">
      <t>キカイ</t>
    </rPh>
    <phoneticPr fontId="39"/>
  </si>
  <si>
    <t>情報・通信機器</t>
    <rPh sb="0" eb="2">
      <t>ジョウホウ</t>
    </rPh>
    <rPh sb="3" eb="5">
      <t>ツウシン</t>
    </rPh>
    <rPh sb="5" eb="7">
      <t>キキ</t>
    </rPh>
    <phoneticPr fontId="39"/>
  </si>
  <si>
    <t>輸送機械</t>
    <rPh sb="0" eb="2">
      <t>ユソウ</t>
    </rPh>
    <rPh sb="2" eb="4">
      <t>キカイ</t>
    </rPh>
    <phoneticPr fontId="39"/>
  </si>
  <si>
    <t>建設</t>
    <rPh sb="0" eb="2">
      <t>ケンセツ</t>
    </rPh>
    <phoneticPr fontId="39"/>
  </si>
  <si>
    <t>電力・ガス・熱供給</t>
    <rPh sb="0" eb="2">
      <t>デンリョク</t>
    </rPh>
    <rPh sb="6" eb="7">
      <t>ネツ</t>
    </rPh>
    <rPh sb="7" eb="9">
      <t>キョウキュウ</t>
    </rPh>
    <phoneticPr fontId="39"/>
  </si>
  <si>
    <t>水道</t>
    <rPh sb="0" eb="2">
      <t>スイドウ</t>
    </rPh>
    <phoneticPr fontId="39"/>
  </si>
  <si>
    <t>廃棄物処理</t>
    <rPh sb="0" eb="3">
      <t>ハイキブツ</t>
    </rPh>
    <rPh sb="3" eb="5">
      <t>ショリ</t>
    </rPh>
    <phoneticPr fontId="39"/>
  </si>
  <si>
    <t>商業</t>
    <rPh sb="0" eb="2">
      <t>ショウギョウ</t>
    </rPh>
    <phoneticPr fontId="39"/>
  </si>
  <si>
    <t>金融・保険</t>
    <rPh sb="0" eb="2">
      <t>キンユウ</t>
    </rPh>
    <rPh sb="3" eb="5">
      <t>ホケン</t>
    </rPh>
    <phoneticPr fontId="39"/>
  </si>
  <si>
    <t>不動産</t>
    <rPh sb="0" eb="3">
      <t>フドウサン</t>
    </rPh>
    <phoneticPr fontId="39"/>
  </si>
  <si>
    <t>運輸・郵便</t>
    <rPh sb="0" eb="2">
      <t>ウンユ</t>
    </rPh>
    <rPh sb="3" eb="5">
      <t>ユウビン</t>
    </rPh>
    <phoneticPr fontId="39"/>
  </si>
  <si>
    <t>情報通信</t>
    <rPh sb="0" eb="2">
      <t>ジョウホウ</t>
    </rPh>
    <rPh sb="2" eb="4">
      <t>ツウシン</t>
    </rPh>
    <phoneticPr fontId="39"/>
  </si>
  <si>
    <t>公務</t>
    <rPh sb="0" eb="2">
      <t>コウム</t>
    </rPh>
    <phoneticPr fontId="39"/>
  </si>
  <si>
    <t>63</t>
    <phoneticPr fontId="39"/>
  </si>
  <si>
    <t>教育・研究</t>
    <rPh sb="0" eb="2">
      <t>キョウイク</t>
    </rPh>
    <rPh sb="3" eb="5">
      <t>ケンキュウ</t>
    </rPh>
    <phoneticPr fontId="39"/>
  </si>
  <si>
    <t>64</t>
    <phoneticPr fontId="39"/>
  </si>
  <si>
    <t>医療・福祉</t>
    <rPh sb="0" eb="2">
      <t>イリョウ</t>
    </rPh>
    <rPh sb="3" eb="5">
      <t>フクシ</t>
    </rPh>
    <phoneticPr fontId="39"/>
  </si>
  <si>
    <t>65</t>
    <phoneticPr fontId="39"/>
  </si>
  <si>
    <t>その他の非営利団体サービス</t>
    <rPh sb="2" eb="3">
      <t>タ</t>
    </rPh>
    <rPh sb="4" eb="7">
      <t>ヒエイリ</t>
    </rPh>
    <rPh sb="7" eb="9">
      <t>ダンタイ</t>
    </rPh>
    <phoneticPr fontId="39"/>
  </si>
  <si>
    <t>66</t>
    <phoneticPr fontId="39"/>
  </si>
  <si>
    <t>その他の対事業所サービス</t>
  </si>
  <si>
    <t>67</t>
    <phoneticPr fontId="39"/>
  </si>
  <si>
    <t>対個人サービス</t>
    <rPh sb="0" eb="1">
      <t>タイ</t>
    </rPh>
    <rPh sb="1" eb="3">
      <t>コジン</t>
    </rPh>
    <phoneticPr fontId="39"/>
  </si>
  <si>
    <t>68</t>
    <phoneticPr fontId="39"/>
  </si>
  <si>
    <t>69</t>
    <phoneticPr fontId="39"/>
  </si>
  <si>
    <t>分類不明</t>
    <rPh sb="0" eb="1">
      <t>フン</t>
    </rPh>
    <rPh sb="1" eb="2">
      <t>ルイ</t>
    </rPh>
    <rPh sb="2" eb="4">
      <t>フメイ</t>
    </rPh>
    <phoneticPr fontId="39"/>
  </si>
  <si>
    <t>■</t>
    <phoneticPr fontId="7"/>
  </si>
  <si>
    <t>「データ入力表」シートへの入力</t>
    <rPh sb="4" eb="6">
      <t>ニュウリョク</t>
    </rPh>
    <rPh sb="6" eb="7">
      <t>ヒョウ</t>
    </rPh>
    <rPh sb="13" eb="15">
      <t>ニュウリョク</t>
    </rPh>
    <phoneticPr fontId="7"/>
  </si>
  <si>
    <t>分析テーマを入力します。ここで入力した内容は「①結果」シート等に反映されます。</t>
    <rPh sb="0" eb="2">
      <t>ブンセキ</t>
    </rPh>
    <rPh sb="6" eb="8">
      <t>ニュウリョク</t>
    </rPh>
    <rPh sb="15" eb="17">
      <t>ニュウリョク</t>
    </rPh>
    <rPh sb="19" eb="21">
      <t>ナイヨウ</t>
    </rPh>
    <rPh sb="24" eb="26">
      <t>ケッカ</t>
    </rPh>
    <rPh sb="30" eb="31">
      <t>トウ</t>
    </rPh>
    <rPh sb="32" eb="34">
      <t>ハンエイ</t>
    </rPh>
    <phoneticPr fontId="7"/>
  </si>
  <si>
    <t>5）</t>
    <phoneticPr fontId="7"/>
  </si>
  <si>
    <t>6)</t>
    <phoneticPr fontId="7"/>
  </si>
  <si>
    <t>7)</t>
    <phoneticPr fontId="7"/>
  </si>
  <si>
    <t>8)</t>
    <phoneticPr fontId="7"/>
  </si>
  <si>
    <t>「①結果」シートに、分析内容を入力します。</t>
    <rPh sb="2" eb="4">
      <t>ケッカ</t>
    </rPh>
    <rPh sb="10" eb="12">
      <t>ブンセキ</t>
    </rPh>
    <rPh sb="12" eb="14">
      <t>ナイヨウ</t>
    </rPh>
    <rPh sb="15" eb="17">
      <t>ニュウリョク</t>
    </rPh>
    <phoneticPr fontId="5"/>
  </si>
  <si>
    <t>結果の確認</t>
    <rPh sb="0" eb="2">
      <t>ケッカ</t>
    </rPh>
    <rPh sb="3" eb="5">
      <t>カクニン</t>
    </rPh>
    <phoneticPr fontId="7"/>
  </si>
  <si>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7"/>
  </si>
  <si>
    <t>2）</t>
    <phoneticPr fontId="7"/>
  </si>
  <si>
    <t>3)</t>
    <phoneticPr fontId="7"/>
  </si>
  <si>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5"/>
  </si>
  <si>
    <t>4）</t>
    <phoneticPr fontId="7"/>
  </si>
  <si>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7"/>
  </si>
  <si>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5"/>
  </si>
  <si>
    <t>一般的に産業連関モデルには時間の概念がないため、経済波及効果の達成時期は明確ではありません。</t>
    <phoneticPr fontId="5"/>
  </si>
  <si>
    <t>9)</t>
    <phoneticPr fontId="7"/>
  </si>
  <si>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7"/>
  </si>
  <si>
    <t>金額の単位は必要に応じて変更してください。</t>
    <rPh sb="0" eb="2">
      <t>キンガク</t>
    </rPh>
    <rPh sb="3" eb="5">
      <t>タンイ</t>
    </rPh>
    <rPh sb="6" eb="8">
      <t>ヒツヨウ</t>
    </rPh>
    <rPh sb="9" eb="10">
      <t>オウ</t>
    </rPh>
    <rPh sb="12" eb="14">
      <t>ヘンコウ</t>
    </rPh>
    <phoneticPr fontId="7"/>
  </si>
  <si>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7"/>
  </si>
  <si>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5"/>
  </si>
  <si>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7"/>
  </si>
  <si>
    <t>（単位：100万円）</t>
    <rPh sb="1" eb="3">
      <t>タンイ</t>
    </rPh>
    <rPh sb="7" eb="9">
      <t>マンエン</t>
    </rPh>
    <phoneticPr fontId="7"/>
  </si>
  <si>
    <t>建      設</t>
  </si>
  <si>
    <t>建　　　築</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</si>
  <si>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</si>
  <si>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</si>
  <si>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</si>
  <si>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</si>
  <si>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</si>
  <si>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</si>
  <si>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</si>
  <si>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</si>
  <si>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</si>
  <si>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</si>
  <si>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</si>
  <si>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</si>
  <si>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</si>
  <si>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</si>
  <si>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</si>
  <si>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</si>
  <si>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</si>
  <si>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</si>
  <si>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</si>
  <si>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</si>
  <si>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</si>
  <si>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</si>
  <si>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</si>
  <si>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</si>
  <si>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</si>
  <si>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</si>
  <si>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</si>
  <si>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</si>
  <si>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</si>
  <si>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</si>
  <si>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</si>
  <si>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</si>
  <si>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</si>
  <si>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</si>
  <si>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</si>
  <si>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</si>
  <si>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</si>
  <si>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</si>
  <si>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</si>
  <si>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</si>
  <si>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区 画 整 理</t>
  </si>
  <si>
    <t>河川・下水
道・その他
の公共事業</t>
  </si>
  <si>
    <t>治     水</t>
  </si>
  <si>
    <t>河 川 改 修</t>
  </si>
  <si>
    <t>海     岸</t>
  </si>
  <si>
    <t>砂     防</t>
  </si>
  <si>
    <t>下 水 道</t>
  </si>
  <si>
    <t>港湾・漁港</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</si>
  <si>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</si>
  <si>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</si>
  <si>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</si>
  <si>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</si>
  <si>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</si>
  <si>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</si>
  <si>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</si>
  <si>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</si>
  <si>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</si>
  <si>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</si>
  <si>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</si>
  <si>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1</t>
  </si>
  <si>
    <t>耕種農業</t>
  </si>
  <si>
    <t>2</t>
  </si>
  <si>
    <t>畜産</t>
  </si>
  <si>
    <t>3</t>
  </si>
  <si>
    <t>農業サービス</t>
  </si>
  <si>
    <t>4</t>
  </si>
  <si>
    <t>5</t>
  </si>
  <si>
    <t>7</t>
  </si>
  <si>
    <t>石炭・原油・天然ガス</t>
  </si>
  <si>
    <t>8</t>
  </si>
  <si>
    <t>9</t>
  </si>
  <si>
    <t>食料品</t>
  </si>
  <si>
    <t>10</t>
  </si>
  <si>
    <t>11</t>
  </si>
  <si>
    <t>飼料・有機質肥料（別掲を除く。）</t>
  </si>
  <si>
    <t>12</t>
  </si>
  <si>
    <t>たばこ</t>
  </si>
  <si>
    <t>13</t>
  </si>
  <si>
    <t>繊維工業製品</t>
  </si>
  <si>
    <t>14</t>
  </si>
  <si>
    <t>15</t>
  </si>
  <si>
    <t>16</t>
  </si>
  <si>
    <t>家具・装備品</t>
  </si>
  <si>
    <t>17</t>
  </si>
  <si>
    <t>パルプ・紙・板紙・加工紙</t>
  </si>
  <si>
    <t>18</t>
  </si>
  <si>
    <t>紙加工品</t>
  </si>
  <si>
    <t>19</t>
  </si>
  <si>
    <t>20</t>
  </si>
  <si>
    <t>化学肥料</t>
  </si>
  <si>
    <t>21</t>
  </si>
  <si>
    <t>22</t>
  </si>
  <si>
    <t>23</t>
  </si>
  <si>
    <t>24</t>
  </si>
  <si>
    <t>合成樹脂</t>
  </si>
  <si>
    <t>25</t>
  </si>
  <si>
    <t>化学繊維</t>
  </si>
  <si>
    <t>26</t>
  </si>
  <si>
    <t>27</t>
  </si>
  <si>
    <t>28</t>
  </si>
  <si>
    <t>石油製品</t>
  </si>
  <si>
    <t>29</t>
  </si>
  <si>
    <t>石炭製品</t>
  </si>
  <si>
    <t>30</t>
  </si>
  <si>
    <t>プラスチック製品</t>
  </si>
  <si>
    <t>31</t>
  </si>
  <si>
    <t>ゴム製品</t>
  </si>
  <si>
    <t>32</t>
  </si>
  <si>
    <t>33</t>
  </si>
  <si>
    <t>ガラス・ガラス製品</t>
  </si>
  <si>
    <t>34</t>
  </si>
  <si>
    <t>セメント・セメント製品</t>
  </si>
  <si>
    <t>35</t>
  </si>
  <si>
    <t>陶磁器</t>
  </si>
  <si>
    <t>36</t>
  </si>
  <si>
    <t>その他の窯業・土石製品</t>
  </si>
  <si>
    <t>37</t>
  </si>
  <si>
    <t>銑鉄・粗鋼</t>
  </si>
  <si>
    <t>38</t>
  </si>
  <si>
    <t>鋼材</t>
  </si>
  <si>
    <t>39</t>
  </si>
  <si>
    <t>40</t>
  </si>
  <si>
    <t>41</t>
  </si>
  <si>
    <t>非鉄金属製錬・精製</t>
  </si>
  <si>
    <t>42</t>
  </si>
  <si>
    <t>非鉄金属加工製品</t>
  </si>
  <si>
    <t>43</t>
  </si>
  <si>
    <t>44</t>
  </si>
  <si>
    <t>その他の金属製品</t>
  </si>
  <si>
    <t>45</t>
  </si>
  <si>
    <t>46</t>
  </si>
  <si>
    <t>47</t>
  </si>
  <si>
    <t>48</t>
  </si>
  <si>
    <t>49</t>
  </si>
  <si>
    <t>50</t>
  </si>
  <si>
    <t>51</t>
  </si>
  <si>
    <t>52</t>
  </si>
  <si>
    <t>53</t>
  </si>
  <si>
    <t>54</t>
  </si>
  <si>
    <t>55</t>
  </si>
  <si>
    <t>56</t>
  </si>
  <si>
    <t>57</t>
  </si>
  <si>
    <t>58</t>
  </si>
  <si>
    <t>自動車部品・同附属品</t>
  </si>
  <si>
    <t>59</t>
  </si>
  <si>
    <t>船舶・同修理</t>
  </si>
  <si>
    <t>60</t>
  </si>
  <si>
    <t>その他の輸送機械・同修理</t>
  </si>
  <si>
    <t>61</t>
  </si>
  <si>
    <t>62</t>
  </si>
  <si>
    <t>63</t>
  </si>
  <si>
    <t>建築</t>
  </si>
  <si>
    <t>64</t>
  </si>
  <si>
    <t>建設補修</t>
  </si>
  <si>
    <t>65</t>
  </si>
  <si>
    <t>66</t>
  </si>
  <si>
    <t>67</t>
  </si>
  <si>
    <t>電力</t>
  </si>
  <si>
    <t>68</t>
  </si>
  <si>
    <t>ガス・熱供給</t>
  </si>
  <si>
    <t>69</t>
  </si>
  <si>
    <t>70</t>
  </si>
  <si>
    <t>71</t>
  </si>
  <si>
    <t>72</t>
  </si>
  <si>
    <t>73</t>
  </si>
  <si>
    <t>不動産仲介及び賃貸</t>
  </si>
  <si>
    <t>74</t>
  </si>
  <si>
    <t>住宅賃貸料</t>
  </si>
  <si>
    <t>75</t>
  </si>
  <si>
    <t>76</t>
  </si>
  <si>
    <t>鉄道輸送</t>
  </si>
  <si>
    <t>77</t>
  </si>
  <si>
    <t>78</t>
  </si>
  <si>
    <t>自家輸送</t>
  </si>
  <si>
    <t>79</t>
  </si>
  <si>
    <t>水運</t>
  </si>
  <si>
    <t>80</t>
  </si>
  <si>
    <t>航空輸送</t>
  </si>
  <si>
    <t>81</t>
  </si>
  <si>
    <t>82</t>
  </si>
  <si>
    <t>倉庫</t>
  </si>
  <si>
    <t>83</t>
  </si>
  <si>
    <t>84</t>
  </si>
  <si>
    <t>85</t>
  </si>
  <si>
    <t>86</t>
  </si>
  <si>
    <t>放送</t>
  </si>
  <si>
    <t>87</t>
  </si>
  <si>
    <t>88</t>
  </si>
  <si>
    <t>89</t>
  </si>
  <si>
    <t>90</t>
  </si>
  <si>
    <t>91</t>
  </si>
  <si>
    <t>教育</t>
  </si>
  <si>
    <t>92</t>
  </si>
  <si>
    <t>研究</t>
  </si>
  <si>
    <t>93</t>
  </si>
  <si>
    <t>94</t>
  </si>
  <si>
    <t>95</t>
  </si>
  <si>
    <t>96</t>
  </si>
  <si>
    <t>97</t>
  </si>
  <si>
    <t>98</t>
  </si>
  <si>
    <t>物品賃貸サービス</t>
  </si>
  <si>
    <t>99</t>
  </si>
  <si>
    <t>広告</t>
  </si>
  <si>
    <t>100</t>
  </si>
  <si>
    <t>自動車整備・機械修理</t>
  </si>
  <si>
    <t>101</t>
  </si>
  <si>
    <t>102</t>
  </si>
  <si>
    <t>103</t>
  </si>
  <si>
    <t>104</t>
  </si>
  <si>
    <t>105</t>
  </si>
  <si>
    <t>106</t>
  </si>
  <si>
    <t>その他の対個人サービス</t>
  </si>
  <si>
    <t>107</t>
    <phoneticPr fontId="7"/>
  </si>
  <si>
    <t>108</t>
    <phoneticPr fontId="7"/>
  </si>
  <si>
    <t>109</t>
    <phoneticPr fontId="7"/>
  </si>
  <si>
    <t>111</t>
    <phoneticPr fontId="7"/>
  </si>
  <si>
    <t>112</t>
    <phoneticPr fontId="7"/>
  </si>
  <si>
    <t>113</t>
    <phoneticPr fontId="7"/>
  </si>
  <si>
    <t>114</t>
    <phoneticPr fontId="7"/>
  </si>
  <si>
    <t>115</t>
    <phoneticPr fontId="7"/>
  </si>
  <si>
    <t>116</t>
  </si>
  <si>
    <t>117</t>
  </si>
  <si>
    <t>129</t>
    <phoneticPr fontId="7"/>
  </si>
  <si>
    <t>132</t>
    <phoneticPr fontId="7"/>
  </si>
  <si>
    <t>国内生産額</t>
  </si>
  <si>
    <t>第17表　一般分類建設部門取引額表（生産者価格）　36部門組替表　構成比</t>
    <rPh sb="0" eb="1">
      <t>ダイ</t>
    </rPh>
    <rPh sb="3" eb="4">
      <t>ヒョウ</t>
    </rPh>
    <rPh sb="5" eb="7">
      <t>イッパン</t>
    </rPh>
    <rPh sb="7" eb="9">
      <t>ブンルイ</t>
    </rPh>
    <rPh sb="9" eb="11">
      <t>ケンセツ</t>
    </rPh>
    <rPh sb="11" eb="13">
      <t>ブモン</t>
    </rPh>
    <rPh sb="13" eb="15">
      <t>トリヒキ</t>
    </rPh>
    <rPh sb="15" eb="16">
      <t>ガク</t>
    </rPh>
    <rPh sb="16" eb="17">
      <t>ヒョウ</t>
    </rPh>
    <rPh sb="18" eb="21">
      <t>セイサンシャ</t>
    </rPh>
    <rPh sb="21" eb="23">
      <t>カカク</t>
    </rPh>
    <rPh sb="27" eb="29">
      <t>ブモン</t>
    </rPh>
    <rPh sb="29" eb="31">
      <t>クミカエ</t>
    </rPh>
    <rPh sb="31" eb="32">
      <t>ヒョウ</t>
    </rPh>
    <rPh sb="33" eb="36">
      <t>コウセイヒ</t>
    </rPh>
    <phoneticPr fontId="7"/>
  </si>
  <si>
    <t>建設部門</t>
    <rPh sb="0" eb="2">
      <t>ケンセツ</t>
    </rPh>
    <rPh sb="2" eb="4">
      <t>ブモン</t>
    </rPh>
    <phoneticPr fontId="7"/>
  </si>
  <si>
    <t>与件データ</t>
    <rPh sb="0" eb="2">
      <t>ヨケン</t>
    </rPh>
    <phoneticPr fontId="7"/>
  </si>
  <si>
    <t>定義</t>
    <rPh sb="0" eb="2">
      <t>テイギ</t>
    </rPh>
    <phoneticPr fontId="12"/>
  </si>
  <si>
    <t>01</t>
  </si>
  <si>
    <t>建設</t>
    <rPh sb="0" eb="2">
      <t>ケンセツ</t>
    </rPh>
    <phoneticPr fontId="7"/>
  </si>
  <si>
    <t>02</t>
  </si>
  <si>
    <t>建築</t>
    <phoneticPr fontId="7"/>
  </si>
  <si>
    <t>03</t>
  </si>
  <si>
    <t>04</t>
  </si>
  <si>
    <t>建築基準法第２条に規定する主要構造部（以下「主要構造部」という。）が居住専用建築物、居住産業併用建築物（居住の用に供せられる部分をいう。以下同じ。）の新築、増築及び改築</t>
    <rPh sb="76" eb="77">
      <t>チク</t>
    </rPh>
    <phoneticPr fontId="12"/>
  </si>
  <si>
    <t>05</t>
  </si>
  <si>
    <t>06以外の住宅</t>
    <phoneticPr fontId="12"/>
  </si>
  <si>
    <t>06</t>
  </si>
  <si>
    <t>プレハブ工法住宅及びツーバイフォー工法住宅</t>
    <phoneticPr fontId="12"/>
  </si>
  <si>
    <t>07</t>
  </si>
  <si>
    <t>主要構造部が非木造の居住専用建築物、居住産業併用建築物の新築、増築及び改築</t>
    <phoneticPr fontId="12"/>
  </si>
  <si>
    <t>08</t>
  </si>
  <si>
    <t xml:space="preserve"> </t>
    <phoneticPr fontId="7"/>
  </si>
  <si>
    <t>主要構造部が鉄骨鉄筋コンクリート造りのもの</t>
    <phoneticPr fontId="12"/>
  </si>
  <si>
    <t>09</t>
  </si>
  <si>
    <t>主要構造部が鉄筋コンクリート造りのもの</t>
    <phoneticPr fontId="12"/>
  </si>
  <si>
    <t>11以外の住宅</t>
    <phoneticPr fontId="12"/>
  </si>
  <si>
    <t>プレハブ工法住宅</t>
    <phoneticPr fontId="12"/>
  </si>
  <si>
    <t>主要構造部が鉄骨造またはその他の金属で作られたもの</t>
    <phoneticPr fontId="12"/>
  </si>
  <si>
    <t>14以外の住宅</t>
    <phoneticPr fontId="12"/>
  </si>
  <si>
    <t>主要構造部がコンクリート・ブロック造及び他の分類に該当しないもの</t>
    <phoneticPr fontId="12"/>
  </si>
  <si>
    <t>木造建築物のうち、04以外の建築物の新築、増築及び改築</t>
    <phoneticPr fontId="12"/>
  </si>
  <si>
    <t>工場、作業場及び倉庫</t>
    <phoneticPr fontId="12"/>
  </si>
  <si>
    <t>事務所、店舗、学校、病院及び他に分類されないもの</t>
    <phoneticPr fontId="12"/>
  </si>
  <si>
    <t>非木造の建築物のうち、07以外の建築物の新築、増築及び改築</t>
    <phoneticPr fontId="12"/>
  </si>
  <si>
    <t>主要構造部が鉄骨鉄筋コンクリート造の工場、作業場、及び倉庫</t>
    <phoneticPr fontId="12"/>
  </si>
  <si>
    <t>主要構造部が鉄骨鉄筋コンクリート造の事務所、店舗、学校、病院及びその他21に該当しないもの</t>
    <phoneticPr fontId="12"/>
  </si>
  <si>
    <t>主要構造部が鉄筋コンクリート造の工場、作業場、倉庫</t>
    <phoneticPr fontId="12"/>
  </si>
  <si>
    <t>主要構造部が鉄筋コンクリート造の学校</t>
    <phoneticPr fontId="12"/>
  </si>
  <si>
    <t>主要構造部が鉄筋コンクリート造の事務所、店舗、病院及びその他23、24に該当しないもの</t>
    <phoneticPr fontId="12"/>
  </si>
  <si>
    <t>主要構造部が鉄骨またはその他の金属で作られた工場、作業場、倉庫</t>
    <phoneticPr fontId="12"/>
  </si>
  <si>
    <t>主要構造部が鉄骨またはその他の金属で作られた事務所、店舗、病院、学校及びその他26に該当しないもの</t>
    <phoneticPr fontId="12"/>
  </si>
  <si>
    <t>主要構造部が、コンクリートブロック造及び他の分類にに該当しないもの</t>
    <phoneticPr fontId="12"/>
  </si>
  <si>
    <t>土木 = （公共事業 ＋ その他の土木建設）</t>
    <rPh sb="6" eb="8">
      <t>コウキョウ</t>
    </rPh>
    <rPh sb="8" eb="10">
      <t>ジギョウ</t>
    </rPh>
    <rPh sb="15" eb="16">
      <t>タ</t>
    </rPh>
    <rPh sb="17" eb="19">
      <t>ドボク</t>
    </rPh>
    <rPh sb="19" eb="21">
      <t>ケンセツ</t>
    </rPh>
    <phoneticPr fontId="7"/>
  </si>
  <si>
    <t>農林関係公共事業を除く公共事業</t>
    <phoneticPr fontId="12"/>
  </si>
  <si>
    <t>国及び地方公共団体の行う道路改良事業</t>
    <phoneticPr fontId="12"/>
  </si>
  <si>
    <t>国及び地方公共団体の行う道路舗装新設事業</t>
    <phoneticPr fontId="12"/>
  </si>
  <si>
    <t>国及び地方公共団体の行う道路橋梁整備事業</t>
    <phoneticPr fontId="12"/>
  </si>
  <si>
    <t>国及び地方公共団体の行う道路補修事業</t>
    <phoneticPr fontId="12"/>
  </si>
  <si>
    <t>国及び地方公共団体の行う街路改良事業、街路補修事業</t>
    <phoneticPr fontId="12"/>
  </si>
  <si>
    <t>国及び地方公共団体の行う街路舗装新設事業</t>
    <phoneticPr fontId="12"/>
  </si>
  <si>
    <t>国及び地方公共団体の行う街路橋梁整備事業</t>
    <phoneticPr fontId="12"/>
  </si>
  <si>
    <t>43～46の高速道路株式会社の行う高速自動車国道建設事業、補修修繕事業</t>
    <phoneticPr fontId="12"/>
  </si>
  <si>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7"/>
  </si>
  <si>
    <t>首都高速道路(株)</t>
    <rPh sb="6" eb="9">
      <t>カブ</t>
    </rPh>
    <phoneticPr fontId="7"/>
  </si>
  <si>
    <t>阪神高速道路(株)</t>
    <rPh sb="6" eb="9">
      <t>カブ</t>
    </rPh>
    <phoneticPr fontId="7"/>
  </si>
  <si>
    <t>本州四国連絡高速道路(株)</t>
    <rPh sb="4" eb="6">
      <t>レンラク</t>
    </rPh>
    <rPh sb="6" eb="8">
      <t>コウソク</t>
    </rPh>
    <rPh sb="8" eb="10">
      <t>ドウロ</t>
    </rPh>
    <rPh sb="10" eb="13">
      <t>カブ</t>
    </rPh>
    <phoneticPr fontId="7"/>
  </si>
  <si>
    <t>48の高速道路株式会社の行う一般有料道路建設事業、補修修繕事業</t>
    <phoneticPr fontId="12"/>
  </si>
  <si>
    <t>地方公共団体及び地方道路公社の行う一般有料道路建設事業、補修修繕事業</t>
    <phoneticPr fontId="12"/>
  </si>
  <si>
    <t>国及び地方公共団体の行う土地区画整理事業</t>
    <phoneticPr fontId="12"/>
  </si>
  <si>
    <t>国及び地方公共団体の行う河川事業</t>
    <phoneticPr fontId="12"/>
  </si>
  <si>
    <t>国及び地方公共団体の行う河川総合開発事業並びに独立行政法人水資源機構の行う事業</t>
    <phoneticPr fontId="12"/>
  </si>
  <si>
    <t>国及び地方公共団体の行う海岸事業</t>
    <phoneticPr fontId="12"/>
  </si>
  <si>
    <t>国及び地方公共団体の行う砂防事業及び地すべり対策事業</t>
    <phoneticPr fontId="12"/>
  </si>
  <si>
    <t>地方公共団体及び地方公営企業の行う下水道事業の構築物の建設事業</t>
    <phoneticPr fontId="12"/>
  </si>
  <si>
    <t>国及び地方公共団体の行う港湾事業、漁港事業、沿岸漁場整備事業及び離島電気事業</t>
    <phoneticPr fontId="12"/>
  </si>
  <si>
    <t>国、地方公共団体、成田国際空港株式会社、中部国際空港株式会社及び関西国際空港株式会社の行う空港整備事業</t>
    <phoneticPr fontId="12"/>
  </si>
  <si>
    <t>地方公共団体の行う廃棄物処理事業</t>
    <phoneticPr fontId="12"/>
  </si>
  <si>
    <t>国及び地方公共団体の行う公園及び緑地保全事業</t>
    <phoneticPr fontId="12"/>
  </si>
  <si>
    <t>国及び地方公共団体の行う31～59の事業の災害復旧事業及び鉱害復旧事業</t>
    <phoneticPr fontId="12"/>
  </si>
  <si>
    <t>国及び地方公共団体等の行う農業土木事業、林道事業、治山事業及びこれらの事業の災害復旧事業</t>
    <phoneticPr fontId="12"/>
  </si>
  <si>
    <t>ＪＲ、独立行政法人鉄道建設・運輸施設整備支援機構、公営鉄道、私鉄、東京地下鉄株式会社及び本州四国連絡高速道路株式会社の行う鉄道軌道に関する構築物の新設工事及び施設保全の取替補修工事</t>
    <phoneticPr fontId="12"/>
  </si>
  <si>
    <t>10電力株式会社、電源開発株式会社、地方公営企業、その他の電気事業者の行う電気事業及び日本原子力発電株式会社の発送配電施設に関する構築物の建設及び施設保全で取替補修工事</t>
    <phoneticPr fontId="12"/>
  </si>
  <si>
    <t>第一種電気通信事業者の行う電気通信線路施設等に関する構築物の建設事業及び施設保全で取替補修工事</t>
    <phoneticPr fontId="12"/>
  </si>
  <si>
    <t>地方公営企業等の行う上水道事業における建設事業、工業用水道事業及び簡易水道事業</t>
    <phoneticPr fontId="12"/>
  </si>
  <si>
    <t>独立行政法人都市再生機構、地方公共団体、港湾整備関係等及び民間の行う土地造成、臨海部土地造成事業等</t>
    <phoneticPr fontId="12"/>
  </si>
  <si>
    <t>合計</t>
    <rPh sb="0" eb="2">
      <t>ゴウケイ</t>
    </rPh>
    <phoneticPr fontId="12"/>
  </si>
  <si>
    <t>分析テーマ</t>
    <rPh sb="0" eb="2">
      <t>ブンセキ</t>
    </rPh>
    <phoneticPr fontId="38"/>
  </si>
  <si>
    <t>単位：</t>
    <phoneticPr fontId="38"/>
  </si>
  <si>
    <t>　① 分析テーマを入力</t>
    <rPh sb="3" eb="5">
      <t>ブンセキ</t>
    </rPh>
    <rPh sb="9" eb="11">
      <t>ニュウリョク</t>
    </rPh>
    <rPh sb="10" eb="11">
      <t>タテイリ</t>
    </rPh>
    <phoneticPr fontId="12"/>
  </si>
  <si>
    <t>　③ 消費転換係数を入力</t>
    <rPh sb="10" eb="12">
      <t>ニュウリョク</t>
    </rPh>
    <phoneticPr fontId="7"/>
  </si>
  <si>
    <t>その他の土木建設</t>
    <rPh sb="2" eb="3">
      <t>タ</t>
    </rPh>
    <rPh sb="4" eb="6">
      <t>ドボク</t>
    </rPh>
    <rPh sb="6" eb="8">
      <t>ケンセツ</t>
    </rPh>
    <phoneticPr fontId="38"/>
  </si>
  <si>
    <t>民間構築物</t>
    <rPh sb="0" eb="2">
      <t>ミンカン</t>
    </rPh>
    <rPh sb="2" eb="5">
      <t>コウチクブツ</t>
    </rPh>
    <phoneticPr fontId="38"/>
  </si>
  <si>
    <t>ガス</t>
    <phoneticPr fontId="38"/>
  </si>
  <si>
    <t>一般失対</t>
    <rPh sb="0" eb="2">
      <t>イッパン</t>
    </rPh>
    <rPh sb="2" eb="4">
      <t>シッタイ</t>
    </rPh>
    <phoneticPr fontId="38"/>
  </si>
  <si>
    <t>その他</t>
    <rPh sb="2" eb="3">
      <t>タ</t>
    </rPh>
    <phoneticPr fontId="38"/>
  </si>
  <si>
    <t>民間企業等が行う土木構築物の建設事業</t>
    <phoneticPr fontId="38"/>
  </si>
  <si>
    <t>民間ガス会社及び地方公営企業の行うガス事業の貯槽の建設工事</t>
    <phoneticPr fontId="38"/>
  </si>
  <si>
    <t>地方公共団体の行う一般失業対策事業のうちの建設投資的事業</t>
    <phoneticPr fontId="38"/>
  </si>
  <si>
    <t>駐車場建設事業及び上記以外のその他の土木</t>
    <rPh sb="0" eb="3">
      <t>チュウシャジョウ</t>
    </rPh>
    <rPh sb="3" eb="5">
      <t>ケンセツ</t>
    </rPh>
    <rPh sb="5" eb="7">
      <t>ジギョウ</t>
    </rPh>
    <rPh sb="7" eb="8">
      <t>オヨ</t>
    </rPh>
    <rPh sb="9" eb="11">
      <t>ジョウキ</t>
    </rPh>
    <rPh sb="11" eb="13">
      <t>イガイ</t>
    </rPh>
    <rPh sb="16" eb="17">
      <t>タ</t>
    </rPh>
    <rPh sb="18" eb="20">
      <t>ドボク</t>
    </rPh>
    <phoneticPr fontId="38"/>
  </si>
  <si>
    <t>原材料需要額</t>
    <rPh sb="0" eb="3">
      <t>ゲンザイリョウ</t>
    </rPh>
    <rPh sb="3" eb="5">
      <t>ジュヨウ</t>
    </rPh>
    <rPh sb="5" eb="6">
      <t>ガク</t>
    </rPh>
    <phoneticPr fontId="38"/>
  </si>
  <si>
    <t>建設投資額（「データ入力表」シートから転記）→</t>
    <rPh sb="0" eb="2">
      <t>ケンセツ</t>
    </rPh>
    <rPh sb="2" eb="4">
      <t>トウシ</t>
    </rPh>
    <rPh sb="4" eb="5">
      <t>ガク</t>
    </rPh>
    <rPh sb="10" eb="12">
      <t>ニュウリョク</t>
    </rPh>
    <rPh sb="12" eb="13">
      <t>ヒョウ</t>
    </rPh>
    <rPh sb="19" eb="21">
      <t>テンキ</t>
    </rPh>
    <phoneticPr fontId="38"/>
  </si>
  <si>
    <t>住宅建築</t>
    <phoneticPr fontId="7"/>
  </si>
  <si>
    <t>住宅建築（木造）</t>
    <phoneticPr fontId="7"/>
  </si>
  <si>
    <t>木造在来住宅</t>
    <phoneticPr fontId="38"/>
  </si>
  <si>
    <t>木造量産住宅</t>
    <phoneticPr fontId="38"/>
  </si>
  <si>
    <t>住宅建築（非木造）</t>
    <phoneticPr fontId="38"/>
  </si>
  <si>
    <t>ＳＲＣ住宅</t>
    <phoneticPr fontId="38"/>
  </si>
  <si>
    <t>ＲＣ住宅</t>
    <phoneticPr fontId="38"/>
  </si>
  <si>
    <t>ＲＣ在来住宅</t>
    <phoneticPr fontId="7"/>
  </si>
  <si>
    <t>ＲＣ量産住宅</t>
    <phoneticPr fontId="7"/>
  </si>
  <si>
    <t>Ｓ住宅</t>
    <phoneticPr fontId="38"/>
  </si>
  <si>
    <t>Ｓ在来住宅</t>
    <phoneticPr fontId="38"/>
  </si>
  <si>
    <t>Ｓ量産住宅</t>
    <phoneticPr fontId="7"/>
  </si>
  <si>
    <t>ＣＢ住宅</t>
    <phoneticPr fontId="38"/>
  </si>
  <si>
    <t>非住宅建築</t>
    <phoneticPr fontId="7"/>
  </si>
  <si>
    <t>非住宅建築（木造）</t>
    <phoneticPr fontId="7"/>
  </si>
  <si>
    <t>木造工場</t>
    <phoneticPr fontId="38"/>
  </si>
  <si>
    <t>木造事務所</t>
    <phoneticPr fontId="38"/>
  </si>
  <si>
    <t>非住宅建築（非木造）</t>
    <phoneticPr fontId="38"/>
  </si>
  <si>
    <t>ＳＲＣ工場</t>
    <phoneticPr fontId="38"/>
  </si>
  <si>
    <t>ＳＲＣ事務所</t>
    <phoneticPr fontId="38"/>
  </si>
  <si>
    <t>ＲＣ工場</t>
    <phoneticPr fontId="38"/>
  </si>
  <si>
    <t>ＲＣ学校</t>
    <phoneticPr fontId="38"/>
  </si>
  <si>
    <t>ＲＣ事務所</t>
    <phoneticPr fontId="38"/>
  </si>
  <si>
    <t>S工場</t>
    <phoneticPr fontId="38"/>
  </si>
  <si>
    <t>S事務所</t>
    <phoneticPr fontId="38"/>
  </si>
  <si>
    <t>ＣＢ非住宅</t>
    <phoneticPr fontId="38"/>
  </si>
  <si>
    <t>公共事業</t>
    <phoneticPr fontId="7"/>
  </si>
  <si>
    <t>道路関係公共事業</t>
    <phoneticPr fontId="7"/>
  </si>
  <si>
    <t>道路（街路を含む）</t>
    <rPh sb="3" eb="5">
      <t>ガイロ</t>
    </rPh>
    <rPh sb="6" eb="7">
      <t>フク</t>
    </rPh>
    <phoneticPr fontId="7"/>
  </si>
  <si>
    <t>一般道路</t>
    <phoneticPr fontId="7"/>
  </si>
  <si>
    <t>道路改良</t>
    <phoneticPr fontId="38"/>
  </si>
  <si>
    <t>道路舗装</t>
    <phoneticPr fontId="38"/>
  </si>
  <si>
    <t>道路橋梁</t>
    <phoneticPr fontId="38"/>
  </si>
  <si>
    <t>道路補修</t>
    <phoneticPr fontId="38"/>
  </si>
  <si>
    <t>街路改良</t>
    <phoneticPr fontId="38"/>
  </si>
  <si>
    <t>街路舗装</t>
    <phoneticPr fontId="38"/>
  </si>
  <si>
    <t>街路橋梁</t>
    <phoneticPr fontId="38"/>
  </si>
  <si>
    <t>有料道路</t>
    <phoneticPr fontId="7"/>
  </si>
  <si>
    <t>高速有料道路</t>
    <phoneticPr fontId="38"/>
  </si>
  <si>
    <t>一般有料道路</t>
    <phoneticPr fontId="7"/>
  </si>
  <si>
    <t>地方公社等</t>
    <phoneticPr fontId="7"/>
  </si>
  <si>
    <t>区画整理</t>
    <phoneticPr fontId="7"/>
  </si>
  <si>
    <t>河川・下水道・その他の公共事業</t>
    <phoneticPr fontId="7"/>
  </si>
  <si>
    <t>治水</t>
    <phoneticPr fontId="7"/>
  </si>
  <si>
    <t>河川改修</t>
    <phoneticPr fontId="38"/>
  </si>
  <si>
    <t>河川総合</t>
    <phoneticPr fontId="7"/>
  </si>
  <si>
    <t>海岸</t>
    <phoneticPr fontId="38"/>
  </si>
  <si>
    <t>砂防</t>
    <phoneticPr fontId="38"/>
  </si>
  <si>
    <t>下水道</t>
    <phoneticPr fontId="7"/>
  </si>
  <si>
    <t>港湾・漁港</t>
    <phoneticPr fontId="7"/>
  </si>
  <si>
    <t>空港</t>
    <phoneticPr fontId="7"/>
  </si>
  <si>
    <t>環境衛生</t>
    <rPh sb="0" eb="2">
      <t>カンキョウ</t>
    </rPh>
    <rPh sb="2" eb="4">
      <t>エイセイ</t>
    </rPh>
    <phoneticPr fontId="7"/>
  </si>
  <si>
    <t>公園</t>
    <phoneticPr fontId="7"/>
  </si>
  <si>
    <t>災害復旧</t>
    <phoneticPr fontId="7"/>
  </si>
  <si>
    <t>農林関係公共事業</t>
    <phoneticPr fontId="7"/>
  </si>
  <si>
    <t>その他の土木建設</t>
    <phoneticPr fontId="7"/>
  </si>
  <si>
    <t>鉄道軌道建設</t>
    <phoneticPr fontId="7"/>
  </si>
  <si>
    <t>電力施設建設</t>
    <phoneticPr fontId="7"/>
  </si>
  <si>
    <t>電気通信施設建設</t>
    <phoneticPr fontId="7"/>
  </si>
  <si>
    <t>上・工業用水道</t>
    <phoneticPr fontId="7"/>
  </si>
  <si>
    <t>土地造成</t>
    <phoneticPr fontId="7"/>
  </si>
  <si>
    <t>その他の土木</t>
    <phoneticPr fontId="7"/>
  </si>
  <si>
    <t>●建設投資（工事種類別）（36部門）</t>
    <rPh sb="1" eb="3">
      <t>ケンセツ</t>
    </rPh>
    <rPh sb="3" eb="5">
      <t>トウシ</t>
    </rPh>
    <rPh sb="6" eb="8">
      <t>コウジ</t>
    </rPh>
    <rPh sb="8" eb="10">
      <t>シュルイ</t>
    </rPh>
    <rPh sb="10" eb="11">
      <t>ベツ</t>
    </rPh>
    <rPh sb="15" eb="17">
      <t>ブモン</t>
    </rPh>
    <phoneticPr fontId="7"/>
  </si>
  <si>
    <t>2)</t>
    <phoneticPr fontId="7"/>
  </si>
  <si>
    <t>工事種類別に建設投資額を入力</t>
    <rPh sb="0" eb="2">
      <t>コウジ</t>
    </rPh>
    <rPh sb="2" eb="4">
      <t>シュルイ</t>
    </rPh>
    <rPh sb="4" eb="5">
      <t>ベツ</t>
    </rPh>
    <rPh sb="6" eb="8">
      <t>ケンセツ</t>
    </rPh>
    <rPh sb="8" eb="10">
      <t>トウシ</t>
    </rPh>
    <rPh sb="10" eb="11">
      <t>ガク</t>
    </rPh>
    <rPh sb="12" eb="14">
      <t>ニュウリョク</t>
    </rPh>
    <phoneticPr fontId="7"/>
  </si>
  <si>
    <t>5)</t>
    <phoneticPr fontId="7"/>
  </si>
  <si>
    <t>7）</t>
    <phoneticPr fontId="7"/>
  </si>
  <si>
    <t>■</t>
    <phoneticPr fontId="7"/>
  </si>
  <si>
    <t>「①結果」シートへの入力</t>
    <rPh sb="2" eb="4">
      <t>ケッカ</t>
    </rPh>
    <rPh sb="10" eb="12">
      <t>ニュウリョク</t>
    </rPh>
    <phoneticPr fontId="7"/>
  </si>
  <si>
    <t>経済波及効果分析ツール⑤　建設投資（工事種類別）（36部門）</t>
    <rPh sb="0" eb="2">
      <t>ケイザイ</t>
    </rPh>
    <rPh sb="2" eb="4">
      <t>ハキュウ</t>
    </rPh>
    <rPh sb="4" eb="6">
      <t>コウカ</t>
    </rPh>
    <rPh sb="6" eb="8">
      <t>ブンセキ</t>
    </rPh>
    <rPh sb="13" eb="15">
      <t>ケンセツ</t>
    </rPh>
    <rPh sb="15" eb="17">
      <t>トウシ</t>
    </rPh>
    <rPh sb="18" eb="20">
      <t>コウジ</t>
    </rPh>
    <rPh sb="20" eb="22">
      <t>シュルイ</t>
    </rPh>
    <rPh sb="22" eb="23">
      <t>ベツ</t>
    </rPh>
    <rPh sb="27" eb="29">
      <t>ブモン</t>
    </rPh>
    <phoneticPr fontId="7"/>
  </si>
  <si>
    <t>※</t>
    <phoneticPr fontId="7"/>
  </si>
  <si>
    <t>消費転換係数を決定します。この分析ツールでは、消費転換係数（総務省の家計調査に基づいて勤労者世帯の消費支出を実収入で割った値）を例示しています。</t>
    <rPh sb="0" eb="2">
      <t>ショウヒ</t>
    </rPh>
    <rPh sb="2" eb="4">
      <t>テンカン</t>
    </rPh>
    <rPh sb="4" eb="6">
      <t>ケイスウ</t>
    </rPh>
    <rPh sb="7" eb="9">
      <t>ケッテイ</t>
    </rPh>
    <rPh sb="15" eb="17">
      <t>ブンセキ</t>
    </rPh>
    <rPh sb="30" eb="33">
      <t>ソウムショウ</t>
    </rPh>
    <rPh sb="34" eb="36">
      <t>カケイ</t>
    </rPh>
    <rPh sb="36" eb="38">
      <t>チョウサ</t>
    </rPh>
    <rPh sb="39" eb="40">
      <t>モト</t>
    </rPh>
    <rPh sb="43" eb="46">
      <t>キンロウシャ</t>
    </rPh>
    <rPh sb="46" eb="48">
      <t>セタイ</t>
    </rPh>
    <rPh sb="49" eb="51">
      <t>ショウヒ</t>
    </rPh>
    <rPh sb="51" eb="53">
      <t>シシュツ</t>
    </rPh>
    <rPh sb="54" eb="57">
      <t>ジッシュウニュウ</t>
    </rPh>
    <rPh sb="58" eb="59">
      <t>ワ</t>
    </rPh>
    <rPh sb="61" eb="62">
      <t>アタイ</t>
    </rPh>
    <rPh sb="64" eb="66">
      <t>レイジ</t>
    </rPh>
    <phoneticPr fontId="5"/>
  </si>
  <si>
    <t>　② 建設投資額を該当する建設部門（工事種類別）に入力</t>
    <rPh sb="3" eb="5">
      <t>ケンセツ</t>
    </rPh>
    <rPh sb="5" eb="7">
      <t>トウシ</t>
    </rPh>
    <rPh sb="7" eb="8">
      <t>ガク</t>
    </rPh>
    <rPh sb="9" eb="11">
      <t>ガイトウ</t>
    </rPh>
    <rPh sb="13" eb="15">
      <t>ケンセツ</t>
    </rPh>
    <rPh sb="15" eb="17">
      <t>ブモン</t>
    </rPh>
    <rPh sb="18" eb="20">
      <t>コウジ</t>
    </rPh>
    <rPh sb="20" eb="22">
      <t>シュルイ</t>
    </rPh>
    <rPh sb="22" eb="23">
      <t>ベツ</t>
    </rPh>
    <rPh sb="25" eb="27">
      <t>ニュウリョク</t>
    </rPh>
    <phoneticPr fontId="12"/>
  </si>
  <si>
    <t>◆　消費転換係数：</t>
    <rPh sb="2" eb="4">
      <t>ショウヒ</t>
    </rPh>
    <rPh sb="4" eb="6">
      <t>テンカン</t>
    </rPh>
    <rPh sb="6" eb="8">
      <t>ケイスウ</t>
    </rPh>
    <phoneticPr fontId="38"/>
  </si>
  <si>
    <t>※1　建設部門は、マージン＝「0」のため、購入者価格 ＝ 生産者価格</t>
    <rPh sb="3" eb="5">
      <t>ケンセツ</t>
    </rPh>
    <rPh sb="5" eb="7">
      <t>ブモン</t>
    </rPh>
    <rPh sb="21" eb="24">
      <t>コウニュウシャ</t>
    </rPh>
    <rPh sb="24" eb="26">
      <t>カカク</t>
    </rPh>
    <rPh sb="29" eb="32">
      <t>セイサンシャ</t>
    </rPh>
    <rPh sb="32" eb="34">
      <t>カカク</t>
    </rPh>
    <phoneticPr fontId="38"/>
  </si>
  <si>
    <t>→</t>
    <phoneticPr fontId="38"/>
  </si>
  <si>
    <t xml:space="preserve">建設投資（工事種類別）が、本県経済にもたらす経済波及効果について、推計します。
</t>
    <rPh sb="0" eb="2">
      <t>ケンセツ</t>
    </rPh>
    <rPh sb="2" eb="4">
      <t>トウシ</t>
    </rPh>
    <rPh sb="13" eb="15">
      <t>ホンケン</t>
    </rPh>
    <rPh sb="15" eb="17">
      <t>ケイザイ</t>
    </rPh>
    <rPh sb="22" eb="24">
      <t>ケイザイ</t>
    </rPh>
    <rPh sb="24" eb="26">
      <t>ハキュウ</t>
    </rPh>
    <rPh sb="26" eb="28">
      <t>コウカ</t>
    </rPh>
    <rPh sb="33" eb="35">
      <t>スイケイ</t>
    </rPh>
    <phoneticPr fontId="7"/>
  </si>
  <si>
    <t>各産業間の相互干渉はないものとします。ある産業の生産活動が他の産業にプラスの影響を及ぼし生産を促進することも、マイナスの影響を及ぼし生産を阻害することも想定していません。</t>
    <phoneticPr fontId="7"/>
  </si>
  <si>
    <t>（例）RC量産住宅（鉄筋コンクリート造りのプレハブ住宅）の建設に、100億円の投資を行った場合の県内経済への波及効果</t>
    <rPh sb="1" eb="2">
      <t>レイ</t>
    </rPh>
    <rPh sb="5" eb="7">
      <t>リョウサン</t>
    </rPh>
    <rPh sb="7" eb="9">
      <t>ジュウタク</t>
    </rPh>
    <rPh sb="10" eb="12">
      <t>テッキン</t>
    </rPh>
    <rPh sb="18" eb="19">
      <t>ヅク</t>
    </rPh>
    <rPh sb="25" eb="27">
      <t>ジュウタク</t>
    </rPh>
    <rPh sb="29" eb="31">
      <t>ケンセツ</t>
    </rPh>
    <rPh sb="36" eb="38">
      <t>オクエン</t>
    </rPh>
    <rPh sb="39" eb="41">
      <t>トウシ</t>
    </rPh>
    <rPh sb="42" eb="43">
      <t>オコナ</t>
    </rPh>
    <rPh sb="45" eb="47">
      <t>バアイ</t>
    </rPh>
    <rPh sb="48" eb="50">
      <t>ケンナイ</t>
    </rPh>
    <phoneticPr fontId="38"/>
  </si>
  <si>
    <t>（単位：100万円）</t>
    <phoneticPr fontId="38"/>
  </si>
  <si>
    <t>「第17表　一般分類建設部門取引額表（生産者価格）」を36部門に組替え</t>
    <rPh sb="1" eb="2">
      <t>ダイ</t>
    </rPh>
    <rPh sb="4" eb="5">
      <t>ヒョウ</t>
    </rPh>
    <rPh sb="6" eb="8">
      <t>イッパン</t>
    </rPh>
    <rPh sb="8" eb="10">
      <t>ブンルイ</t>
    </rPh>
    <rPh sb="10" eb="12">
      <t>ケンセツ</t>
    </rPh>
    <rPh sb="12" eb="14">
      <t>ブモン</t>
    </rPh>
    <rPh sb="14" eb="16">
      <t>トリヒキ</t>
    </rPh>
    <rPh sb="16" eb="17">
      <t>ガク</t>
    </rPh>
    <rPh sb="17" eb="18">
      <t>ヒョウ</t>
    </rPh>
    <rPh sb="19" eb="22">
      <t>セイサンシャ</t>
    </rPh>
    <rPh sb="22" eb="24">
      <t>カカク</t>
    </rPh>
    <rPh sb="29" eb="31">
      <t>ブモン</t>
    </rPh>
    <rPh sb="32" eb="34">
      <t>クミカエ</t>
    </rPh>
    <phoneticPr fontId="7"/>
  </si>
  <si>
    <t>建設種類別に必要とする原材料を「建設_投入係数」シートにより推計</t>
    <rPh sb="0" eb="2">
      <t>ケンセツ</t>
    </rPh>
    <rPh sb="2" eb="4">
      <t>シュルイ</t>
    </rPh>
    <rPh sb="4" eb="5">
      <t>ベツ</t>
    </rPh>
    <rPh sb="6" eb="8">
      <t>ヒツヨウ</t>
    </rPh>
    <rPh sb="11" eb="14">
      <t>ゲンザイリョウ</t>
    </rPh>
    <rPh sb="16" eb="18">
      <t>ケンセツ</t>
    </rPh>
    <rPh sb="19" eb="21">
      <t>トウニュウ</t>
    </rPh>
    <rPh sb="21" eb="23">
      <t>ケイスウ</t>
    </rPh>
    <rPh sb="30" eb="32">
      <t>スイケイ</t>
    </rPh>
    <phoneticPr fontId="39"/>
  </si>
  <si>
    <t>「計算」シート（最終需要額）へ転記</t>
    <rPh sb="1" eb="3">
      <t>ケイサン</t>
    </rPh>
    <rPh sb="8" eb="10">
      <t>サイシュウ</t>
    </rPh>
    <rPh sb="10" eb="12">
      <t>ジュヨウ</t>
    </rPh>
    <rPh sb="12" eb="13">
      <t>ガク</t>
    </rPh>
    <rPh sb="15" eb="17">
      <t>テンキ</t>
    </rPh>
    <phoneticPr fontId="38"/>
  </si>
  <si>
    <t>「計算」シート（直接・原材料投入額）へ転記</t>
    <rPh sb="1" eb="3">
      <t>ケイサン</t>
    </rPh>
    <rPh sb="11" eb="14">
      <t>ゲンザイリョウ</t>
    </rPh>
    <rPh sb="14" eb="16">
      <t>トウニュウ</t>
    </rPh>
    <rPh sb="16" eb="17">
      <t>ガク</t>
    </rPh>
    <rPh sb="19" eb="21">
      <t>テンキ</t>
    </rPh>
    <phoneticPr fontId="38"/>
  </si>
  <si>
    <t>「計算」シート（直接・雇用者所得額）へ転記</t>
    <rPh sb="1" eb="3">
      <t>ケイサン</t>
    </rPh>
    <rPh sb="11" eb="14">
      <t>コヨウシャ</t>
    </rPh>
    <rPh sb="14" eb="16">
      <t>ショトク</t>
    </rPh>
    <rPh sb="16" eb="17">
      <t>ガク</t>
    </rPh>
    <rPh sb="19" eb="21">
      <t>テンキ</t>
    </rPh>
    <phoneticPr fontId="38"/>
  </si>
  <si>
    <t>「計算」シート（直接・粗付加価値額）へ転記</t>
    <rPh sb="1" eb="3">
      <t>ケイサン</t>
    </rPh>
    <rPh sb="11" eb="12">
      <t>アラ</t>
    </rPh>
    <rPh sb="12" eb="14">
      <t>フカ</t>
    </rPh>
    <rPh sb="14" eb="16">
      <t>カチ</t>
    </rPh>
    <rPh sb="16" eb="17">
      <t>ガク</t>
    </rPh>
    <rPh sb="19" eb="21">
      <t>テンキ</t>
    </rPh>
    <phoneticPr fontId="38"/>
  </si>
  <si>
    <t>就業誘発者数</t>
    <rPh sb="0" eb="2">
      <t>シュウギョウ</t>
    </rPh>
    <rPh sb="2" eb="4">
      <t>ユウハツ</t>
    </rPh>
    <rPh sb="4" eb="5">
      <t>シャ</t>
    </rPh>
    <rPh sb="5" eb="6">
      <t>スウ</t>
    </rPh>
    <phoneticPr fontId="10"/>
  </si>
  <si>
    <t>就業誘発</t>
    <rPh sb="0" eb="2">
      <t>シュウギョウ</t>
    </rPh>
    <rPh sb="2" eb="4">
      <t>ユウハツ</t>
    </rPh>
    <phoneticPr fontId="7"/>
  </si>
  <si>
    <t>就業誘発</t>
    <rPh sb="2" eb="4">
      <t>ユウハツ</t>
    </rPh>
    <phoneticPr fontId="7"/>
  </si>
  <si>
    <t xml:space="preserve"> × 就業係数</t>
    <rPh sb="5" eb="7">
      <t>ケイスウ</t>
    </rPh>
    <phoneticPr fontId="7"/>
  </si>
  <si>
    <t>就業誘発者数</t>
    <rPh sb="2" eb="4">
      <t>ユウハツ</t>
    </rPh>
    <rPh sb="4" eb="5">
      <t>シャ</t>
    </rPh>
    <rPh sb="5" eb="6">
      <t>スウ</t>
    </rPh>
    <phoneticPr fontId="7"/>
  </si>
  <si>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7"/>
  </si>
  <si>
    <t>最終需要額に対する波及倍率</t>
    <rPh sb="0" eb="2">
      <t>サイシュウ</t>
    </rPh>
    <rPh sb="2" eb="5">
      <t>ジュヨウガク</t>
    </rPh>
    <rPh sb="6" eb="7">
      <t>タイ</t>
    </rPh>
    <rPh sb="9" eb="11">
      <t>ハキュウ</t>
    </rPh>
    <rPh sb="11" eb="13">
      <t>バイリツ</t>
    </rPh>
    <phoneticPr fontId="10"/>
  </si>
  <si>
    <t>建 築 補 修</t>
  </si>
  <si>
    <t>住宅建築</t>
  </si>
  <si>
    <t>住宅建築
（木造）</t>
  </si>
  <si>
    <t>木造在来
住宅</t>
  </si>
  <si>
    <t>木造量産
住宅</t>
  </si>
  <si>
    <t>住宅建築
（非木造）</t>
  </si>
  <si>
    <t>廃棄物処理
施設</t>
  </si>
  <si>
    <t>その他の鉱業</t>
  </si>
  <si>
    <t>飲料</t>
  </si>
  <si>
    <t>衣服・その他の繊維既製品</t>
  </si>
  <si>
    <t>木材・木製品</t>
  </si>
  <si>
    <t>印刷・製版・製本</t>
  </si>
  <si>
    <t>無機化学工業製品</t>
  </si>
  <si>
    <t>石油化学系基礎製品</t>
  </si>
  <si>
    <t>医薬品</t>
  </si>
  <si>
    <t>化学最終製品（医薬品を除く。）</t>
  </si>
  <si>
    <t>なめし革・革製品・毛皮</t>
  </si>
  <si>
    <t>鋳鍛造品（鉄）</t>
  </si>
  <si>
    <t>その他の鉄鋼製品</t>
  </si>
  <si>
    <t>建設用・建築用金属製品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</si>
  <si>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</si>
  <si>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</si>
  <si>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</si>
  <si>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</si>
  <si>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</si>
  <si>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</si>
  <si>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</si>
  <si>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</si>
  <si>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</si>
  <si>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通信・映像・音響機器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</si>
  <si>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</si>
  <si>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</si>
  <si>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</si>
  <si>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</si>
  <si>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</si>
  <si>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</si>
  <si>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</si>
  <si>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</si>
  <si>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</si>
  <si>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</si>
  <si>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</si>
  <si>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</si>
  <si>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</si>
  <si>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</si>
  <si>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</si>
  <si>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</si>
  <si>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</si>
  <si>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</si>
  <si>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</si>
  <si>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他に分類されない会員制団体</t>
  </si>
  <si>
    <t>宿泊業</t>
  </si>
  <si>
    <t>飲食サービス</t>
  </si>
  <si>
    <t>洗濯・理容・美容・浴場業</t>
  </si>
  <si>
    <t>娯楽サービス</t>
  </si>
  <si>
    <t>資本減耗引当（社会資本等減耗分）</t>
  </si>
  <si>
    <t>有機化学工業製品
（石油化学系基礎製品・合成樹脂を除く。）</t>
    <phoneticPr fontId="38"/>
  </si>
  <si>
    <t>逆行列係数表 （36部門表）</t>
  </si>
  <si>
    <t>平成27年（2015年）大分県産業連関表</t>
  </si>
  <si>
    <t>経済開放</t>
  </si>
  <si>
    <t>型</t>
  </si>
  <si>
    <t>投入係数表 （36部門表）</t>
  </si>
  <si>
    <t>（参考）賃金・棒給</t>
  </si>
  <si>
    <t>生産者価格評価表 （36部門表）</t>
  </si>
  <si>
    <t>単位：100万円</t>
  </si>
  <si>
    <t>（参考）</t>
  </si>
  <si>
    <t>家計消費支出</t>
  </si>
  <si>
    <t>平成27年（2015年）大分県産業連関表　経済波及効果分析ツール⑤</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</si>
  <si>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5"/>
  </si>
  <si>
    <t>造成する建設物の種類（住宅、道路、ダム等）によって必要とする原材料の構成比は異なってくるが、ツール①「需要分析（36部門）」は、建設部門の平均的な建設原材料費で按分しているため、必ずしも最終需要額の投入構造を表したものになっていません。本ツールは、「平成27年（2015年）建設部門分析用産業連関表」（国土交通省）を用いて、投入分析を行います。</t>
    <rPh sb="0" eb="2">
      <t>ゾウセイ</t>
    </rPh>
    <rPh sb="4" eb="6">
      <t>ケンセツ</t>
    </rPh>
    <rPh sb="6" eb="7">
      <t>ブツ</t>
    </rPh>
    <rPh sb="8" eb="10">
      <t>シュルイ</t>
    </rPh>
    <rPh sb="11" eb="13">
      <t>ジュウタク</t>
    </rPh>
    <rPh sb="14" eb="16">
      <t>ドウロ</t>
    </rPh>
    <rPh sb="19" eb="20">
      <t>トウ</t>
    </rPh>
    <rPh sb="25" eb="27">
      <t>ヒツヨウ</t>
    </rPh>
    <rPh sb="30" eb="33">
      <t>ゲンザイリョウ</t>
    </rPh>
    <rPh sb="34" eb="37">
      <t>コウセイヒ</t>
    </rPh>
    <rPh sb="38" eb="39">
      <t>コト</t>
    </rPh>
    <rPh sb="64" eb="66">
      <t>ケンセツ</t>
    </rPh>
    <rPh sb="66" eb="68">
      <t>ブモン</t>
    </rPh>
    <rPh sb="80" eb="82">
      <t>アンブン</t>
    </rPh>
    <rPh sb="89" eb="90">
      <t>カナラ</t>
    </rPh>
    <rPh sb="93" eb="95">
      <t>サイシュウ</t>
    </rPh>
    <rPh sb="95" eb="97">
      <t>ジュヨウ</t>
    </rPh>
    <rPh sb="97" eb="98">
      <t>ガク</t>
    </rPh>
    <rPh sb="99" eb="101">
      <t>トウニュウ</t>
    </rPh>
    <rPh sb="101" eb="103">
      <t>コウゾウ</t>
    </rPh>
    <rPh sb="104" eb="105">
      <t>アラワ</t>
    </rPh>
    <rPh sb="118" eb="119">
      <t>ホン</t>
    </rPh>
    <rPh sb="158" eb="159">
      <t>モチ</t>
    </rPh>
    <rPh sb="162" eb="164">
      <t>トウニュウ</t>
    </rPh>
    <rPh sb="164" eb="166">
      <t>ブンセキ</t>
    </rPh>
    <rPh sb="167" eb="168">
      <t>オコナ</t>
    </rPh>
    <phoneticPr fontId="5"/>
  </si>
  <si>
    <t>建設投資額を「平成27年（2015年）建設部門分析用産業連関表」（国土交通省）の建設部門分類（70分類）にあてはめます。</t>
    <rPh sb="0" eb="2">
      <t>ケンセツ</t>
    </rPh>
    <rPh sb="2" eb="4">
      <t>トウシ</t>
    </rPh>
    <rPh sb="4" eb="5">
      <t>ガク</t>
    </rPh>
    <rPh sb="7" eb="9">
      <t>ヘイセイ</t>
    </rPh>
    <rPh sb="11" eb="12">
      <t>ネン</t>
    </rPh>
    <rPh sb="17" eb="18">
      <t>ネン</t>
    </rPh>
    <rPh sb="19" eb="21">
      <t>ケンセツ</t>
    </rPh>
    <rPh sb="21" eb="23">
      <t>ブモン</t>
    </rPh>
    <rPh sb="23" eb="25">
      <t>ブンセキ</t>
    </rPh>
    <rPh sb="25" eb="26">
      <t>ヨウ</t>
    </rPh>
    <rPh sb="26" eb="28">
      <t>サンギョウ</t>
    </rPh>
    <rPh sb="28" eb="30">
      <t>レンカン</t>
    </rPh>
    <rPh sb="30" eb="31">
      <t>ヒョウ</t>
    </rPh>
    <rPh sb="33" eb="35">
      <t>コクド</t>
    </rPh>
    <rPh sb="35" eb="38">
      <t>コウツウショウ</t>
    </rPh>
    <rPh sb="40" eb="42">
      <t>ケンセツ</t>
    </rPh>
    <rPh sb="42" eb="44">
      <t>ブモン</t>
    </rPh>
    <rPh sb="44" eb="46">
      <t>ブンルイ</t>
    </rPh>
    <rPh sb="49" eb="51">
      <t>ブンルイ</t>
    </rPh>
    <phoneticPr fontId="7"/>
  </si>
  <si>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5"/>
  </si>
  <si>
    <t>※2　建設部門の定義「平成27年（2015年）建設部門分析用産業連関表」（国土交通省）</t>
    <rPh sb="3" eb="5">
      <t>ケンセツ</t>
    </rPh>
    <rPh sb="5" eb="7">
      <t>ブモン</t>
    </rPh>
    <rPh sb="8" eb="10">
      <t>テイギ</t>
    </rPh>
    <rPh sb="11" eb="13">
      <t>ヘイセイ</t>
    </rPh>
    <rPh sb="15" eb="16">
      <t>ネン</t>
    </rPh>
    <rPh sb="21" eb="22">
      <t>ネン</t>
    </rPh>
    <rPh sb="23" eb="25">
      <t>ケンセツ</t>
    </rPh>
    <rPh sb="25" eb="27">
      <t>ブモン</t>
    </rPh>
    <rPh sb="27" eb="30">
      <t>ブンセキヨウ</t>
    </rPh>
    <rPh sb="30" eb="32">
      <t>サンギョウ</t>
    </rPh>
    <rPh sb="32" eb="34">
      <t>レンカン</t>
    </rPh>
    <rPh sb="34" eb="35">
      <t>ヒョウ</t>
    </rPh>
    <rPh sb="37" eb="39">
      <t>コクド</t>
    </rPh>
    <rPh sb="39" eb="42">
      <t>コウツウショウ</t>
    </rPh>
    <phoneticPr fontId="38"/>
  </si>
  <si>
    <t>出典：平成27年大分県産業連関表</t>
    <rPh sb="0" eb="2">
      <t>シュッテン</t>
    </rPh>
    <rPh sb="3" eb="5">
      <t>ヘイセイ</t>
    </rPh>
    <rPh sb="7" eb="8">
      <t>ネン</t>
    </rPh>
    <rPh sb="8" eb="11">
      <t>オオイタケン</t>
    </rPh>
    <rPh sb="11" eb="13">
      <t>サンギョウ</t>
    </rPh>
    <rPh sb="13" eb="16">
      <t>レンカンヒョウ</t>
    </rPh>
    <phoneticPr fontId="7"/>
  </si>
  <si>
    <t>平成27年（2015年）</t>
  </si>
  <si>
    <t>平成28年（2016年）</t>
  </si>
  <si>
    <t>平成29年（2017年）</t>
  </si>
  <si>
    <t>平成30年（2018年）</t>
  </si>
  <si>
    <t>令和元年（2019年）</t>
  </si>
  <si>
    <t>上記平均</t>
  </si>
  <si>
    <t>固定資本形成</t>
    <rPh sb="0" eb="2">
      <t>コテイ</t>
    </rPh>
    <rPh sb="2" eb="4">
      <t>シホン</t>
    </rPh>
    <rPh sb="4" eb="6">
      <t>ケイセイ</t>
    </rPh>
    <phoneticPr fontId="7"/>
  </si>
  <si>
    <t>固定資本形成</t>
    <rPh sb="0" eb="6">
      <t>コテイシホンケイセイ</t>
    </rPh>
    <phoneticPr fontId="7"/>
  </si>
  <si>
    <t>建 築 補 修</t>
    <phoneticPr fontId="7"/>
  </si>
  <si>
    <t>地 方 公 社 等</t>
    <rPh sb="4" eb="5">
      <t>コウ</t>
    </rPh>
    <rPh sb="6" eb="7">
      <t>シャ</t>
    </rPh>
    <rPh sb="8" eb="9">
      <t>トウ</t>
    </rPh>
    <phoneticPr fontId="7"/>
  </si>
  <si>
    <t>河 川 総 合 開 発</t>
    <rPh sb="8" eb="9">
      <t>カイ</t>
    </rPh>
    <rPh sb="10" eb="11">
      <t>ハツ</t>
    </rPh>
    <phoneticPr fontId="7"/>
  </si>
  <si>
    <t>廃棄物処理
施設</t>
    <phoneticPr fontId="7"/>
  </si>
  <si>
    <t>そ の 他の
土        木</t>
    <phoneticPr fontId="38"/>
  </si>
  <si>
    <t>建築補修</t>
    <rPh sb="0" eb="2">
      <t>ケンチク</t>
    </rPh>
    <rPh sb="2" eb="4">
      <t>ホシュウ</t>
    </rPh>
    <phoneticPr fontId="38"/>
  </si>
  <si>
    <t>直接需要＝県内最終需要増加額（最終需要×自給率）</t>
    <rPh sb="0" eb="2">
      <t>チョクセツ</t>
    </rPh>
    <rPh sb="2" eb="4">
      <t>ジュヨウ</t>
    </rPh>
    <rPh sb="5" eb="7">
      <t>ケンナイ</t>
    </rPh>
    <rPh sb="7" eb="9">
      <t>サイシュウ</t>
    </rPh>
    <rPh sb="9" eb="11">
      <t>ジュヨウ</t>
    </rPh>
    <rPh sb="11" eb="14">
      <t>ゾウカガク</t>
    </rPh>
    <rPh sb="15" eb="17">
      <t>サイシュウ</t>
    </rPh>
    <rPh sb="17" eb="19">
      <t>ジュヨウ</t>
    </rPh>
    <rPh sb="20" eb="23">
      <t>ジキュウリツ</t>
    </rPh>
    <phoneticPr fontId="38"/>
  </si>
  <si>
    <t>→</t>
  </si>
  <si>
    <t>建設補修</t>
    <rPh sb="0" eb="2">
      <t>ケンセツ</t>
    </rPh>
    <rPh sb="2" eb="4">
      <t>ホシュウ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</si>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</sst>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000;[Red]\-#,##0.000000"/>
    <numFmt numFmtId="185" formatCode="0.0_);[Red]\(0.0\)"/>
    <numFmt numFmtId="186" formatCode="###0;\-###0;&quot;   -  &quot;"/>
    <numFmt numFmtId="187" formatCode="#,##0.000"/>
    <numFmt numFmtId="188" formatCode="0_ "/>
    <numFmt numFmtId="189" formatCode="0.000000"/>
    <numFmt numFmtId="190" formatCode="0.000000_ "/>
  </numFmts>
  <fonts count="61">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sz val="36"/>
      <name val="ＭＳ Ｐゴシック"/>
      <family val="3"/>
      <charset val="128"/>
    </font>
    <font>
      <u/>
      <sz val="11"/>
      <color indexed="12"/>
      <name val="ＭＳ Ｐゴシック"/>
      <family val="3"/>
      <charset val="128"/>
    </font>
    <font>
      <u/>
      <sz val="11"/>
      <color theme="10"/>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5"/>
      <color theme="1"/>
      <name val="ＭＳ Ｐゴシック"/>
      <family val="3"/>
      <charset val="128"/>
    </font>
    <font>
      <sz val="9"/>
      <color rgb="FFFF0000"/>
      <name val="ＭＳ Ｐゴシック"/>
      <family val="2"/>
      <charset val="128"/>
      <scheme val="minor"/>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rgb="FF99FF99"/>
        <bgColor indexed="64"/>
      </patternFill>
    </fill>
    <fill>
      <patternFill patternType="solid">
        <fgColor theme="0" tint="-0.34998626667073579"/>
        <bgColor indexed="64"/>
      </patternFill>
    </fill>
    <fill>
      <patternFill patternType="solid">
        <fgColor theme="0" tint="-0.249977111117893"/>
        <bgColor indexed="64"/>
      </patternFill>
    </fill>
  </fills>
  <borders count="16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bottom style="medium">
        <color indexed="64"/>
      </bottom>
      <diagonal/>
    </border>
    <border>
      <left style="medium">
        <color indexed="64"/>
      </left>
      <right style="medium">
        <color indexed="64"/>
      </right>
      <top/>
      <bottom/>
      <diagonal/>
    </border>
    <border>
      <left style="medium">
        <color indexed="64"/>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medium">
        <color indexed="64"/>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top style="medium">
        <color theme="1"/>
      </top>
      <bottom style="medium">
        <color theme="1"/>
      </bottom>
      <diagonal/>
    </border>
    <border>
      <left style="medium">
        <color theme="1"/>
      </left>
      <right style="medium">
        <color theme="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theme="1"/>
      </left>
      <right style="medium">
        <color theme="1"/>
      </right>
      <top style="medium">
        <color theme="1"/>
      </top>
      <bottom style="medium">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0">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63" applyNumberFormat="0" applyAlignment="0" applyProtection="0">
      <alignment vertical="center"/>
    </xf>
    <xf numFmtId="0" fontId="18" fillId="27" borderId="0" applyNumberFormat="0" applyBorder="0" applyAlignment="0" applyProtection="0">
      <alignment vertical="center"/>
    </xf>
    <xf numFmtId="0" fontId="14" fillId="28" borderId="64" applyNumberFormat="0" applyFont="0" applyAlignment="0" applyProtection="0">
      <alignment vertical="center"/>
    </xf>
    <xf numFmtId="0" fontId="19" fillId="0" borderId="65" applyNumberFormat="0" applyFill="0" applyAlignment="0" applyProtection="0">
      <alignment vertical="center"/>
    </xf>
    <xf numFmtId="0" fontId="20" fillId="29" borderId="0" applyNumberFormat="0" applyBorder="0" applyAlignment="0" applyProtection="0">
      <alignment vertical="center"/>
    </xf>
    <xf numFmtId="0" fontId="21" fillId="30" borderId="66" applyNumberFormat="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0" borderId="71" applyNumberFormat="0" applyAlignment="0" applyProtection="0">
      <alignment vertical="center"/>
    </xf>
    <xf numFmtId="0" fontId="28" fillId="0" borderId="0" applyNumberFormat="0" applyFill="0" applyBorder="0" applyAlignment="0" applyProtection="0">
      <alignment vertical="center"/>
    </xf>
    <xf numFmtId="0" fontId="29" fillId="31" borderId="66" applyNumberFormat="0" applyAlignment="0" applyProtection="0">
      <alignment vertical="center"/>
    </xf>
    <xf numFmtId="0" fontId="12" fillId="0" borderId="0">
      <alignment vertical="center"/>
    </xf>
    <xf numFmtId="0" fontId="9" fillId="0" borderId="0"/>
    <xf numFmtId="0" fontId="11" fillId="0" borderId="0"/>
    <xf numFmtId="0" fontId="30" fillId="32" borderId="0" applyNumberFormat="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12" fillId="0" borderId="0"/>
    <xf numFmtId="0" fontId="44" fillId="0" borderId="0" applyNumberFormat="0" applyFill="0" applyBorder="0" applyAlignment="0" applyProtection="0">
      <alignment vertical="top"/>
      <protection locked="0"/>
    </xf>
    <xf numFmtId="38" fontId="12" fillId="0" borderId="0" applyFont="0" applyFill="0" applyBorder="0" applyAlignment="0" applyProtection="0"/>
  </cellStyleXfs>
  <cellXfs count="642">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1"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8" fillId="0" borderId="18" xfId="42" applyNumberFormat="1" applyFont="1" applyBorder="1" applyAlignment="1">
      <alignment horizontal="center" vertical="center"/>
    </xf>
    <xf numFmtId="177" fontId="8" fillId="0" borderId="18" xfId="42" applyNumberFormat="1" applyFont="1" applyBorder="1" applyAlignment="1">
      <alignment vertical="center"/>
    </xf>
    <xf numFmtId="177" fontId="8" fillId="0" borderId="18" xfId="42" applyNumberFormat="1" applyFont="1" applyFill="1" applyBorder="1" applyAlignment="1">
      <alignment vertical="center"/>
    </xf>
    <xf numFmtId="177" fontId="8" fillId="0" borderId="18" xfId="42" applyNumberFormat="1" applyFont="1" applyFill="1" applyBorder="1" applyAlignment="1">
      <alignment horizontal="center" vertical="center" wrapText="1"/>
    </xf>
    <xf numFmtId="177" fontId="8" fillId="0" borderId="2" xfId="42" applyNumberFormat="1" applyFont="1" applyBorder="1" applyAlignment="1">
      <alignment horizontal="center" vertical="center" wrapText="1"/>
    </xf>
    <xf numFmtId="177" fontId="8" fillId="0" borderId="2" xfId="42" applyNumberFormat="1" applyFont="1" applyFill="1" applyBorder="1" applyAlignment="1">
      <alignment horizontal="center" vertical="center" wrapText="1"/>
    </xf>
    <xf numFmtId="177" fontId="8" fillId="0" borderId="3" xfId="42" applyNumberFormat="1" applyFont="1" applyFill="1" applyBorder="1" applyAlignment="1">
      <alignment horizontal="center" vertical="center" wrapText="1"/>
    </xf>
    <xf numFmtId="177" fontId="8" fillId="0" borderId="19" xfId="42" applyNumberFormat="1" applyFont="1" applyFill="1" applyBorder="1" applyAlignment="1">
      <alignment horizontal="center" vertical="center" wrapText="1"/>
    </xf>
    <xf numFmtId="177" fontId="8"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2" fillId="0" borderId="0" xfId="43" applyNumberFormat="1" applyFont="1" applyAlignment="1">
      <alignment vertical="center"/>
    </xf>
    <xf numFmtId="177" fontId="33" fillId="0" borderId="0" xfId="0" applyNumberFormat="1" applyFont="1">
      <alignment vertical="center"/>
    </xf>
    <xf numFmtId="177" fontId="32" fillId="0" borderId="0" xfId="0" applyNumberFormat="1" applyFont="1" applyBorder="1" applyAlignment="1">
      <alignment vertical="center"/>
    </xf>
    <xf numFmtId="177" fontId="33" fillId="0" borderId="0" xfId="0" applyNumberFormat="1" applyFont="1" applyAlignment="1">
      <alignment vertical="center"/>
    </xf>
    <xf numFmtId="177" fontId="32" fillId="0" borderId="0" xfId="43" applyNumberFormat="1" applyFont="1" applyBorder="1" applyAlignment="1">
      <alignment vertical="center"/>
    </xf>
    <xf numFmtId="177" fontId="32" fillId="0" borderId="7" xfId="43" applyNumberFormat="1" applyFont="1" applyBorder="1" applyAlignment="1" applyProtection="1">
      <alignment vertical="center"/>
      <protection locked="0"/>
    </xf>
    <xf numFmtId="177" fontId="32" fillId="0" borderId="0" xfId="43" applyNumberFormat="1" applyFont="1" applyAlignment="1">
      <alignment horizontal="right" vertical="center"/>
    </xf>
    <xf numFmtId="177" fontId="32" fillId="0" borderId="7" xfId="43" applyNumberFormat="1" applyFont="1" applyBorder="1" applyAlignment="1">
      <alignment vertical="center"/>
    </xf>
    <xf numFmtId="177" fontId="32" fillId="0" borderId="8" xfId="43" applyNumberFormat="1" applyFont="1" applyBorder="1" applyAlignment="1">
      <alignment vertical="center"/>
    </xf>
    <xf numFmtId="177" fontId="32" fillId="0" borderId="6" xfId="43" applyNumberFormat="1" applyFont="1" applyBorder="1" applyAlignment="1">
      <alignment vertical="center"/>
    </xf>
    <xf numFmtId="177" fontId="32" fillId="0" borderId="0" xfId="43" applyNumberFormat="1" applyFont="1" applyAlignment="1" applyProtection="1">
      <alignment vertical="center"/>
      <protection locked="0"/>
    </xf>
    <xf numFmtId="177" fontId="32" fillId="0" borderId="16" xfId="43" applyNumberFormat="1" applyFont="1" applyBorder="1" applyAlignment="1">
      <alignment vertical="center"/>
    </xf>
    <xf numFmtId="177" fontId="32" fillId="0" borderId="20" xfId="43" applyNumberFormat="1" applyFont="1" applyBorder="1" applyAlignment="1">
      <alignment vertical="center"/>
    </xf>
    <xf numFmtId="177" fontId="32" fillId="0" borderId="17" xfId="43" applyNumberFormat="1" applyFont="1" applyBorder="1" applyAlignment="1">
      <alignment vertical="center"/>
    </xf>
    <xf numFmtId="177" fontId="32" fillId="0" borderId="22" xfId="43" applyNumberFormat="1" applyFont="1" applyBorder="1" applyAlignment="1">
      <alignment horizontal="center" vertical="center"/>
    </xf>
    <xf numFmtId="177" fontId="32" fillId="0" borderId="9" xfId="43" applyNumberFormat="1" applyFont="1" applyBorder="1" applyAlignment="1">
      <alignment vertical="center"/>
    </xf>
    <xf numFmtId="177" fontId="32" fillId="0" borderId="2" xfId="43" applyNumberFormat="1" applyFont="1" applyBorder="1" applyAlignment="1">
      <alignment vertical="center"/>
    </xf>
    <xf numFmtId="177" fontId="32" fillId="0" borderId="2" xfId="43" applyNumberFormat="1" applyFont="1" applyBorder="1" applyAlignment="1">
      <alignment horizontal="center" vertical="center"/>
    </xf>
    <xf numFmtId="177" fontId="32" fillId="0" borderId="18" xfId="43" applyNumberFormat="1" applyFont="1" applyBorder="1" applyAlignment="1">
      <alignment vertical="center"/>
    </xf>
    <xf numFmtId="177" fontId="32" fillId="0" borderId="14" xfId="43" applyNumberFormat="1" applyFont="1" applyBorder="1" applyAlignment="1">
      <alignment vertical="center"/>
    </xf>
    <xf numFmtId="177" fontId="32" fillId="0" borderId="15" xfId="43" applyNumberFormat="1" applyFont="1" applyBorder="1" applyAlignment="1">
      <alignment vertical="center"/>
    </xf>
    <xf numFmtId="177" fontId="32" fillId="0" borderId="14" xfId="43" applyNumberFormat="1" applyFont="1" applyBorder="1" applyAlignment="1">
      <alignment vertical="top"/>
    </xf>
    <xf numFmtId="177" fontId="32" fillId="0" borderId="3" xfId="43" applyNumberFormat="1" applyFont="1" applyBorder="1" applyAlignment="1">
      <alignment vertical="center" wrapText="1"/>
    </xf>
    <xf numFmtId="177" fontId="32" fillId="0" borderId="3" xfId="43" applyNumberFormat="1" applyFont="1" applyBorder="1" applyAlignment="1">
      <alignment vertical="top"/>
    </xf>
    <xf numFmtId="177" fontId="32" fillId="0" borderId="3" xfId="43" applyNumberFormat="1" applyFont="1" applyBorder="1" applyAlignment="1">
      <alignment horizontal="center" vertical="top"/>
    </xf>
    <xf numFmtId="177" fontId="32" fillId="0" borderId="0" xfId="43" applyNumberFormat="1" applyFont="1" applyAlignment="1">
      <alignment vertical="center" shrinkToFit="1"/>
    </xf>
    <xf numFmtId="178" fontId="32" fillId="0" borderId="6" xfId="43" applyNumberFormat="1" applyFont="1" applyBorder="1" applyAlignment="1">
      <alignment vertical="center"/>
    </xf>
    <xf numFmtId="177" fontId="32" fillId="0" borderId="48" xfId="43" applyNumberFormat="1" applyFont="1" applyBorder="1" applyAlignment="1">
      <alignment vertical="center"/>
    </xf>
    <xf numFmtId="177" fontId="33" fillId="0" borderId="9" xfId="0" applyNumberFormat="1" applyFont="1" applyBorder="1">
      <alignment vertical="center"/>
    </xf>
    <xf numFmtId="180" fontId="32" fillId="0" borderId="6" xfId="43" applyNumberFormat="1" applyFont="1" applyBorder="1" applyAlignment="1">
      <alignment vertical="center" shrinkToFit="1"/>
    </xf>
    <xf numFmtId="177" fontId="33"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1" fillId="0" borderId="0" xfId="0" applyFont="1">
      <alignment vertical="center"/>
    </xf>
    <xf numFmtId="177" fontId="31" fillId="0" borderId="0" xfId="0" applyNumberFormat="1" applyFont="1" applyFill="1">
      <alignment vertical="center"/>
    </xf>
    <xf numFmtId="177" fontId="31" fillId="0" borderId="0" xfId="0" applyNumberFormat="1" applyFont="1">
      <alignment vertical="center"/>
    </xf>
    <xf numFmtId="177" fontId="34" fillId="0" borderId="0" xfId="43" applyNumberFormat="1" applyFont="1" applyAlignment="1">
      <alignment vertical="center"/>
    </xf>
    <xf numFmtId="0" fontId="35" fillId="0" borderId="0" xfId="0" applyFont="1" applyAlignment="1">
      <alignment vertical="top"/>
    </xf>
    <xf numFmtId="0" fontId="36" fillId="0" borderId="0" xfId="0" applyFont="1" applyAlignment="1">
      <alignment vertical="top"/>
    </xf>
    <xf numFmtId="0" fontId="35" fillId="0" borderId="52" xfId="0" applyFont="1" applyBorder="1" applyAlignment="1">
      <alignment vertical="top"/>
    </xf>
    <xf numFmtId="0" fontId="35" fillId="0" borderId="53" xfId="0" applyFont="1" applyBorder="1" applyAlignment="1">
      <alignment vertical="top"/>
    </xf>
    <xf numFmtId="0" fontId="35" fillId="0" borderId="54" xfId="0" applyFont="1" applyBorder="1" applyAlignment="1">
      <alignment vertical="top"/>
    </xf>
    <xf numFmtId="0" fontId="35" fillId="0" borderId="55" xfId="0" applyFont="1" applyBorder="1" applyAlignment="1">
      <alignment vertical="top"/>
    </xf>
    <xf numFmtId="0" fontId="35" fillId="0" borderId="0" xfId="0" applyFont="1" applyBorder="1" applyAlignment="1">
      <alignment vertical="top"/>
    </xf>
    <xf numFmtId="0" fontId="35" fillId="0" borderId="56" xfId="0" applyFont="1" applyBorder="1" applyAlignment="1">
      <alignment vertical="top"/>
    </xf>
    <xf numFmtId="0" fontId="35" fillId="0" borderId="57" xfId="0" applyFont="1" applyBorder="1" applyAlignment="1">
      <alignment vertical="top"/>
    </xf>
    <xf numFmtId="0" fontId="35" fillId="0" borderId="58" xfId="0" applyFont="1" applyBorder="1" applyAlignment="1">
      <alignment vertical="top"/>
    </xf>
    <xf numFmtId="0" fontId="35" fillId="0" borderId="59" xfId="0" applyFont="1" applyBorder="1" applyAlignment="1">
      <alignment vertical="top"/>
    </xf>
    <xf numFmtId="177" fontId="0" fillId="0" borderId="0" xfId="0" applyNumberFormat="1" applyFont="1">
      <alignment vertical="center"/>
    </xf>
    <xf numFmtId="177" fontId="0" fillId="0" borderId="0" xfId="0" applyNumberFormat="1" applyFont="1" applyAlignment="1">
      <alignment horizontal="right" vertical="center"/>
    </xf>
    <xf numFmtId="177" fontId="37" fillId="0" borderId="0" xfId="43" applyNumberFormat="1" applyFont="1" applyAlignment="1">
      <alignment vertical="center"/>
    </xf>
    <xf numFmtId="177" fontId="8" fillId="33" borderId="20" xfId="42" applyNumberFormat="1" applyFont="1" applyFill="1" applyBorder="1" applyAlignment="1">
      <alignment horizontal="centerContinuous" vertical="center"/>
    </xf>
    <xf numFmtId="177" fontId="8" fillId="34" borderId="7" xfId="42" applyNumberFormat="1" applyFont="1" applyFill="1" applyBorder="1" applyAlignment="1">
      <alignment horizontal="centerContinuous" vertical="center"/>
    </xf>
    <xf numFmtId="177" fontId="8" fillId="34" borderId="8" xfId="42" applyNumberFormat="1" applyFont="1" applyFill="1" applyBorder="1" applyAlignment="1">
      <alignment horizontal="centerContinuous" vertical="center"/>
    </xf>
    <xf numFmtId="177" fontId="8" fillId="34" borderId="22" xfId="42" applyNumberFormat="1" applyFont="1" applyFill="1" applyBorder="1" applyAlignment="1">
      <alignment horizontal="centerContinuous" vertical="center"/>
    </xf>
    <xf numFmtId="177" fontId="8" fillId="35" borderId="7" xfId="42" applyNumberFormat="1" applyFont="1" applyFill="1" applyBorder="1" applyAlignment="1">
      <alignment horizontal="centerContinuous" vertical="center"/>
    </xf>
    <xf numFmtId="177" fontId="8" fillId="35" borderId="8" xfId="42" applyNumberFormat="1" applyFont="1" applyFill="1" applyBorder="1" applyAlignment="1">
      <alignment horizontal="centerContinuous" vertical="center"/>
    </xf>
    <xf numFmtId="177" fontId="8" fillId="0" borderId="17" xfId="42" applyNumberFormat="1" applyFont="1" applyBorder="1" applyAlignment="1">
      <alignment horizontal="center" vertical="center"/>
    </xf>
    <xf numFmtId="177" fontId="8" fillId="0" borderId="60" xfId="42" applyNumberFormat="1" applyFont="1" applyFill="1" applyBorder="1" applyAlignment="1">
      <alignment horizontal="centerContinuous" vertical="center"/>
    </xf>
    <xf numFmtId="177" fontId="8" fillId="0" borderId="61" xfId="42" applyNumberFormat="1" applyFont="1" applyFill="1" applyBorder="1" applyAlignment="1">
      <alignment horizontal="centerContinuous" vertical="center"/>
    </xf>
    <xf numFmtId="177" fontId="8" fillId="0" borderId="62" xfId="42" applyNumberFormat="1" applyFont="1" applyFill="1" applyBorder="1" applyAlignment="1">
      <alignment horizontal="centerContinuous" vertical="center"/>
    </xf>
    <xf numFmtId="0" fontId="0" fillId="0" borderId="0" xfId="0" applyBorder="1" applyAlignment="1">
      <alignment vertical="center"/>
    </xf>
    <xf numFmtId="0" fontId="33" fillId="0" borderId="0" xfId="0" applyFont="1" applyAlignment="1">
      <alignment vertical="center"/>
    </xf>
    <xf numFmtId="0" fontId="33" fillId="0" borderId="15" xfId="0" applyFont="1" applyBorder="1" applyAlignment="1">
      <alignment vertical="center"/>
    </xf>
    <xf numFmtId="0" fontId="32" fillId="0" borderId="15" xfId="0" applyFont="1" applyBorder="1" applyAlignment="1">
      <alignment vertical="center"/>
    </xf>
    <xf numFmtId="0" fontId="33" fillId="0" borderId="3" xfId="0" applyFont="1" applyBorder="1" applyAlignment="1">
      <alignment vertical="center"/>
    </xf>
    <xf numFmtId="0" fontId="33" fillId="0" borderId="6" xfId="0" applyFont="1" applyBorder="1" applyAlignment="1" applyProtection="1">
      <alignment vertical="center"/>
    </xf>
    <xf numFmtId="37" fontId="33" fillId="0" borderId="6" xfId="0" applyNumberFormat="1" applyFont="1" applyBorder="1" applyAlignment="1" applyProtection="1">
      <alignment vertical="center"/>
    </xf>
    <xf numFmtId="39" fontId="33" fillId="0" borderId="6" xfId="0" applyNumberFormat="1" applyFont="1" applyBorder="1" applyAlignment="1" applyProtection="1">
      <alignment vertical="center"/>
    </xf>
    <xf numFmtId="181" fontId="33" fillId="0" borderId="6" xfId="0" applyNumberFormat="1" applyFont="1" applyBorder="1" applyAlignment="1" applyProtection="1">
      <alignment vertical="center"/>
    </xf>
    <xf numFmtId="182" fontId="33"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5" fillId="0" borderId="0" xfId="0" applyFont="1" applyAlignment="1">
      <alignment vertical="top" wrapText="1"/>
    </xf>
    <xf numFmtId="0" fontId="0" fillId="0" borderId="0" xfId="0" applyAlignment="1">
      <alignment vertical="top" wrapText="1"/>
    </xf>
    <xf numFmtId="0" fontId="3" fillId="0" borderId="0" xfId="46">
      <alignment vertical="center"/>
    </xf>
    <xf numFmtId="0" fontId="3" fillId="0" borderId="0" xfId="46" applyAlignment="1">
      <alignment horizontal="center" vertical="center"/>
    </xf>
    <xf numFmtId="0" fontId="3" fillId="0" borderId="0" xfId="46" applyBorder="1">
      <alignment vertical="center"/>
    </xf>
    <xf numFmtId="0" fontId="3" fillId="0" borderId="9" xfId="46" applyBorder="1">
      <alignment vertical="center"/>
    </xf>
    <xf numFmtId="49" fontId="3" fillId="0" borderId="9" xfId="46" applyNumberFormat="1" applyBorder="1" applyAlignment="1">
      <alignment horizontal="center" vertical="center"/>
    </xf>
    <xf numFmtId="49" fontId="3" fillId="0" borderId="9" xfId="46" applyNumberFormat="1" applyFill="1" applyBorder="1" applyAlignment="1">
      <alignment horizontal="center" vertical="center"/>
    </xf>
    <xf numFmtId="0" fontId="3" fillId="0" borderId="1" xfId="46" applyFill="1" applyBorder="1">
      <alignment vertical="center"/>
    </xf>
    <xf numFmtId="0" fontId="3" fillId="0" borderId="0" xfId="46" applyFill="1">
      <alignment vertical="center"/>
    </xf>
    <xf numFmtId="38" fontId="3" fillId="0" borderId="0" xfId="45" applyFont="1" applyFill="1" applyBorder="1">
      <alignment vertical="center"/>
    </xf>
    <xf numFmtId="0" fontId="35" fillId="0" borderId="0" xfId="0" applyFont="1" applyAlignment="1">
      <alignment horizontal="left" vertical="top" wrapText="1"/>
    </xf>
    <xf numFmtId="0" fontId="40" fillId="0" borderId="0" xfId="0" applyFont="1" applyAlignment="1">
      <alignment vertical="top"/>
    </xf>
    <xf numFmtId="0" fontId="40" fillId="0" borderId="0" xfId="0" applyFont="1" applyAlignment="1">
      <alignment vertical="top" wrapText="1"/>
    </xf>
    <xf numFmtId="0" fontId="41" fillId="0" borderId="0" xfId="0" applyFont="1" applyAlignment="1">
      <alignment vertical="top"/>
    </xf>
    <xf numFmtId="177" fontId="32" fillId="33" borderId="46" xfId="43" applyNumberFormat="1" applyFont="1" applyFill="1" applyBorder="1" applyAlignment="1">
      <alignment vertical="center"/>
    </xf>
    <xf numFmtId="177" fontId="32" fillId="33" borderId="47" xfId="43" applyNumberFormat="1" applyFont="1" applyFill="1" applyBorder="1" applyAlignment="1">
      <alignment vertical="center" shrinkToFit="1"/>
    </xf>
    <xf numFmtId="177" fontId="32" fillId="34" borderId="50" xfId="43" applyNumberFormat="1" applyFont="1" applyFill="1" applyBorder="1" applyAlignment="1">
      <alignment vertical="center"/>
    </xf>
    <xf numFmtId="177" fontId="32" fillId="34" borderId="51" xfId="43" applyNumberFormat="1" applyFont="1" applyFill="1" applyBorder="1" applyAlignment="1">
      <alignment vertical="center" shrinkToFit="1"/>
    </xf>
    <xf numFmtId="177" fontId="32" fillId="35" borderId="49" xfId="43" applyNumberFormat="1" applyFont="1" applyFill="1" applyBorder="1" applyAlignment="1">
      <alignment vertical="center"/>
    </xf>
    <xf numFmtId="177" fontId="32"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42" fillId="0" borderId="0" xfId="46" applyFont="1">
      <alignment vertical="center"/>
    </xf>
    <xf numFmtId="0" fontId="42" fillId="0" borderId="0" xfId="46" applyFont="1" applyAlignment="1">
      <alignment horizontal="center" vertical="center"/>
    </xf>
    <xf numFmtId="0" fontId="40" fillId="0" borderId="0" xfId="0" applyFont="1" applyAlignment="1">
      <alignment horizontal="left" vertical="top" wrapText="1"/>
    </xf>
    <xf numFmtId="0" fontId="43" fillId="0" borderId="0" xfId="47" applyFont="1" applyAlignment="1">
      <alignment horizontal="right"/>
    </xf>
    <xf numFmtId="0" fontId="45" fillId="0" borderId="0" xfId="48" applyFont="1" applyAlignment="1" applyProtection="1">
      <alignment horizontal="left"/>
    </xf>
    <xf numFmtId="0" fontId="44" fillId="0" borderId="0" xfId="48" applyAlignment="1" applyProtection="1"/>
    <xf numFmtId="0" fontId="43" fillId="0" borderId="0" xfId="47" applyFont="1" applyAlignment="1">
      <alignment horizontal="distributed"/>
    </xf>
    <xf numFmtId="0" fontId="46" fillId="0" borderId="0" xfId="47" applyFont="1"/>
    <xf numFmtId="0" fontId="43" fillId="0" borderId="0" xfId="47" applyFont="1"/>
    <xf numFmtId="0" fontId="12" fillId="0" borderId="0" xfId="47" applyAlignment="1">
      <alignment horizontal="right"/>
    </xf>
    <xf numFmtId="0" fontId="11" fillId="0" borderId="0" xfId="47" applyFont="1" applyAlignment="1">
      <alignment horizontal="right"/>
    </xf>
    <xf numFmtId="0" fontId="11" fillId="0" borderId="0" xfId="47" applyFont="1" applyAlignment="1">
      <alignment horizontal="distributed"/>
    </xf>
    <xf numFmtId="0" fontId="12" fillId="0" borderId="0" xfId="47" applyAlignment="1">
      <alignment horizontal="distributed"/>
    </xf>
    <xf numFmtId="0" fontId="12" fillId="0" borderId="0" xfId="47"/>
    <xf numFmtId="0" fontId="47" fillId="0" borderId="0" xfId="47" applyFont="1" applyAlignment="1">
      <alignment horizontal="right"/>
    </xf>
    <xf numFmtId="0" fontId="11" fillId="0" borderId="105" xfId="47" applyFont="1" applyBorder="1" applyAlignment="1">
      <alignment horizontal="center"/>
    </xf>
    <xf numFmtId="0" fontId="48" fillId="0" borderId="106" xfId="47" applyFont="1" applyBorder="1" applyAlignment="1">
      <alignment horizontal="center"/>
    </xf>
    <xf numFmtId="0" fontId="48" fillId="0" borderId="107" xfId="47" applyFont="1" applyBorder="1" applyAlignment="1">
      <alignment horizontal="center"/>
    </xf>
    <xf numFmtId="0" fontId="11" fillId="0" borderId="0" xfId="47" applyFont="1" applyAlignment="1">
      <alignment horizontal="center"/>
    </xf>
    <xf numFmtId="49" fontId="49" fillId="0" borderId="109" xfId="47" applyNumberFormat="1" applyFont="1" applyBorder="1" applyAlignment="1">
      <alignment horizontal="center" vertical="center" wrapText="1"/>
    </xf>
    <xf numFmtId="49" fontId="49" fillId="0" borderId="15" xfId="47" applyNumberFormat="1" applyFont="1" applyBorder="1" applyAlignment="1">
      <alignment horizontal="center" vertical="center" wrapText="1"/>
    </xf>
    <xf numFmtId="49" fontId="49" fillId="0" borderId="19" xfId="47" applyNumberFormat="1" applyFont="1" applyBorder="1" applyAlignment="1">
      <alignment horizontal="center" vertical="center" wrapText="1"/>
    </xf>
    <xf numFmtId="0" fontId="49" fillId="0" borderId="0" xfId="47" applyFont="1" applyAlignment="1">
      <alignment horizontal="center" vertical="center" wrapText="1"/>
    </xf>
    <xf numFmtId="49" fontId="12" fillId="0" borderId="111" xfId="47" applyNumberFormat="1" applyBorder="1" applyAlignment="1">
      <alignment horizontal="right"/>
    </xf>
    <xf numFmtId="49" fontId="48" fillId="0" borderId="0" xfId="47" applyNumberFormat="1" applyFont="1" applyBorder="1" applyAlignment="1">
      <alignment horizontal="right"/>
    </xf>
    <xf numFmtId="49" fontId="50" fillId="0" borderId="1" xfId="47" applyNumberFormat="1" applyFont="1" applyBorder="1" applyAlignment="1">
      <alignment horizontal="right"/>
    </xf>
    <xf numFmtId="49" fontId="50" fillId="0" borderId="0" xfId="47" applyNumberFormat="1" applyFont="1" applyBorder="1" applyAlignment="1">
      <alignment horizontal="right"/>
    </xf>
    <xf numFmtId="49" fontId="48" fillId="0" borderId="0" xfId="47" applyNumberFormat="1" applyFont="1" applyBorder="1" applyAlignment="1">
      <alignment horizontal="distributed"/>
    </xf>
    <xf numFmtId="49" fontId="50" fillId="0" borderId="1" xfId="47" applyNumberFormat="1" applyFont="1" applyBorder="1" applyAlignment="1">
      <alignment horizontal="distributed"/>
    </xf>
    <xf numFmtId="49" fontId="12" fillId="0" borderId="113" xfId="47" applyNumberFormat="1" applyBorder="1" applyAlignment="1">
      <alignment horizontal="right" vertical="center"/>
    </xf>
    <xf numFmtId="49" fontId="48" fillId="0" borderId="114" xfId="47" applyNumberFormat="1" applyFont="1" applyBorder="1" applyAlignment="1">
      <alignment horizontal="right" vertical="center"/>
    </xf>
    <xf numFmtId="49" fontId="50" fillId="0" borderId="115" xfId="47" applyNumberFormat="1" applyFont="1" applyBorder="1" applyAlignment="1">
      <alignment horizontal="right" vertical="center"/>
    </xf>
    <xf numFmtId="49" fontId="50" fillId="0" borderId="114" xfId="47" applyNumberFormat="1" applyFont="1" applyBorder="1" applyAlignment="1">
      <alignment horizontal="right" vertical="center"/>
    </xf>
    <xf numFmtId="49" fontId="48" fillId="0" borderId="114" xfId="47" applyNumberFormat="1" applyFont="1" applyBorder="1" applyAlignment="1">
      <alignment horizontal="distributed" vertical="center"/>
    </xf>
    <xf numFmtId="49" fontId="50" fillId="0" borderId="115" xfId="47" applyNumberFormat="1" applyFont="1" applyBorder="1" applyAlignment="1">
      <alignment horizontal="distributed" vertical="center"/>
    </xf>
    <xf numFmtId="0" fontId="12" fillId="0" borderId="0" xfId="47" applyAlignment="1">
      <alignment vertical="center"/>
    </xf>
    <xf numFmtId="186" fontId="12" fillId="0" borderId="0" xfId="47" applyNumberFormat="1"/>
    <xf numFmtId="177" fontId="0" fillId="0" borderId="15" xfId="0" applyNumberFormat="1" applyBorder="1" applyAlignment="1">
      <alignment vertical="center" wrapText="1"/>
    </xf>
    <xf numFmtId="38" fontId="0" fillId="0" borderId="0" xfId="45" applyFont="1" applyBorder="1">
      <alignment vertical="center"/>
    </xf>
    <xf numFmtId="38" fontId="0" fillId="0" borderId="20" xfId="45" applyFont="1" applyBorder="1">
      <alignment vertical="center"/>
    </xf>
    <xf numFmtId="38" fontId="0" fillId="0" borderId="1" xfId="45" applyFont="1" applyBorder="1">
      <alignment vertical="center"/>
    </xf>
    <xf numFmtId="38" fontId="0" fillId="0" borderId="13" xfId="45" applyFont="1" applyBorder="1">
      <alignment vertical="center"/>
    </xf>
    <xf numFmtId="38" fontId="0" fillId="0" borderId="21" xfId="45" applyFont="1" applyBorder="1">
      <alignment vertical="center"/>
    </xf>
    <xf numFmtId="38" fontId="0" fillId="0" borderId="8" xfId="45" applyFont="1" applyBorder="1">
      <alignment vertical="center"/>
    </xf>
    <xf numFmtId="38" fontId="0" fillId="0" borderId="22" xfId="45" applyFont="1" applyBorder="1">
      <alignment vertical="center"/>
    </xf>
    <xf numFmtId="38" fontId="0" fillId="0" borderId="15" xfId="45" applyFont="1" applyBorder="1">
      <alignment vertical="center"/>
    </xf>
    <xf numFmtId="38" fontId="0" fillId="0" borderId="19" xfId="45" applyFont="1" applyBorder="1">
      <alignment vertical="center"/>
    </xf>
    <xf numFmtId="184" fontId="0" fillId="0" borderId="9" xfId="45" applyNumberFormat="1" applyFont="1" applyBorder="1">
      <alignment vertical="center"/>
    </xf>
    <xf numFmtId="184" fontId="0" fillId="0" borderId="0" xfId="45" applyNumberFormat="1" applyFont="1" applyBorder="1">
      <alignment vertical="center"/>
    </xf>
    <xf numFmtId="184" fontId="0" fillId="0" borderId="20" xfId="45" applyNumberFormat="1" applyFont="1" applyBorder="1">
      <alignment vertical="center"/>
    </xf>
    <xf numFmtId="184" fontId="0" fillId="0" borderId="1" xfId="45" applyNumberFormat="1" applyFont="1" applyBorder="1">
      <alignment vertical="center"/>
    </xf>
    <xf numFmtId="184" fontId="0" fillId="0" borderId="12" xfId="45" applyNumberFormat="1" applyFont="1" applyBorder="1">
      <alignment vertical="center"/>
    </xf>
    <xf numFmtId="184" fontId="0" fillId="0" borderId="13" xfId="45" applyNumberFormat="1" applyFont="1" applyBorder="1">
      <alignment vertical="center"/>
    </xf>
    <xf numFmtId="184" fontId="0" fillId="0" borderId="21" xfId="45" applyNumberFormat="1" applyFont="1" applyBorder="1">
      <alignment vertical="center"/>
    </xf>
    <xf numFmtId="184" fontId="0" fillId="0" borderId="7" xfId="45" applyNumberFormat="1" applyFont="1" applyBorder="1">
      <alignment vertical="center"/>
    </xf>
    <xf numFmtId="184" fontId="0" fillId="0" borderId="8" xfId="45" applyNumberFormat="1" applyFont="1" applyBorder="1">
      <alignment vertical="center"/>
    </xf>
    <xf numFmtId="184" fontId="0" fillId="0" borderId="22" xfId="45" applyNumberFormat="1" applyFont="1" applyBorder="1">
      <alignment vertical="center"/>
    </xf>
    <xf numFmtId="184" fontId="0" fillId="0" borderId="14" xfId="45" applyNumberFormat="1" applyFont="1" applyBorder="1">
      <alignment vertical="center"/>
    </xf>
    <xf numFmtId="184" fontId="0" fillId="0" borderId="15" xfId="45" applyNumberFormat="1" applyFont="1" applyBorder="1">
      <alignment vertical="center"/>
    </xf>
    <xf numFmtId="184" fontId="0" fillId="0" borderId="19" xfId="45" applyNumberFormat="1" applyFont="1" applyBorder="1">
      <alignment vertical="center"/>
    </xf>
    <xf numFmtId="0" fontId="12" fillId="37" borderId="0" xfId="47" applyFill="1"/>
    <xf numFmtId="0" fontId="12" fillId="38" borderId="0" xfId="47" applyFill="1"/>
    <xf numFmtId="0" fontId="53" fillId="37" borderId="118" xfId="47" applyFont="1" applyFill="1" applyBorder="1" applyAlignment="1" applyProtection="1">
      <alignment horizontal="center" vertical="center"/>
    </xf>
    <xf numFmtId="38" fontId="12" fillId="39" borderId="118" xfId="49" applyFont="1" applyFill="1" applyBorder="1" applyAlignment="1" applyProtection="1">
      <alignment horizontal="right"/>
      <protection locked="0"/>
    </xf>
    <xf numFmtId="0" fontId="12" fillId="39" borderId="132" xfId="47" applyFill="1" applyBorder="1" applyAlignment="1" applyProtection="1">
      <alignment horizontal="center" vertical="center"/>
      <protection locked="0"/>
    </xf>
    <xf numFmtId="0" fontId="53" fillId="37" borderId="128" xfId="47" applyFont="1" applyFill="1" applyBorder="1" applyAlignment="1" applyProtection="1">
      <alignment horizontal="center" vertical="center"/>
    </xf>
    <xf numFmtId="0" fontId="53" fillId="37" borderId="122" xfId="47" applyFont="1" applyFill="1" applyBorder="1" applyAlignment="1" applyProtection="1">
      <alignment horizontal="center" vertical="center"/>
    </xf>
    <xf numFmtId="0" fontId="53" fillId="37" borderId="139" xfId="47" applyFont="1" applyFill="1" applyBorder="1" applyAlignment="1" applyProtection="1">
      <alignment horizontal="center" vertical="center"/>
    </xf>
    <xf numFmtId="38" fontId="12" fillId="39" borderId="139" xfId="49" applyFont="1" applyFill="1" applyBorder="1" applyAlignment="1" applyProtection="1">
      <alignment horizontal="right"/>
      <protection locked="0"/>
    </xf>
    <xf numFmtId="38" fontId="12" fillId="39" borderId="150" xfId="49" applyFont="1" applyFill="1" applyBorder="1" applyAlignment="1" applyProtection="1">
      <alignment horizontal="right"/>
      <protection locked="0"/>
    </xf>
    <xf numFmtId="38" fontId="12" fillId="39" borderId="151" xfId="49" applyFont="1" applyFill="1" applyBorder="1" applyAlignment="1" applyProtection="1">
      <alignment horizontal="right"/>
      <protection locked="0"/>
    </xf>
    <xf numFmtId="38" fontId="12" fillId="39" borderId="152" xfId="49" applyFont="1" applyFill="1" applyBorder="1" applyAlignment="1" applyProtection="1">
      <alignment horizontal="right"/>
      <protection locked="0"/>
    </xf>
    <xf numFmtId="0" fontId="3" fillId="0" borderId="16" xfId="46" applyBorder="1">
      <alignment vertical="center"/>
    </xf>
    <xf numFmtId="0" fontId="3" fillId="0" borderId="20" xfId="46" applyBorder="1" applyAlignment="1">
      <alignment horizontal="right" vertical="center"/>
    </xf>
    <xf numFmtId="0" fontId="3" fillId="0" borderId="0" xfId="46" applyBorder="1" applyAlignment="1">
      <alignment horizontal="right" vertical="center"/>
    </xf>
    <xf numFmtId="0" fontId="35" fillId="0" borderId="9" xfId="0" applyNumberFormat="1" applyFont="1" applyBorder="1" applyAlignment="1">
      <alignment horizontal="center" vertical="center"/>
    </xf>
    <xf numFmtId="0" fontId="35" fillId="0" borderId="7" xfId="0" applyNumberFormat="1" applyFont="1" applyBorder="1" applyAlignment="1">
      <alignment horizontal="center" vertical="center"/>
    </xf>
    <xf numFmtId="0" fontId="35" fillId="0" borderId="14" xfId="0" applyNumberFormat="1" applyFont="1" applyBorder="1" applyAlignment="1">
      <alignment horizontal="center" vertical="center"/>
    </xf>
    <xf numFmtId="0" fontId="3" fillId="0" borderId="0" xfId="46" applyAlignment="1">
      <alignment horizontal="right" vertical="center"/>
    </xf>
    <xf numFmtId="0" fontId="3" fillId="0" borderId="133" xfId="46" applyFill="1" applyBorder="1">
      <alignment vertical="center"/>
    </xf>
    <xf numFmtId="0" fontId="3" fillId="40" borderId="146" xfId="46" applyFill="1" applyBorder="1">
      <alignment vertical="center"/>
    </xf>
    <xf numFmtId="0" fontId="2" fillId="40" borderId="145" xfId="46" applyFont="1" applyFill="1" applyBorder="1" applyAlignment="1">
      <alignment horizontal="center" vertical="center" wrapText="1"/>
    </xf>
    <xf numFmtId="0" fontId="42" fillId="0" borderId="134" xfId="46" applyFont="1" applyFill="1" applyBorder="1" applyAlignment="1">
      <alignment horizontal="center" vertical="center"/>
    </xf>
    <xf numFmtId="38" fontId="3" fillId="0" borderId="153" xfId="45" applyFont="1" applyFill="1" applyBorder="1" applyAlignment="1">
      <alignment vertical="center"/>
    </xf>
    <xf numFmtId="38" fontId="3" fillId="36" borderId="153" xfId="45" applyFont="1" applyFill="1" applyBorder="1" applyAlignment="1">
      <alignment vertical="center"/>
    </xf>
    <xf numFmtId="185" fontId="3" fillId="36" borderId="153" xfId="46" applyNumberFormat="1" applyFill="1" applyBorder="1" applyAlignment="1">
      <alignment vertical="center"/>
    </xf>
    <xf numFmtId="0" fontId="3" fillId="36" borderId="153" xfId="46" applyFill="1" applyBorder="1">
      <alignment vertical="center"/>
    </xf>
    <xf numFmtId="38" fontId="3" fillId="36" borderId="0" xfId="45" applyFont="1" applyFill="1" applyBorder="1">
      <alignment vertical="center"/>
    </xf>
    <xf numFmtId="188" fontId="3" fillId="40" borderId="154" xfId="46" applyNumberFormat="1" applyFill="1" applyBorder="1">
      <alignment vertical="center"/>
    </xf>
    <xf numFmtId="0" fontId="31" fillId="0" borderId="0" xfId="0" applyFont="1" applyProtection="1">
      <alignment vertical="center"/>
    </xf>
    <xf numFmtId="0" fontId="0" fillId="0" borderId="0" xfId="0" applyNumberFormat="1" applyProtection="1">
      <alignment vertical="center"/>
    </xf>
    <xf numFmtId="0" fontId="0" fillId="0" borderId="0" xfId="0" applyProtection="1">
      <alignment vertical="center"/>
    </xf>
    <xf numFmtId="0" fontId="52" fillId="0" borderId="0" xfId="47" applyFont="1" applyFill="1" applyBorder="1" applyAlignment="1" applyProtection="1">
      <alignment vertical="center"/>
    </xf>
    <xf numFmtId="0" fontId="12" fillId="37" borderId="0" xfId="47" applyFill="1" applyProtection="1"/>
    <xf numFmtId="0" fontId="12" fillId="38" borderId="0" xfId="47" applyFill="1" applyProtection="1"/>
    <xf numFmtId="0" fontId="52" fillId="38" borderId="0" xfId="47" applyFont="1" applyFill="1" applyBorder="1" applyAlignment="1" applyProtection="1">
      <alignment horizontal="center" vertical="center"/>
    </xf>
    <xf numFmtId="0" fontId="52" fillId="38" borderId="0" xfId="47" applyFont="1" applyFill="1" applyAlignment="1" applyProtection="1">
      <alignment horizontal="center" vertical="center"/>
    </xf>
    <xf numFmtId="0" fontId="52" fillId="0" borderId="0" xfId="47"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right" vertical="center"/>
    </xf>
    <xf numFmtId="0" fontId="12" fillId="37" borderId="0" xfId="47" applyFill="1" applyBorder="1" applyAlignment="1" applyProtection="1">
      <alignment horizontal="right" wrapText="1"/>
    </xf>
    <xf numFmtId="0" fontId="12" fillId="37" borderId="0" xfId="47" applyFill="1" applyAlignment="1" applyProtection="1">
      <alignment horizontal="right"/>
    </xf>
    <xf numFmtId="0" fontId="12" fillId="0" borderId="105" xfId="47" applyFill="1" applyBorder="1" applyAlignment="1" applyProtection="1">
      <alignment vertical="center"/>
    </xf>
    <xf numFmtId="0" fontId="12" fillId="0" borderId="117" xfId="47" applyFont="1" applyFill="1" applyBorder="1" applyAlignment="1" applyProtection="1">
      <alignment horizontal="center" vertical="center" wrapText="1"/>
    </xf>
    <xf numFmtId="0" fontId="12" fillId="38" borderId="117" xfId="47" applyFont="1" applyFill="1" applyBorder="1" applyAlignment="1" applyProtection="1">
      <alignment horizontal="center" vertical="center" wrapText="1"/>
    </xf>
    <xf numFmtId="38" fontId="53" fillId="37" borderId="119" xfId="47" applyNumberFormat="1" applyFont="1" applyFill="1" applyBorder="1" applyAlignment="1" applyProtection="1">
      <alignment vertical="center"/>
    </xf>
    <xf numFmtId="38" fontId="53" fillId="37" borderId="16" xfId="47" applyNumberFormat="1" applyFont="1" applyFill="1" applyBorder="1" applyAlignment="1" applyProtection="1">
      <alignment vertical="center"/>
    </xf>
    <xf numFmtId="38" fontId="53" fillId="37" borderId="20" xfId="47" applyNumberFormat="1" applyFont="1" applyFill="1" applyBorder="1" applyAlignment="1" applyProtection="1">
      <alignment vertical="center"/>
    </xf>
    <xf numFmtId="38" fontId="53" fillId="37" borderId="120" xfId="47" applyNumberFormat="1" applyFont="1" applyFill="1" applyBorder="1" applyAlignment="1" applyProtection="1">
      <alignment vertical="center"/>
    </xf>
    <xf numFmtId="38" fontId="12" fillId="40" borderId="118" xfId="49" applyFont="1" applyFill="1" applyBorder="1" applyAlignment="1" applyProtection="1">
      <alignment horizontal="right"/>
    </xf>
    <xf numFmtId="38" fontId="53" fillId="38" borderId="118" xfId="49" applyFont="1" applyFill="1" applyBorder="1" applyAlignment="1" applyProtection="1">
      <alignment vertical="center" wrapText="1"/>
    </xf>
    <xf numFmtId="38" fontId="53" fillId="37" borderId="9" xfId="47" applyNumberFormat="1" applyFont="1" applyFill="1" applyBorder="1" applyAlignment="1" applyProtection="1">
      <alignment vertical="center"/>
    </xf>
    <xf numFmtId="0" fontId="53" fillId="37" borderId="16" xfId="47" applyFont="1" applyFill="1" applyBorder="1" applyAlignment="1" applyProtection="1">
      <alignment vertical="center"/>
    </xf>
    <xf numFmtId="38" fontId="53" fillId="37" borderId="2" xfId="47" applyNumberFormat="1" applyFont="1" applyFill="1" applyBorder="1" applyAlignment="1" applyProtection="1">
      <alignment vertical="center"/>
    </xf>
    <xf numFmtId="38" fontId="53" fillId="37" borderId="7" xfId="47" applyNumberFormat="1" applyFont="1" applyFill="1" applyBorder="1" applyAlignment="1" applyProtection="1">
      <alignment vertical="center"/>
    </xf>
    <xf numFmtId="38" fontId="53" fillId="37" borderId="8" xfId="47" applyNumberFormat="1" applyFont="1" applyFill="1" applyBorder="1" applyAlignment="1" applyProtection="1">
      <alignment vertical="center"/>
    </xf>
    <xf numFmtId="38" fontId="53" fillId="37" borderId="121" xfId="47" applyNumberFormat="1" applyFont="1" applyFill="1" applyBorder="1" applyAlignment="1" applyProtection="1">
      <alignment vertical="center"/>
    </xf>
    <xf numFmtId="38" fontId="53" fillId="37" borderId="14" xfId="47" applyNumberFormat="1" applyFont="1" applyFill="1" applyBorder="1" applyAlignment="1" applyProtection="1">
      <alignment vertical="center"/>
    </xf>
    <xf numFmtId="38" fontId="53" fillId="37" borderId="15" xfId="47" applyNumberFormat="1" applyFont="1" applyFill="1" applyBorder="1" applyAlignment="1" applyProtection="1">
      <alignment vertical="center"/>
    </xf>
    <xf numFmtId="38" fontId="53" fillId="37" borderId="110" xfId="47" applyNumberFormat="1" applyFont="1" applyFill="1" applyBorder="1" applyAlignment="1" applyProtection="1">
      <alignment vertical="center"/>
    </xf>
    <xf numFmtId="0" fontId="53" fillId="38" borderId="0" xfId="47" applyFont="1" applyFill="1" applyBorder="1" applyProtection="1"/>
    <xf numFmtId="38" fontId="53" fillId="37" borderId="0" xfId="47" applyNumberFormat="1" applyFont="1" applyFill="1" applyBorder="1" applyAlignment="1" applyProtection="1">
      <alignment vertical="center"/>
    </xf>
    <xf numFmtId="38" fontId="53" fillId="37" borderId="112" xfId="47" applyNumberFormat="1" applyFont="1" applyFill="1" applyBorder="1" applyAlignment="1" applyProtection="1">
      <alignment vertical="center"/>
    </xf>
    <xf numFmtId="0" fontId="54" fillId="38" borderId="0" xfId="47" applyFont="1" applyFill="1" applyAlignment="1" applyProtection="1">
      <alignment horizontal="left" vertical="center" readingOrder="2"/>
    </xf>
    <xf numFmtId="38" fontId="53" fillId="37" borderId="123" xfId="47" applyNumberFormat="1" applyFont="1" applyFill="1" applyBorder="1" applyAlignment="1" applyProtection="1">
      <alignment vertical="center" wrapText="1"/>
    </xf>
    <xf numFmtId="38" fontId="53" fillId="37" borderId="124" xfId="47" applyNumberFormat="1" applyFont="1" applyFill="1" applyBorder="1" applyAlignment="1" applyProtection="1">
      <alignment vertical="center"/>
    </xf>
    <xf numFmtId="38" fontId="53" fillId="37" borderId="125" xfId="47" applyNumberFormat="1" applyFont="1" applyFill="1" applyBorder="1" applyAlignment="1" applyProtection="1">
      <alignment vertical="center"/>
    </xf>
    <xf numFmtId="38" fontId="53" fillId="37" borderId="123" xfId="47" applyNumberFormat="1" applyFont="1" applyFill="1" applyBorder="1" applyAlignment="1" applyProtection="1">
      <alignment vertical="center"/>
    </xf>
    <xf numFmtId="38" fontId="53" fillId="37" borderId="124" xfId="47" applyNumberFormat="1" applyFont="1" applyFill="1" applyBorder="1" applyAlignment="1" applyProtection="1">
      <alignment vertical="center" wrapText="1"/>
    </xf>
    <xf numFmtId="38" fontId="53" fillId="37" borderId="126" xfId="47" applyNumberFormat="1" applyFont="1" applyFill="1" applyBorder="1" applyAlignment="1" applyProtection="1">
      <alignment vertical="center"/>
    </xf>
    <xf numFmtId="38" fontId="53" fillId="0" borderId="9" xfId="47" applyNumberFormat="1" applyFont="1" applyFill="1" applyBorder="1" applyAlignment="1" applyProtection="1">
      <alignment vertical="center"/>
    </xf>
    <xf numFmtId="38" fontId="53" fillId="37" borderId="136" xfId="47" applyNumberFormat="1" applyFont="1" applyFill="1" applyBorder="1" applyAlignment="1" applyProtection="1">
      <alignment vertical="center"/>
    </xf>
    <xf numFmtId="38" fontId="53" fillId="37" borderId="137" xfId="47" applyNumberFormat="1" applyFont="1" applyFill="1" applyBorder="1" applyAlignment="1" applyProtection="1">
      <alignment vertical="center"/>
    </xf>
    <xf numFmtId="38" fontId="12" fillId="40" borderId="122" xfId="49" applyFont="1" applyFill="1" applyBorder="1" applyAlignment="1" applyProtection="1">
      <alignment horizontal="right"/>
    </xf>
    <xf numFmtId="38" fontId="53" fillId="38" borderId="122" xfId="49" applyFont="1" applyFill="1" applyBorder="1" applyAlignment="1" applyProtection="1">
      <alignment vertical="center" wrapText="1"/>
    </xf>
    <xf numFmtId="38" fontId="53" fillId="37" borderId="140" xfId="47" applyNumberFormat="1" applyFont="1" applyFill="1" applyBorder="1" applyAlignment="1" applyProtection="1">
      <alignment vertical="center"/>
    </xf>
    <xf numFmtId="38" fontId="53" fillId="37" borderId="141" xfId="47" applyNumberFormat="1" applyFont="1" applyFill="1" applyBorder="1" applyAlignment="1" applyProtection="1">
      <alignment vertical="center"/>
    </xf>
    <xf numFmtId="0" fontId="55" fillId="0" borderId="141" xfId="47" applyFont="1" applyBorder="1" applyAlignment="1" applyProtection="1">
      <alignment horizontal="center" vertical="center" textRotation="255" shrinkToFit="1"/>
    </xf>
    <xf numFmtId="38" fontId="53" fillId="37" borderId="145" xfId="47" applyNumberFormat="1" applyFont="1" applyFill="1" applyBorder="1" applyAlignment="1" applyProtection="1">
      <alignment vertical="center"/>
    </xf>
    <xf numFmtId="38" fontId="53" fillId="37" borderId="143" xfId="47" applyNumberFormat="1" applyFont="1" applyFill="1" applyBorder="1" applyAlignment="1" applyProtection="1">
      <alignment vertical="center"/>
    </xf>
    <xf numFmtId="38" fontId="53" fillId="37" borderId="144" xfId="47" applyNumberFormat="1" applyFont="1" applyFill="1" applyBorder="1" applyAlignment="1" applyProtection="1">
      <alignment vertical="center"/>
    </xf>
    <xf numFmtId="38" fontId="53" fillId="38" borderId="150" xfId="49" applyFont="1" applyFill="1" applyBorder="1" applyAlignment="1" applyProtection="1">
      <alignment vertical="center" wrapText="1"/>
    </xf>
    <xf numFmtId="0" fontId="55" fillId="0" borderId="145" xfId="47" applyFont="1" applyBorder="1" applyAlignment="1" applyProtection="1">
      <alignment horizontal="center" vertical="center" textRotation="255" shrinkToFit="1"/>
    </xf>
    <xf numFmtId="38" fontId="53" fillId="37" borderId="142" xfId="47" applyNumberFormat="1" applyFont="1" applyFill="1" applyBorder="1" applyAlignment="1" applyProtection="1">
      <alignment vertical="center"/>
    </xf>
    <xf numFmtId="38" fontId="53" fillId="37" borderId="147" xfId="47" applyNumberFormat="1" applyFont="1" applyFill="1" applyBorder="1" applyAlignment="1" applyProtection="1">
      <alignment vertical="center"/>
    </xf>
    <xf numFmtId="38" fontId="53" fillId="38" borderId="151" xfId="49" applyFont="1" applyFill="1" applyBorder="1" applyAlignment="1" applyProtection="1">
      <alignment vertical="center" wrapText="1"/>
    </xf>
    <xf numFmtId="38" fontId="53" fillId="37" borderId="111" xfId="47" applyNumberFormat="1" applyFont="1" applyFill="1" applyBorder="1" applyAlignment="1" applyProtection="1">
      <alignment vertical="center"/>
    </xf>
    <xf numFmtId="38" fontId="53" fillId="37" borderId="133" xfId="47" applyNumberFormat="1" applyFont="1" applyFill="1" applyBorder="1" applyAlignment="1" applyProtection="1">
      <alignment vertical="center"/>
    </xf>
    <xf numFmtId="38" fontId="53" fillId="37" borderId="138" xfId="47" applyNumberFormat="1" applyFont="1" applyFill="1" applyBorder="1" applyAlignment="1" applyProtection="1">
      <alignment vertical="center"/>
    </xf>
    <xf numFmtId="38" fontId="53" fillId="37" borderId="135" xfId="47" applyNumberFormat="1" applyFont="1" applyFill="1" applyBorder="1" applyAlignment="1" applyProtection="1">
      <alignment vertical="center"/>
    </xf>
    <xf numFmtId="0" fontId="55" fillId="0" borderId="135" xfId="47" applyFont="1" applyBorder="1" applyAlignment="1" applyProtection="1">
      <alignment horizontal="center" vertical="center" textRotation="255" shrinkToFit="1"/>
    </xf>
    <xf numFmtId="38" fontId="53" fillId="37" borderId="148" xfId="47" applyNumberFormat="1" applyFont="1" applyFill="1" applyBorder="1" applyAlignment="1" applyProtection="1">
      <alignment vertical="center"/>
    </xf>
    <xf numFmtId="38" fontId="53" fillId="37" borderId="149" xfId="47" applyNumberFormat="1" applyFont="1" applyFill="1" applyBorder="1" applyAlignment="1" applyProtection="1">
      <alignment vertical="center"/>
    </xf>
    <xf numFmtId="38" fontId="53" fillId="38" borderId="128" xfId="49" applyFont="1" applyFill="1" applyBorder="1" applyAlignment="1" applyProtection="1">
      <alignment vertical="center" wrapText="1"/>
    </xf>
    <xf numFmtId="0" fontId="12" fillId="37" borderId="127" xfId="47" applyFill="1" applyBorder="1" applyProtection="1"/>
    <xf numFmtId="38" fontId="12" fillId="40" borderId="128" xfId="47" applyNumberFormat="1" applyFill="1" applyBorder="1" applyProtection="1"/>
    <xf numFmtId="38" fontId="12" fillId="41" borderId="128" xfId="47" applyNumberFormat="1" applyFill="1" applyBorder="1" applyAlignment="1" applyProtection="1">
      <alignment vertical="center" wrapText="1"/>
    </xf>
    <xf numFmtId="0" fontId="15" fillId="0" borderId="0" xfId="0" applyFont="1" applyAlignment="1" applyProtection="1">
      <alignment horizontal="left" vertical="center"/>
    </xf>
    <xf numFmtId="0" fontId="15" fillId="0" borderId="0" xfId="0" applyFont="1" applyProtection="1">
      <alignment vertical="center"/>
    </xf>
    <xf numFmtId="38" fontId="12" fillId="40" borderId="122" xfId="49" applyFont="1" applyFill="1" applyBorder="1" applyAlignment="1" applyProtection="1"/>
    <xf numFmtId="0" fontId="56" fillId="0" borderId="0" xfId="0" applyFont="1" applyAlignment="1" applyProtection="1">
      <alignment horizontal="right" vertical="center"/>
    </xf>
    <xf numFmtId="0" fontId="58" fillId="0" borderId="0" xfId="0" applyFont="1" applyAlignment="1">
      <alignment vertical="top"/>
    </xf>
    <xf numFmtId="0" fontId="57" fillId="40" borderId="0" xfId="0" applyFont="1" applyFill="1" applyAlignment="1">
      <alignment vertical="top"/>
    </xf>
    <xf numFmtId="0" fontId="35" fillId="40" borderId="0" xfId="0" applyFont="1" applyFill="1" applyAlignment="1">
      <alignment vertical="top"/>
    </xf>
    <xf numFmtId="0" fontId="58" fillId="0" borderId="0" xfId="0" applyFont="1" applyProtection="1">
      <alignment vertical="center"/>
    </xf>
    <xf numFmtId="0" fontId="56" fillId="0" borderId="0" xfId="0" applyFont="1" applyProtection="1">
      <alignment vertical="center"/>
    </xf>
    <xf numFmtId="0" fontId="35" fillId="36" borderId="6" xfId="0" applyFont="1" applyFill="1" applyBorder="1" applyAlignment="1" applyProtection="1">
      <alignment horizontal="center" vertical="center"/>
      <protection locked="0"/>
    </xf>
    <xf numFmtId="0" fontId="0" fillId="0" borderId="0" xfId="0" applyAlignment="1">
      <alignment horizontal="right" vertical="top"/>
    </xf>
    <xf numFmtId="177" fontId="0" fillId="0" borderId="0" xfId="0" applyNumberFormat="1" applyFont="1" applyAlignment="1">
      <alignment horizontal="right" vertical="top"/>
    </xf>
    <xf numFmtId="177" fontId="0" fillId="0" borderId="20" xfId="0" applyNumberFormat="1" applyBorder="1" applyAlignment="1">
      <alignment horizontal="center" vertical="center"/>
    </xf>
    <xf numFmtId="177" fontId="0" fillId="0" borderId="17" xfId="0" applyNumberFormat="1" applyBorder="1" applyAlignment="1">
      <alignment horizontal="center" vertical="center"/>
    </xf>
    <xf numFmtId="0" fontId="1" fillId="0" borderId="0" xfId="46" applyFont="1">
      <alignment vertical="center"/>
    </xf>
    <xf numFmtId="177" fontId="0" fillId="42" borderId="18" xfId="0" applyNumberFormat="1" applyFont="1" applyFill="1" applyBorder="1">
      <alignment vertical="center"/>
    </xf>
    <xf numFmtId="177" fontId="0" fillId="42" borderId="2" xfId="0" applyNumberFormat="1" applyFont="1" applyFill="1" applyBorder="1">
      <alignment vertical="center"/>
    </xf>
    <xf numFmtId="177" fontId="0" fillId="42" borderId="4" xfId="0" applyNumberFormat="1" applyFont="1" applyFill="1" applyBorder="1">
      <alignment vertical="center"/>
    </xf>
    <xf numFmtId="177" fontId="0" fillId="42" borderId="5" xfId="0" applyNumberFormat="1" applyFont="1" applyFill="1" applyBorder="1">
      <alignment vertical="center"/>
    </xf>
    <xf numFmtId="188" fontId="3" fillId="40" borderId="155" xfId="46" applyNumberFormat="1" applyFill="1" applyBorder="1">
      <alignment vertical="center"/>
    </xf>
    <xf numFmtId="0" fontId="12" fillId="37" borderId="0" xfId="47" applyFont="1" applyFill="1" applyBorder="1" applyAlignment="1" applyProtection="1">
      <alignment horizontal="center" vertical="center" wrapText="1"/>
    </xf>
    <xf numFmtId="187" fontId="12" fillId="0" borderId="0" xfId="47" applyNumberFormat="1" applyFill="1" applyBorder="1" applyAlignment="1" applyProtection="1">
      <alignment vertical="center"/>
    </xf>
    <xf numFmtId="0" fontId="12" fillId="37" borderId="0" xfId="47" applyFill="1" applyBorder="1" applyProtection="1"/>
    <xf numFmtId="0" fontId="12" fillId="0" borderId="20" xfId="47" applyFill="1" applyBorder="1" applyAlignment="1" applyProtection="1">
      <alignment horizontal="center" vertical="center"/>
    </xf>
    <xf numFmtId="187" fontId="12" fillId="0" borderId="20" xfId="47" applyNumberFormat="1" applyFill="1" applyBorder="1" applyAlignment="1" applyProtection="1">
      <alignment vertical="center"/>
    </xf>
    <xf numFmtId="49" fontId="48" fillId="0" borderId="0" xfId="47" applyNumberFormat="1" applyFont="1" applyBorder="1" applyAlignment="1">
      <alignment horizontal="distributed" vertical="top" wrapText="1"/>
    </xf>
    <xf numFmtId="0" fontId="11" fillId="0" borderId="111" xfId="47" applyFont="1" applyBorder="1" applyAlignment="1">
      <alignment horizontal="center"/>
    </xf>
    <xf numFmtId="0" fontId="48" fillId="0" borderId="0" xfId="47" applyFont="1" applyBorder="1" applyAlignment="1">
      <alignment horizontal="center"/>
    </xf>
    <xf numFmtId="0" fontId="48" fillId="0" borderId="1" xfId="47" applyFont="1" applyBorder="1" applyAlignment="1">
      <alignment horizontal="center"/>
    </xf>
    <xf numFmtId="179" fontId="0" fillId="0" borderId="0" xfId="0" applyNumberFormat="1" applyBorder="1" applyAlignment="1">
      <alignment horizontal="center" vertical="center" wrapText="1"/>
    </xf>
    <xf numFmtId="177" fontId="0" fillId="0" borderId="0" xfId="0" applyNumberFormat="1" applyBorder="1" applyAlignment="1">
      <alignment horizontal="center" vertical="center" wrapText="1"/>
    </xf>
    <xf numFmtId="0" fontId="59" fillId="0" borderId="6" xfId="0" applyFont="1" applyBorder="1" applyAlignment="1">
      <alignment horizontal="center" vertical="center"/>
    </xf>
    <xf numFmtId="178" fontId="59" fillId="0" borderId="6" xfId="0" applyNumberFormat="1" applyFont="1" applyBorder="1" applyAlignment="1">
      <alignment vertical="center"/>
    </xf>
    <xf numFmtId="38" fontId="12" fillId="40" borderId="139" xfId="49" applyFont="1" applyFill="1" applyBorder="1" applyAlignment="1" applyProtection="1">
      <alignment horizontal="right"/>
    </xf>
    <xf numFmtId="38" fontId="53" fillId="38" borderId="157" xfId="49" applyFont="1" applyFill="1" applyBorder="1" applyAlignment="1" applyProtection="1">
      <alignment vertical="center" wrapText="1"/>
    </xf>
    <xf numFmtId="0" fontId="53" fillId="37" borderId="157" xfId="47" applyFont="1" applyFill="1" applyBorder="1" applyAlignment="1" applyProtection="1">
      <alignment horizontal="center" vertical="center"/>
    </xf>
    <xf numFmtId="0" fontId="53" fillId="37" borderId="159" xfId="47" applyFont="1" applyFill="1" applyBorder="1" applyAlignment="1" applyProtection="1">
      <alignment horizontal="center" vertical="center"/>
    </xf>
    <xf numFmtId="49" fontId="48" fillId="0" borderId="20" xfId="0" applyNumberFormat="1" applyFont="1" applyBorder="1" applyAlignment="1">
      <alignment horizontal="center" vertical="center"/>
    </xf>
    <xf numFmtId="49" fontId="48" fillId="0" borderId="120" xfId="0" applyNumberFormat="1" applyFont="1" applyBorder="1" applyAlignment="1">
      <alignment horizontal="center" vertical="center"/>
    </xf>
    <xf numFmtId="0" fontId="47" fillId="0" borderId="15" xfId="0" applyFont="1" applyBorder="1" applyAlignment="1">
      <alignment horizontal="center" vertical="center" wrapText="1"/>
    </xf>
    <xf numFmtId="0" fontId="47" fillId="0" borderId="110" xfId="0" applyFont="1" applyBorder="1" applyAlignment="1">
      <alignment horizontal="center" vertical="center" wrapText="1"/>
    </xf>
    <xf numFmtId="186" fontId="51" fillId="0" borderId="0" xfId="0" applyNumberFormat="1" applyFont="1" applyBorder="1" applyAlignment="1">
      <alignment horizontal="right" vertical="top"/>
    </xf>
    <xf numFmtId="186" fontId="51" fillId="0" borderId="112" xfId="0" applyNumberFormat="1" applyFont="1" applyBorder="1" applyAlignment="1">
      <alignment horizontal="right" vertical="top"/>
    </xf>
    <xf numFmtId="186" fontId="51" fillId="0" borderId="114" xfId="0" applyNumberFormat="1" applyFont="1" applyBorder="1" applyAlignment="1">
      <alignment horizontal="right" vertical="top"/>
    </xf>
    <xf numFmtId="186" fontId="51" fillId="0" borderId="116" xfId="0" applyNumberFormat="1" applyFont="1" applyBorder="1" applyAlignment="1">
      <alignment horizontal="right" vertical="top"/>
    </xf>
    <xf numFmtId="186" fontId="51" fillId="0" borderId="114" xfId="0" applyNumberFormat="1" applyFont="1" applyFill="1" applyBorder="1" applyAlignment="1">
      <alignment horizontal="right" vertical="top"/>
    </xf>
    <xf numFmtId="186" fontId="51" fillId="0" borderId="116" xfId="0" applyNumberFormat="1" applyFont="1" applyFill="1" applyBorder="1" applyAlignment="1">
      <alignment horizontal="right" vertical="top"/>
    </xf>
    <xf numFmtId="177" fontId="0" fillId="0" borderId="1" xfId="0" applyNumberFormat="1" applyBorder="1" applyAlignment="1">
      <alignment vertical="center" wrapText="1"/>
    </xf>
    <xf numFmtId="38" fontId="3" fillId="40" borderId="162" xfId="46" applyNumberFormat="1" applyFill="1" applyBorder="1">
      <alignment vertical="center"/>
    </xf>
    <xf numFmtId="0" fontId="3" fillId="0" borderId="153" xfId="46" applyFill="1" applyBorder="1">
      <alignment vertical="center"/>
    </xf>
    <xf numFmtId="177" fontId="0" fillId="0" borderId="1" xfId="0" applyNumberFormat="1" applyFill="1" applyBorder="1">
      <alignment vertical="center"/>
    </xf>
    <xf numFmtId="177" fontId="0" fillId="0" borderId="8" xfId="0" applyNumberFormat="1" applyFill="1" applyBorder="1">
      <alignment vertical="center"/>
    </xf>
    <xf numFmtId="0" fontId="0" fillId="36" borderId="20" xfId="0" applyNumberFormat="1" applyFill="1" applyBorder="1" applyAlignment="1">
      <alignment horizontal="center" vertical="center" wrapText="1"/>
    </xf>
    <xf numFmtId="177" fontId="0" fillId="36" borderId="15" xfId="0" applyNumberFormat="1" applyFill="1" applyBorder="1" applyAlignment="1">
      <alignment horizontal="center" vertical="center" wrapText="1"/>
    </xf>
    <xf numFmtId="177" fontId="0" fillId="36" borderId="20" xfId="0" applyNumberFormat="1" applyFill="1" applyBorder="1" applyAlignment="1">
      <alignment horizontal="center" vertical="center"/>
    </xf>
    <xf numFmtId="177" fontId="0" fillId="36" borderId="15" xfId="0" applyNumberFormat="1" applyFill="1" applyBorder="1" applyAlignment="1">
      <alignment vertical="center" wrapText="1"/>
    </xf>
    <xf numFmtId="177" fontId="0" fillId="36" borderId="17" xfId="0" applyNumberFormat="1" applyFill="1" applyBorder="1" applyAlignment="1">
      <alignment horizontal="center" vertical="center"/>
    </xf>
    <xf numFmtId="177" fontId="0" fillId="36" borderId="0" xfId="0" applyNumberFormat="1" applyFill="1" applyBorder="1" applyAlignment="1">
      <alignment vertical="center" wrapText="1"/>
    </xf>
    <xf numFmtId="177" fontId="0" fillId="36" borderId="1" xfId="0" applyNumberFormat="1" applyFill="1" applyBorder="1" applyAlignment="1">
      <alignment vertical="center" wrapText="1"/>
    </xf>
    <xf numFmtId="188" fontId="3" fillId="40" borderId="163" xfId="46" applyNumberFormat="1" applyFill="1" applyBorder="1">
      <alignment vertical="center"/>
    </xf>
    <xf numFmtId="188" fontId="3" fillId="40" borderId="164" xfId="46" applyNumberFormat="1" applyFill="1" applyBorder="1">
      <alignment vertical="center"/>
    </xf>
    <xf numFmtId="188" fontId="3" fillId="40" borderId="165" xfId="46" applyNumberFormat="1" applyFill="1" applyBorder="1">
      <alignment vertical="center"/>
    </xf>
    <xf numFmtId="177" fontId="0" fillId="40" borderId="15" xfId="0" applyNumberFormat="1" applyFill="1" applyBorder="1" applyAlignment="1">
      <alignment horizontal="center" vertical="center" wrapText="1"/>
    </xf>
    <xf numFmtId="177" fontId="0" fillId="40" borderId="15" xfId="0" applyNumberFormat="1" applyFill="1" applyBorder="1" applyAlignment="1">
      <alignment vertical="center" wrapText="1"/>
    </xf>
    <xf numFmtId="0" fontId="3" fillId="0" borderId="0" xfId="46" applyFill="1" applyBorder="1">
      <alignment vertical="center"/>
    </xf>
    <xf numFmtId="38" fontId="3" fillId="0" borderId="0" xfId="45" applyFont="1" applyFill="1" applyBorder="1" applyAlignment="1">
      <alignment vertical="center"/>
    </xf>
    <xf numFmtId="38" fontId="3" fillId="36" borderId="0" xfId="45" applyFont="1" applyFill="1" applyBorder="1" applyAlignment="1">
      <alignment vertical="center"/>
    </xf>
    <xf numFmtId="38" fontId="3" fillId="40" borderId="154" xfId="46" applyNumberFormat="1" applyFill="1" applyBorder="1">
      <alignment vertical="center"/>
    </xf>
    <xf numFmtId="0" fontId="60" fillId="0" borderId="0" xfId="46" applyFont="1" applyFill="1" applyBorder="1" applyAlignment="1">
      <alignment horizontal="center" vertical="center"/>
    </xf>
    <xf numFmtId="188" fontId="3" fillId="40" borderId="119" xfId="46" applyNumberFormat="1" applyFill="1" applyBorder="1">
      <alignment vertical="center"/>
    </xf>
    <xf numFmtId="0" fontId="3" fillId="0" borderId="7" xfId="46" applyBorder="1" applyAlignment="1">
      <alignment horizontal="center" vertical="center"/>
    </xf>
    <xf numFmtId="0" fontId="3" fillId="0" borderId="22" xfId="46" applyFill="1" applyBorder="1">
      <alignment vertical="center"/>
    </xf>
    <xf numFmtId="38" fontId="3" fillId="0" borderId="8" xfId="45" applyFont="1" applyFill="1" applyBorder="1">
      <alignment vertical="center"/>
    </xf>
    <xf numFmtId="0" fontId="40" fillId="0" borderId="0" xfId="46" applyFont="1">
      <alignment vertical="center"/>
    </xf>
    <xf numFmtId="38" fontId="3" fillId="36" borderId="8" xfId="45" applyFont="1" applyFill="1" applyBorder="1">
      <alignment vertical="center"/>
    </xf>
    <xf numFmtId="188" fontId="3" fillId="40" borderId="159" xfId="46" applyNumberFormat="1" applyFill="1" applyBorder="1">
      <alignment vertical="center"/>
    </xf>
    <xf numFmtId="0" fontId="42" fillId="0" borderId="8" xfId="46" applyFont="1" applyBorder="1" applyAlignment="1">
      <alignment horizontal="center" vertical="center"/>
    </xf>
    <xf numFmtId="0" fontId="42" fillId="0" borderId="8" xfId="46" applyFont="1" applyBorder="1">
      <alignment vertical="center"/>
    </xf>
    <xf numFmtId="0" fontId="3" fillId="0" borderId="8" xfId="46" applyBorder="1">
      <alignment vertical="center"/>
    </xf>
    <xf numFmtId="0" fontId="0" fillId="0" borderId="6" xfId="0" applyBorder="1">
      <alignment vertical="center"/>
    </xf>
    <xf numFmtId="189" fontId="0" fillId="0" borderId="6" xfId="0" applyNumberFormat="1" applyBorder="1">
      <alignment vertical="center"/>
    </xf>
    <xf numFmtId="190" fontId="0" fillId="0" borderId="6" xfId="0" applyNumberFormat="1" applyBorder="1">
      <alignment vertical="center"/>
    </xf>
    <xf numFmtId="0" fontId="40" fillId="0" borderId="0" xfId="0" applyFont="1" applyAlignment="1">
      <alignment horizontal="left" vertical="top" wrapText="1"/>
    </xf>
    <xf numFmtId="0" fontId="35" fillId="0" borderId="0" xfId="0" applyFont="1" applyAlignment="1">
      <alignment vertical="top" wrapText="1"/>
    </xf>
    <xf numFmtId="0" fontId="0" fillId="0" borderId="0" xfId="0" applyAlignment="1">
      <alignment vertical="top" wrapText="1"/>
    </xf>
    <xf numFmtId="0" fontId="35" fillId="0" borderId="0" xfId="0" applyFont="1" applyAlignment="1">
      <alignment horizontal="left" vertical="top" wrapText="1"/>
    </xf>
    <xf numFmtId="0" fontId="12" fillId="37" borderId="60" xfId="47" applyFill="1" applyBorder="1" applyAlignment="1" applyProtection="1">
      <alignment vertical="center"/>
    </xf>
    <xf numFmtId="0" fontId="12" fillId="37" borderId="61" xfId="47" applyFill="1" applyBorder="1" applyAlignment="1" applyProtection="1">
      <alignment vertical="center"/>
    </xf>
    <xf numFmtId="0" fontId="12" fillId="37" borderId="62" xfId="47" applyFill="1" applyBorder="1" applyAlignment="1" applyProtection="1">
      <alignment vertical="center"/>
    </xf>
    <xf numFmtId="0" fontId="56" fillId="0" borderId="6" xfId="0" applyFont="1" applyBorder="1" applyAlignment="1" applyProtection="1">
      <alignment horizontal="center" vertical="center"/>
    </xf>
    <xf numFmtId="0" fontId="56" fillId="36" borderId="6" xfId="0" applyFont="1" applyFill="1" applyBorder="1" applyAlignment="1" applyProtection="1">
      <alignment horizontal="left" vertical="center"/>
      <protection locked="0"/>
    </xf>
    <xf numFmtId="0" fontId="0" fillId="0" borderId="0" xfId="0" applyNumberFormat="1" applyAlignment="1" applyProtection="1">
      <alignment horizontal="center" vertical="center"/>
    </xf>
    <xf numFmtId="0" fontId="52" fillId="0" borderId="129" xfId="47" applyFont="1" applyFill="1" applyBorder="1" applyAlignment="1" applyProtection="1">
      <alignment horizontal="left" vertical="center"/>
    </xf>
    <xf numFmtId="0" fontId="52" fillId="0" borderId="130" xfId="47" applyFont="1" applyFill="1" applyBorder="1" applyAlignment="1" applyProtection="1">
      <alignment horizontal="left" vertical="center"/>
    </xf>
    <xf numFmtId="0" fontId="52" fillId="0" borderId="131" xfId="47" applyFont="1" applyFill="1" applyBorder="1" applyAlignment="1" applyProtection="1">
      <alignment horizontal="left" vertical="center"/>
    </xf>
    <xf numFmtId="0" fontId="12" fillId="37" borderId="0" xfId="47" applyFill="1" applyBorder="1" applyAlignment="1" applyProtection="1">
      <alignment horizontal="right"/>
    </xf>
    <xf numFmtId="0" fontId="12" fillId="0" borderId="0" xfId="47" applyBorder="1" applyAlignment="1" applyProtection="1">
      <alignment horizontal="right"/>
    </xf>
    <xf numFmtId="0" fontId="12" fillId="0" borderId="105" xfId="47" applyFill="1" applyBorder="1" applyAlignment="1" applyProtection="1">
      <alignment horizontal="center" vertical="center"/>
    </xf>
    <xf numFmtId="0" fontId="12" fillId="0" borderId="106" xfId="47" applyFill="1" applyBorder="1" applyAlignment="1" applyProtection="1">
      <alignment horizontal="center" vertical="center"/>
    </xf>
    <xf numFmtId="0" fontId="12" fillId="0" borderId="108" xfId="47" applyFill="1" applyBorder="1" applyAlignment="1" applyProtection="1">
      <alignment horizontal="center" vertical="center"/>
    </xf>
    <xf numFmtId="38" fontId="55" fillId="37" borderId="18" xfId="47" applyNumberFormat="1" applyFont="1" applyFill="1" applyBorder="1" applyAlignment="1" applyProtection="1">
      <alignment horizontal="center" vertical="center" textRotation="255" shrinkToFit="1"/>
    </xf>
    <xf numFmtId="0" fontId="55" fillId="0" borderId="2" xfId="47" applyFont="1" applyBorder="1" applyAlignment="1" applyProtection="1">
      <alignment horizontal="center" vertical="center" textRotation="255" shrinkToFit="1"/>
    </xf>
    <xf numFmtId="177" fontId="32" fillId="0" borderId="15" xfId="43" applyNumberFormat="1" applyFont="1" applyBorder="1" applyAlignment="1">
      <alignment horizontal="left" vertical="center" wrapTex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0" fillId="0" borderId="0" xfId="0" applyNumberFormat="1" applyFill="1" applyAlignment="1">
      <alignment horizontal="left" vertical="center" wrapText="1"/>
    </xf>
    <xf numFmtId="0" fontId="0" fillId="0" borderId="0" xfId="0" applyAlignment="1">
      <alignment horizontal="left" vertical="center" wrapText="1"/>
    </xf>
    <xf numFmtId="49" fontId="48" fillId="0" borderId="161" xfId="0" applyNumberFormat="1" applyFont="1" applyBorder="1" applyAlignment="1">
      <alignment horizontal="center" vertical="center"/>
    </xf>
    <xf numFmtId="49" fontId="48" fillId="0" borderId="158" xfId="0" applyNumberFormat="1" applyFont="1" applyBorder="1" applyAlignment="1">
      <alignment horizontal="center" vertical="center"/>
    </xf>
    <xf numFmtId="49" fontId="48" fillId="0" borderId="156" xfId="0" applyNumberFormat="1" applyFont="1" applyBorder="1" applyAlignment="1">
      <alignment horizontal="center" vertical="center"/>
    </xf>
    <xf numFmtId="49" fontId="48" fillId="0" borderId="160" xfId="0" applyNumberFormat="1" applyFont="1" applyBorder="1" applyAlignment="1">
      <alignment horizontal="center" vertical="center"/>
    </xf>
    <xf numFmtId="177" fontId="8" fillId="0" borderId="18" xfId="42" applyNumberFormat="1" applyFont="1" applyFill="1" applyBorder="1" applyAlignment="1">
      <alignment horizontal="center" vertical="center" wrapText="1"/>
    </xf>
    <xf numFmtId="177" fontId="8" fillId="0" borderId="2" xfId="42" applyNumberFormat="1"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6"/>
    <cellStyle name="標準 4" xfId="47"/>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933-407E-AE3F-F2B92DCBBAA6}"/>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6933-407E-AE3F-F2B92DCBBAA6}"/>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6933-407E-AE3F-F2B92DCBBAA6}"/>
            </c:ext>
          </c:extLst>
        </c:ser>
        <c:dLbls>
          <c:showLegendKey val="0"/>
          <c:showVal val="0"/>
          <c:showCatName val="0"/>
          <c:showSerName val="0"/>
          <c:showPercent val="0"/>
          <c:showBubbleSize val="0"/>
        </c:dLbls>
        <c:gapWidth val="150"/>
        <c:axId val="327550848"/>
        <c:axId val="327552384"/>
      </c:barChart>
      <c:catAx>
        <c:axId val="327550848"/>
        <c:scaling>
          <c:orientation val="maxMin"/>
        </c:scaling>
        <c:delete val="0"/>
        <c:axPos val="l"/>
        <c:numFmt formatCode="General" sourceLinked="1"/>
        <c:majorTickMark val="out"/>
        <c:minorTickMark val="none"/>
        <c:tickLblPos val="nextTo"/>
        <c:crossAx val="327552384"/>
        <c:crosses val="autoZero"/>
        <c:auto val="1"/>
        <c:lblAlgn val="ctr"/>
        <c:lblOffset val="100"/>
        <c:noMultiLvlLbl val="0"/>
      </c:catAx>
      <c:valAx>
        <c:axId val="327552384"/>
        <c:scaling>
          <c:orientation val="minMax"/>
        </c:scaling>
        <c:delete val="0"/>
        <c:axPos val="t"/>
        <c:numFmt formatCode="#,##0_ " sourceLinked="1"/>
        <c:majorTickMark val="out"/>
        <c:minorTickMark val="none"/>
        <c:tickLblPos val="nextTo"/>
        <c:crossAx val="327550848"/>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6</xdr:col>
      <xdr:colOff>114300</xdr:colOff>
      <xdr:row>24</xdr:row>
      <xdr:rowOff>209550</xdr:rowOff>
    </xdr:to>
    <xdr:sp macro="" textlink="">
      <xdr:nvSpPr>
        <xdr:cNvPr id="2" name="AutoShape 1"/>
        <xdr:cNvSpPr>
          <a:spLocks noChangeAspect="1" noChangeArrowheads="1"/>
        </xdr:cNvSpPr>
      </xdr:nvSpPr>
      <xdr:spPr bwMode="auto">
        <a:xfrm>
          <a:off x="552450" y="5172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24</xdr:row>
      <xdr:rowOff>0</xdr:rowOff>
    </xdr:from>
    <xdr:to>
      <xdr:col>6</xdr:col>
      <xdr:colOff>114300</xdr:colOff>
      <xdr:row>25</xdr:row>
      <xdr:rowOff>209550</xdr:rowOff>
    </xdr:to>
    <xdr:sp macro="" textlink="">
      <xdr:nvSpPr>
        <xdr:cNvPr id="4" name="AutoShape 59"/>
        <xdr:cNvSpPr>
          <a:spLocks noChangeAspect="1" noChangeArrowheads="1"/>
        </xdr:cNvSpPr>
      </xdr:nvSpPr>
      <xdr:spPr bwMode="auto">
        <a:xfrm>
          <a:off x="552450" y="54197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27</xdr:row>
      <xdr:rowOff>0</xdr:rowOff>
    </xdr:from>
    <xdr:to>
      <xdr:col>6</xdr:col>
      <xdr:colOff>114300</xdr:colOff>
      <xdr:row>28</xdr:row>
      <xdr:rowOff>209550</xdr:rowOff>
    </xdr:to>
    <xdr:sp macro="" textlink="">
      <xdr:nvSpPr>
        <xdr:cNvPr id="5" name="AutoShape 60"/>
        <xdr:cNvSpPr>
          <a:spLocks noChangeAspect="1" noChangeArrowheads="1"/>
        </xdr:cNvSpPr>
      </xdr:nvSpPr>
      <xdr:spPr bwMode="auto">
        <a:xfrm>
          <a:off x="552450" y="6315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28</xdr:row>
      <xdr:rowOff>0</xdr:rowOff>
    </xdr:from>
    <xdr:to>
      <xdr:col>6</xdr:col>
      <xdr:colOff>114300</xdr:colOff>
      <xdr:row>29</xdr:row>
      <xdr:rowOff>209550</xdr:rowOff>
    </xdr:to>
    <xdr:sp macro="" textlink="">
      <xdr:nvSpPr>
        <xdr:cNvPr id="6" name="AutoShape 61"/>
        <xdr:cNvSpPr>
          <a:spLocks noChangeAspect="1" noChangeArrowheads="1"/>
        </xdr:cNvSpPr>
      </xdr:nvSpPr>
      <xdr:spPr bwMode="auto">
        <a:xfrm>
          <a:off x="552450" y="67151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79</xdr:row>
      <xdr:rowOff>19050</xdr:rowOff>
    </xdr:from>
    <xdr:to>
      <xdr:col>13</xdr:col>
      <xdr:colOff>409575</xdr:colOff>
      <xdr:row>79</xdr:row>
      <xdr:rowOff>228600</xdr:rowOff>
    </xdr:to>
    <xdr:sp macro="" textlink="">
      <xdr:nvSpPr>
        <xdr:cNvPr id="7" name="Text Box 65"/>
        <xdr:cNvSpPr txBox="1">
          <a:spLocks noChangeArrowheads="1"/>
        </xdr:cNvSpPr>
      </xdr:nvSpPr>
      <xdr:spPr bwMode="auto">
        <a:xfrm>
          <a:off x="9191625" y="2456497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73</xdr:row>
      <xdr:rowOff>238125</xdr:rowOff>
    </xdr:from>
    <xdr:to>
      <xdr:col>14</xdr:col>
      <xdr:colOff>657225</xdr:colOff>
      <xdr:row>74</xdr:row>
      <xdr:rowOff>142875</xdr:rowOff>
    </xdr:to>
    <xdr:sp macro="" textlink="">
      <xdr:nvSpPr>
        <xdr:cNvPr id="8" name="Text Box 66"/>
        <xdr:cNvSpPr txBox="1">
          <a:spLocks noChangeArrowheads="1"/>
        </xdr:cNvSpPr>
      </xdr:nvSpPr>
      <xdr:spPr bwMode="auto">
        <a:xfrm>
          <a:off x="10401300" y="215836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14</xdr:col>
      <xdr:colOff>209549</xdr:colOff>
      <xdr:row>11</xdr:row>
      <xdr:rowOff>114300</xdr:rowOff>
    </xdr:from>
    <xdr:to>
      <xdr:col>14</xdr:col>
      <xdr:colOff>676274</xdr:colOff>
      <xdr:row>14</xdr:row>
      <xdr:rowOff>200025</xdr:rowOff>
    </xdr:to>
    <xdr:sp macro="" textlink="">
      <xdr:nvSpPr>
        <xdr:cNvPr id="9" name="AutoShape 35"/>
        <xdr:cNvSpPr>
          <a:spLocks noChangeArrowheads="1"/>
        </xdr:cNvSpPr>
      </xdr:nvSpPr>
      <xdr:spPr bwMode="auto">
        <a:xfrm>
          <a:off x="9915524" y="3248025"/>
          <a:ext cx="466725" cy="828675"/>
        </a:xfrm>
        <a:prstGeom prst="upArrow">
          <a:avLst>
            <a:gd name="adj1" fmla="val 50000"/>
            <a:gd name="adj2" fmla="val 65816"/>
          </a:avLst>
        </a:prstGeom>
        <a:solidFill>
          <a:schemeClr val="tx1"/>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0530\Desktop\&#20182;&#30476;&#21442;&#32771;\H23_&#29066;&#26412;&#30476;_&#24314;&#35373;&#25237;&#36039;_&#24037;&#20107;&#31278;&#39006;&#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シート"/>
      <sheetName val="入力シート "/>
      <sheetName val="出力シート"/>
      <sheetName val="計算シート1"/>
      <sheetName val="計算シート 2"/>
      <sheetName val="投入係数シート"/>
      <sheetName val="関係係数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05"/>
  <sheetViews>
    <sheetView showGridLines="0" tabSelected="1" zoomScaleNormal="100" workbookViewId="0"/>
  </sheetViews>
  <sheetFormatPr defaultColWidth="9.33203125" defaultRowHeight="13.5"/>
  <cols>
    <col min="1" max="1" width="3.5" style="275" customWidth="1"/>
    <col min="2" max="4" width="4" style="275" customWidth="1"/>
    <col min="5" max="16384" width="9.33203125" style="275"/>
  </cols>
  <sheetData>
    <row r="1" spans="2:14" ht="17.25">
      <c r="B1" s="526" t="s">
        <v>810</v>
      </c>
    </row>
    <row r="2" spans="2:14" ht="13.5" customHeight="1">
      <c r="B2" s="276"/>
    </row>
    <row r="3" spans="2:14" ht="23.25" customHeight="1">
      <c r="B3" s="325" t="s">
        <v>713</v>
      </c>
      <c r="C3" s="325"/>
      <c r="D3" s="325"/>
      <c r="E3" s="325"/>
      <c r="F3" s="325"/>
      <c r="G3" s="325"/>
      <c r="H3" s="325"/>
      <c r="I3" s="325"/>
      <c r="J3" s="325"/>
      <c r="K3" s="325"/>
      <c r="L3" s="325"/>
      <c r="M3" s="325"/>
      <c r="N3" s="325"/>
    </row>
    <row r="4" spans="2:14" ht="13.5" customHeight="1"/>
    <row r="5" spans="2:14">
      <c r="B5" s="527" t="s">
        <v>163</v>
      </c>
      <c r="C5" s="528"/>
      <c r="D5" s="528"/>
      <c r="E5" s="528"/>
      <c r="F5" s="528"/>
      <c r="G5" s="528"/>
      <c r="H5" s="528"/>
      <c r="I5" s="528"/>
      <c r="J5" s="528"/>
      <c r="K5" s="528"/>
      <c r="L5" s="528"/>
      <c r="M5" s="528"/>
      <c r="N5" s="528"/>
    </row>
    <row r="6" spans="2:14" ht="13.5" customHeight="1"/>
    <row r="7" spans="2:14">
      <c r="C7" s="605" t="s">
        <v>811</v>
      </c>
      <c r="D7" s="605"/>
      <c r="E7" s="605"/>
      <c r="F7" s="605"/>
      <c r="G7" s="605"/>
      <c r="H7" s="605"/>
      <c r="I7" s="605"/>
      <c r="J7" s="605"/>
      <c r="K7" s="605"/>
      <c r="L7" s="605"/>
      <c r="M7" s="605"/>
      <c r="N7" s="605"/>
    </row>
    <row r="8" spans="2:14">
      <c r="C8" s="605"/>
      <c r="D8" s="605"/>
      <c r="E8" s="605"/>
      <c r="F8" s="605"/>
      <c r="G8" s="605"/>
      <c r="H8" s="605"/>
      <c r="I8" s="605"/>
      <c r="J8" s="605"/>
      <c r="K8" s="605"/>
      <c r="L8" s="605"/>
      <c r="M8" s="605"/>
      <c r="N8" s="605"/>
    </row>
    <row r="9" spans="2:14">
      <c r="C9" s="605"/>
      <c r="D9" s="605"/>
      <c r="E9" s="605"/>
      <c r="F9" s="605"/>
      <c r="G9" s="605"/>
      <c r="H9" s="605"/>
      <c r="I9" s="605"/>
      <c r="J9" s="605"/>
      <c r="K9" s="605"/>
      <c r="L9" s="605"/>
      <c r="M9" s="605"/>
      <c r="N9" s="605"/>
    </row>
    <row r="10" spans="2:14">
      <c r="C10" s="605"/>
      <c r="D10" s="605"/>
      <c r="E10" s="605"/>
      <c r="F10" s="605"/>
      <c r="G10" s="605"/>
      <c r="H10" s="605"/>
      <c r="I10" s="605"/>
      <c r="J10" s="605"/>
      <c r="K10" s="605"/>
      <c r="L10" s="605"/>
      <c r="M10" s="605"/>
      <c r="N10" s="605"/>
    </row>
    <row r="11" spans="2:14">
      <c r="C11" s="605"/>
      <c r="D11" s="605"/>
      <c r="E11" s="605"/>
      <c r="F11" s="605"/>
      <c r="G11" s="605"/>
      <c r="H11" s="605"/>
      <c r="I11" s="605"/>
      <c r="J11" s="605"/>
      <c r="K11" s="605"/>
      <c r="L11" s="605"/>
      <c r="M11" s="605"/>
      <c r="N11" s="605"/>
    </row>
    <row r="12" spans="2:14">
      <c r="C12" s="606"/>
      <c r="D12" s="606"/>
      <c r="E12" s="606"/>
      <c r="F12" s="606"/>
      <c r="G12" s="606"/>
      <c r="H12" s="606"/>
      <c r="I12" s="606"/>
      <c r="J12" s="606"/>
      <c r="K12" s="606"/>
      <c r="L12" s="606"/>
      <c r="M12" s="606"/>
      <c r="N12" s="606"/>
    </row>
    <row r="13" spans="2:14">
      <c r="C13" s="606"/>
      <c r="D13" s="606"/>
      <c r="E13" s="606"/>
      <c r="F13" s="606"/>
      <c r="G13" s="606"/>
      <c r="H13" s="606"/>
      <c r="I13" s="606"/>
      <c r="J13" s="606"/>
      <c r="K13" s="606"/>
      <c r="L13" s="606"/>
      <c r="M13" s="606"/>
      <c r="N13" s="606"/>
    </row>
    <row r="15" spans="2:14">
      <c r="B15" s="527" t="s">
        <v>164</v>
      </c>
      <c r="C15" s="528"/>
      <c r="D15" s="528"/>
      <c r="E15" s="528"/>
      <c r="F15" s="528"/>
      <c r="G15" s="528"/>
      <c r="H15" s="528"/>
      <c r="I15" s="528"/>
      <c r="J15" s="528"/>
      <c r="K15" s="528"/>
      <c r="L15" s="528"/>
      <c r="M15" s="528"/>
      <c r="N15" s="528"/>
    </row>
    <row r="17" spans="3:14" ht="13.5" customHeight="1">
      <c r="C17" s="275" t="s">
        <v>175</v>
      </c>
      <c r="D17" s="607" t="s">
        <v>727</v>
      </c>
      <c r="E17" s="607"/>
      <c r="F17" s="607"/>
      <c r="G17" s="607"/>
      <c r="H17" s="607"/>
      <c r="I17" s="607"/>
      <c r="J17" s="607"/>
      <c r="K17" s="607"/>
      <c r="L17" s="607"/>
      <c r="M17" s="607"/>
      <c r="N17" s="607"/>
    </row>
    <row r="18" spans="3:14">
      <c r="D18" s="607"/>
      <c r="E18" s="607"/>
      <c r="F18" s="607"/>
      <c r="G18" s="607"/>
      <c r="H18" s="607"/>
      <c r="I18" s="607"/>
      <c r="J18" s="607"/>
      <c r="K18" s="607"/>
      <c r="L18" s="607"/>
      <c r="M18" s="607"/>
      <c r="N18" s="607"/>
    </row>
    <row r="19" spans="3:14" ht="13.5" customHeight="1">
      <c r="D19" s="323" t="s">
        <v>721</v>
      </c>
      <c r="E19" s="604" t="s">
        <v>812</v>
      </c>
      <c r="F19" s="604"/>
      <c r="G19" s="604"/>
      <c r="H19" s="604"/>
      <c r="I19" s="604"/>
      <c r="J19" s="604"/>
      <c r="K19" s="604"/>
      <c r="L19" s="604"/>
      <c r="M19" s="604"/>
      <c r="N19" s="604"/>
    </row>
    <row r="20" spans="3:14">
      <c r="D20" s="367"/>
      <c r="E20" s="604"/>
      <c r="F20" s="604"/>
      <c r="G20" s="604"/>
      <c r="H20" s="604"/>
      <c r="I20" s="604"/>
      <c r="J20" s="604"/>
      <c r="K20" s="604"/>
      <c r="L20" s="604"/>
      <c r="M20" s="604"/>
      <c r="N20" s="604"/>
    </row>
    <row r="21" spans="3:14">
      <c r="D21" s="367"/>
      <c r="E21" s="604"/>
      <c r="F21" s="604"/>
      <c r="G21" s="604"/>
      <c r="H21" s="604"/>
      <c r="I21" s="604"/>
      <c r="J21" s="604"/>
      <c r="K21" s="604"/>
      <c r="L21" s="604"/>
      <c r="M21" s="604"/>
      <c r="N21" s="604"/>
    </row>
    <row r="22" spans="3:14">
      <c r="D22" s="367"/>
      <c r="E22" s="604"/>
      <c r="F22" s="604"/>
      <c r="G22" s="604"/>
      <c r="H22" s="604"/>
      <c r="I22" s="604"/>
      <c r="J22" s="604"/>
      <c r="K22" s="604"/>
      <c r="L22" s="604"/>
      <c r="M22" s="604"/>
      <c r="N22" s="604"/>
    </row>
    <row r="23" spans="3:14">
      <c r="D23" s="367"/>
      <c r="E23" s="604"/>
      <c r="F23" s="604"/>
      <c r="G23" s="604"/>
      <c r="H23" s="604"/>
      <c r="I23" s="604"/>
      <c r="J23" s="604"/>
      <c r="K23" s="604"/>
      <c r="L23" s="604"/>
      <c r="M23" s="604"/>
      <c r="N23" s="604"/>
    </row>
    <row r="24" spans="3:14">
      <c r="D24" s="322"/>
      <c r="E24" s="322"/>
      <c r="F24" s="322"/>
      <c r="G24" s="322"/>
      <c r="H24" s="322"/>
      <c r="I24" s="322"/>
      <c r="J24" s="322"/>
      <c r="K24" s="322"/>
      <c r="L24" s="322"/>
      <c r="M24" s="322"/>
      <c r="N24" s="322"/>
    </row>
    <row r="25" spans="3:14" ht="13.5" customHeight="1">
      <c r="C25" s="323" t="s">
        <v>312</v>
      </c>
      <c r="D25" s="604" t="s">
        <v>313</v>
      </c>
      <c r="E25" s="604"/>
      <c r="F25" s="604"/>
      <c r="G25" s="604"/>
      <c r="H25" s="604"/>
      <c r="I25" s="604"/>
      <c r="J25" s="604"/>
      <c r="K25" s="604"/>
      <c r="L25" s="604"/>
      <c r="M25" s="604"/>
      <c r="N25" s="604"/>
    </row>
    <row r="26" spans="3:14" ht="13.5" customHeight="1">
      <c r="D26" s="322"/>
      <c r="E26" s="322"/>
      <c r="F26" s="322"/>
      <c r="G26" s="322"/>
      <c r="H26" s="322"/>
      <c r="I26" s="322"/>
      <c r="J26" s="322"/>
      <c r="K26" s="322"/>
      <c r="L26" s="322"/>
      <c r="M26" s="322"/>
      <c r="N26" s="322"/>
    </row>
    <row r="27" spans="3:14" ht="13.5" customHeight="1">
      <c r="C27" s="275" t="s">
        <v>714</v>
      </c>
      <c r="D27" s="607" t="s">
        <v>314</v>
      </c>
      <c r="E27" s="607"/>
      <c r="F27" s="607"/>
      <c r="G27" s="607"/>
      <c r="H27" s="607"/>
      <c r="I27" s="607"/>
      <c r="J27" s="607"/>
      <c r="K27" s="607"/>
      <c r="L27" s="607"/>
      <c r="M27" s="607"/>
      <c r="N27" s="607"/>
    </row>
    <row r="28" spans="3:14" ht="13.5" customHeight="1">
      <c r="D28" s="322"/>
      <c r="E28" s="322"/>
      <c r="F28" s="322"/>
      <c r="G28" s="322"/>
      <c r="H28" s="322"/>
      <c r="I28" s="322"/>
      <c r="J28" s="322"/>
      <c r="K28" s="322"/>
      <c r="L28" s="322"/>
      <c r="M28" s="322"/>
      <c r="N28" s="322"/>
    </row>
    <row r="29" spans="3:14" ht="13.5" customHeight="1">
      <c r="C29" s="275" t="s">
        <v>323</v>
      </c>
      <c r="D29" s="607" t="s">
        <v>715</v>
      </c>
      <c r="E29" s="607"/>
      <c r="F29" s="607"/>
      <c r="G29" s="607"/>
      <c r="H29" s="607"/>
      <c r="I29" s="607"/>
      <c r="J29" s="607"/>
      <c r="K29" s="607"/>
      <c r="L29" s="607"/>
      <c r="M29" s="607"/>
      <c r="N29" s="607"/>
    </row>
    <row r="30" spans="3:14" ht="13.5" customHeight="1">
      <c r="D30" s="607" t="s">
        <v>813</v>
      </c>
      <c r="E30" s="607"/>
      <c r="F30" s="607"/>
      <c r="G30" s="607"/>
      <c r="H30" s="607"/>
      <c r="I30" s="607"/>
      <c r="J30" s="607"/>
      <c r="K30" s="607"/>
      <c r="L30" s="607"/>
      <c r="M30" s="607"/>
      <c r="N30" s="607"/>
    </row>
    <row r="31" spans="3:14" ht="13.5" customHeight="1">
      <c r="D31" s="607"/>
      <c r="E31" s="607"/>
      <c r="F31" s="607"/>
      <c r="G31" s="607"/>
      <c r="H31" s="607"/>
      <c r="I31" s="607"/>
      <c r="J31" s="607"/>
      <c r="K31" s="607"/>
      <c r="L31" s="607"/>
      <c r="M31" s="607"/>
      <c r="N31" s="607"/>
    </row>
    <row r="32" spans="3:14" ht="13.5" customHeight="1">
      <c r="D32" s="607"/>
      <c r="E32" s="607"/>
      <c r="F32" s="607"/>
      <c r="G32" s="607"/>
      <c r="H32" s="607"/>
      <c r="I32" s="607"/>
      <c r="J32" s="607"/>
      <c r="K32" s="607"/>
      <c r="L32" s="607"/>
      <c r="M32" s="607"/>
      <c r="N32" s="607"/>
    </row>
    <row r="33" spans="2:14" ht="13.5" customHeight="1">
      <c r="C33" s="275" t="s">
        <v>325</v>
      </c>
      <c r="D33" s="607" t="s">
        <v>331</v>
      </c>
      <c r="E33" s="607"/>
      <c r="F33" s="607"/>
      <c r="G33" s="607"/>
      <c r="H33" s="607"/>
      <c r="I33" s="607"/>
      <c r="J33" s="607"/>
      <c r="K33" s="607"/>
      <c r="L33" s="607"/>
      <c r="M33" s="607"/>
      <c r="N33" s="607"/>
    </row>
    <row r="34" spans="2:14">
      <c r="D34" s="605"/>
      <c r="E34" s="605"/>
      <c r="F34" s="605"/>
      <c r="G34" s="605"/>
      <c r="H34" s="605"/>
      <c r="I34" s="605"/>
      <c r="J34" s="605"/>
      <c r="K34" s="605"/>
      <c r="L34" s="605"/>
      <c r="M34" s="605"/>
      <c r="N34" s="605"/>
    </row>
    <row r="35" spans="2:14" ht="13.5" customHeight="1">
      <c r="C35" s="275" t="s">
        <v>716</v>
      </c>
      <c r="D35" s="605" t="s">
        <v>722</v>
      </c>
      <c r="E35" s="605"/>
      <c r="F35" s="605"/>
      <c r="G35" s="605"/>
      <c r="H35" s="605"/>
      <c r="I35" s="605"/>
      <c r="J35" s="605"/>
      <c r="K35" s="605"/>
      <c r="L35" s="605"/>
      <c r="M35" s="605"/>
      <c r="N35" s="605"/>
    </row>
    <row r="36" spans="2:14">
      <c r="D36" s="605"/>
      <c r="E36" s="605"/>
      <c r="F36" s="605"/>
      <c r="G36" s="605"/>
      <c r="H36" s="605"/>
      <c r="I36" s="605"/>
      <c r="J36" s="605"/>
      <c r="K36" s="605"/>
      <c r="L36" s="605"/>
      <c r="M36" s="605"/>
      <c r="N36" s="605"/>
    </row>
    <row r="38" spans="2:14">
      <c r="C38" s="323" t="s">
        <v>718</v>
      </c>
      <c r="D38" s="323" t="s">
        <v>719</v>
      </c>
    </row>
    <row r="40" spans="2:14">
      <c r="C40" s="275" t="s">
        <v>316</v>
      </c>
      <c r="D40" s="275" t="s">
        <v>319</v>
      </c>
    </row>
    <row r="42" spans="2:14">
      <c r="C42" s="323" t="s">
        <v>312</v>
      </c>
      <c r="D42" s="323" t="s">
        <v>320</v>
      </c>
    </row>
    <row r="44" spans="2:14">
      <c r="C44" s="275" t="s">
        <v>717</v>
      </c>
      <c r="D44" s="607" t="s">
        <v>332</v>
      </c>
      <c r="E44" s="607"/>
      <c r="F44" s="607"/>
      <c r="G44" s="607"/>
      <c r="H44" s="607"/>
      <c r="I44" s="607"/>
      <c r="J44" s="607"/>
      <c r="K44" s="607"/>
      <c r="L44" s="607"/>
      <c r="M44" s="607"/>
      <c r="N44" s="607"/>
    </row>
    <row r="45" spans="2:14">
      <c r="D45" s="607"/>
      <c r="E45" s="607"/>
      <c r="F45" s="607"/>
      <c r="G45" s="607"/>
      <c r="H45" s="607"/>
      <c r="I45" s="607"/>
      <c r="J45" s="607"/>
      <c r="K45" s="607"/>
      <c r="L45" s="607"/>
      <c r="M45" s="607"/>
      <c r="N45" s="607"/>
    </row>
    <row r="47" spans="2:14">
      <c r="B47" s="527" t="s">
        <v>165</v>
      </c>
      <c r="C47" s="528"/>
      <c r="D47" s="528"/>
      <c r="E47" s="528"/>
      <c r="F47" s="528"/>
      <c r="G47" s="528"/>
      <c r="H47" s="528"/>
      <c r="I47" s="528"/>
      <c r="J47" s="528"/>
      <c r="K47" s="528"/>
      <c r="L47" s="528"/>
      <c r="M47" s="528"/>
      <c r="N47" s="528"/>
    </row>
    <row r="49" spans="3:14" ht="13.5" customHeight="1">
      <c r="C49" s="324" t="s">
        <v>312</v>
      </c>
      <c r="D49" s="604" t="s">
        <v>321</v>
      </c>
      <c r="E49" s="604"/>
      <c r="F49" s="604"/>
      <c r="G49" s="604"/>
      <c r="H49" s="604"/>
      <c r="I49" s="604"/>
      <c r="J49" s="604"/>
      <c r="K49" s="604"/>
      <c r="L49" s="604"/>
      <c r="M49" s="604"/>
      <c r="N49" s="604"/>
    </row>
    <row r="50" spans="3:14">
      <c r="C50" s="311"/>
      <c r="D50" s="604"/>
      <c r="E50" s="604"/>
      <c r="F50" s="604"/>
      <c r="G50" s="604"/>
      <c r="H50" s="604"/>
      <c r="I50" s="604"/>
      <c r="J50" s="604"/>
      <c r="K50" s="604"/>
      <c r="L50" s="604"/>
      <c r="M50" s="604"/>
      <c r="N50" s="604"/>
    </row>
    <row r="51" spans="3:14">
      <c r="C51" s="311"/>
      <c r="D51" s="604"/>
      <c r="E51" s="604"/>
      <c r="F51" s="604"/>
      <c r="G51" s="604"/>
      <c r="H51" s="604"/>
      <c r="I51" s="604"/>
      <c r="J51" s="604"/>
      <c r="K51" s="604"/>
      <c r="L51" s="604"/>
      <c r="M51" s="604"/>
      <c r="N51" s="604"/>
    </row>
    <row r="53" spans="3:14">
      <c r="C53" s="275" t="s">
        <v>175</v>
      </c>
      <c r="D53" s="605" t="s">
        <v>173</v>
      </c>
      <c r="E53" s="605"/>
      <c r="F53" s="605"/>
      <c r="G53" s="605"/>
      <c r="H53" s="605"/>
      <c r="I53" s="605"/>
      <c r="J53" s="605"/>
      <c r="K53" s="605"/>
      <c r="L53" s="605"/>
      <c r="M53" s="605"/>
      <c r="N53" s="605"/>
    </row>
    <row r="54" spans="3:14">
      <c r="D54" s="605"/>
      <c r="E54" s="605"/>
      <c r="F54" s="605"/>
      <c r="G54" s="605"/>
      <c r="H54" s="605"/>
      <c r="I54" s="605"/>
      <c r="J54" s="605"/>
      <c r="K54" s="605"/>
      <c r="L54" s="605"/>
      <c r="M54" s="605"/>
      <c r="N54" s="605"/>
    </row>
    <row r="56" spans="3:14">
      <c r="C56" s="275" t="s">
        <v>322</v>
      </c>
      <c r="D56" s="607" t="s">
        <v>330</v>
      </c>
      <c r="E56" s="607"/>
      <c r="F56" s="607"/>
      <c r="G56" s="607"/>
      <c r="H56" s="607"/>
      <c r="I56" s="607"/>
      <c r="J56" s="607"/>
      <c r="K56" s="607"/>
      <c r="L56" s="607"/>
      <c r="M56" s="607"/>
      <c r="N56" s="607"/>
    </row>
    <row r="57" spans="3:14">
      <c r="D57" s="607"/>
      <c r="E57" s="607"/>
      <c r="F57" s="607"/>
      <c r="G57" s="607"/>
      <c r="H57" s="607"/>
      <c r="I57" s="607"/>
      <c r="J57" s="607"/>
      <c r="K57" s="607"/>
      <c r="L57" s="607"/>
      <c r="M57" s="607"/>
      <c r="N57" s="607"/>
    </row>
    <row r="58" spans="3:14">
      <c r="D58" s="607"/>
      <c r="E58" s="607"/>
      <c r="F58" s="607"/>
      <c r="G58" s="607"/>
      <c r="H58" s="607"/>
      <c r="I58" s="607"/>
      <c r="J58" s="607"/>
      <c r="K58" s="607"/>
      <c r="L58" s="607"/>
      <c r="M58" s="607"/>
      <c r="N58" s="607"/>
    </row>
    <row r="59" spans="3:14">
      <c r="D59" s="607"/>
      <c r="E59" s="607"/>
      <c r="F59" s="607"/>
      <c r="G59" s="607"/>
      <c r="H59" s="607"/>
      <c r="I59" s="607"/>
      <c r="J59" s="607"/>
      <c r="K59" s="607"/>
      <c r="L59" s="607"/>
      <c r="M59" s="607"/>
      <c r="N59" s="607"/>
    </row>
    <row r="61" spans="3:14" ht="13.5" customHeight="1">
      <c r="C61" s="275" t="s">
        <v>323</v>
      </c>
      <c r="D61" s="607" t="s">
        <v>324</v>
      </c>
      <c r="E61" s="607"/>
      <c r="F61" s="607"/>
      <c r="G61" s="607"/>
      <c r="H61" s="607"/>
      <c r="I61" s="607"/>
      <c r="J61" s="607"/>
      <c r="K61" s="607"/>
      <c r="L61" s="607"/>
      <c r="M61" s="607"/>
      <c r="N61" s="607"/>
    </row>
    <row r="62" spans="3:14">
      <c r="D62" s="607"/>
      <c r="E62" s="607"/>
      <c r="F62" s="607"/>
      <c r="G62" s="607"/>
      <c r="H62" s="607"/>
      <c r="I62" s="607"/>
      <c r="J62" s="607"/>
      <c r="K62" s="607"/>
      <c r="L62" s="607"/>
      <c r="M62" s="607"/>
      <c r="N62" s="607"/>
    </row>
    <row r="63" spans="3:14">
      <c r="D63" s="311"/>
      <c r="E63" s="311"/>
      <c r="F63" s="311"/>
      <c r="G63" s="311"/>
      <c r="H63" s="311"/>
      <c r="I63" s="311"/>
      <c r="J63" s="311"/>
      <c r="K63" s="311"/>
      <c r="L63" s="311"/>
      <c r="M63" s="311"/>
      <c r="N63" s="311"/>
    </row>
    <row r="64" spans="3:14" ht="13.5" customHeight="1">
      <c r="C64" s="275" t="s">
        <v>325</v>
      </c>
      <c r="D64" s="607" t="s">
        <v>728</v>
      </c>
      <c r="E64" s="607"/>
      <c r="F64" s="607"/>
      <c r="G64" s="607"/>
      <c r="H64" s="607"/>
      <c r="I64" s="607"/>
      <c r="J64" s="607"/>
      <c r="K64" s="607"/>
      <c r="L64" s="607"/>
      <c r="M64" s="607"/>
      <c r="N64" s="607"/>
    </row>
    <row r="65" spans="3:14">
      <c r="D65" s="607"/>
      <c r="E65" s="607"/>
      <c r="F65" s="607"/>
      <c r="G65" s="607"/>
      <c r="H65" s="607"/>
      <c r="I65" s="607"/>
      <c r="J65" s="607"/>
      <c r="K65" s="607"/>
      <c r="L65" s="607"/>
      <c r="M65" s="607"/>
      <c r="N65" s="607"/>
    </row>
    <row r="66" spans="3:14">
      <c r="D66" s="607"/>
      <c r="E66" s="607"/>
      <c r="F66" s="607"/>
      <c r="G66" s="607"/>
      <c r="H66" s="607"/>
      <c r="I66" s="607"/>
      <c r="J66" s="607"/>
      <c r="K66" s="607"/>
      <c r="L66" s="607"/>
      <c r="M66" s="607"/>
      <c r="N66" s="607"/>
    </row>
    <row r="67" spans="3:14">
      <c r="D67" s="311"/>
      <c r="E67" s="311"/>
      <c r="F67" s="311"/>
      <c r="G67" s="311"/>
      <c r="H67" s="311"/>
      <c r="I67" s="311"/>
      <c r="J67" s="311"/>
      <c r="K67" s="311"/>
      <c r="L67" s="311"/>
      <c r="M67" s="311"/>
      <c r="N67" s="311"/>
    </row>
    <row r="68" spans="3:14" ht="13.5" customHeight="1">
      <c r="C68" s="275" t="s">
        <v>315</v>
      </c>
      <c r="D68" s="607" t="s">
        <v>326</v>
      </c>
      <c r="E68" s="607"/>
      <c r="F68" s="607"/>
      <c r="G68" s="607"/>
      <c r="H68" s="607"/>
      <c r="I68" s="607"/>
      <c r="J68" s="607"/>
      <c r="K68" s="607"/>
      <c r="L68" s="607"/>
      <c r="M68" s="607"/>
      <c r="N68" s="607"/>
    </row>
    <row r="69" spans="3:14">
      <c r="D69" s="607"/>
      <c r="E69" s="607"/>
      <c r="F69" s="607"/>
      <c r="G69" s="607"/>
      <c r="H69" s="607"/>
      <c r="I69" s="607"/>
      <c r="J69" s="607"/>
      <c r="K69" s="607"/>
      <c r="L69" s="607"/>
      <c r="M69" s="607"/>
      <c r="N69" s="607"/>
    </row>
    <row r="70" spans="3:14">
      <c r="D70" s="607"/>
      <c r="E70" s="607"/>
      <c r="F70" s="607"/>
      <c r="G70" s="607"/>
      <c r="H70" s="607"/>
      <c r="I70" s="607"/>
      <c r="J70" s="607"/>
      <c r="K70" s="607"/>
      <c r="L70" s="607"/>
      <c r="M70" s="607"/>
      <c r="N70" s="607"/>
    </row>
    <row r="71" spans="3:14">
      <c r="D71" s="311"/>
      <c r="E71" s="311"/>
      <c r="F71" s="311"/>
      <c r="G71" s="311"/>
      <c r="H71" s="311"/>
      <c r="I71" s="311"/>
      <c r="J71" s="311"/>
      <c r="K71" s="311"/>
      <c r="L71" s="311"/>
      <c r="M71" s="311"/>
      <c r="N71" s="311"/>
    </row>
    <row r="72" spans="3:14" ht="13.5" customHeight="1">
      <c r="C72" s="275" t="s">
        <v>316</v>
      </c>
      <c r="D72" s="607" t="s">
        <v>327</v>
      </c>
      <c r="E72" s="607"/>
      <c r="F72" s="607"/>
      <c r="G72" s="607"/>
      <c r="H72" s="607"/>
      <c r="I72" s="607"/>
      <c r="J72" s="607"/>
      <c r="K72" s="607"/>
      <c r="L72" s="607"/>
      <c r="M72" s="607"/>
      <c r="N72" s="607"/>
    </row>
    <row r="73" spans="3:14">
      <c r="D73" s="607"/>
      <c r="E73" s="607"/>
      <c r="F73" s="607"/>
      <c r="G73" s="607"/>
      <c r="H73" s="607"/>
      <c r="I73" s="607"/>
      <c r="J73" s="607"/>
      <c r="K73" s="607"/>
      <c r="L73" s="607"/>
      <c r="M73" s="607"/>
      <c r="N73" s="607"/>
    </row>
    <row r="74" spans="3:14">
      <c r="D74" s="312"/>
      <c r="E74" s="312"/>
      <c r="F74" s="312"/>
      <c r="G74" s="312"/>
      <c r="H74" s="312"/>
      <c r="I74" s="312"/>
      <c r="J74" s="312"/>
      <c r="K74" s="312"/>
      <c r="L74" s="312"/>
      <c r="M74" s="312"/>
      <c r="N74" s="312"/>
    </row>
    <row r="75" spans="3:14">
      <c r="C75" s="275" t="s">
        <v>317</v>
      </c>
      <c r="D75" s="605" t="s">
        <v>328</v>
      </c>
      <c r="E75" s="605"/>
      <c r="F75" s="605"/>
      <c r="G75" s="605"/>
      <c r="H75" s="605"/>
      <c r="I75" s="605"/>
      <c r="J75" s="605"/>
      <c r="K75" s="605"/>
      <c r="L75" s="605"/>
      <c r="M75" s="605"/>
      <c r="N75" s="605"/>
    </row>
    <row r="76" spans="3:14">
      <c r="D76" s="605"/>
      <c r="E76" s="605"/>
      <c r="F76" s="605"/>
      <c r="G76" s="605"/>
      <c r="H76" s="605"/>
      <c r="I76" s="605"/>
      <c r="J76" s="605"/>
      <c r="K76" s="605"/>
      <c r="L76" s="605"/>
      <c r="M76" s="605"/>
      <c r="N76" s="605"/>
    </row>
    <row r="78" spans="3:14" ht="13.5" customHeight="1">
      <c r="C78" s="275" t="s">
        <v>318</v>
      </c>
      <c r="D78" s="607" t="s">
        <v>814</v>
      </c>
      <c r="E78" s="607"/>
      <c r="F78" s="607"/>
      <c r="G78" s="607"/>
      <c r="H78" s="607"/>
      <c r="I78" s="607"/>
      <c r="J78" s="607"/>
      <c r="K78" s="607"/>
      <c r="L78" s="607"/>
      <c r="M78" s="607"/>
      <c r="N78" s="607"/>
    </row>
    <row r="79" spans="3:14">
      <c r="D79" s="607"/>
      <c r="E79" s="607"/>
      <c r="F79" s="607"/>
      <c r="G79" s="607"/>
      <c r="H79" s="607"/>
      <c r="I79" s="607"/>
      <c r="J79" s="607"/>
      <c r="K79" s="607"/>
      <c r="L79" s="607"/>
      <c r="M79" s="607"/>
      <c r="N79" s="607"/>
    </row>
    <row r="80" spans="3:14">
      <c r="D80" s="607"/>
      <c r="E80" s="607"/>
      <c r="F80" s="607"/>
      <c r="G80" s="607"/>
      <c r="H80" s="607"/>
      <c r="I80" s="607"/>
      <c r="J80" s="607"/>
      <c r="K80" s="607"/>
      <c r="L80" s="607"/>
      <c r="M80" s="607"/>
      <c r="N80" s="607"/>
    </row>
    <row r="82" spans="2:14" ht="13.5" customHeight="1">
      <c r="C82" s="275" t="s">
        <v>329</v>
      </c>
      <c r="D82" s="607" t="s">
        <v>333</v>
      </c>
      <c r="E82" s="607"/>
      <c r="F82" s="607"/>
      <c r="G82" s="607"/>
      <c r="H82" s="607"/>
      <c r="I82" s="607"/>
      <c r="J82" s="607"/>
      <c r="K82" s="607"/>
      <c r="L82" s="607"/>
      <c r="M82" s="607"/>
      <c r="N82" s="607"/>
    </row>
    <row r="83" spans="2:14">
      <c r="D83" s="607"/>
      <c r="E83" s="607"/>
      <c r="F83" s="607"/>
      <c r="G83" s="607"/>
      <c r="H83" s="607"/>
      <c r="I83" s="607"/>
      <c r="J83" s="607"/>
      <c r="K83" s="607"/>
      <c r="L83" s="607"/>
      <c r="M83" s="607"/>
      <c r="N83" s="607"/>
    </row>
    <row r="84" spans="2:14">
      <c r="D84" s="607"/>
      <c r="E84" s="607"/>
      <c r="F84" s="607"/>
      <c r="G84" s="607"/>
      <c r="H84" s="607"/>
      <c r="I84" s="607"/>
      <c r="J84" s="607"/>
      <c r="K84" s="607"/>
      <c r="L84" s="607"/>
      <c r="M84" s="607"/>
      <c r="N84" s="607"/>
    </row>
    <row r="85" spans="2:14">
      <c r="D85" s="607"/>
      <c r="E85" s="607"/>
      <c r="F85" s="607"/>
      <c r="G85" s="607"/>
      <c r="H85" s="607"/>
      <c r="I85" s="607"/>
      <c r="J85" s="607"/>
      <c r="K85" s="607"/>
      <c r="L85" s="607"/>
      <c r="M85" s="607"/>
      <c r="N85" s="607"/>
    </row>
    <row r="86" spans="2:14">
      <c r="D86" s="607"/>
      <c r="E86" s="607"/>
      <c r="F86" s="607"/>
      <c r="G86" s="607"/>
      <c r="H86" s="607"/>
      <c r="I86" s="607"/>
      <c r="J86" s="607"/>
      <c r="K86" s="607"/>
      <c r="L86" s="607"/>
      <c r="M86" s="607"/>
      <c r="N86" s="607"/>
    </row>
    <row r="87" spans="2:14">
      <c r="B87" s="528" t="s">
        <v>166</v>
      </c>
      <c r="C87" s="528"/>
      <c r="D87" s="528"/>
      <c r="E87" s="528"/>
      <c r="F87" s="528"/>
      <c r="G87" s="528"/>
      <c r="H87" s="528"/>
      <c r="I87" s="528"/>
      <c r="J87" s="528"/>
      <c r="K87" s="528"/>
      <c r="L87" s="528"/>
      <c r="M87" s="528"/>
      <c r="N87" s="528"/>
    </row>
    <row r="89" spans="2:14">
      <c r="C89" s="275" t="s">
        <v>175</v>
      </c>
      <c r="D89" s="605" t="s">
        <v>167</v>
      </c>
      <c r="E89" s="605"/>
      <c r="F89" s="605"/>
      <c r="G89" s="605"/>
      <c r="H89" s="605"/>
      <c r="I89" s="605"/>
      <c r="J89" s="605"/>
      <c r="K89" s="605"/>
      <c r="L89" s="605"/>
      <c r="M89" s="605"/>
      <c r="N89" s="605"/>
    </row>
    <row r="90" spans="2:14">
      <c r="D90" s="605"/>
      <c r="E90" s="605"/>
      <c r="F90" s="605"/>
      <c r="G90" s="605"/>
      <c r="H90" s="605"/>
      <c r="I90" s="605"/>
      <c r="J90" s="605"/>
      <c r="K90" s="605"/>
      <c r="L90" s="605"/>
      <c r="M90" s="605"/>
      <c r="N90" s="605"/>
    </row>
    <row r="92" spans="2:14">
      <c r="C92" s="275" t="s">
        <v>176</v>
      </c>
      <c r="D92" s="605" t="s">
        <v>168</v>
      </c>
      <c r="E92" s="605"/>
      <c r="F92" s="605"/>
      <c r="G92" s="605"/>
      <c r="H92" s="605"/>
      <c r="I92" s="605"/>
      <c r="J92" s="605"/>
      <c r="K92" s="605"/>
      <c r="L92" s="605"/>
      <c r="M92" s="605"/>
      <c r="N92" s="605"/>
    </row>
    <row r="93" spans="2:14">
      <c r="D93" s="605"/>
      <c r="E93" s="605"/>
      <c r="F93" s="605"/>
      <c r="G93" s="605"/>
      <c r="H93" s="605"/>
      <c r="I93" s="605"/>
      <c r="J93" s="605"/>
      <c r="K93" s="605"/>
      <c r="L93" s="605"/>
      <c r="M93" s="605"/>
      <c r="N93" s="605"/>
    </row>
    <row r="95" spans="2:14">
      <c r="C95" s="275" t="s">
        <v>177</v>
      </c>
      <c r="D95" s="275" t="s">
        <v>169</v>
      </c>
    </row>
    <row r="97" spans="3:9">
      <c r="C97" s="275" t="s">
        <v>178</v>
      </c>
      <c r="D97" s="275" t="s">
        <v>174</v>
      </c>
    </row>
    <row r="98" spans="3:9" ht="14.25" thickBot="1"/>
    <row r="99" spans="3:9" ht="6" customHeight="1" thickTop="1">
      <c r="C99" s="277"/>
      <c r="D99" s="278"/>
      <c r="E99" s="278"/>
      <c r="F99" s="278"/>
      <c r="G99" s="278"/>
      <c r="H99" s="278"/>
      <c r="I99" s="279"/>
    </row>
    <row r="100" spans="3:9">
      <c r="C100" s="280"/>
      <c r="D100" s="281" t="s">
        <v>172</v>
      </c>
      <c r="E100" s="281"/>
      <c r="F100" s="281"/>
      <c r="G100" s="281"/>
      <c r="H100" s="281"/>
      <c r="I100" s="282"/>
    </row>
    <row r="101" spans="3:9">
      <c r="C101" s="280"/>
      <c r="D101" s="281" t="s">
        <v>170</v>
      </c>
      <c r="E101" s="281"/>
      <c r="F101" s="281"/>
      <c r="G101" s="281"/>
      <c r="H101" s="281"/>
      <c r="I101" s="282"/>
    </row>
    <row r="102" spans="3:9">
      <c r="C102" s="280"/>
      <c r="D102" s="281" t="s">
        <v>198</v>
      </c>
      <c r="E102" s="281"/>
      <c r="F102" s="281"/>
      <c r="G102" s="281"/>
      <c r="H102" s="281"/>
      <c r="I102" s="282"/>
    </row>
    <row r="103" spans="3:9">
      <c r="C103" s="280"/>
      <c r="D103" s="281" t="s">
        <v>171</v>
      </c>
      <c r="E103" s="281"/>
      <c r="F103" s="281"/>
      <c r="G103" s="281"/>
      <c r="H103" s="281"/>
      <c r="I103" s="282"/>
    </row>
    <row r="104" spans="3:9" ht="6" customHeight="1" thickBot="1">
      <c r="C104" s="283"/>
      <c r="D104" s="284"/>
      <c r="E104" s="284"/>
      <c r="F104" s="284"/>
      <c r="G104" s="284"/>
      <c r="H104" s="284"/>
      <c r="I104" s="285"/>
    </row>
    <row r="105" spans="3:9" ht="14.25" thickTop="1"/>
  </sheetData>
  <mergeCells count="23">
    <mergeCell ref="D44:N45"/>
    <mergeCell ref="D30:N32"/>
    <mergeCell ref="D82:N86"/>
    <mergeCell ref="D72:N73"/>
    <mergeCell ref="D64:N66"/>
    <mergeCell ref="D68:N70"/>
    <mergeCell ref="D78:N80"/>
    <mergeCell ref="E19:N23"/>
    <mergeCell ref="C7:N13"/>
    <mergeCell ref="D92:N93"/>
    <mergeCell ref="D53:N54"/>
    <mergeCell ref="D34:N34"/>
    <mergeCell ref="D35:N36"/>
    <mergeCell ref="D75:N76"/>
    <mergeCell ref="D17:N18"/>
    <mergeCell ref="D25:N25"/>
    <mergeCell ref="D27:N27"/>
    <mergeCell ref="D29:N29"/>
    <mergeCell ref="D89:N90"/>
    <mergeCell ref="D49:N51"/>
    <mergeCell ref="D56:N59"/>
    <mergeCell ref="D61:N62"/>
    <mergeCell ref="D33:N33"/>
  </mergeCells>
  <phoneticPr fontId="7"/>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90"/>
  <sheetViews>
    <sheetView showGridLines="0" zoomScaleNormal="100" workbookViewId="0">
      <pane ySplit="11" topLeftCell="A39" activePane="bottomLeft" state="frozen"/>
      <selection activeCell="F41" sqref="F41"/>
      <selection pane="bottomLeft" activeCell="K40" sqref="K40"/>
    </sheetView>
  </sheetViews>
  <sheetFormatPr defaultColWidth="24.83203125" defaultRowHeight="12.75" customHeight="1"/>
  <cols>
    <col min="1" max="1" width="3.5" style="425" customWidth="1"/>
    <col min="2" max="2" width="6.1640625" style="425" customWidth="1"/>
    <col min="3" max="9" width="2.83203125" style="425" customWidth="1"/>
    <col min="10" max="10" width="29.5" style="425" customWidth="1"/>
    <col min="11" max="11" width="24.1640625" style="425" customWidth="1"/>
    <col min="12" max="12" width="61" style="426" customWidth="1"/>
    <col min="13" max="13" width="10.83203125" style="426" customWidth="1"/>
    <col min="14" max="14" width="19.6640625" style="425" customWidth="1"/>
    <col min="15" max="16" width="13.83203125" style="425" customWidth="1"/>
    <col min="17" max="17" width="15.83203125" style="425" customWidth="1"/>
    <col min="18" max="16384" width="24.83203125" style="425"/>
  </cols>
  <sheetData>
    <row r="1" spans="1:20" customFormat="1" ht="30" customHeight="1">
      <c r="A1" s="529" t="s">
        <v>720</v>
      </c>
      <c r="B1" s="455"/>
      <c r="C1" s="456"/>
      <c r="D1" s="456"/>
      <c r="E1" s="456"/>
      <c r="F1" s="456"/>
      <c r="G1" s="456"/>
      <c r="H1" s="456"/>
      <c r="I1" s="456"/>
      <c r="J1" s="456"/>
      <c r="K1" s="456"/>
      <c r="L1" s="456"/>
      <c r="M1" s="456"/>
      <c r="N1" s="456"/>
      <c r="O1" s="456"/>
      <c r="P1" s="456"/>
      <c r="Q1" s="456"/>
    </row>
    <row r="2" spans="1:20" customFormat="1" ht="18.75" customHeight="1" thickBot="1">
      <c r="A2" s="454"/>
      <c r="B2" s="455"/>
      <c r="C2" s="456"/>
      <c r="D2" s="456"/>
      <c r="E2" s="456"/>
      <c r="F2" s="456"/>
      <c r="G2" s="456"/>
      <c r="H2" s="456"/>
      <c r="I2" s="456"/>
      <c r="J2" s="456"/>
      <c r="K2" s="456"/>
      <c r="L2" s="456"/>
      <c r="M2" s="456"/>
      <c r="N2" s="456"/>
      <c r="O2" s="456"/>
      <c r="P2" s="456"/>
      <c r="Q2" s="456"/>
    </row>
    <row r="3" spans="1:20" customFormat="1" ht="30" customHeight="1" thickBot="1">
      <c r="A3" s="454"/>
      <c r="B3" s="614" t="s">
        <v>638</v>
      </c>
      <c r="C3" s="615"/>
      <c r="D3" s="615"/>
      <c r="E3" s="615"/>
      <c r="F3" s="615"/>
      <c r="G3" s="615"/>
      <c r="H3" s="615"/>
      <c r="I3" s="615"/>
      <c r="J3" s="616"/>
      <c r="K3" s="457"/>
      <c r="L3" s="456"/>
      <c r="M3" s="456"/>
      <c r="N3" s="456"/>
      <c r="O3" s="456"/>
      <c r="P3" s="456"/>
      <c r="Q3" s="456"/>
    </row>
    <row r="4" spans="1:20" customFormat="1" ht="15" customHeight="1">
      <c r="A4" s="456"/>
      <c r="B4" s="455"/>
      <c r="C4" s="456"/>
      <c r="D4" s="456"/>
      <c r="E4" s="456"/>
      <c r="F4" s="456"/>
      <c r="G4" s="456"/>
      <c r="H4" s="456"/>
      <c r="I4" s="456"/>
      <c r="J4" s="456"/>
      <c r="K4" s="456"/>
      <c r="L4" s="456"/>
      <c r="M4" s="456"/>
      <c r="N4" s="456"/>
      <c r="O4" s="456"/>
      <c r="P4" s="456"/>
      <c r="Q4" s="456"/>
    </row>
    <row r="5" spans="1:20" customFormat="1" ht="25.5" customHeight="1">
      <c r="A5" s="456"/>
      <c r="B5" s="611" t="s">
        <v>636</v>
      </c>
      <c r="C5" s="611"/>
      <c r="D5" s="611"/>
      <c r="E5" s="611"/>
      <c r="F5" s="611"/>
      <c r="G5" s="611"/>
      <c r="H5" s="612" t="s">
        <v>729</v>
      </c>
      <c r="I5" s="612"/>
      <c r="J5" s="612"/>
      <c r="K5" s="612"/>
      <c r="L5" s="612"/>
      <c r="M5" s="456"/>
      <c r="N5" s="456"/>
      <c r="O5" s="456"/>
      <c r="P5" s="456"/>
      <c r="Q5" s="456"/>
    </row>
    <row r="6" spans="1:20" ht="15" customHeight="1" thickBot="1">
      <c r="A6" s="458"/>
      <c r="B6" s="458"/>
      <c r="C6" s="458"/>
      <c r="D6" s="458"/>
      <c r="E6" s="458"/>
      <c r="F6" s="458"/>
      <c r="G6" s="458"/>
      <c r="H6" s="458"/>
      <c r="I6" s="458"/>
      <c r="J6" s="458"/>
      <c r="K6" s="458"/>
      <c r="L6" s="459"/>
      <c r="M6" s="459"/>
      <c r="N6" s="458"/>
      <c r="O6" s="458"/>
      <c r="P6" s="458"/>
      <c r="Q6" s="458"/>
    </row>
    <row r="7" spans="1:20" ht="30" customHeight="1" thickBot="1">
      <c r="A7" s="458"/>
      <c r="B7" s="614" t="s">
        <v>723</v>
      </c>
      <c r="C7" s="615"/>
      <c r="D7" s="615"/>
      <c r="E7" s="615"/>
      <c r="F7" s="615"/>
      <c r="G7" s="615"/>
      <c r="H7" s="615"/>
      <c r="I7" s="615"/>
      <c r="J7" s="615"/>
      <c r="K7" s="616"/>
      <c r="L7" s="460"/>
      <c r="M7" s="461"/>
      <c r="N7" s="614" t="s">
        <v>639</v>
      </c>
      <c r="O7" s="615"/>
      <c r="P7" s="615"/>
      <c r="Q7" s="616"/>
    </row>
    <row r="8" spans="1:20" ht="16.5" customHeight="1">
      <c r="A8" s="458"/>
      <c r="B8" s="462"/>
      <c r="C8" s="462"/>
      <c r="D8" s="462"/>
      <c r="E8" s="462"/>
      <c r="F8" s="462"/>
      <c r="G8" s="462"/>
      <c r="H8" s="462"/>
      <c r="I8" s="462"/>
      <c r="J8" s="462"/>
      <c r="K8" s="462"/>
      <c r="L8" s="460"/>
      <c r="M8" s="461"/>
      <c r="N8" s="462"/>
      <c r="O8" s="462"/>
      <c r="P8" s="462"/>
      <c r="Q8" s="462"/>
    </row>
    <row r="9" spans="1:20" customFormat="1" ht="20.25" customHeight="1">
      <c r="A9" s="456"/>
      <c r="B9" s="613"/>
      <c r="C9" s="613"/>
      <c r="D9" s="613"/>
      <c r="E9" s="613"/>
      <c r="F9" s="613"/>
      <c r="G9" s="613"/>
      <c r="H9" s="463"/>
      <c r="I9" s="464"/>
      <c r="J9" s="525" t="s">
        <v>637</v>
      </c>
      <c r="K9" s="531" t="s">
        <v>189</v>
      </c>
      <c r="L9" s="530" t="s">
        <v>197</v>
      </c>
      <c r="M9" s="456"/>
      <c r="N9" s="525" t="s">
        <v>724</v>
      </c>
      <c r="O9" s="429"/>
      <c r="P9" s="456"/>
      <c r="Q9" s="456"/>
      <c r="S9" s="299"/>
      <c r="T9" s="116"/>
    </row>
    <row r="10" spans="1:20" ht="19.5" customHeight="1" thickBot="1">
      <c r="A10" s="458"/>
      <c r="B10" s="458"/>
      <c r="C10" s="458"/>
      <c r="D10" s="465"/>
      <c r="E10" s="465"/>
      <c r="F10" s="465"/>
      <c r="G10" s="617"/>
      <c r="H10" s="618"/>
      <c r="I10" s="618"/>
      <c r="J10" s="618"/>
      <c r="K10" s="466"/>
      <c r="L10" s="459"/>
      <c r="M10" s="459"/>
      <c r="N10" s="458"/>
      <c r="O10" s="458"/>
      <c r="P10" s="458"/>
      <c r="Q10" s="458"/>
    </row>
    <row r="11" spans="1:20" ht="26.25" customHeight="1">
      <c r="A11" s="458"/>
      <c r="B11" s="467"/>
      <c r="C11" s="619" t="s">
        <v>564</v>
      </c>
      <c r="D11" s="620"/>
      <c r="E11" s="620"/>
      <c r="F11" s="620"/>
      <c r="G11" s="620"/>
      <c r="H11" s="620"/>
      <c r="I11" s="620"/>
      <c r="J11" s="621"/>
      <c r="K11" s="468" t="s">
        <v>565</v>
      </c>
      <c r="L11" s="469" t="s">
        <v>566</v>
      </c>
      <c r="M11" s="459"/>
      <c r="N11" s="458"/>
      <c r="O11" s="458"/>
      <c r="P11" s="458"/>
      <c r="Q11" s="458"/>
    </row>
    <row r="12" spans="1:20" ht="24" customHeight="1">
      <c r="A12" s="458"/>
      <c r="B12" s="558" t="s">
        <v>567</v>
      </c>
      <c r="C12" s="511" t="s">
        <v>568</v>
      </c>
      <c r="D12" s="486"/>
      <c r="E12" s="486"/>
      <c r="F12" s="486"/>
      <c r="G12" s="486"/>
      <c r="H12" s="486"/>
      <c r="I12" s="486"/>
      <c r="J12" s="487"/>
      <c r="K12" s="555">
        <f>SUM(K13,K40,K41)</f>
        <v>0</v>
      </c>
      <c r="L12" s="556"/>
      <c r="M12" s="459"/>
      <c r="N12" s="458"/>
      <c r="O12" s="458"/>
      <c r="P12" s="458"/>
      <c r="Q12" s="458"/>
    </row>
    <row r="13" spans="1:20" ht="24" customHeight="1">
      <c r="A13" s="458"/>
      <c r="B13" s="557" t="s">
        <v>569</v>
      </c>
      <c r="C13" s="470"/>
      <c r="D13" s="471" t="s">
        <v>570</v>
      </c>
      <c r="E13" s="472"/>
      <c r="F13" s="472"/>
      <c r="G13" s="472"/>
      <c r="H13" s="472"/>
      <c r="I13" s="472"/>
      <c r="J13" s="473"/>
      <c r="K13" s="474">
        <f>SUM(K14,K27)</f>
        <v>0</v>
      </c>
      <c r="L13" s="475"/>
      <c r="M13" s="459"/>
      <c r="N13" s="458"/>
      <c r="O13" s="458"/>
      <c r="P13" s="458"/>
      <c r="Q13" s="458"/>
    </row>
    <row r="14" spans="1:20" ht="24" customHeight="1">
      <c r="A14" s="458"/>
      <c r="B14" s="427" t="s">
        <v>571</v>
      </c>
      <c r="C14" s="470"/>
      <c r="D14" s="476"/>
      <c r="E14" s="471" t="s">
        <v>651</v>
      </c>
      <c r="F14" s="472"/>
      <c r="G14" s="472"/>
      <c r="H14" s="472"/>
      <c r="I14" s="472"/>
      <c r="J14" s="473"/>
      <c r="K14" s="474">
        <f>SUM(K15,K18)</f>
        <v>0</v>
      </c>
      <c r="L14" s="475"/>
      <c r="M14" s="459"/>
      <c r="N14" s="458"/>
      <c r="O14" s="458"/>
      <c r="P14" s="458"/>
      <c r="Q14" s="458"/>
    </row>
    <row r="15" spans="1:20" ht="24" customHeight="1">
      <c r="A15" s="458"/>
      <c r="B15" s="427" t="s">
        <v>572</v>
      </c>
      <c r="C15" s="470"/>
      <c r="D15" s="476"/>
      <c r="E15" s="476"/>
      <c r="F15" s="477" t="s">
        <v>652</v>
      </c>
      <c r="G15" s="472"/>
      <c r="H15" s="472"/>
      <c r="I15" s="472"/>
      <c r="J15" s="473"/>
      <c r="K15" s="474">
        <f>SUM(K16:K17)</f>
        <v>0</v>
      </c>
      <c r="L15" s="475" t="s">
        <v>573</v>
      </c>
      <c r="M15" s="459"/>
      <c r="N15" s="458" t="s">
        <v>742</v>
      </c>
      <c r="O15" s="458"/>
      <c r="P15" s="458"/>
      <c r="Q15" s="458"/>
    </row>
    <row r="16" spans="1:20" ht="24" customHeight="1">
      <c r="A16" s="458"/>
      <c r="B16" s="427" t="s">
        <v>574</v>
      </c>
      <c r="C16" s="470"/>
      <c r="D16" s="476"/>
      <c r="E16" s="478"/>
      <c r="F16" s="476"/>
      <c r="G16" s="479" t="s">
        <v>653</v>
      </c>
      <c r="H16" s="480"/>
      <c r="I16" s="480"/>
      <c r="J16" s="481"/>
      <c r="K16" s="428"/>
      <c r="L16" s="475" t="s">
        <v>575</v>
      </c>
      <c r="M16" s="459"/>
      <c r="N16" s="553" t="s">
        <v>817</v>
      </c>
      <c r="O16" s="554">
        <v>0.64151100000000005</v>
      </c>
      <c r="P16" s="542"/>
      <c r="Q16" s="458"/>
    </row>
    <row r="17" spans="1:17" ht="24" customHeight="1">
      <c r="A17" s="458"/>
      <c r="B17" s="427" t="s">
        <v>576</v>
      </c>
      <c r="C17" s="470"/>
      <c r="D17" s="476"/>
      <c r="E17" s="476"/>
      <c r="F17" s="482"/>
      <c r="G17" s="482" t="s">
        <v>654</v>
      </c>
      <c r="H17" s="483"/>
      <c r="I17" s="483"/>
      <c r="J17" s="484"/>
      <c r="K17" s="428"/>
      <c r="L17" s="475" t="s">
        <v>577</v>
      </c>
      <c r="M17" s="459"/>
      <c r="N17" s="553" t="s">
        <v>818</v>
      </c>
      <c r="O17" s="554">
        <v>0.58125599999999999</v>
      </c>
      <c r="P17" s="543"/>
      <c r="Q17" s="458"/>
    </row>
    <row r="18" spans="1:17" ht="24" customHeight="1">
      <c r="A18" s="458"/>
      <c r="B18" s="431" t="s">
        <v>578</v>
      </c>
      <c r="C18" s="470"/>
      <c r="D18" s="476"/>
      <c r="E18" s="476"/>
      <c r="F18" s="471" t="s">
        <v>655</v>
      </c>
      <c r="G18" s="472"/>
      <c r="H18" s="472"/>
      <c r="I18" s="472"/>
      <c r="J18" s="473"/>
      <c r="K18" s="524">
        <f>SUM(K19,K20,K23,K26)</f>
        <v>0</v>
      </c>
      <c r="L18" s="499" t="s">
        <v>579</v>
      </c>
      <c r="M18" s="459"/>
      <c r="N18" s="553" t="s">
        <v>819</v>
      </c>
      <c r="O18" s="554">
        <v>0.61937399999999998</v>
      </c>
      <c r="P18" s="543"/>
      <c r="Q18" s="458"/>
    </row>
    <row r="19" spans="1:17" ht="24" customHeight="1">
      <c r="A19" s="458"/>
      <c r="B19" s="427" t="s">
        <v>580</v>
      </c>
      <c r="C19" s="470"/>
      <c r="D19" s="476"/>
      <c r="E19" s="476"/>
      <c r="F19" s="476" t="s">
        <v>581</v>
      </c>
      <c r="G19" s="471" t="s">
        <v>656</v>
      </c>
      <c r="H19" s="472"/>
      <c r="I19" s="472"/>
      <c r="J19" s="473"/>
      <c r="K19" s="428"/>
      <c r="L19" s="475" t="s">
        <v>582</v>
      </c>
      <c r="M19" s="459"/>
      <c r="N19" s="553" t="s">
        <v>820</v>
      </c>
      <c r="O19" s="554">
        <v>0.60650899999999996</v>
      </c>
      <c r="P19" s="543"/>
      <c r="Q19" s="458"/>
    </row>
    <row r="20" spans="1:17" ht="24" customHeight="1">
      <c r="A20" s="458"/>
      <c r="B20" s="427" t="s">
        <v>583</v>
      </c>
      <c r="C20" s="470"/>
      <c r="D20" s="476"/>
      <c r="E20" s="476"/>
      <c r="F20" s="476" t="s">
        <v>581</v>
      </c>
      <c r="G20" s="471" t="s">
        <v>657</v>
      </c>
      <c r="H20" s="472"/>
      <c r="I20" s="472"/>
      <c r="J20" s="473"/>
      <c r="K20" s="474">
        <f>SUM(K21:K22)</f>
        <v>0</v>
      </c>
      <c r="L20" s="475" t="s">
        <v>584</v>
      </c>
      <c r="M20" s="459"/>
      <c r="N20" s="553" t="s">
        <v>821</v>
      </c>
      <c r="O20" s="554">
        <v>0.59448400000000001</v>
      </c>
      <c r="P20" s="543"/>
      <c r="Q20" s="458"/>
    </row>
    <row r="21" spans="1:17" ht="24" customHeight="1">
      <c r="A21" s="458"/>
      <c r="B21" s="427" t="s">
        <v>410</v>
      </c>
      <c r="C21" s="470"/>
      <c r="D21" s="476"/>
      <c r="E21" s="476"/>
      <c r="F21" s="476"/>
      <c r="G21" s="476"/>
      <c r="H21" s="479" t="s">
        <v>658</v>
      </c>
      <c r="I21" s="480"/>
      <c r="J21" s="481"/>
      <c r="K21" s="428"/>
      <c r="L21" s="475" t="s">
        <v>585</v>
      </c>
      <c r="M21" s="459"/>
      <c r="N21" s="553" t="s">
        <v>822</v>
      </c>
      <c r="O21" s="554">
        <f>AVERAGE(O16:O20)</f>
        <v>0.60862680000000002</v>
      </c>
      <c r="P21" s="543"/>
      <c r="Q21" s="458"/>
    </row>
    <row r="22" spans="1:17" ht="24" customHeight="1">
      <c r="A22" s="458"/>
      <c r="B22" s="427" t="s">
        <v>411</v>
      </c>
      <c r="C22" s="470"/>
      <c r="D22" s="476"/>
      <c r="E22" s="476"/>
      <c r="F22" s="476"/>
      <c r="G22" s="482"/>
      <c r="H22" s="482" t="s">
        <v>659</v>
      </c>
      <c r="I22" s="483"/>
      <c r="J22" s="484"/>
      <c r="K22" s="428"/>
      <c r="L22" s="475" t="s">
        <v>586</v>
      </c>
      <c r="M22" s="459"/>
      <c r="N22" s="545"/>
      <c r="O22" s="546"/>
      <c r="P22" s="543"/>
      <c r="Q22" s="458"/>
    </row>
    <row r="23" spans="1:17" ht="24" customHeight="1">
      <c r="A23" s="458"/>
      <c r="B23" s="427" t="s">
        <v>413</v>
      </c>
      <c r="C23" s="470"/>
      <c r="D23" s="476"/>
      <c r="E23" s="476"/>
      <c r="F23" s="476"/>
      <c r="G23" s="471" t="s">
        <v>660</v>
      </c>
      <c r="H23" s="472"/>
      <c r="I23" s="472"/>
      <c r="J23" s="473"/>
      <c r="K23" s="474">
        <f>SUM(K24:K25)</f>
        <v>0</v>
      </c>
      <c r="L23" s="475" t="s">
        <v>587</v>
      </c>
      <c r="M23" s="459"/>
      <c r="N23" s="544"/>
      <c r="O23" s="544"/>
      <c r="P23" s="543"/>
      <c r="Q23" s="458"/>
    </row>
    <row r="24" spans="1:17" ht="24" customHeight="1">
      <c r="A24" s="458"/>
      <c r="B24" s="427" t="s">
        <v>415</v>
      </c>
      <c r="C24" s="470"/>
      <c r="D24" s="476"/>
      <c r="E24" s="476"/>
      <c r="F24" s="476"/>
      <c r="G24" s="476"/>
      <c r="H24" s="479" t="s">
        <v>661</v>
      </c>
      <c r="I24" s="480"/>
      <c r="J24" s="481"/>
      <c r="K24" s="428"/>
      <c r="L24" s="475" t="s">
        <v>588</v>
      </c>
      <c r="M24" s="459"/>
      <c r="N24" s="522" t="s">
        <v>185</v>
      </c>
      <c r="O24" s="458"/>
      <c r="P24" s="458"/>
      <c r="Q24" s="458"/>
    </row>
    <row r="25" spans="1:17" ht="24" customHeight="1">
      <c r="A25" s="458"/>
      <c r="B25" s="427" t="s">
        <v>417</v>
      </c>
      <c r="C25" s="470"/>
      <c r="D25" s="476"/>
      <c r="E25" s="476"/>
      <c r="F25" s="476"/>
      <c r="G25" s="482"/>
      <c r="H25" s="482" t="s">
        <v>662</v>
      </c>
      <c r="I25" s="483"/>
      <c r="J25" s="484"/>
      <c r="K25" s="428"/>
      <c r="L25" s="475" t="s">
        <v>586</v>
      </c>
      <c r="M25" s="485"/>
      <c r="N25" s="522" t="s">
        <v>186</v>
      </c>
      <c r="O25" s="458"/>
      <c r="P25" s="458"/>
      <c r="Q25" s="458"/>
    </row>
    <row r="26" spans="1:17" ht="24" customHeight="1">
      <c r="A26" s="458"/>
      <c r="B26" s="427" t="s">
        <v>418</v>
      </c>
      <c r="C26" s="470"/>
      <c r="D26" s="476"/>
      <c r="E26" s="482"/>
      <c r="F26" s="482"/>
      <c r="G26" s="482" t="s">
        <v>663</v>
      </c>
      <c r="H26" s="483"/>
      <c r="I26" s="483"/>
      <c r="J26" s="484"/>
      <c r="K26" s="428"/>
      <c r="L26" s="475" t="s">
        <v>589</v>
      </c>
      <c r="M26" s="485"/>
      <c r="N26" s="523" t="s">
        <v>187</v>
      </c>
      <c r="O26" s="458"/>
      <c r="P26" s="458"/>
      <c r="Q26" s="458"/>
    </row>
    <row r="27" spans="1:17" ht="24" customHeight="1">
      <c r="A27" s="458"/>
      <c r="B27" s="427" t="s">
        <v>419</v>
      </c>
      <c r="C27" s="470"/>
      <c r="D27" s="476"/>
      <c r="E27" s="471" t="s">
        <v>664</v>
      </c>
      <c r="F27" s="472"/>
      <c r="G27" s="472"/>
      <c r="H27" s="472"/>
      <c r="I27" s="472"/>
      <c r="J27" s="473"/>
      <c r="K27" s="474">
        <f>SUM(K28,K31)</f>
        <v>0</v>
      </c>
      <c r="L27" s="475"/>
      <c r="M27" s="485"/>
      <c r="N27" s="523" t="s">
        <v>188</v>
      </c>
      <c r="O27" s="458"/>
      <c r="P27" s="458"/>
      <c r="Q27" s="458"/>
    </row>
    <row r="28" spans="1:17" ht="24" customHeight="1">
      <c r="A28" s="458"/>
      <c r="B28" s="427" t="s">
        <v>421</v>
      </c>
      <c r="C28" s="470"/>
      <c r="D28" s="476"/>
      <c r="E28" s="476"/>
      <c r="F28" s="471" t="s">
        <v>665</v>
      </c>
      <c r="G28" s="472"/>
      <c r="H28" s="472"/>
      <c r="I28" s="472"/>
      <c r="J28" s="473"/>
      <c r="K28" s="474">
        <f>SUM(K29:K30)</f>
        <v>0</v>
      </c>
      <c r="L28" s="475" t="s">
        <v>590</v>
      </c>
      <c r="M28" s="485"/>
      <c r="N28" s="523" t="s">
        <v>189</v>
      </c>
      <c r="O28" s="458"/>
      <c r="P28" s="458"/>
      <c r="Q28" s="458"/>
    </row>
    <row r="29" spans="1:17" ht="24" customHeight="1">
      <c r="A29" s="458"/>
      <c r="B29" s="427" t="s">
        <v>423</v>
      </c>
      <c r="C29" s="470"/>
      <c r="D29" s="476"/>
      <c r="E29" s="476"/>
      <c r="F29" s="476"/>
      <c r="G29" s="479" t="s">
        <v>666</v>
      </c>
      <c r="H29" s="480"/>
      <c r="I29" s="480"/>
      <c r="J29" s="481"/>
      <c r="K29" s="428"/>
      <c r="L29" s="475" t="s">
        <v>591</v>
      </c>
      <c r="M29" s="459"/>
      <c r="N29" s="458"/>
      <c r="O29" s="458"/>
      <c r="P29" s="458"/>
      <c r="Q29" s="458"/>
    </row>
    <row r="30" spans="1:17" ht="24" customHeight="1">
      <c r="A30" s="458"/>
      <c r="B30" s="427" t="s">
        <v>425</v>
      </c>
      <c r="C30" s="470"/>
      <c r="D30" s="476"/>
      <c r="E30" s="476"/>
      <c r="F30" s="476"/>
      <c r="G30" s="476" t="s">
        <v>667</v>
      </c>
      <c r="H30" s="486"/>
      <c r="I30" s="486"/>
      <c r="J30" s="487"/>
      <c r="K30" s="428"/>
      <c r="L30" s="475" t="s">
        <v>592</v>
      </c>
      <c r="M30" s="459"/>
      <c r="N30" s="458"/>
      <c r="O30" s="458"/>
      <c r="P30" s="458"/>
      <c r="Q30" s="458"/>
    </row>
    <row r="31" spans="1:17" ht="24" customHeight="1">
      <c r="A31" s="458"/>
      <c r="B31" s="427" t="s">
        <v>426</v>
      </c>
      <c r="C31" s="470"/>
      <c r="D31" s="476"/>
      <c r="E31" s="476"/>
      <c r="F31" s="471" t="s">
        <v>668</v>
      </c>
      <c r="G31" s="472"/>
      <c r="H31" s="472"/>
      <c r="I31" s="472"/>
      <c r="J31" s="473"/>
      <c r="K31" s="474">
        <f>SUM(K32:K39)</f>
        <v>0</v>
      </c>
      <c r="L31" s="475" t="s">
        <v>593</v>
      </c>
      <c r="M31" s="459"/>
      <c r="N31" s="458"/>
      <c r="O31" s="458"/>
      <c r="P31" s="458"/>
      <c r="Q31" s="458"/>
    </row>
    <row r="32" spans="1:17" ht="24" customHeight="1">
      <c r="A32" s="458"/>
      <c r="B32" s="427" t="s">
        <v>428</v>
      </c>
      <c r="C32" s="470"/>
      <c r="D32" s="476"/>
      <c r="E32" s="476"/>
      <c r="F32" s="476"/>
      <c r="G32" s="479" t="s">
        <v>669</v>
      </c>
      <c r="H32" s="480"/>
      <c r="I32" s="480"/>
      <c r="J32" s="481"/>
      <c r="K32" s="428"/>
      <c r="L32" s="475" t="s">
        <v>594</v>
      </c>
      <c r="M32" s="459"/>
      <c r="N32" s="458"/>
      <c r="O32" s="458"/>
      <c r="P32" s="458"/>
      <c r="Q32" s="458"/>
    </row>
    <row r="33" spans="1:17" ht="24" customHeight="1">
      <c r="A33" s="458"/>
      <c r="B33" s="427" t="s">
        <v>429</v>
      </c>
      <c r="C33" s="470"/>
      <c r="D33" s="476"/>
      <c r="E33" s="476"/>
      <c r="F33" s="476"/>
      <c r="G33" s="476" t="s">
        <v>670</v>
      </c>
      <c r="H33" s="486"/>
      <c r="I33" s="486"/>
      <c r="J33" s="487"/>
      <c r="K33" s="428"/>
      <c r="L33" s="475" t="s">
        <v>595</v>
      </c>
      <c r="M33" s="459"/>
      <c r="N33" s="458"/>
      <c r="O33" s="458"/>
      <c r="P33" s="458"/>
      <c r="Q33" s="458"/>
    </row>
    <row r="34" spans="1:17" ht="24" customHeight="1">
      <c r="A34" s="458"/>
      <c r="B34" s="427" t="s">
        <v>430</v>
      </c>
      <c r="C34" s="470"/>
      <c r="D34" s="476"/>
      <c r="E34" s="476"/>
      <c r="F34" s="476"/>
      <c r="G34" s="479" t="s">
        <v>671</v>
      </c>
      <c r="H34" s="480"/>
      <c r="I34" s="480"/>
      <c r="J34" s="481"/>
      <c r="K34" s="428"/>
      <c r="L34" s="475" t="s">
        <v>596</v>
      </c>
      <c r="M34" s="459"/>
      <c r="N34" s="458"/>
      <c r="O34" s="458"/>
      <c r="P34" s="458"/>
      <c r="Q34" s="458"/>
    </row>
    <row r="35" spans="1:17" ht="24" customHeight="1">
      <c r="A35" s="458"/>
      <c r="B35" s="427" t="s">
        <v>431</v>
      </c>
      <c r="C35" s="470"/>
      <c r="D35" s="476"/>
      <c r="E35" s="476"/>
      <c r="F35" s="476"/>
      <c r="G35" s="476" t="s">
        <v>672</v>
      </c>
      <c r="H35" s="486"/>
      <c r="I35" s="486"/>
      <c r="J35" s="487"/>
      <c r="K35" s="428"/>
      <c r="L35" s="475" t="s">
        <v>597</v>
      </c>
      <c r="M35" s="459"/>
      <c r="N35" s="458"/>
      <c r="O35" s="458"/>
      <c r="P35" s="458"/>
      <c r="Q35" s="458"/>
    </row>
    <row r="36" spans="1:17" ht="24" customHeight="1">
      <c r="A36" s="458"/>
      <c r="B36" s="427" t="s">
        <v>433</v>
      </c>
      <c r="C36" s="470"/>
      <c r="D36" s="476"/>
      <c r="E36" s="476"/>
      <c r="F36" s="476"/>
      <c r="G36" s="479" t="s">
        <v>673</v>
      </c>
      <c r="H36" s="480"/>
      <c r="I36" s="480"/>
      <c r="J36" s="481"/>
      <c r="K36" s="428"/>
      <c r="L36" s="475" t="s">
        <v>598</v>
      </c>
      <c r="M36" s="459"/>
      <c r="N36" s="458"/>
      <c r="O36" s="458"/>
      <c r="P36" s="458"/>
      <c r="Q36" s="458"/>
    </row>
    <row r="37" spans="1:17" ht="24" customHeight="1">
      <c r="A37" s="458"/>
      <c r="B37" s="427" t="s">
        <v>435</v>
      </c>
      <c r="C37" s="470"/>
      <c r="D37" s="476"/>
      <c r="E37" s="476"/>
      <c r="F37" s="476"/>
      <c r="G37" s="476" t="s">
        <v>674</v>
      </c>
      <c r="H37" s="486"/>
      <c r="I37" s="486"/>
      <c r="J37" s="487"/>
      <c r="K37" s="428"/>
      <c r="L37" s="475" t="s">
        <v>599</v>
      </c>
      <c r="M37" s="459"/>
      <c r="N37" s="458"/>
      <c r="O37" s="458"/>
      <c r="P37" s="458"/>
      <c r="Q37" s="458"/>
    </row>
    <row r="38" spans="1:17" ht="24" customHeight="1">
      <c r="A38" s="458"/>
      <c r="B38" s="427" t="s">
        <v>436</v>
      </c>
      <c r="C38" s="470"/>
      <c r="D38" s="476"/>
      <c r="E38" s="476"/>
      <c r="F38" s="476"/>
      <c r="G38" s="479" t="s">
        <v>675</v>
      </c>
      <c r="H38" s="480"/>
      <c r="I38" s="480"/>
      <c r="J38" s="481"/>
      <c r="K38" s="428"/>
      <c r="L38" s="475" t="s">
        <v>600</v>
      </c>
      <c r="M38" s="459"/>
      <c r="N38" s="458"/>
      <c r="O38" s="458"/>
      <c r="P38" s="458"/>
      <c r="Q38" s="458"/>
    </row>
    <row r="39" spans="1:17" ht="24" customHeight="1">
      <c r="A39" s="458"/>
      <c r="B39" s="427" t="s">
        <v>437</v>
      </c>
      <c r="C39" s="470"/>
      <c r="D39" s="482"/>
      <c r="E39" s="482"/>
      <c r="F39" s="482"/>
      <c r="G39" s="482" t="s">
        <v>676</v>
      </c>
      <c r="H39" s="483"/>
      <c r="I39" s="483"/>
      <c r="J39" s="484"/>
      <c r="K39" s="428"/>
      <c r="L39" s="475" t="s">
        <v>601</v>
      </c>
      <c r="M39" s="459"/>
      <c r="N39" s="458"/>
      <c r="O39" s="458"/>
      <c r="P39" s="458"/>
      <c r="Q39" s="458"/>
    </row>
    <row r="40" spans="1:17" ht="24" customHeight="1">
      <c r="A40" s="458"/>
      <c r="B40" s="427">
        <v>71</v>
      </c>
      <c r="C40" s="470"/>
      <c r="D40" s="476" t="s">
        <v>830</v>
      </c>
      <c r="E40" s="486"/>
      <c r="F40" s="486"/>
      <c r="G40" s="486"/>
      <c r="H40" s="486"/>
      <c r="I40" s="486"/>
      <c r="J40" s="487"/>
      <c r="K40" s="428"/>
      <c r="L40" s="475"/>
      <c r="M40" s="459"/>
      <c r="N40" s="458"/>
      <c r="O40" s="458"/>
      <c r="P40" s="458"/>
      <c r="Q40" s="458"/>
    </row>
    <row r="41" spans="1:17" ht="24" customHeight="1">
      <c r="A41" s="458"/>
      <c r="B41" s="427" t="s">
        <v>439</v>
      </c>
      <c r="C41" s="470"/>
      <c r="D41" s="471" t="s">
        <v>602</v>
      </c>
      <c r="E41" s="472"/>
      <c r="F41" s="472"/>
      <c r="G41" s="472"/>
      <c r="H41" s="472"/>
      <c r="I41" s="472"/>
      <c r="J41" s="473"/>
      <c r="K41" s="474">
        <f>SUM(K42,K76)</f>
        <v>0</v>
      </c>
      <c r="L41" s="475"/>
      <c r="M41" s="459"/>
      <c r="N41" s="458"/>
      <c r="O41" s="458"/>
      <c r="P41" s="458"/>
      <c r="Q41" s="458"/>
    </row>
    <row r="42" spans="1:17" ht="24" customHeight="1">
      <c r="A42" s="458"/>
      <c r="B42" s="427" t="s">
        <v>441</v>
      </c>
      <c r="C42" s="470"/>
      <c r="D42" s="476"/>
      <c r="E42" s="471" t="s">
        <v>677</v>
      </c>
      <c r="F42" s="472"/>
      <c r="G42" s="472"/>
      <c r="H42" s="472"/>
      <c r="I42" s="472"/>
      <c r="J42" s="473"/>
      <c r="K42" s="474">
        <f>SUM(K43,K63,K75)</f>
        <v>0</v>
      </c>
      <c r="L42" s="475" t="s">
        <v>603</v>
      </c>
      <c r="M42" s="488"/>
      <c r="N42" s="458"/>
      <c r="O42" s="458"/>
      <c r="P42" s="458"/>
      <c r="Q42" s="458"/>
    </row>
    <row r="43" spans="1:17" ht="24" customHeight="1">
      <c r="A43" s="458"/>
      <c r="B43" s="427" t="s">
        <v>443</v>
      </c>
      <c r="C43" s="470"/>
      <c r="D43" s="476"/>
      <c r="E43" s="476"/>
      <c r="F43" s="471" t="s">
        <v>678</v>
      </c>
      <c r="G43" s="472"/>
      <c r="H43" s="472"/>
      <c r="I43" s="472"/>
      <c r="J43" s="473"/>
      <c r="K43" s="474">
        <f>SUM(K44,K62)</f>
        <v>0</v>
      </c>
      <c r="L43" s="475"/>
      <c r="M43" s="488"/>
      <c r="N43" s="458"/>
      <c r="O43" s="458"/>
      <c r="P43" s="458"/>
      <c r="Q43" s="458"/>
    </row>
    <row r="44" spans="1:17" ht="24" customHeight="1">
      <c r="A44" s="458"/>
      <c r="B44" s="427" t="s">
        <v>445</v>
      </c>
      <c r="C44" s="470"/>
      <c r="D44" s="476"/>
      <c r="E44" s="476"/>
      <c r="F44" s="476"/>
      <c r="G44" s="471" t="s">
        <v>679</v>
      </c>
      <c r="H44" s="472"/>
      <c r="I44" s="472"/>
      <c r="J44" s="473"/>
      <c r="K44" s="474">
        <f>SUM(K45,K53)</f>
        <v>0</v>
      </c>
      <c r="L44" s="475"/>
      <c r="M44" s="488"/>
      <c r="N44" s="458"/>
      <c r="O44" s="458"/>
      <c r="P44" s="458"/>
      <c r="Q44" s="458"/>
    </row>
    <row r="45" spans="1:17" ht="24" customHeight="1">
      <c r="A45" s="458"/>
      <c r="B45" s="427" t="s">
        <v>446</v>
      </c>
      <c r="C45" s="470"/>
      <c r="D45" s="476"/>
      <c r="E45" s="476"/>
      <c r="F45" s="476"/>
      <c r="G45" s="476"/>
      <c r="H45" s="471" t="s">
        <v>680</v>
      </c>
      <c r="I45" s="472"/>
      <c r="J45" s="473"/>
      <c r="K45" s="474">
        <f>SUM(K46:K52)</f>
        <v>0</v>
      </c>
      <c r="L45" s="475"/>
      <c r="M45" s="488"/>
      <c r="N45" s="458"/>
      <c r="O45" s="458"/>
      <c r="P45" s="458"/>
      <c r="Q45" s="458"/>
    </row>
    <row r="46" spans="1:17" ht="24" customHeight="1">
      <c r="A46" s="458"/>
      <c r="B46" s="427" t="s">
        <v>448</v>
      </c>
      <c r="C46" s="470"/>
      <c r="D46" s="476"/>
      <c r="E46" s="476"/>
      <c r="F46" s="476"/>
      <c r="G46" s="476"/>
      <c r="H46" s="476"/>
      <c r="I46" s="471" t="s">
        <v>681</v>
      </c>
      <c r="J46" s="473"/>
      <c r="K46" s="428"/>
      <c r="L46" s="475" t="s">
        <v>604</v>
      </c>
      <c r="M46" s="459"/>
      <c r="N46" s="458"/>
      <c r="O46" s="458"/>
      <c r="P46" s="458"/>
      <c r="Q46" s="458"/>
    </row>
    <row r="47" spans="1:17" ht="24" customHeight="1">
      <c r="A47" s="458"/>
      <c r="B47" s="427" t="s">
        <v>450</v>
      </c>
      <c r="C47" s="470"/>
      <c r="D47" s="476"/>
      <c r="E47" s="476"/>
      <c r="F47" s="476"/>
      <c r="G47" s="476"/>
      <c r="H47" s="476"/>
      <c r="I47" s="479" t="s">
        <v>682</v>
      </c>
      <c r="J47" s="481"/>
      <c r="K47" s="428"/>
      <c r="L47" s="475" t="s">
        <v>605</v>
      </c>
      <c r="M47" s="459"/>
      <c r="N47" s="458"/>
      <c r="O47" s="458"/>
      <c r="P47" s="458"/>
      <c r="Q47" s="458"/>
    </row>
    <row r="48" spans="1:17" ht="24" customHeight="1">
      <c r="A48" s="458"/>
      <c r="B48" s="427" t="s">
        <v>452</v>
      </c>
      <c r="C48" s="470"/>
      <c r="D48" s="476"/>
      <c r="E48" s="476"/>
      <c r="F48" s="476"/>
      <c r="G48" s="476"/>
      <c r="H48" s="476"/>
      <c r="I48" s="476" t="s">
        <v>683</v>
      </c>
      <c r="J48" s="487"/>
      <c r="K48" s="428"/>
      <c r="L48" s="475" t="s">
        <v>606</v>
      </c>
      <c r="M48" s="459"/>
      <c r="N48" s="458"/>
      <c r="O48" s="458"/>
      <c r="P48" s="458"/>
      <c r="Q48" s="458"/>
    </row>
    <row r="49" spans="1:17" ht="24" customHeight="1">
      <c r="A49" s="458"/>
      <c r="B49" s="427" t="s">
        <v>454</v>
      </c>
      <c r="C49" s="470"/>
      <c r="D49" s="476"/>
      <c r="E49" s="476"/>
      <c r="F49" s="476"/>
      <c r="G49" s="476"/>
      <c r="H49" s="476"/>
      <c r="I49" s="479" t="s">
        <v>684</v>
      </c>
      <c r="J49" s="481"/>
      <c r="K49" s="428"/>
      <c r="L49" s="475" t="s">
        <v>607</v>
      </c>
      <c r="M49" s="459"/>
      <c r="N49" s="458"/>
      <c r="O49" s="458"/>
      <c r="P49" s="458"/>
      <c r="Q49" s="458"/>
    </row>
    <row r="50" spans="1:17" ht="24" customHeight="1">
      <c r="A50" s="458"/>
      <c r="B50" s="427" t="s">
        <v>456</v>
      </c>
      <c r="C50" s="470"/>
      <c r="D50" s="476"/>
      <c r="E50" s="476"/>
      <c r="F50" s="476"/>
      <c r="G50" s="476"/>
      <c r="H50" s="476"/>
      <c r="I50" s="476" t="s">
        <v>685</v>
      </c>
      <c r="J50" s="487"/>
      <c r="K50" s="428"/>
      <c r="L50" s="475" t="s">
        <v>608</v>
      </c>
      <c r="M50" s="459"/>
      <c r="N50" s="458"/>
      <c r="O50" s="458"/>
      <c r="P50" s="458"/>
      <c r="Q50" s="458"/>
    </row>
    <row r="51" spans="1:17" ht="24" customHeight="1">
      <c r="A51" s="458"/>
      <c r="B51" s="427" t="s">
        <v>458</v>
      </c>
      <c r="C51" s="470"/>
      <c r="D51" s="476"/>
      <c r="E51" s="476"/>
      <c r="F51" s="476"/>
      <c r="G51" s="476"/>
      <c r="H51" s="476"/>
      <c r="I51" s="479" t="s">
        <v>686</v>
      </c>
      <c r="J51" s="481"/>
      <c r="K51" s="428"/>
      <c r="L51" s="475" t="s">
        <v>609</v>
      </c>
      <c r="M51" s="459"/>
      <c r="N51" s="458"/>
      <c r="O51" s="458"/>
      <c r="P51" s="458"/>
      <c r="Q51" s="458"/>
    </row>
    <row r="52" spans="1:17" ht="24" customHeight="1">
      <c r="A52" s="458"/>
      <c r="B52" s="427" t="s">
        <v>459</v>
      </c>
      <c r="C52" s="470"/>
      <c r="D52" s="476"/>
      <c r="E52" s="476"/>
      <c r="F52" s="476"/>
      <c r="G52" s="476"/>
      <c r="H52" s="482"/>
      <c r="I52" s="482" t="s">
        <v>687</v>
      </c>
      <c r="J52" s="484"/>
      <c r="K52" s="428"/>
      <c r="L52" s="475" t="s">
        <v>610</v>
      </c>
      <c r="M52" s="459"/>
      <c r="N52" s="458"/>
      <c r="O52" s="458"/>
      <c r="P52" s="458"/>
      <c r="Q52" s="458"/>
    </row>
    <row r="53" spans="1:17" ht="24" customHeight="1">
      <c r="A53" s="458"/>
      <c r="B53" s="427" t="s">
        <v>460</v>
      </c>
      <c r="C53" s="470"/>
      <c r="D53" s="476"/>
      <c r="E53" s="476"/>
      <c r="F53" s="476"/>
      <c r="G53" s="476"/>
      <c r="H53" s="471" t="s">
        <v>688</v>
      </c>
      <c r="I53" s="472"/>
      <c r="J53" s="473"/>
      <c r="K53" s="474">
        <f>SUM(K54,K59)</f>
        <v>0</v>
      </c>
      <c r="L53" s="475"/>
      <c r="M53" s="459"/>
      <c r="N53" s="458"/>
      <c r="O53" s="458"/>
      <c r="P53" s="458"/>
      <c r="Q53" s="458"/>
    </row>
    <row r="54" spans="1:17" ht="24" customHeight="1">
      <c r="A54" s="458"/>
      <c r="B54" s="427" t="s">
        <v>462</v>
      </c>
      <c r="C54" s="470"/>
      <c r="D54" s="476"/>
      <c r="E54" s="476"/>
      <c r="F54" s="476"/>
      <c r="G54" s="476"/>
      <c r="H54" s="476"/>
      <c r="I54" s="471" t="s">
        <v>689</v>
      </c>
      <c r="J54" s="473"/>
      <c r="K54" s="474">
        <f>SUM(K55:K58)</f>
        <v>0</v>
      </c>
      <c r="L54" s="475" t="s">
        <v>611</v>
      </c>
      <c r="M54" s="459"/>
      <c r="N54" s="458"/>
      <c r="O54" s="458"/>
      <c r="P54" s="458"/>
      <c r="Q54" s="458"/>
    </row>
    <row r="55" spans="1:17" ht="24" customHeight="1">
      <c r="A55" s="458"/>
      <c r="B55" s="427" t="s">
        <v>464</v>
      </c>
      <c r="C55" s="470"/>
      <c r="D55" s="476"/>
      <c r="E55" s="476"/>
      <c r="F55" s="476"/>
      <c r="G55" s="476"/>
      <c r="H55" s="476"/>
      <c r="I55" s="476"/>
      <c r="J55" s="489" t="s">
        <v>612</v>
      </c>
      <c r="K55" s="428"/>
      <c r="L55" s="475"/>
      <c r="M55" s="459"/>
      <c r="N55" s="458"/>
      <c r="O55" s="458"/>
      <c r="P55" s="458"/>
      <c r="Q55" s="458"/>
    </row>
    <row r="56" spans="1:17" s="426" customFormat="1" ht="24" customHeight="1">
      <c r="A56" s="458"/>
      <c r="B56" s="427" t="s">
        <v>465</v>
      </c>
      <c r="C56" s="470"/>
      <c r="D56" s="476"/>
      <c r="E56" s="476"/>
      <c r="F56" s="476"/>
      <c r="G56" s="476"/>
      <c r="H56" s="476"/>
      <c r="I56" s="476"/>
      <c r="J56" s="490" t="s">
        <v>613</v>
      </c>
      <c r="K56" s="428"/>
      <c r="L56" s="475"/>
      <c r="M56" s="459"/>
      <c r="N56" s="458"/>
      <c r="O56" s="458"/>
      <c r="P56" s="458"/>
      <c r="Q56" s="458"/>
    </row>
    <row r="57" spans="1:17" s="426" customFormat="1" ht="24" customHeight="1">
      <c r="A57" s="458"/>
      <c r="B57" s="427" t="s">
        <v>467</v>
      </c>
      <c r="C57" s="470"/>
      <c r="D57" s="476"/>
      <c r="E57" s="476"/>
      <c r="F57" s="476"/>
      <c r="G57" s="476"/>
      <c r="H57" s="476"/>
      <c r="I57" s="476"/>
      <c r="J57" s="491" t="s">
        <v>614</v>
      </c>
      <c r="K57" s="428"/>
      <c r="L57" s="475"/>
      <c r="M57" s="459"/>
      <c r="N57" s="458"/>
      <c r="O57" s="458"/>
      <c r="P57" s="458"/>
      <c r="Q57" s="458"/>
    </row>
    <row r="58" spans="1:17" s="426" customFormat="1" ht="24" customHeight="1">
      <c r="A58" s="458"/>
      <c r="B58" s="427" t="s">
        <v>468</v>
      </c>
      <c r="C58" s="470"/>
      <c r="D58" s="476"/>
      <c r="E58" s="476"/>
      <c r="F58" s="476"/>
      <c r="G58" s="476"/>
      <c r="H58" s="476"/>
      <c r="I58" s="476"/>
      <c r="J58" s="492" t="s">
        <v>615</v>
      </c>
      <c r="K58" s="428"/>
      <c r="L58" s="475"/>
      <c r="M58" s="459"/>
      <c r="N58" s="458"/>
      <c r="O58" s="458"/>
      <c r="P58" s="458"/>
      <c r="Q58" s="458"/>
    </row>
    <row r="59" spans="1:17" s="426" customFormat="1" ht="24" customHeight="1">
      <c r="A59" s="458"/>
      <c r="B59" s="427" t="s">
        <v>469</v>
      </c>
      <c r="C59" s="470"/>
      <c r="D59" s="476"/>
      <c r="E59" s="476"/>
      <c r="F59" s="476"/>
      <c r="G59" s="476"/>
      <c r="H59" s="476"/>
      <c r="I59" s="471" t="s">
        <v>690</v>
      </c>
      <c r="J59" s="473"/>
      <c r="K59" s="474">
        <f>SUM(K60:K61)</f>
        <v>0</v>
      </c>
      <c r="L59" s="475"/>
      <c r="M59" s="459"/>
      <c r="N59" s="458"/>
      <c r="O59" s="458"/>
      <c r="P59" s="458"/>
      <c r="Q59" s="458"/>
    </row>
    <row r="60" spans="1:17" s="426" customFormat="1" ht="24" customHeight="1">
      <c r="A60" s="458"/>
      <c r="B60" s="427" t="s">
        <v>470</v>
      </c>
      <c r="C60" s="470"/>
      <c r="D60" s="476"/>
      <c r="E60" s="476"/>
      <c r="F60" s="476"/>
      <c r="G60" s="476"/>
      <c r="H60" s="476"/>
      <c r="I60" s="476"/>
      <c r="J60" s="493" t="s">
        <v>612</v>
      </c>
      <c r="K60" s="428"/>
      <c r="L60" s="475" t="s">
        <v>616</v>
      </c>
      <c r="M60" s="459"/>
      <c r="N60" s="458"/>
      <c r="O60" s="458"/>
      <c r="P60" s="458"/>
      <c r="Q60" s="458"/>
    </row>
    <row r="61" spans="1:17" s="426" customFormat="1" ht="24" customHeight="1">
      <c r="A61" s="458"/>
      <c r="B61" s="427" t="s">
        <v>471</v>
      </c>
      <c r="C61" s="470"/>
      <c r="D61" s="476"/>
      <c r="E61" s="476"/>
      <c r="F61" s="476"/>
      <c r="G61" s="482"/>
      <c r="H61" s="482"/>
      <c r="I61" s="482"/>
      <c r="J61" s="494" t="s">
        <v>691</v>
      </c>
      <c r="K61" s="428"/>
      <c r="L61" s="475" t="s">
        <v>617</v>
      </c>
      <c r="M61" s="459"/>
      <c r="N61" s="458"/>
      <c r="O61" s="458"/>
      <c r="P61" s="458"/>
      <c r="Q61" s="458"/>
    </row>
    <row r="62" spans="1:17" s="426" customFormat="1" ht="24" customHeight="1">
      <c r="A62" s="458"/>
      <c r="B62" s="427" t="s">
        <v>472</v>
      </c>
      <c r="C62" s="470"/>
      <c r="D62" s="476"/>
      <c r="E62" s="476"/>
      <c r="F62" s="482"/>
      <c r="G62" s="479" t="s">
        <v>692</v>
      </c>
      <c r="H62" s="480"/>
      <c r="I62" s="480"/>
      <c r="J62" s="481"/>
      <c r="K62" s="428"/>
      <c r="L62" s="475" t="s">
        <v>618</v>
      </c>
      <c r="M62" s="459"/>
      <c r="N62" s="458"/>
      <c r="O62" s="458"/>
      <c r="P62" s="458"/>
      <c r="Q62" s="458"/>
    </row>
    <row r="63" spans="1:17" s="426" customFormat="1" ht="24" customHeight="1">
      <c r="A63" s="458"/>
      <c r="B63" s="427" t="s">
        <v>473</v>
      </c>
      <c r="C63" s="470"/>
      <c r="D63" s="476"/>
      <c r="E63" s="476"/>
      <c r="F63" s="471" t="s">
        <v>693</v>
      </c>
      <c r="G63" s="472"/>
      <c r="H63" s="472"/>
      <c r="I63" s="472"/>
      <c r="J63" s="473"/>
      <c r="K63" s="474">
        <f>SUM(K64,K69:K74)</f>
        <v>0</v>
      </c>
      <c r="L63" s="475"/>
      <c r="M63" s="459"/>
      <c r="N63" s="458"/>
      <c r="O63" s="458"/>
      <c r="P63" s="458"/>
      <c r="Q63" s="458"/>
    </row>
    <row r="64" spans="1:17" s="426" customFormat="1" ht="24" customHeight="1">
      <c r="A64" s="458"/>
      <c r="B64" s="427" t="s">
        <v>474</v>
      </c>
      <c r="C64" s="470"/>
      <c r="D64" s="476"/>
      <c r="E64" s="476"/>
      <c r="F64" s="476"/>
      <c r="G64" s="471" t="s">
        <v>694</v>
      </c>
      <c r="H64" s="472"/>
      <c r="I64" s="472"/>
      <c r="J64" s="473"/>
      <c r="K64" s="474">
        <f>SUM(K65:K68)</f>
        <v>0</v>
      </c>
      <c r="L64" s="475"/>
      <c r="M64" s="459"/>
      <c r="N64" s="458"/>
      <c r="O64" s="458"/>
      <c r="P64" s="458"/>
      <c r="Q64" s="458"/>
    </row>
    <row r="65" spans="1:17" s="426" customFormat="1" ht="24" customHeight="1">
      <c r="A65" s="458"/>
      <c r="B65" s="427" t="s">
        <v>475</v>
      </c>
      <c r="C65" s="470"/>
      <c r="D65" s="476"/>
      <c r="E65" s="476"/>
      <c r="F65" s="476"/>
      <c r="G65" s="476"/>
      <c r="H65" s="471" t="s">
        <v>695</v>
      </c>
      <c r="I65" s="472"/>
      <c r="J65" s="473"/>
      <c r="K65" s="428"/>
      <c r="L65" s="475" t="s">
        <v>619</v>
      </c>
      <c r="M65" s="459"/>
      <c r="N65" s="458"/>
      <c r="O65" s="458"/>
      <c r="P65" s="458"/>
      <c r="Q65" s="458"/>
    </row>
    <row r="66" spans="1:17" s="426" customFormat="1" ht="24" customHeight="1">
      <c r="A66" s="458"/>
      <c r="B66" s="427" t="s">
        <v>476</v>
      </c>
      <c r="C66" s="470"/>
      <c r="D66" s="476"/>
      <c r="E66" s="476"/>
      <c r="F66" s="476"/>
      <c r="G66" s="476"/>
      <c r="H66" s="479" t="s">
        <v>696</v>
      </c>
      <c r="I66" s="480"/>
      <c r="J66" s="481"/>
      <c r="K66" s="428"/>
      <c r="L66" s="475" t="s">
        <v>620</v>
      </c>
      <c r="M66" s="459"/>
      <c r="N66" s="458"/>
      <c r="O66" s="458"/>
      <c r="P66" s="458"/>
      <c r="Q66" s="458"/>
    </row>
    <row r="67" spans="1:17" s="426" customFormat="1" ht="24" customHeight="1">
      <c r="A67" s="458"/>
      <c r="B67" s="427" t="s">
        <v>477</v>
      </c>
      <c r="C67" s="470"/>
      <c r="D67" s="476"/>
      <c r="E67" s="476"/>
      <c r="F67" s="476"/>
      <c r="G67" s="476"/>
      <c r="H67" s="476" t="s">
        <v>697</v>
      </c>
      <c r="I67" s="486"/>
      <c r="J67" s="487"/>
      <c r="K67" s="428"/>
      <c r="L67" s="475" t="s">
        <v>621</v>
      </c>
      <c r="M67" s="459"/>
      <c r="N67" s="458"/>
      <c r="O67" s="458"/>
      <c r="P67" s="458"/>
      <c r="Q67" s="458"/>
    </row>
    <row r="68" spans="1:17" s="426" customFormat="1" ht="24" customHeight="1">
      <c r="A68" s="458"/>
      <c r="B68" s="427" t="s">
        <v>478</v>
      </c>
      <c r="C68" s="470"/>
      <c r="D68" s="476"/>
      <c r="E68" s="476"/>
      <c r="F68" s="476"/>
      <c r="G68" s="476"/>
      <c r="H68" s="471" t="s">
        <v>698</v>
      </c>
      <c r="I68" s="472"/>
      <c r="J68" s="473"/>
      <c r="K68" s="428"/>
      <c r="L68" s="475" t="s">
        <v>622</v>
      </c>
      <c r="M68" s="459"/>
      <c r="N68" s="458"/>
      <c r="O68" s="458"/>
      <c r="P68" s="458"/>
      <c r="Q68" s="458"/>
    </row>
    <row r="69" spans="1:17" s="426" customFormat="1" ht="24" customHeight="1">
      <c r="A69" s="458"/>
      <c r="B69" s="427" t="s">
        <v>479</v>
      </c>
      <c r="C69" s="470"/>
      <c r="D69" s="476"/>
      <c r="E69" s="476"/>
      <c r="F69" s="476"/>
      <c r="G69" s="479" t="s">
        <v>699</v>
      </c>
      <c r="H69" s="480"/>
      <c r="I69" s="480"/>
      <c r="J69" s="481"/>
      <c r="K69" s="428"/>
      <c r="L69" s="475" t="s">
        <v>623</v>
      </c>
      <c r="M69" s="459"/>
      <c r="N69" s="458"/>
      <c r="O69" s="458"/>
      <c r="P69" s="458"/>
      <c r="Q69" s="458"/>
    </row>
    <row r="70" spans="1:17" s="426" customFormat="1" ht="24" customHeight="1">
      <c r="A70" s="458"/>
      <c r="B70" s="427" t="s">
        <v>480</v>
      </c>
      <c r="C70" s="470"/>
      <c r="D70" s="476"/>
      <c r="E70" s="476"/>
      <c r="F70" s="476"/>
      <c r="G70" s="476" t="s">
        <v>700</v>
      </c>
      <c r="H70" s="486"/>
      <c r="I70" s="486"/>
      <c r="J70" s="487"/>
      <c r="K70" s="428"/>
      <c r="L70" s="475" t="s">
        <v>624</v>
      </c>
      <c r="M70" s="459"/>
      <c r="N70" s="458"/>
      <c r="O70" s="458"/>
      <c r="P70" s="458"/>
      <c r="Q70" s="458"/>
    </row>
    <row r="71" spans="1:17" s="426" customFormat="1" ht="24" customHeight="1">
      <c r="A71" s="458"/>
      <c r="B71" s="427" t="s">
        <v>482</v>
      </c>
      <c r="C71" s="470"/>
      <c r="D71" s="476"/>
      <c r="E71" s="476"/>
      <c r="F71" s="476"/>
      <c r="G71" s="479" t="s">
        <v>701</v>
      </c>
      <c r="H71" s="480"/>
      <c r="I71" s="480"/>
      <c r="J71" s="481"/>
      <c r="K71" s="428"/>
      <c r="L71" s="475" t="s">
        <v>625</v>
      </c>
      <c r="M71" s="459"/>
      <c r="N71" s="458"/>
      <c r="O71" s="458"/>
      <c r="P71" s="458"/>
      <c r="Q71" s="458"/>
    </row>
    <row r="72" spans="1:17" s="426" customFormat="1" ht="24" customHeight="1">
      <c r="A72" s="458"/>
      <c r="B72" s="427" t="s">
        <v>484</v>
      </c>
      <c r="C72" s="470"/>
      <c r="D72" s="476"/>
      <c r="E72" s="476"/>
      <c r="F72" s="476"/>
      <c r="G72" s="495" t="s">
        <v>702</v>
      </c>
      <c r="H72" s="486"/>
      <c r="I72" s="486"/>
      <c r="J72" s="487"/>
      <c r="K72" s="428"/>
      <c r="L72" s="475" t="s">
        <v>626</v>
      </c>
      <c r="M72" s="459"/>
      <c r="N72" s="458"/>
      <c r="O72" s="458"/>
      <c r="P72" s="458"/>
      <c r="Q72" s="458"/>
    </row>
    <row r="73" spans="1:17" s="426" customFormat="1" ht="24" customHeight="1">
      <c r="A73" s="458"/>
      <c r="B73" s="427" t="s">
        <v>486</v>
      </c>
      <c r="C73" s="470"/>
      <c r="D73" s="476"/>
      <c r="E73" s="476"/>
      <c r="F73" s="476"/>
      <c r="G73" s="479" t="s">
        <v>703</v>
      </c>
      <c r="H73" s="480"/>
      <c r="I73" s="480"/>
      <c r="J73" s="481"/>
      <c r="K73" s="428"/>
      <c r="L73" s="475" t="s">
        <v>627</v>
      </c>
      <c r="M73" s="459"/>
      <c r="N73" s="458"/>
      <c r="O73" s="458"/>
      <c r="P73" s="458"/>
      <c r="Q73" s="458"/>
    </row>
    <row r="74" spans="1:17" s="426" customFormat="1" ht="24" customHeight="1">
      <c r="A74" s="458"/>
      <c r="B74" s="427" t="s">
        <v>487</v>
      </c>
      <c r="C74" s="470"/>
      <c r="D74" s="476"/>
      <c r="E74" s="476"/>
      <c r="F74" s="476"/>
      <c r="G74" s="482" t="s">
        <v>704</v>
      </c>
      <c r="H74" s="483"/>
      <c r="I74" s="483"/>
      <c r="J74" s="484"/>
      <c r="K74" s="428"/>
      <c r="L74" s="475" t="s">
        <v>628</v>
      </c>
      <c r="M74" s="459"/>
      <c r="N74" s="458"/>
      <c r="O74" s="458"/>
      <c r="P74" s="458"/>
      <c r="Q74" s="458"/>
    </row>
    <row r="75" spans="1:17" s="426" customFormat="1" ht="24" customHeight="1">
      <c r="A75" s="458"/>
      <c r="B75" s="427" t="s">
        <v>488</v>
      </c>
      <c r="C75" s="470"/>
      <c r="D75" s="476"/>
      <c r="E75" s="482"/>
      <c r="F75" s="479" t="s">
        <v>705</v>
      </c>
      <c r="G75" s="480"/>
      <c r="H75" s="480"/>
      <c r="I75" s="480"/>
      <c r="J75" s="481"/>
      <c r="K75" s="428"/>
      <c r="L75" s="475" t="s">
        <v>629</v>
      </c>
      <c r="M75" s="459"/>
      <c r="N75" s="458"/>
      <c r="O75" s="458"/>
      <c r="P75" s="458"/>
      <c r="Q75" s="458"/>
    </row>
    <row r="76" spans="1:17" s="426" customFormat="1" ht="24" customHeight="1">
      <c r="A76" s="458"/>
      <c r="B76" s="427" t="s">
        <v>490</v>
      </c>
      <c r="C76" s="470"/>
      <c r="D76" s="476"/>
      <c r="E76" s="471" t="s">
        <v>706</v>
      </c>
      <c r="F76" s="472"/>
      <c r="G76" s="472"/>
      <c r="H76" s="472"/>
      <c r="I76" s="472"/>
      <c r="J76" s="473"/>
      <c r="K76" s="474">
        <f>SUM(K77:K82)</f>
        <v>0</v>
      </c>
      <c r="L76" s="475"/>
      <c r="M76" s="459"/>
      <c r="N76" s="458"/>
      <c r="O76" s="458"/>
      <c r="P76" s="458"/>
      <c r="Q76" s="458"/>
    </row>
    <row r="77" spans="1:17" s="426" customFormat="1" ht="24" customHeight="1">
      <c r="A77" s="458"/>
      <c r="B77" s="427" t="s">
        <v>492</v>
      </c>
      <c r="C77" s="470"/>
      <c r="D77" s="476"/>
      <c r="E77" s="476"/>
      <c r="F77" s="471" t="s">
        <v>707</v>
      </c>
      <c r="G77" s="472"/>
      <c r="H77" s="472"/>
      <c r="I77" s="472"/>
      <c r="J77" s="473"/>
      <c r="K77" s="428"/>
      <c r="L77" s="475" t="s">
        <v>630</v>
      </c>
      <c r="M77" s="459"/>
      <c r="N77" s="458"/>
      <c r="O77" s="458"/>
      <c r="P77" s="458"/>
      <c r="Q77" s="458"/>
    </row>
    <row r="78" spans="1:17" s="426" customFormat="1" ht="24" customHeight="1">
      <c r="A78" s="458"/>
      <c r="B78" s="427" t="s">
        <v>493</v>
      </c>
      <c r="C78" s="470"/>
      <c r="D78" s="476"/>
      <c r="E78" s="476"/>
      <c r="F78" s="479" t="s">
        <v>708</v>
      </c>
      <c r="G78" s="480"/>
      <c r="H78" s="480"/>
      <c r="I78" s="480"/>
      <c r="J78" s="481"/>
      <c r="K78" s="428"/>
      <c r="L78" s="475" t="s">
        <v>631</v>
      </c>
      <c r="M78" s="459"/>
      <c r="N78" s="458"/>
      <c r="O78" s="458"/>
      <c r="P78" s="458"/>
      <c r="Q78" s="458"/>
    </row>
    <row r="79" spans="1:17" s="426" customFormat="1" ht="24" customHeight="1">
      <c r="A79" s="458"/>
      <c r="B79" s="427" t="s">
        <v>494</v>
      </c>
      <c r="C79" s="470"/>
      <c r="D79" s="476"/>
      <c r="E79" s="476"/>
      <c r="F79" s="479" t="s">
        <v>709</v>
      </c>
      <c r="G79" s="480"/>
      <c r="H79" s="480"/>
      <c r="I79" s="480"/>
      <c r="J79" s="481"/>
      <c r="K79" s="428"/>
      <c r="L79" s="475" t="s">
        <v>632</v>
      </c>
      <c r="M79" s="459"/>
      <c r="N79" s="458"/>
      <c r="O79" s="458"/>
      <c r="P79" s="458"/>
      <c r="Q79" s="458"/>
    </row>
    <row r="80" spans="1:17" s="426" customFormat="1" ht="24" customHeight="1">
      <c r="A80" s="458"/>
      <c r="B80" s="427" t="s">
        <v>496</v>
      </c>
      <c r="C80" s="470"/>
      <c r="D80" s="476"/>
      <c r="E80" s="476"/>
      <c r="F80" s="622" t="s">
        <v>640</v>
      </c>
      <c r="G80" s="479" t="s">
        <v>710</v>
      </c>
      <c r="H80" s="480"/>
      <c r="I80" s="480"/>
      <c r="J80" s="481"/>
      <c r="K80" s="428"/>
      <c r="L80" s="475" t="s">
        <v>633</v>
      </c>
      <c r="M80" s="459"/>
      <c r="N80" s="458"/>
      <c r="O80" s="458"/>
      <c r="P80" s="458"/>
      <c r="Q80" s="458"/>
    </row>
    <row r="81" spans="1:17" s="426" customFormat="1" ht="24" customHeight="1">
      <c r="A81" s="458"/>
      <c r="B81" s="427" t="s">
        <v>498</v>
      </c>
      <c r="C81" s="470"/>
      <c r="D81" s="476"/>
      <c r="E81" s="476"/>
      <c r="F81" s="623"/>
      <c r="G81" s="479" t="s">
        <v>711</v>
      </c>
      <c r="H81" s="480"/>
      <c r="I81" s="480"/>
      <c r="J81" s="481"/>
      <c r="K81" s="428"/>
      <c r="L81" s="475" t="s">
        <v>634</v>
      </c>
      <c r="M81" s="459"/>
      <c r="N81" s="458"/>
      <c r="O81" s="458"/>
      <c r="P81" s="458"/>
      <c r="Q81" s="458"/>
    </row>
    <row r="82" spans="1:17" s="426" customFormat="1" ht="24" customHeight="1">
      <c r="A82" s="458"/>
      <c r="B82" s="431" t="s">
        <v>499</v>
      </c>
      <c r="C82" s="470"/>
      <c r="D82" s="476"/>
      <c r="E82" s="476"/>
      <c r="F82" s="623"/>
      <c r="G82" s="471" t="s">
        <v>712</v>
      </c>
      <c r="H82" s="496"/>
      <c r="I82" s="496"/>
      <c r="J82" s="497"/>
      <c r="K82" s="498">
        <f>SUM(K83:K86)</f>
        <v>0</v>
      </c>
      <c r="L82" s="499"/>
      <c r="M82" s="459"/>
      <c r="N82" s="458"/>
      <c r="O82" s="458"/>
      <c r="P82" s="458"/>
      <c r="Q82" s="458"/>
    </row>
    <row r="83" spans="1:17" s="426" customFormat="1" ht="24" customHeight="1">
      <c r="A83" s="458"/>
      <c r="B83" s="432"/>
      <c r="C83" s="500"/>
      <c r="D83" s="501"/>
      <c r="E83" s="501"/>
      <c r="F83" s="502"/>
      <c r="G83" s="503"/>
      <c r="H83" s="504" t="s">
        <v>641</v>
      </c>
      <c r="I83" s="504"/>
      <c r="J83" s="505"/>
      <c r="K83" s="434"/>
      <c r="L83" s="506" t="s">
        <v>645</v>
      </c>
      <c r="M83" s="459"/>
      <c r="N83" s="458"/>
      <c r="O83" s="458"/>
      <c r="P83" s="458"/>
      <c r="Q83" s="458"/>
    </row>
    <row r="84" spans="1:17" s="426" customFormat="1" ht="24" customHeight="1">
      <c r="A84" s="458"/>
      <c r="B84" s="432"/>
      <c r="C84" s="500"/>
      <c r="D84" s="501"/>
      <c r="E84" s="501"/>
      <c r="F84" s="507"/>
      <c r="G84" s="486"/>
      <c r="H84" s="508" t="s">
        <v>642</v>
      </c>
      <c r="I84" s="504"/>
      <c r="J84" s="509"/>
      <c r="K84" s="435"/>
      <c r="L84" s="510" t="s">
        <v>646</v>
      </c>
      <c r="M84" s="459"/>
      <c r="N84" s="458"/>
      <c r="O84" s="458"/>
      <c r="P84" s="458"/>
      <c r="Q84" s="458"/>
    </row>
    <row r="85" spans="1:17" s="426" customFormat="1" ht="24" customHeight="1">
      <c r="A85" s="458"/>
      <c r="B85" s="432"/>
      <c r="C85" s="511"/>
      <c r="D85" s="503"/>
      <c r="E85" s="486"/>
      <c r="F85" s="502"/>
      <c r="G85" s="501"/>
      <c r="H85" s="512" t="s">
        <v>643</v>
      </c>
      <c r="I85" s="504"/>
      <c r="J85" s="487"/>
      <c r="K85" s="433"/>
      <c r="L85" s="510" t="s">
        <v>647</v>
      </c>
      <c r="M85" s="459"/>
      <c r="N85" s="458"/>
      <c r="O85" s="458"/>
      <c r="P85" s="458"/>
      <c r="Q85" s="458"/>
    </row>
    <row r="86" spans="1:17" s="426" customFormat="1" ht="24" customHeight="1" thickBot="1">
      <c r="A86" s="458"/>
      <c r="B86" s="430"/>
      <c r="C86" s="513"/>
      <c r="D86" s="514"/>
      <c r="E86" s="514"/>
      <c r="F86" s="515"/>
      <c r="G86" s="514"/>
      <c r="H86" s="514" t="s">
        <v>644</v>
      </c>
      <c r="I86" s="516"/>
      <c r="J86" s="517"/>
      <c r="K86" s="436"/>
      <c r="L86" s="518" t="s">
        <v>648</v>
      </c>
      <c r="M86" s="459"/>
      <c r="N86" s="458"/>
      <c r="O86" s="458"/>
      <c r="P86" s="458"/>
      <c r="Q86" s="458"/>
    </row>
    <row r="87" spans="1:17" s="426" customFormat="1" ht="24" customHeight="1" thickBot="1">
      <c r="A87" s="458"/>
      <c r="B87" s="519"/>
      <c r="C87" s="608" t="s">
        <v>635</v>
      </c>
      <c r="D87" s="609"/>
      <c r="E87" s="609"/>
      <c r="F87" s="609"/>
      <c r="G87" s="609"/>
      <c r="H87" s="609"/>
      <c r="I87" s="609"/>
      <c r="J87" s="610"/>
      <c r="K87" s="520">
        <f>K12</f>
        <v>0</v>
      </c>
      <c r="L87" s="521"/>
      <c r="M87" s="459"/>
      <c r="N87" s="458"/>
      <c r="O87" s="458"/>
      <c r="P87" s="458"/>
      <c r="Q87" s="458"/>
    </row>
    <row r="88" spans="1:17" s="426" customFormat="1" ht="19.5" customHeight="1">
      <c r="A88" s="458"/>
      <c r="B88" s="425"/>
      <c r="C88" s="425" t="s">
        <v>725</v>
      </c>
      <c r="D88" s="425"/>
      <c r="E88" s="425"/>
      <c r="F88" s="425"/>
      <c r="G88" s="425"/>
      <c r="H88" s="425"/>
      <c r="I88" s="425"/>
      <c r="J88" s="425"/>
      <c r="K88" s="425"/>
      <c r="M88" s="459"/>
      <c r="N88" s="425"/>
      <c r="O88" s="425"/>
      <c r="P88" s="458"/>
      <c r="Q88" s="458"/>
    </row>
    <row r="89" spans="1:17" ht="20.100000000000001" customHeight="1">
      <c r="C89" s="425" t="s">
        <v>815</v>
      </c>
    </row>
    <row r="90" spans="1:17" ht="20.100000000000001" customHeight="1"/>
  </sheetData>
  <sheetProtection selectLockedCells="1"/>
  <mergeCells count="10">
    <mergeCell ref="N7:Q7"/>
    <mergeCell ref="G10:J10"/>
    <mergeCell ref="C11:J11"/>
    <mergeCell ref="B3:J3"/>
    <mergeCell ref="F80:F82"/>
    <mergeCell ref="C87:J87"/>
    <mergeCell ref="B5:G5"/>
    <mergeCell ref="H5:L5"/>
    <mergeCell ref="B9:G9"/>
    <mergeCell ref="B7:K7"/>
  </mergeCells>
  <phoneticPr fontId="38"/>
  <dataValidations count="1">
    <dataValidation type="list" allowBlank="1" showInputMessage="1" showErrorMessage="1" sqref="K9">
      <formula1>$N$24:$N$28</formula1>
    </dataValidation>
  </dataValidations>
  <printOptions horizontalCentered="1"/>
  <pageMargins left="0" right="0" top="0" bottom="0" header="0" footer="0"/>
  <pageSetup paperSize="9" scale="4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7"/>
  <sheetViews>
    <sheetView showGridLines="0" topLeftCell="A13" zoomScaleNormal="100" workbookViewId="0">
      <selection activeCell="L13" sqref="L13"/>
    </sheetView>
  </sheetViews>
  <sheetFormatPr defaultColWidth="9.33203125" defaultRowHeight="11.25"/>
  <cols>
    <col min="1" max="1" width="9.33203125" style="162"/>
    <col min="2" max="2" width="4.6640625" style="162" customWidth="1"/>
    <col min="3" max="3" width="23.33203125" style="162" customWidth="1"/>
    <col min="4" max="5" width="15.6640625" style="162" customWidth="1"/>
    <col min="6" max="6" width="15.6640625" style="162" bestFit="1" customWidth="1"/>
    <col min="7" max="16384" width="9.33203125" style="162"/>
  </cols>
  <sheetData>
    <row r="1" spans="1:8" ht="18" customHeight="1">
      <c r="A1" s="274" t="s">
        <v>99</v>
      </c>
      <c r="B1" s="161"/>
      <c r="C1" s="161"/>
      <c r="D1" s="161"/>
      <c r="E1" s="161"/>
      <c r="F1" s="161"/>
      <c r="G1" s="161"/>
      <c r="H1" s="161"/>
    </row>
    <row r="2" spans="1:8" ht="18" customHeight="1">
      <c r="A2" s="161"/>
      <c r="B2" s="161"/>
      <c r="C2" s="161"/>
      <c r="D2" s="161"/>
      <c r="E2" s="161"/>
      <c r="F2" s="161"/>
      <c r="G2" s="161"/>
      <c r="H2" s="161"/>
    </row>
    <row r="3" spans="1:8" ht="18" customHeight="1">
      <c r="A3" s="165" t="s">
        <v>133</v>
      </c>
      <c r="B3" s="191"/>
      <c r="C3" s="191"/>
      <c r="D3" s="163"/>
      <c r="E3" s="163"/>
      <c r="F3" s="163"/>
      <c r="G3" s="164"/>
      <c r="H3" s="164"/>
    </row>
    <row r="4" spans="1:8" ht="28.5" customHeight="1">
      <c r="A4" s="161"/>
      <c r="B4" s="624" t="str">
        <f>データ入力表!H5</f>
        <v>（例）RC量産住宅（鉄筋コンクリート造りのプレハブ住宅）の建設に、100億円の投資を行った場合の県内経済への波及効果</v>
      </c>
      <c r="C4" s="624"/>
      <c r="D4" s="624"/>
      <c r="E4" s="624"/>
      <c r="F4" s="624"/>
      <c r="G4" s="624"/>
      <c r="H4" s="624"/>
    </row>
    <row r="5" spans="1:8" ht="18" customHeight="1">
      <c r="A5" s="161"/>
      <c r="B5" s="165"/>
      <c r="C5" s="165"/>
      <c r="D5" s="165"/>
      <c r="E5" s="165"/>
      <c r="F5" s="165"/>
      <c r="G5" s="165"/>
      <c r="H5" s="165"/>
    </row>
    <row r="6" spans="1:8" ht="18" customHeight="1">
      <c r="A6" s="165" t="s">
        <v>134</v>
      </c>
      <c r="B6" s="161"/>
      <c r="C6" s="165"/>
      <c r="D6" s="165"/>
      <c r="E6" s="165"/>
      <c r="F6" s="165"/>
      <c r="G6" s="161"/>
      <c r="H6" s="161"/>
    </row>
    <row r="7" spans="1:8" ht="36" customHeight="1">
      <c r="A7" s="161"/>
      <c r="B7" s="166"/>
      <c r="C7" s="192"/>
      <c r="D7" s="192"/>
      <c r="E7" s="192"/>
      <c r="F7" s="192"/>
      <c r="G7" s="192"/>
      <c r="H7" s="193"/>
    </row>
    <row r="8" spans="1:8" ht="18" customHeight="1">
      <c r="A8" s="161"/>
      <c r="B8" s="161"/>
      <c r="C8" s="161"/>
      <c r="D8" s="161"/>
      <c r="E8" s="161"/>
      <c r="F8" s="161"/>
      <c r="G8" s="161"/>
      <c r="H8" s="161"/>
    </row>
    <row r="9" spans="1:8" ht="18" customHeight="1">
      <c r="A9" s="161" t="s">
        <v>135</v>
      </c>
      <c r="B9" s="161"/>
      <c r="C9" s="161"/>
      <c r="D9" s="167" t="str">
        <f>+"(単位："&amp;データ入力表!K9&amp;")"</f>
        <v>(単位：円)</v>
      </c>
      <c r="E9" s="161"/>
      <c r="F9" s="161"/>
      <c r="G9" s="161"/>
      <c r="H9" s="161"/>
    </row>
    <row r="10" spans="1:8" ht="18" customHeight="1">
      <c r="A10" s="161"/>
      <c r="B10" s="168" t="s">
        <v>100</v>
      </c>
      <c r="C10" s="169"/>
      <c r="D10" s="170">
        <f>+計算!C41</f>
        <v>0</v>
      </c>
      <c r="E10" s="161"/>
      <c r="F10" s="161"/>
      <c r="G10" s="161"/>
      <c r="H10" s="161"/>
    </row>
    <row r="11" spans="1:8" ht="18" customHeight="1">
      <c r="A11" s="161"/>
      <c r="B11" s="168" t="s">
        <v>101</v>
      </c>
      <c r="C11" s="169"/>
      <c r="D11" s="170">
        <f>+計算!D41</f>
        <v>0</v>
      </c>
      <c r="E11" s="161"/>
      <c r="F11" s="161"/>
      <c r="G11" s="161"/>
      <c r="H11" s="161"/>
    </row>
    <row r="12" spans="1:8" ht="18" customHeight="1">
      <c r="A12" s="161"/>
      <c r="B12" s="168" t="s">
        <v>53</v>
      </c>
      <c r="C12" s="169"/>
      <c r="D12" s="187">
        <f>データ入力表!O9</f>
        <v>0</v>
      </c>
      <c r="E12" s="171" t="s">
        <v>138</v>
      </c>
      <c r="F12" s="171"/>
      <c r="G12" s="171"/>
      <c r="H12" s="171"/>
    </row>
    <row r="13" spans="1:8" ht="18" customHeight="1">
      <c r="A13" s="161"/>
      <c r="B13" s="161"/>
      <c r="C13" s="161"/>
      <c r="D13" s="161"/>
      <c r="E13" s="161"/>
      <c r="F13" s="161"/>
      <c r="G13" s="161"/>
      <c r="H13" s="161"/>
    </row>
    <row r="14" spans="1:8" ht="18" customHeight="1">
      <c r="A14" s="161" t="s">
        <v>136</v>
      </c>
      <c r="B14" s="161"/>
      <c r="C14" s="161"/>
      <c r="D14" s="161"/>
      <c r="E14" s="161"/>
      <c r="F14" s="161"/>
      <c r="G14" s="161"/>
      <c r="H14" s="167" t="str">
        <f>+"(単位："&amp;データ入力表!K9&amp;"、人、倍）"</f>
        <v>(単位：円、人、倍）</v>
      </c>
    </row>
    <row r="15" spans="1:8" ht="18" customHeight="1">
      <c r="A15" s="161"/>
      <c r="B15" s="172"/>
      <c r="C15" s="173"/>
      <c r="D15" s="172" t="s">
        <v>102</v>
      </c>
      <c r="E15" s="173"/>
      <c r="F15" s="174"/>
      <c r="G15" s="172" t="s">
        <v>737</v>
      </c>
      <c r="H15" s="175"/>
    </row>
    <row r="16" spans="1:8" ht="18" customHeight="1">
      <c r="A16" s="161"/>
      <c r="B16" s="176"/>
      <c r="C16" s="165" t="s">
        <v>103</v>
      </c>
      <c r="D16" s="176"/>
      <c r="E16" s="172" t="s">
        <v>104</v>
      </c>
      <c r="F16" s="174"/>
      <c r="G16" s="177"/>
      <c r="H16" s="178" t="s">
        <v>105</v>
      </c>
    </row>
    <row r="17" spans="1:9" ht="18" customHeight="1">
      <c r="A17" s="161"/>
      <c r="B17" s="176"/>
      <c r="C17" s="165"/>
      <c r="D17" s="176"/>
      <c r="E17" s="176" t="s">
        <v>106</v>
      </c>
      <c r="F17" s="179" t="s">
        <v>109</v>
      </c>
      <c r="G17" s="177"/>
      <c r="H17" s="178" t="s">
        <v>110</v>
      </c>
    </row>
    <row r="18" spans="1:9" ht="18" customHeight="1">
      <c r="A18" s="161"/>
      <c r="B18" s="180"/>
      <c r="C18" s="181"/>
      <c r="D18" s="180"/>
      <c r="E18" s="182"/>
      <c r="F18" s="183" t="s">
        <v>107</v>
      </c>
      <c r="G18" s="184"/>
      <c r="H18" s="185" t="s">
        <v>108</v>
      </c>
    </row>
    <row r="19" spans="1:9" ht="18" customHeight="1">
      <c r="A19" s="161"/>
      <c r="B19" s="176" t="s">
        <v>41</v>
      </c>
      <c r="C19" s="165"/>
      <c r="D19" s="176">
        <f>+②表!R45</f>
        <v>0</v>
      </c>
      <c r="E19" s="176">
        <f>+②表!S45</f>
        <v>0</v>
      </c>
      <c r="F19" s="176">
        <f>+②表!T45</f>
        <v>0</v>
      </c>
      <c r="G19" s="176">
        <f>+②表!U45</f>
        <v>0</v>
      </c>
      <c r="H19" s="176">
        <f>+②表!V45</f>
        <v>0</v>
      </c>
      <c r="I19" s="189"/>
    </row>
    <row r="20" spans="1:9" ht="18" customHeight="1">
      <c r="A20" s="161"/>
      <c r="B20" s="176"/>
      <c r="C20" s="326" t="s">
        <v>126</v>
      </c>
      <c r="D20" s="327">
        <f>+②表!C45</f>
        <v>0</v>
      </c>
      <c r="E20" s="327">
        <f>+②表!D45</f>
        <v>0</v>
      </c>
      <c r="F20" s="327">
        <f>+②表!E45</f>
        <v>0</v>
      </c>
      <c r="G20" s="327">
        <f>+②表!F45</f>
        <v>0</v>
      </c>
      <c r="H20" s="327">
        <f>+②表!G45</f>
        <v>0</v>
      </c>
    </row>
    <row r="21" spans="1:9" ht="18" customHeight="1">
      <c r="A21" s="161"/>
      <c r="B21" s="188"/>
      <c r="C21" s="328" t="s">
        <v>124</v>
      </c>
      <c r="D21" s="329">
        <f>+②表!H45</f>
        <v>0</v>
      </c>
      <c r="E21" s="329">
        <f>+②表!I45</f>
        <v>0</v>
      </c>
      <c r="F21" s="329">
        <f>+②表!J45</f>
        <v>0</v>
      </c>
      <c r="G21" s="329">
        <f>+②表!K45</f>
        <v>0</v>
      </c>
      <c r="H21" s="329">
        <f>+②表!L45</f>
        <v>0</v>
      </c>
    </row>
    <row r="22" spans="1:9" ht="18" customHeight="1">
      <c r="A22" s="161"/>
      <c r="B22" s="180"/>
      <c r="C22" s="330" t="s">
        <v>125</v>
      </c>
      <c r="D22" s="331">
        <f>+②表!M45</f>
        <v>0</v>
      </c>
      <c r="E22" s="331">
        <f>+②表!N45</f>
        <v>0</v>
      </c>
      <c r="F22" s="331">
        <f>+②表!O45</f>
        <v>0</v>
      </c>
      <c r="G22" s="331">
        <f>+②表!P45</f>
        <v>0</v>
      </c>
      <c r="H22" s="331">
        <f>+②表!Q45</f>
        <v>0</v>
      </c>
    </row>
    <row r="23" spans="1:9" ht="18" customHeight="1">
      <c r="A23" s="161"/>
      <c r="B23" s="168" t="s">
        <v>743</v>
      </c>
      <c r="C23" s="169"/>
      <c r="D23" s="190" t="e">
        <f>+D19/D10</f>
        <v>#DIV/0!</v>
      </c>
      <c r="E23" s="288" t="s">
        <v>181</v>
      </c>
      <c r="F23" s="186"/>
      <c r="G23" s="186"/>
      <c r="H23" s="186"/>
    </row>
    <row r="24" spans="1:9" ht="18" customHeight="1">
      <c r="A24" s="161"/>
      <c r="B24" s="161"/>
      <c r="C24" s="161"/>
      <c r="D24" s="161"/>
      <c r="E24" s="161"/>
      <c r="F24" s="161"/>
      <c r="G24" s="161"/>
      <c r="H24" s="161"/>
    </row>
    <row r="25" spans="1:9" ht="18" customHeight="1">
      <c r="A25" s="162" t="s">
        <v>137</v>
      </c>
      <c r="B25" s="161"/>
      <c r="C25" s="161"/>
      <c r="D25" s="161"/>
      <c r="E25" s="161"/>
      <c r="F25" s="161"/>
      <c r="G25" s="161"/>
      <c r="H25" s="161"/>
    </row>
    <row r="26" spans="1:9" ht="18" customHeight="1">
      <c r="A26" s="161"/>
      <c r="B26" s="162" t="s">
        <v>127</v>
      </c>
      <c r="D26" s="161"/>
      <c r="E26" s="161"/>
      <c r="F26" s="161"/>
      <c r="G26" s="161"/>
      <c r="H26" s="161"/>
    </row>
    <row r="27" spans="1:9" ht="18" customHeight="1">
      <c r="A27" s="161"/>
      <c r="B27" s="162" t="s">
        <v>128</v>
      </c>
      <c r="D27" s="161"/>
      <c r="E27" s="161"/>
      <c r="F27" s="161"/>
      <c r="G27" s="161"/>
      <c r="H27" s="161"/>
    </row>
    <row r="28" spans="1:9" ht="18" customHeight="1">
      <c r="A28" s="161"/>
      <c r="B28" s="162" t="s">
        <v>129</v>
      </c>
      <c r="D28" s="161"/>
      <c r="E28" s="161"/>
      <c r="F28" s="161"/>
      <c r="G28" s="161"/>
      <c r="H28" s="161"/>
    </row>
    <row r="29" spans="1:9" ht="18" customHeight="1">
      <c r="A29" s="161"/>
      <c r="B29" s="162" t="s">
        <v>130</v>
      </c>
      <c r="D29" s="161"/>
      <c r="E29" s="161"/>
      <c r="F29" s="161"/>
      <c r="G29" s="161"/>
      <c r="H29" s="161"/>
    </row>
    <row r="30" spans="1:9" ht="18" customHeight="1">
      <c r="A30" s="161"/>
      <c r="B30" s="162" t="s">
        <v>131</v>
      </c>
      <c r="D30" s="161"/>
      <c r="E30" s="161"/>
      <c r="F30" s="161"/>
      <c r="G30" s="161"/>
      <c r="H30" s="161"/>
    </row>
    <row r="31" spans="1:9" ht="18" customHeight="1">
      <c r="A31" s="161"/>
      <c r="B31" s="162" t="s">
        <v>184</v>
      </c>
      <c r="D31" s="161"/>
      <c r="E31" s="161"/>
      <c r="F31" s="161"/>
      <c r="G31" s="161"/>
      <c r="H31" s="161"/>
    </row>
    <row r="32" spans="1:9" ht="18" customHeight="1">
      <c r="A32" s="161"/>
      <c r="B32" s="162" t="s">
        <v>183</v>
      </c>
      <c r="D32" s="161"/>
      <c r="E32" s="161"/>
      <c r="F32" s="161"/>
      <c r="G32" s="161"/>
      <c r="H32" s="161"/>
    </row>
    <row r="33" spans="1:8" ht="18" customHeight="1">
      <c r="A33" s="161"/>
      <c r="B33" s="162" t="s">
        <v>132</v>
      </c>
      <c r="D33" s="161"/>
      <c r="E33" s="161"/>
      <c r="F33" s="161"/>
      <c r="G33" s="161"/>
      <c r="H33" s="161"/>
    </row>
    <row r="34" spans="1:8">
      <c r="A34" s="161"/>
      <c r="D34" s="161"/>
      <c r="E34" s="161"/>
      <c r="F34" s="161"/>
      <c r="G34" s="161"/>
      <c r="H34" s="161"/>
    </row>
    <row r="35" spans="1:8">
      <c r="A35" s="161"/>
      <c r="B35" s="161"/>
      <c r="C35" s="161"/>
      <c r="D35" s="161"/>
      <c r="E35" s="161"/>
      <c r="F35" s="161"/>
      <c r="G35" s="161"/>
      <c r="H35" s="161"/>
    </row>
    <row r="36" spans="1:8">
      <c r="A36" s="161"/>
      <c r="B36" s="161"/>
      <c r="C36" s="161"/>
      <c r="D36" s="161"/>
      <c r="E36" s="161"/>
      <c r="F36" s="161"/>
      <c r="G36" s="161"/>
      <c r="H36" s="161"/>
    </row>
    <row r="37" spans="1:8">
      <c r="A37" s="161"/>
      <c r="B37" s="171"/>
      <c r="C37" s="171"/>
      <c r="D37" s="171"/>
      <c r="E37" s="171"/>
      <c r="F37" s="171"/>
      <c r="G37" s="171"/>
      <c r="H37" s="171"/>
    </row>
  </sheetData>
  <mergeCells count="1">
    <mergeCell ref="B4:H4"/>
  </mergeCells>
  <phoneticPr fontId="7"/>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14" activePane="bottomRight" state="frozen"/>
      <selection activeCell="F41" sqref="F41"/>
      <selection pane="topRight" activeCell="F41" sqref="F41"/>
      <selection pane="bottomLeft" activeCell="F41" sqref="F41"/>
      <selection pane="bottomRight" activeCell="H7" sqref="H7"/>
    </sheetView>
  </sheetViews>
  <sheetFormatPr defaultColWidth="9.33203125" defaultRowHeight="11.25"/>
  <cols>
    <col min="1" max="1" width="4.6640625" style="31" bestFit="1" customWidth="1"/>
    <col min="2" max="2" width="27.1640625" style="31" bestFit="1" customWidth="1"/>
    <col min="3" max="3" width="9.5" style="31" bestFit="1" customWidth="1"/>
    <col min="4" max="16384" width="9.33203125" style="31"/>
  </cols>
  <sheetData>
    <row r="1" spans="1:23" ht="19.5" customHeight="1">
      <c r="A1" s="273" t="s">
        <v>123</v>
      </c>
      <c r="D1" s="287" t="s">
        <v>182</v>
      </c>
      <c r="E1" s="286" t="str">
        <f>データ入力表!H5</f>
        <v>（例）RC量産住宅（鉄筋コンクリート造りのプレハブ住宅）の建設に、100億円の投資を行った場合の県内経済への波及効果</v>
      </c>
      <c r="V1" s="118"/>
    </row>
    <row r="2" spans="1:23" s="286" customFormat="1" ht="14.25" customHeight="1">
      <c r="V2" s="533" t="str">
        <f>+"（単位："&amp;データ入力表!K9&amp;"、人）"</f>
        <v>（単位：円、人）</v>
      </c>
    </row>
    <row r="3" spans="1:23">
      <c r="A3" s="129"/>
      <c r="B3" s="196"/>
      <c r="C3" s="222" t="s">
        <v>118</v>
      </c>
      <c r="D3" s="223"/>
      <c r="E3" s="223"/>
      <c r="F3" s="223"/>
      <c r="G3" s="223"/>
      <c r="H3" s="232" t="s">
        <v>119</v>
      </c>
      <c r="I3" s="233"/>
      <c r="J3" s="233"/>
      <c r="K3" s="233"/>
      <c r="L3" s="233"/>
      <c r="M3" s="242" t="s">
        <v>120</v>
      </c>
      <c r="N3" s="243"/>
      <c r="O3" s="243"/>
      <c r="P3" s="243"/>
      <c r="Q3" s="243"/>
      <c r="R3" s="55" t="s">
        <v>121</v>
      </c>
      <c r="S3" s="62"/>
      <c r="T3" s="62"/>
      <c r="U3" s="62"/>
      <c r="V3" s="62"/>
      <c r="W3" s="64"/>
    </row>
    <row r="4" spans="1:23">
      <c r="A4" s="131"/>
      <c r="B4" s="204"/>
      <c r="C4" s="219" t="s">
        <v>111</v>
      </c>
      <c r="D4" s="210"/>
      <c r="E4" s="211"/>
      <c r="F4" s="332"/>
      <c r="G4" s="332"/>
      <c r="H4" s="225" t="s">
        <v>111</v>
      </c>
      <c r="I4" s="226"/>
      <c r="J4" s="227"/>
      <c r="K4" s="343"/>
      <c r="L4" s="343"/>
      <c r="M4" s="235" t="s">
        <v>111</v>
      </c>
      <c r="N4" s="236"/>
      <c r="O4" s="237"/>
      <c r="P4" s="354"/>
      <c r="Q4" s="354"/>
      <c r="R4" s="32" t="s">
        <v>111</v>
      </c>
      <c r="S4" s="117"/>
      <c r="T4" s="33"/>
      <c r="U4" s="63"/>
      <c r="V4" s="63"/>
    </row>
    <row r="5" spans="1:23" ht="11.25" customHeight="1">
      <c r="A5" s="131"/>
      <c r="B5" s="204" t="s">
        <v>112</v>
      </c>
      <c r="C5" s="333"/>
      <c r="D5" s="334" t="s">
        <v>113</v>
      </c>
      <c r="E5" s="335"/>
      <c r="F5" s="336" t="s">
        <v>738</v>
      </c>
      <c r="G5" s="336" t="s">
        <v>122</v>
      </c>
      <c r="H5" s="344"/>
      <c r="I5" s="345" t="s">
        <v>113</v>
      </c>
      <c r="J5" s="346"/>
      <c r="K5" s="347" t="s">
        <v>739</v>
      </c>
      <c r="L5" s="347" t="s">
        <v>122</v>
      </c>
      <c r="M5" s="355"/>
      <c r="N5" s="356" t="s">
        <v>113</v>
      </c>
      <c r="O5" s="357"/>
      <c r="P5" s="358" t="s">
        <v>739</v>
      </c>
      <c r="Q5" s="358" t="s">
        <v>122</v>
      </c>
      <c r="R5" s="64"/>
      <c r="S5" s="132" t="s">
        <v>113</v>
      </c>
      <c r="T5" s="91"/>
      <c r="U5" s="133" t="s">
        <v>739</v>
      </c>
      <c r="V5" s="133" t="s">
        <v>122</v>
      </c>
    </row>
    <row r="6" spans="1:23">
      <c r="A6" s="131"/>
      <c r="B6" s="204"/>
      <c r="C6" s="333"/>
      <c r="D6" s="337"/>
      <c r="E6" s="338" t="s">
        <v>114</v>
      </c>
      <c r="F6" s="339" t="s">
        <v>115</v>
      </c>
      <c r="G6" s="339" t="s">
        <v>115</v>
      </c>
      <c r="H6" s="344"/>
      <c r="I6" s="348"/>
      <c r="J6" s="349" t="s">
        <v>114</v>
      </c>
      <c r="K6" s="350" t="s">
        <v>115</v>
      </c>
      <c r="L6" s="350" t="s">
        <v>115</v>
      </c>
      <c r="M6" s="355"/>
      <c r="N6" s="359"/>
      <c r="O6" s="360" t="s">
        <v>114</v>
      </c>
      <c r="P6" s="361" t="s">
        <v>115</v>
      </c>
      <c r="Q6" s="361" t="s">
        <v>115</v>
      </c>
      <c r="R6" s="64"/>
      <c r="S6" s="134"/>
      <c r="T6" s="135" t="s">
        <v>114</v>
      </c>
      <c r="U6" s="60" t="s">
        <v>115</v>
      </c>
      <c r="V6" s="60" t="s">
        <v>115</v>
      </c>
    </row>
    <row r="7" spans="1:23">
      <c r="A7" s="136"/>
      <c r="B7" s="199"/>
      <c r="C7" s="221"/>
      <c r="D7" s="340"/>
      <c r="E7" s="341" t="s">
        <v>116</v>
      </c>
      <c r="F7" s="342"/>
      <c r="G7" s="342"/>
      <c r="H7" s="228"/>
      <c r="I7" s="351"/>
      <c r="J7" s="352" t="s">
        <v>116</v>
      </c>
      <c r="K7" s="353"/>
      <c r="L7" s="353"/>
      <c r="M7" s="238"/>
      <c r="N7" s="362"/>
      <c r="O7" s="363" t="s">
        <v>116</v>
      </c>
      <c r="P7" s="364"/>
      <c r="Q7" s="364"/>
      <c r="R7" s="34"/>
      <c r="S7" s="138"/>
      <c r="T7" s="139" t="s">
        <v>116</v>
      </c>
      <c r="U7" s="61"/>
      <c r="V7" s="61"/>
    </row>
    <row r="8" spans="1:23" hidden="1">
      <c r="A8" s="131"/>
      <c r="B8" s="204"/>
      <c r="C8" s="64"/>
      <c r="D8" s="134"/>
      <c r="E8" s="150"/>
      <c r="F8" s="60"/>
      <c r="G8" s="60"/>
      <c r="H8" s="64"/>
      <c r="I8" s="134"/>
      <c r="J8" s="150"/>
      <c r="K8" s="60"/>
      <c r="L8" s="60"/>
      <c r="M8" s="64"/>
      <c r="N8" s="134"/>
      <c r="O8" s="150"/>
      <c r="P8" s="60"/>
      <c r="Q8" s="60"/>
      <c r="R8" s="64" t="s">
        <v>111</v>
      </c>
      <c r="S8" s="134" t="s">
        <v>113</v>
      </c>
      <c r="T8" s="150" t="s">
        <v>142</v>
      </c>
      <c r="U8" s="60"/>
      <c r="V8" s="60"/>
    </row>
    <row r="9" spans="1:23" ht="13.5" customHeight="1">
      <c r="A9" s="140">
        <v>1</v>
      </c>
      <c r="B9" s="56" t="s">
        <v>0</v>
      </c>
      <c r="C9" s="145">
        <f>+計算!D5</f>
        <v>0</v>
      </c>
      <c r="D9" s="146">
        <f>+計算!E5</f>
        <v>0</v>
      </c>
      <c r="E9" s="147">
        <f>+計算!F5</f>
        <v>0</v>
      </c>
      <c r="F9" s="63">
        <f>+計算!X5</f>
        <v>0</v>
      </c>
      <c r="G9" s="63">
        <f>+計算!AB5</f>
        <v>0</v>
      </c>
      <c r="H9" s="145">
        <f>+計算!J5</f>
        <v>0</v>
      </c>
      <c r="I9" s="146">
        <f>+計算!K5</f>
        <v>0</v>
      </c>
      <c r="J9" s="147">
        <f>+計算!L5</f>
        <v>0</v>
      </c>
      <c r="K9" s="63">
        <f>+計算!Y5</f>
        <v>0</v>
      </c>
      <c r="L9" s="63">
        <f>+計算!AC5</f>
        <v>0</v>
      </c>
      <c r="M9" s="145">
        <f>+計算!R5</f>
        <v>0</v>
      </c>
      <c r="N9" s="146">
        <f>+計算!S5</f>
        <v>0</v>
      </c>
      <c r="O9" s="147">
        <f>+計算!T5</f>
        <v>0</v>
      </c>
      <c r="P9" s="63">
        <f>+計算!Z5</f>
        <v>0</v>
      </c>
      <c r="Q9" s="63">
        <f>+計算!AD5</f>
        <v>0</v>
      </c>
      <c r="R9" s="145">
        <f>+C9+H9+M9</f>
        <v>0</v>
      </c>
      <c r="S9" s="146">
        <f>+D9+I9+N9</f>
        <v>0</v>
      </c>
      <c r="T9" s="147">
        <f>+E9+J9+O9</f>
        <v>0</v>
      </c>
      <c r="U9" s="63">
        <f>+F9+K9+P9</f>
        <v>0</v>
      </c>
      <c r="V9" s="63">
        <f>+G9+L9+Q9</f>
        <v>0</v>
      </c>
    </row>
    <row r="10" spans="1:23" ht="13.5" customHeight="1">
      <c r="A10" s="140">
        <v>2</v>
      </c>
      <c r="B10" s="56" t="s">
        <v>1</v>
      </c>
      <c r="C10" s="148">
        <f>+計算!D6</f>
        <v>0</v>
      </c>
      <c r="D10" s="149">
        <f>+計算!E6</f>
        <v>0</v>
      </c>
      <c r="E10" s="150">
        <f>+計算!F6</f>
        <v>0</v>
      </c>
      <c r="F10" s="60">
        <f>+計算!X6</f>
        <v>0</v>
      </c>
      <c r="G10" s="60">
        <f>+計算!AB6</f>
        <v>0</v>
      </c>
      <c r="H10" s="148">
        <f>+計算!J6</f>
        <v>0</v>
      </c>
      <c r="I10" s="149">
        <f>+計算!K6</f>
        <v>0</v>
      </c>
      <c r="J10" s="150">
        <f>+計算!L6</f>
        <v>0</v>
      </c>
      <c r="K10" s="60">
        <f>+計算!Y6</f>
        <v>0</v>
      </c>
      <c r="L10" s="60">
        <f>+計算!AC6</f>
        <v>0</v>
      </c>
      <c r="M10" s="148">
        <f>+計算!R6</f>
        <v>0</v>
      </c>
      <c r="N10" s="149">
        <f>+計算!S6</f>
        <v>0</v>
      </c>
      <c r="O10" s="150">
        <f>+計算!T6</f>
        <v>0</v>
      </c>
      <c r="P10" s="60">
        <f>+計算!Z6</f>
        <v>0</v>
      </c>
      <c r="Q10" s="60">
        <f>+計算!AD6</f>
        <v>0</v>
      </c>
      <c r="R10" s="148">
        <f t="shared" ref="R10:R44" si="0">+C10+H10+M10</f>
        <v>0</v>
      </c>
      <c r="S10" s="149">
        <f t="shared" ref="S10:S44" si="1">+D10+I10+N10</f>
        <v>0</v>
      </c>
      <c r="T10" s="150">
        <f t="shared" ref="T10:T44" si="2">+E10+J10+O10</f>
        <v>0</v>
      </c>
      <c r="U10" s="60">
        <f t="shared" ref="U10:U44" si="3">+F10+K10+P10</f>
        <v>0</v>
      </c>
      <c r="V10" s="60">
        <f t="shared" ref="V10:V44" si="4">+G10+L10+Q10</f>
        <v>0</v>
      </c>
    </row>
    <row r="11" spans="1:23" ht="13.5" customHeight="1">
      <c r="A11" s="140">
        <v>3</v>
      </c>
      <c r="B11" s="56" t="s">
        <v>2</v>
      </c>
      <c r="C11" s="148">
        <f>+計算!D7</f>
        <v>0</v>
      </c>
      <c r="D11" s="149">
        <f>+計算!E7</f>
        <v>0</v>
      </c>
      <c r="E11" s="150">
        <f>+計算!F7</f>
        <v>0</v>
      </c>
      <c r="F11" s="60">
        <f>+計算!X7</f>
        <v>0</v>
      </c>
      <c r="G11" s="60">
        <f>+計算!AB7</f>
        <v>0</v>
      </c>
      <c r="H11" s="148">
        <f>+計算!J7</f>
        <v>0</v>
      </c>
      <c r="I11" s="149">
        <f>+計算!K7</f>
        <v>0</v>
      </c>
      <c r="J11" s="150">
        <f>+計算!L7</f>
        <v>0</v>
      </c>
      <c r="K11" s="60">
        <f>+計算!Y7</f>
        <v>0</v>
      </c>
      <c r="L11" s="60">
        <f>+計算!AC7</f>
        <v>0</v>
      </c>
      <c r="M11" s="148">
        <f>+計算!R7</f>
        <v>0</v>
      </c>
      <c r="N11" s="149">
        <f>+計算!S7</f>
        <v>0</v>
      </c>
      <c r="O11" s="150">
        <f>+計算!T7</f>
        <v>0</v>
      </c>
      <c r="P11" s="60">
        <f>+計算!Z7</f>
        <v>0</v>
      </c>
      <c r="Q11" s="60">
        <f>+計算!AD7</f>
        <v>0</v>
      </c>
      <c r="R11" s="148">
        <f t="shared" si="0"/>
        <v>0</v>
      </c>
      <c r="S11" s="149">
        <f t="shared" si="1"/>
        <v>0</v>
      </c>
      <c r="T11" s="150">
        <f t="shared" si="2"/>
        <v>0</v>
      </c>
      <c r="U11" s="60">
        <f t="shared" si="3"/>
        <v>0</v>
      </c>
      <c r="V11" s="60">
        <f t="shared" si="4"/>
        <v>0</v>
      </c>
    </row>
    <row r="12" spans="1:23" ht="13.5" customHeight="1">
      <c r="A12" s="140">
        <v>6</v>
      </c>
      <c r="B12" s="56" t="s">
        <v>3</v>
      </c>
      <c r="C12" s="148">
        <f>+計算!D8</f>
        <v>0</v>
      </c>
      <c r="D12" s="149">
        <f>+計算!E8</f>
        <v>0</v>
      </c>
      <c r="E12" s="150">
        <f>+計算!F8</f>
        <v>0</v>
      </c>
      <c r="F12" s="60">
        <f>+計算!X8</f>
        <v>0</v>
      </c>
      <c r="G12" s="60">
        <f>+計算!AB8</f>
        <v>0</v>
      </c>
      <c r="H12" s="148">
        <f>+計算!J8</f>
        <v>0</v>
      </c>
      <c r="I12" s="149">
        <f>+計算!K8</f>
        <v>0</v>
      </c>
      <c r="J12" s="150">
        <f>+計算!L8</f>
        <v>0</v>
      </c>
      <c r="K12" s="60">
        <f>+計算!Y8</f>
        <v>0</v>
      </c>
      <c r="L12" s="60">
        <f>+計算!AC8</f>
        <v>0</v>
      </c>
      <c r="M12" s="148">
        <f>+計算!R8</f>
        <v>0</v>
      </c>
      <c r="N12" s="149">
        <f>+計算!S8</f>
        <v>0</v>
      </c>
      <c r="O12" s="150">
        <f>+計算!T8</f>
        <v>0</v>
      </c>
      <c r="P12" s="60">
        <f>+計算!Z8</f>
        <v>0</v>
      </c>
      <c r="Q12" s="60">
        <f>+計算!AD8</f>
        <v>0</v>
      </c>
      <c r="R12" s="148">
        <f t="shared" si="0"/>
        <v>0</v>
      </c>
      <c r="S12" s="149">
        <f t="shared" si="1"/>
        <v>0</v>
      </c>
      <c r="T12" s="150">
        <f t="shared" si="2"/>
        <v>0</v>
      </c>
      <c r="U12" s="60">
        <f t="shared" si="3"/>
        <v>0</v>
      </c>
      <c r="V12" s="60">
        <f t="shared" si="4"/>
        <v>0</v>
      </c>
    </row>
    <row r="13" spans="1:23" ht="13.5" customHeight="1">
      <c r="A13" s="140">
        <v>11</v>
      </c>
      <c r="B13" s="56" t="s">
        <v>4</v>
      </c>
      <c r="C13" s="148">
        <f>+計算!D9</f>
        <v>0</v>
      </c>
      <c r="D13" s="149">
        <f>+計算!E9</f>
        <v>0</v>
      </c>
      <c r="E13" s="150">
        <f>+計算!F9</f>
        <v>0</v>
      </c>
      <c r="F13" s="60">
        <f>+計算!X9</f>
        <v>0</v>
      </c>
      <c r="G13" s="60">
        <f>+計算!AB9</f>
        <v>0</v>
      </c>
      <c r="H13" s="148">
        <f>+計算!J9</f>
        <v>0</v>
      </c>
      <c r="I13" s="149">
        <f>+計算!K9</f>
        <v>0</v>
      </c>
      <c r="J13" s="150">
        <f>+計算!L9</f>
        <v>0</v>
      </c>
      <c r="K13" s="60">
        <f>+計算!Y9</f>
        <v>0</v>
      </c>
      <c r="L13" s="60">
        <f>+計算!AC9</f>
        <v>0</v>
      </c>
      <c r="M13" s="148">
        <f>+計算!R9</f>
        <v>0</v>
      </c>
      <c r="N13" s="149">
        <f>+計算!S9</f>
        <v>0</v>
      </c>
      <c r="O13" s="150">
        <f>+計算!T9</f>
        <v>0</v>
      </c>
      <c r="P13" s="60">
        <f>+計算!Z9</f>
        <v>0</v>
      </c>
      <c r="Q13" s="60">
        <f>+計算!AD9</f>
        <v>0</v>
      </c>
      <c r="R13" s="148">
        <f t="shared" si="0"/>
        <v>0</v>
      </c>
      <c r="S13" s="149">
        <f t="shared" si="1"/>
        <v>0</v>
      </c>
      <c r="T13" s="150">
        <f t="shared" si="2"/>
        <v>0</v>
      </c>
      <c r="U13" s="60">
        <f t="shared" si="3"/>
        <v>0</v>
      </c>
      <c r="V13" s="60">
        <f t="shared" si="4"/>
        <v>0</v>
      </c>
    </row>
    <row r="14" spans="1:23" ht="13.5" customHeight="1">
      <c r="A14" s="141">
        <v>15</v>
      </c>
      <c r="B14" s="57" t="s">
        <v>5</v>
      </c>
      <c r="C14" s="156">
        <f>+計算!D10</f>
        <v>0</v>
      </c>
      <c r="D14" s="157">
        <f>+計算!E10</f>
        <v>0</v>
      </c>
      <c r="E14" s="135">
        <f>+計算!F10</f>
        <v>0</v>
      </c>
      <c r="F14" s="67">
        <f>+計算!X10</f>
        <v>0</v>
      </c>
      <c r="G14" s="67">
        <f>+計算!AB10</f>
        <v>0</v>
      </c>
      <c r="H14" s="156">
        <f>+計算!J10</f>
        <v>0</v>
      </c>
      <c r="I14" s="157">
        <f>+計算!K10</f>
        <v>0</v>
      </c>
      <c r="J14" s="135">
        <f>+計算!L10</f>
        <v>0</v>
      </c>
      <c r="K14" s="67">
        <f>+計算!Y10</f>
        <v>0</v>
      </c>
      <c r="L14" s="67">
        <f>+計算!AC10</f>
        <v>0</v>
      </c>
      <c r="M14" s="156">
        <f>+計算!R10</f>
        <v>0</v>
      </c>
      <c r="N14" s="157">
        <f>+計算!S10</f>
        <v>0</v>
      </c>
      <c r="O14" s="135">
        <f>+計算!T10</f>
        <v>0</v>
      </c>
      <c r="P14" s="67">
        <f>+計算!Z10</f>
        <v>0</v>
      </c>
      <c r="Q14" s="67">
        <f>+計算!AD10</f>
        <v>0</v>
      </c>
      <c r="R14" s="156">
        <f t="shared" si="0"/>
        <v>0</v>
      </c>
      <c r="S14" s="157">
        <f t="shared" si="1"/>
        <v>0</v>
      </c>
      <c r="T14" s="135">
        <f t="shared" si="2"/>
        <v>0</v>
      </c>
      <c r="U14" s="67">
        <f t="shared" si="3"/>
        <v>0</v>
      </c>
      <c r="V14" s="67">
        <f t="shared" si="4"/>
        <v>0</v>
      </c>
    </row>
    <row r="15" spans="1:23" ht="13.5" customHeight="1">
      <c r="A15" s="140">
        <v>16</v>
      </c>
      <c r="B15" s="56" t="s">
        <v>6</v>
      </c>
      <c r="C15" s="148">
        <f>+計算!D11</f>
        <v>0</v>
      </c>
      <c r="D15" s="149">
        <f>+計算!E11</f>
        <v>0</v>
      </c>
      <c r="E15" s="150">
        <f>+計算!F11</f>
        <v>0</v>
      </c>
      <c r="F15" s="60">
        <f>+計算!X11</f>
        <v>0</v>
      </c>
      <c r="G15" s="60">
        <f>+計算!AB11</f>
        <v>0</v>
      </c>
      <c r="H15" s="148">
        <f>+計算!J11</f>
        <v>0</v>
      </c>
      <c r="I15" s="149">
        <f>+計算!K11</f>
        <v>0</v>
      </c>
      <c r="J15" s="150">
        <f>+計算!L11</f>
        <v>0</v>
      </c>
      <c r="K15" s="60">
        <f>+計算!Y11</f>
        <v>0</v>
      </c>
      <c r="L15" s="60">
        <f>+計算!AC11</f>
        <v>0</v>
      </c>
      <c r="M15" s="148">
        <f>+計算!R11</f>
        <v>0</v>
      </c>
      <c r="N15" s="149">
        <f>+計算!S11</f>
        <v>0</v>
      </c>
      <c r="O15" s="150">
        <f>+計算!T11</f>
        <v>0</v>
      </c>
      <c r="P15" s="60">
        <f>+計算!Z11</f>
        <v>0</v>
      </c>
      <c r="Q15" s="60">
        <f>+計算!AD11</f>
        <v>0</v>
      </c>
      <c r="R15" s="148">
        <f t="shared" si="0"/>
        <v>0</v>
      </c>
      <c r="S15" s="149">
        <f t="shared" si="1"/>
        <v>0</v>
      </c>
      <c r="T15" s="150">
        <f t="shared" si="2"/>
        <v>0</v>
      </c>
      <c r="U15" s="60">
        <f t="shared" si="3"/>
        <v>0</v>
      </c>
      <c r="V15" s="60">
        <f t="shared" si="4"/>
        <v>0</v>
      </c>
    </row>
    <row r="16" spans="1:23" ht="13.5" customHeight="1">
      <c r="A16" s="140">
        <v>20</v>
      </c>
      <c r="B16" s="56" t="s">
        <v>7</v>
      </c>
      <c r="C16" s="148">
        <f>+計算!D12</f>
        <v>0</v>
      </c>
      <c r="D16" s="149">
        <f>+計算!E12</f>
        <v>0</v>
      </c>
      <c r="E16" s="150">
        <f>+計算!F12</f>
        <v>0</v>
      </c>
      <c r="F16" s="60">
        <f>+計算!X12</f>
        <v>0</v>
      </c>
      <c r="G16" s="60">
        <f>+計算!AB12</f>
        <v>0</v>
      </c>
      <c r="H16" s="148">
        <f>+計算!J12</f>
        <v>0</v>
      </c>
      <c r="I16" s="149">
        <f>+計算!K12</f>
        <v>0</v>
      </c>
      <c r="J16" s="150">
        <f>+計算!L12</f>
        <v>0</v>
      </c>
      <c r="K16" s="60">
        <f>+計算!Y12</f>
        <v>0</v>
      </c>
      <c r="L16" s="60">
        <f>+計算!AC12</f>
        <v>0</v>
      </c>
      <c r="M16" s="148">
        <f>+計算!R12</f>
        <v>0</v>
      </c>
      <c r="N16" s="149">
        <f>+計算!S12</f>
        <v>0</v>
      </c>
      <c r="O16" s="150">
        <f>+計算!T12</f>
        <v>0</v>
      </c>
      <c r="P16" s="60">
        <f>+計算!Z12</f>
        <v>0</v>
      </c>
      <c r="Q16" s="60">
        <f>+計算!AD12</f>
        <v>0</v>
      </c>
      <c r="R16" s="148">
        <f t="shared" si="0"/>
        <v>0</v>
      </c>
      <c r="S16" s="149">
        <f t="shared" si="1"/>
        <v>0</v>
      </c>
      <c r="T16" s="150">
        <f t="shared" si="2"/>
        <v>0</v>
      </c>
      <c r="U16" s="60">
        <f t="shared" si="3"/>
        <v>0</v>
      </c>
      <c r="V16" s="60">
        <f t="shared" si="4"/>
        <v>0</v>
      </c>
    </row>
    <row r="17" spans="1:22" ht="13.5" customHeight="1">
      <c r="A17" s="140">
        <v>21</v>
      </c>
      <c r="B17" s="56" t="s">
        <v>8</v>
      </c>
      <c r="C17" s="148">
        <f>+計算!D13</f>
        <v>0</v>
      </c>
      <c r="D17" s="149">
        <f>+計算!E13</f>
        <v>0</v>
      </c>
      <c r="E17" s="150">
        <f>+計算!F13</f>
        <v>0</v>
      </c>
      <c r="F17" s="60">
        <f>+計算!X13</f>
        <v>0</v>
      </c>
      <c r="G17" s="60">
        <f>+計算!AB13</f>
        <v>0</v>
      </c>
      <c r="H17" s="148">
        <f>+計算!J13</f>
        <v>0</v>
      </c>
      <c r="I17" s="149">
        <f>+計算!K13</f>
        <v>0</v>
      </c>
      <c r="J17" s="150">
        <f>+計算!L13</f>
        <v>0</v>
      </c>
      <c r="K17" s="60">
        <f>+計算!Y13</f>
        <v>0</v>
      </c>
      <c r="L17" s="60">
        <f>+計算!AC13</f>
        <v>0</v>
      </c>
      <c r="M17" s="148">
        <f>+計算!R13</f>
        <v>0</v>
      </c>
      <c r="N17" s="149">
        <f>+計算!S13</f>
        <v>0</v>
      </c>
      <c r="O17" s="150">
        <f>+計算!T13</f>
        <v>0</v>
      </c>
      <c r="P17" s="60">
        <f>+計算!Z13</f>
        <v>0</v>
      </c>
      <c r="Q17" s="60">
        <f>+計算!AD13</f>
        <v>0</v>
      </c>
      <c r="R17" s="148">
        <f t="shared" si="0"/>
        <v>0</v>
      </c>
      <c r="S17" s="149">
        <f t="shared" si="1"/>
        <v>0</v>
      </c>
      <c r="T17" s="150">
        <f t="shared" si="2"/>
        <v>0</v>
      </c>
      <c r="U17" s="60">
        <f t="shared" si="3"/>
        <v>0</v>
      </c>
      <c r="V17" s="60">
        <f t="shared" si="4"/>
        <v>0</v>
      </c>
    </row>
    <row r="18" spans="1:22" ht="13.5" customHeight="1">
      <c r="A18" s="142">
        <v>25</v>
      </c>
      <c r="B18" s="58" t="s">
        <v>9</v>
      </c>
      <c r="C18" s="158">
        <f>+計算!D14</f>
        <v>0</v>
      </c>
      <c r="D18" s="159">
        <f>+計算!E14</f>
        <v>0</v>
      </c>
      <c r="E18" s="160">
        <f>+計算!F14</f>
        <v>0</v>
      </c>
      <c r="F18" s="68">
        <f>+計算!X14</f>
        <v>0</v>
      </c>
      <c r="G18" s="68">
        <f>+計算!AB14</f>
        <v>0</v>
      </c>
      <c r="H18" s="158">
        <f>+計算!J14</f>
        <v>0</v>
      </c>
      <c r="I18" s="159">
        <f>+計算!K14</f>
        <v>0</v>
      </c>
      <c r="J18" s="160">
        <f>+計算!L14</f>
        <v>0</v>
      </c>
      <c r="K18" s="68">
        <f>+計算!Y14</f>
        <v>0</v>
      </c>
      <c r="L18" s="68">
        <f>+計算!AC14</f>
        <v>0</v>
      </c>
      <c r="M18" s="158">
        <f>+計算!R14</f>
        <v>0</v>
      </c>
      <c r="N18" s="159">
        <f>+計算!S14</f>
        <v>0</v>
      </c>
      <c r="O18" s="160">
        <f>+計算!T14</f>
        <v>0</v>
      </c>
      <c r="P18" s="68">
        <f>+計算!Z14</f>
        <v>0</v>
      </c>
      <c r="Q18" s="68">
        <f>+計算!AD14</f>
        <v>0</v>
      </c>
      <c r="R18" s="158">
        <f t="shared" si="0"/>
        <v>0</v>
      </c>
      <c r="S18" s="159">
        <f t="shared" si="1"/>
        <v>0</v>
      </c>
      <c r="T18" s="160">
        <f t="shared" si="2"/>
        <v>0</v>
      </c>
      <c r="U18" s="68">
        <f t="shared" si="3"/>
        <v>0</v>
      </c>
      <c r="V18" s="68">
        <f t="shared" si="4"/>
        <v>0</v>
      </c>
    </row>
    <row r="19" spans="1:22" ht="13.5" customHeight="1">
      <c r="A19" s="140">
        <v>26</v>
      </c>
      <c r="B19" s="56" t="s">
        <v>10</v>
      </c>
      <c r="C19" s="148">
        <f>+計算!D15</f>
        <v>0</v>
      </c>
      <c r="D19" s="149">
        <f>+計算!E15</f>
        <v>0</v>
      </c>
      <c r="E19" s="150">
        <f>+計算!F15</f>
        <v>0</v>
      </c>
      <c r="F19" s="60">
        <f>+計算!X15</f>
        <v>0</v>
      </c>
      <c r="G19" s="60">
        <f>+計算!AB15</f>
        <v>0</v>
      </c>
      <c r="H19" s="148">
        <f>+計算!J15</f>
        <v>0</v>
      </c>
      <c r="I19" s="149">
        <f>+計算!K15</f>
        <v>0</v>
      </c>
      <c r="J19" s="150">
        <f>+計算!L15</f>
        <v>0</v>
      </c>
      <c r="K19" s="60">
        <f>+計算!Y15</f>
        <v>0</v>
      </c>
      <c r="L19" s="60">
        <f>+計算!AC15</f>
        <v>0</v>
      </c>
      <c r="M19" s="148">
        <f>+計算!R15</f>
        <v>0</v>
      </c>
      <c r="N19" s="149">
        <f>+計算!S15</f>
        <v>0</v>
      </c>
      <c r="O19" s="150">
        <f>+計算!T15</f>
        <v>0</v>
      </c>
      <c r="P19" s="60">
        <f>+計算!Z15</f>
        <v>0</v>
      </c>
      <c r="Q19" s="60">
        <f>+計算!AD15</f>
        <v>0</v>
      </c>
      <c r="R19" s="148">
        <f t="shared" si="0"/>
        <v>0</v>
      </c>
      <c r="S19" s="149">
        <f t="shared" si="1"/>
        <v>0</v>
      </c>
      <c r="T19" s="150">
        <f t="shared" si="2"/>
        <v>0</v>
      </c>
      <c r="U19" s="60">
        <f t="shared" si="3"/>
        <v>0</v>
      </c>
      <c r="V19" s="60">
        <f t="shared" si="4"/>
        <v>0</v>
      </c>
    </row>
    <row r="20" spans="1:22" ht="13.5" customHeight="1">
      <c r="A20" s="140">
        <v>27</v>
      </c>
      <c r="B20" s="56" t="s">
        <v>11</v>
      </c>
      <c r="C20" s="148">
        <f>+計算!D16</f>
        <v>0</v>
      </c>
      <c r="D20" s="149">
        <f>+計算!E16</f>
        <v>0</v>
      </c>
      <c r="E20" s="150">
        <f>+計算!F16</f>
        <v>0</v>
      </c>
      <c r="F20" s="60">
        <f>+計算!X16</f>
        <v>0</v>
      </c>
      <c r="G20" s="60">
        <f>+計算!AB16</f>
        <v>0</v>
      </c>
      <c r="H20" s="148">
        <f>+計算!J16</f>
        <v>0</v>
      </c>
      <c r="I20" s="149">
        <f>+計算!K16</f>
        <v>0</v>
      </c>
      <c r="J20" s="150">
        <f>+計算!L16</f>
        <v>0</v>
      </c>
      <c r="K20" s="60">
        <f>+計算!Y16</f>
        <v>0</v>
      </c>
      <c r="L20" s="60">
        <f>+計算!AC16</f>
        <v>0</v>
      </c>
      <c r="M20" s="148">
        <f>+計算!R16</f>
        <v>0</v>
      </c>
      <c r="N20" s="149">
        <f>+計算!S16</f>
        <v>0</v>
      </c>
      <c r="O20" s="150">
        <f>+計算!T16</f>
        <v>0</v>
      </c>
      <c r="P20" s="60">
        <f>+計算!Z16</f>
        <v>0</v>
      </c>
      <c r="Q20" s="60">
        <f>+計算!AD16</f>
        <v>0</v>
      </c>
      <c r="R20" s="148">
        <f t="shared" si="0"/>
        <v>0</v>
      </c>
      <c r="S20" s="149">
        <f t="shared" si="1"/>
        <v>0</v>
      </c>
      <c r="T20" s="150">
        <f t="shared" si="2"/>
        <v>0</v>
      </c>
      <c r="U20" s="60">
        <f t="shared" si="3"/>
        <v>0</v>
      </c>
      <c r="V20" s="60">
        <f t="shared" si="4"/>
        <v>0</v>
      </c>
    </row>
    <row r="21" spans="1:22" ht="13.5" customHeight="1">
      <c r="A21" s="140">
        <v>28</v>
      </c>
      <c r="B21" s="56" t="s">
        <v>12</v>
      </c>
      <c r="C21" s="148">
        <f>+計算!D17</f>
        <v>0</v>
      </c>
      <c r="D21" s="149">
        <f>+計算!E17</f>
        <v>0</v>
      </c>
      <c r="E21" s="150">
        <f>+計算!F17</f>
        <v>0</v>
      </c>
      <c r="F21" s="60">
        <f>+計算!X17</f>
        <v>0</v>
      </c>
      <c r="G21" s="60">
        <f>+計算!AB17</f>
        <v>0</v>
      </c>
      <c r="H21" s="148">
        <f>+計算!J17</f>
        <v>0</v>
      </c>
      <c r="I21" s="149">
        <f>+計算!K17</f>
        <v>0</v>
      </c>
      <c r="J21" s="150">
        <f>+計算!L17</f>
        <v>0</v>
      </c>
      <c r="K21" s="60">
        <f>+計算!Y17</f>
        <v>0</v>
      </c>
      <c r="L21" s="60">
        <f>+計算!AC17</f>
        <v>0</v>
      </c>
      <c r="M21" s="148">
        <f>+計算!R17</f>
        <v>0</v>
      </c>
      <c r="N21" s="149">
        <f>+計算!S17</f>
        <v>0</v>
      </c>
      <c r="O21" s="150">
        <f>+計算!T17</f>
        <v>0</v>
      </c>
      <c r="P21" s="60">
        <f>+計算!Z17</f>
        <v>0</v>
      </c>
      <c r="Q21" s="60">
        <f>+計算!AD17</f>
        <v>0</v>
      </c>
      <c r="R21" s="148">
        <f t="shared" si="0"/>
        <v>0</v>
      </c>
      <c r="S21" s="149">
        <f t="shared" si="1"/>
        <v>0</v>
      </c>
      <c r="T21" s="150">
        <f t="shared" si="2"/>
        <v>0</v>
      </c>
      <c r="U21" s="60">
        <f t="shared" si="3"/>
        <v>0</v>
      </c>
      <c r="V21" s="60">
        <f t="shared" si="4"/>
        <v>0</v>
      </c>
    </row>
    <row r="22" spans="1:22" ht="13.5" customHeight="1">
      <c r="A22" s="140">
        <v>29</v>
      </c>
      <c r="B22" s="56" t="s">
        <v>13</v>
      </c>
      <c r="C22" s="148">
        <f>+計算!D18</f>
        <v>0</v>
      </c>
      <c r="D22" s="149">
        <f>+計算!E18</f>
        <v>0</v>
      </c>
      <c r="E22" s="150">
        <f>+計算!F18</f>
        <v>0</v>
      </c>
      <c r="F22" s="60">
        <f>+計算!X18</f>
        <v>0</v>
      </c>
      <c r="G22" s="60">
        <f>+計算!AB18</f>
        <v>0</v>
      </c>
      <c r="H22" s="148">
        <f>+計算!J18</f>
        <v>0</v>
      </c>
      <c r="I22" s="149">
        <f>+計算!K18</f>
        <v>0</v>
      </c>
      <c r="J22" s="150">
        <f>+計算!L18</f>
        <v>0</v>
      </c>
      <c r="K22" s="60">
        <f>+計算!Y18</f>
        <v>0</v>
      </c>
      <c r="L22" s="60">
        <f>+計算!AC18</f>
        <v>0</v>
      </c>
      <c r="M22" s="148">
        <f>+計算!R18</f>
        <v>0</v>
      </c>
      <c r="N22" s="149">
        <f>+計算!S18</f>
        <v>0</v>
      </c>
      <c r="O22" s="150">
        <f>+計算!T18</f>
        <v>0</v>
      </c>
      <c r="P22" s="60">
        <f>+計算!Z18</f>
        <v>0</v>
      </c>
      <c r="Q22" s="60">
        <f>+計算!AD18</f>
        <v>0</v>
      </c>
      <c r="R22" s="148">
        <f t="shared" si="0"/>
        <v>0</v>
      </c>
      <c r="S22" s="149">
        <f t="shared" si="1"/>
        <v>0</v>
      </c>
      <c r="T22" s="150">
        <f t="shared" si="2"/>
        <v>0</v>
      </c>
      <c r="U22" s="60">
        <f t="shared" si="3"/>
        <v>0</v>
      </c>
      <c r="V22" s="60">
        <f t="shared" si="4"/>
        <v>0</v>
      </c>
    </row>
    <row r="23" spans="1:22" ht="13.5" customHeight="1">
      <c r="A23" s="140">
        <v>32</v>
      </c>
      <c r="B23" s="56" t="s">
        <v>16</v>
      </c>
      <c r="C23" s="148">
        <f>+計算!D19</f>
        <v>0</v>
      </c>
      <c r="D23" s="149">
        <f>+計算!E19</f>
        <v>0</v>
      </c>
      <c r="E23" s="150">
        <f>+計算!F19</f>
        <v>0</v>
      </c>
      <c r="F23" s="60">
        <f>+計算!X19</f>
        <v>0</v>
      </c>
      <c r="G23" s="60">
        <f>+計算!AB19</f>
        <v>0</v>
      </c>
      <c r="H23" s="148">
        <f>+計算!J19</f>
        <v>0</v>
      </c>
      <c r="I23" s="149">
        <f>+計算!K19</f>
        <v>0</v>
      </c>
      <c r="J23" s="150">
        <f>+計算!L19</f>
        <v>0</v>
      </c>
      <c r="K23" s="60">
        <f>+計算!Y19</f>
        <v>0</v>
      </c>
      <c r="L23" s="60">
        <f>+計算!AC19</f>
        <v>0</v>
      </c>
      <c r="M23" s="148">
        <f>+計算!R19</f>
        <v>0</v>
      </c>
      <c r="N23" s="149">
        <f>+計算!S19</f>
        <v>0</v>
      </c>
      <c r="O23" s="150">
        <f>+計算!T19</f>
        <v>0</v>
      </c>
      <c r="P23" s="60">
        <f>+計算!Z19</f>
        <v>0</v>
      </c>
      <c r="Q23" s="60">
        <f>+計算!AD19</f>
        <v>0</v>
      </c>
      <c r="R23" s="148">
        <f t="shared" si="0"/>
        <v>0</v>
      </c>
      <c r="S23" s="149">
        <f t="shared" si="1"/>
        <v>0</v>
      </c>
      <c r="T23" s="150">
        <f t="shared" si="2"/>
        <v>0</v>
      </c>
      <c r="U23" s="60">
        <f t="shared" si="3"/>
        <v>0</v>
      </c>
      <c r="V23" s="60">
        <f t="shared" si="4"/>
        <v>0</v>
      </c>
    </row>
    <row r="24" spans="1:22" ht="13.5" customHeight="1">
      <c r="A24" s="141">
        <v>33</v>
      </c>
      <c r="B24" s="57" t="s">
        <v>14</v>
      </c>
      <c r="C24" s="156">
        <f>+計算!D20</f>
        <v>0</v>
      </c>
      <c r="D24" s="157">
        <f>+計算!E20</f>
        <v>0</v>
      </c>
      <c r="E24" s="135">
        <f>+計算!F20</f>
        <v>0</v>
      </c>
      <c r="F24" s="67">
        <f>+計算!X20</f>
        <v>0</v>
      </c>
      <c r="G24" s="67">
        <f>+計算!AB20</f>
        <v>0</v>
      </c>
      <c r="H24" s="156">
        <f>+計算!J20</f>
        <v>0</v>
      </c>
      <c r="I24" s="157">
        <f>+計算!K20</f>
        <v>0</v>
      </c>
      <c r="J24" s="135">
        <f>+計算!L20</f>
        <v>0</v>
      </c>
      <c r="K24" s="67">
        <f>+計算!Y20</f>
        <v>0</v>
      </c>
      <c r="L24" s="67">
        <f>+計算!AC20</f>
        <v>0</v>
      </c>
      <c r="M24" s="156">
        <f>+計算!R20</f>
        <v>0</v>
      </c>
      <c r="N24" s="157">
        <f>+計算!S20</f>
        <v>0</v>
      </c>
      <c r="O24" s="135">
        <f>+計算!T20</f>
        <v>0</v>
      </c>
      <c r="P24" s="67">
        <f>+計算!Z20</f>
        <v>0</v>
      </c>
      <c r="Q24" s="67">
        <f>+計算!AD20</f>
        <v>0</v>
      </c>
      <c r="R24" s="156">
        <f t="shared" si="0"/>
        <v>0</v>
      </c>
      <c r="S24" s="157">
        <f t="shared" si="1"/>
        <v>0</v>
      </c>
      <c r="T24" s="135">
        <f t="shared" si="2"/>
        <v>0</v>
      </c>
      <c r="U24" s="67">
        <f t="shared" si="3"/>
        <v>0</v>
      </c>
      <c r="V24" s="67">
        <f t="shared" si="4"/>
        <v>0</v>
      </c>
    </row>
    <row r="25" spans="1:22" ht="13.5" customHeight="1">
      <c r="A25" s="140">
        <v>34</v>
      </c>
      <c r="B25" s="56" t="s">
        <v>15</v>
      </c>
      <c r="C25" s="148">
        <f>+計算!D21</f>
        <v>0</v>
      </c>
      <c r="D25" s="149">
        <f>+計算!E21</f>
        <v>0</v>
      </c>
      <c r="E25" s="150">
        <f>+計算!F21</f>
        <v>0</v>
      </c>
      <c r="F25" s="60">
        <f>+計算!X21</f>
        <v>0</v>
      </c>
      <c r="G25" s="60">
        <f>+計算!AB21</f>
        <v>0</v>
      </c>
      <c r="H25" s="148">
        <f>+計算!J21</f>
        <v>0</v>
      </c>
      <c r="I25" s="149">
        <f>+計算!K21</f>
        <v>0</v>
      </c>
      <c r="J25" s="150">
        <f>+計算!L21</f>
        <v>0</v>
      </c>
      <c r="K25" s="60">
        <f>+計算!Y21</f>
        <v>0</v>
      </c>
      <c r="L25" s="60">
        <f>+計算!AC21</f>
        <v>0</v>
      </c>
      <c r="M25" s="148">
        <f>+計算!R21</f>
        <v>0</v>
      </c>
      <c r="N25" s="149">
        <f>+計算!S21</f>
        <v>0</v>
      </c>
      <c r="O25" s="150">
        <f>+計算!T21</f>
        <v>0</v>
      </c>
      <c r="P25" s="60">
        <f>+計算!Z21</f>
        <v>0</v>
      </c>
      <c r="Q25" s="60">
        <f>+計算!AD21</f>
        <v>0</v>
      </c>
      <c r="R25" s="148">
        <f t="shared" si="0"/>
        <v>0</v>
      </c>
      <c r="S25" s="149">
        <f t="shared" si="1"/>
        <v>0</v>
      </c>
      <c r="T25" s="150">
        <f t="shared" si="2"/>
        <v>0</v>
      </c>
      <c r="U25" s="60">
        <f t="shared" si="3"/>
        <v>0</v>
      </c>
      <c r="V25" s="60">
        <f t="shared" si="4"/>
        <v>0</v>
      </c>
    </row>
    <row r="26" spans="1:22" ht="13.5" customHeight="1">
      <c r="A26" s="140">
        <v>35</v>
      </c>
      <c r="B26" s="56" t="s">
        <v>17</v>
      </c>
      <c r="C26" s="148">
        <f>+計算!D22</f>
        <v>0</v>
      </c>
      <c r="D26" s="149">
        <f>+計算!E22</f>
        <v>0</v>
      </c>
      <c r="E26" s="150">
        <f>+計算!F22</f>
        <v>0</v>
      </c>
      <c r="F26" s="60">
        <f>+計算!X22</f>
        <v>0</v>
      </c>
      <c r="G26" s="60">
        <f>+計算!AB22</f>
        <v>0</v>
      </c>
      <c r="H26" s="148">
        <f>+計算!J22</f>
        <v>0</v>
      </c>
      <c r="I26" s="149">
        <f>+計算!K22</f>
        <v>0</v>
      </c>
      <c r="J26" s="150">
        <f>+計算!L22</f>
        <v>0</v>
      </c>
      <c r="K26" s="60">
        <f>+計算!Y22</f>
        <v>0</v>
      </c>
      <c r="L26" s="60">
        <f>+計算!AC22</f>
        <v>0</v>
      </c>
      <c r="M26" s="148">
        <f>+計算!R22</f>
        <v>0</v>
      </c>
      <c r="N26" s="149">
        <f>+計算!S22</f>
        <v>0</v>
      </c>
      <c r="O26" s="150">
        <f>+計算!T22</f>
        <v>0</v>
      </c>
      <c r="P26" s="60">
        <f>+計算!Z22</f>
        <v>0</v>
      </c>
      <c r="Q26" s="60">
        <f>+計算!AD22</f>
        <v>0</v>
      </c>
      <c r="R26" s="148">
        <f t="shared" si="0"/>
        <v>0</v>
      </c>
      <c r="S26" s="149">
        <f t="shared" si="1"/>
        <v>0</v>
      </c>
      <c r="T26" s="150">
        <f t="shared" si="2"/>
        <v>0</v>
      </c>
      <c r="U26" s="60">
        <f t="shared" si="3"/>
        <v>0</v>
      </c>
      <c r="V26" s="60">
        <f t="shared" si="4"/>
        <v>0</v>
      </c>
    </row>
    <row r="27" spans="1:22" ht="13.5" customHeight="1">
      <c r="A27" s="140">
        <v>39</v>
      </c>
      <c r="B27" s="56" t="s">
        <v>18</v>
      </c>
      <c r="C27" s="148">
        <f>+計算!D23</f>
        <v>0</v>
      </c>
      <c r="D27" s="149">
        <f>+計算!E23</f>
        <v>0</v>
      </c>
      <c r="E27" s="150">
        <f>+計算!F23</f>
        <v>0</v>
      </c>
      <c r="F27" s="60">
        <f>+計算!X23</f>
        <v>0</v>
      </c>
      <c r="G27" s="60">
        <f>+計算!AB23</f>
        <v>0</v>
      </c>
      <c r="H27" s="148">
        <f>+計算!J23</f>
        <v>0</v>
      </c>
      <c r="I27" s="149">
        <f>+計算!K23</f>
        <v>0</v>
      </c>
      <c r="J27" s="150">
        <f>+計算!L23</f>
        <v>0</v>
      </c>
      <c r="K27" s="60">
        <f>+計算!Y23</f>
        <v>0</v>
      </c>
      <c r="L27" s="60">
        <f>+計算!AC23</f>
        <v>0</v>
      </c>
      <c r="M27" s="148">
        <f>+計算!R23</f>
        <v>0</v>
      </c>
      <c r="N27" s="149">
        <f>+計算!S23</f>
        <v>0</v>
      </c>
      <c r="O27" s="150">
        <f>+計算!T23</f>
        <v>0</v>
      </c>
      <c r="P27" s="60">
        <f>+計算!Z23</f>
        <v>0</v>
      </c>
      <c r="Q27" s="60">
        <f>+計算!AD23</f>
        <v>0</v>
      </c>
      <c r="R27" s="148">
        <f t="shared" si="0"/>
        <v>0</v>
      </c>
      <c r="S27" s="149">
        <f t="shared" si="1"/>
        <v>0</v>
      </c>
      <c r="T27" s="150">
        <f t="shared" si="2"/>
        <v>0</v>
      </c>
      <c r="U27" s="60">
        <f t="shared" si="3"/>
        <v>0</v>
      </c>
      <c r="V27" s="60">
        <f t="shared" si="4"/>
        <v>0</v>
      </c>
    </row>
    <row r="28" spans="1:22" ht="13.5" customHeight="1">
      <c r="A28" s="142">
        <v>41</v>
      </c>
      <c r="B28" s="58" t="s">
        <v>19</v>
      </c>
      <c r="C28" s="158">
        <f>+計算!D24</f>
        <v>0</v>
      </c>
      <c r="D28" s="159">
        <f>+計算!E24</f>
        <v>0</v>
      </c>
      <c r="E28" s="160">
        <f>+計算!F24</f>
        <v>0</v>
      </c>
      <c r="F28" s="68">
        <f>+計算!X24</f>
        <v>0</v>
      </c>
      <c r="G28" s="68">
        <f>+計算!AB24</f>
        <v>0</v>
      </c>
      <c r="H28" s="158">
        <f>+計算!J24</f>
        <v>0</v>
      </c>
      <c r="I28" s="159">
        <f>+計算!K24</f>
        <v>0</v>
      </c>
      <c r="J28" s="160">
        <f>+計算!L24</f>
        <v>0</v>
      </c>
      <c r="K28" s="68">
        <f>+計算!Y24</f>
        <v>0</v>
      </c>
      <c r="L28" s="68">
        <f>+計算!AC24</f>
        <v>0</v>
      </c>
      <c r="M28" s="158">
        <f>+計算!R24</f>
        <v>0</v>
      </c>
      <c r="N28" s="159">
        <f>+計算!S24</f>
        <v>0</v>
      </c>
      <c r="O28" s="160">
        <f>+計算!T24</f>
        <v>0</v>
      </c>
      <c r="P28" s="68">
        <f>+計算!Z24</f>
        <v>0</v>
      </c>
      <c r="Q28" s="68">
        <f>+計算!AD24</f>
        <v>0</v>
      </c>
      <c r="R28" s="158">
        <f t="shared" si="0"/>
        <v>0</v>
      </c>
      <c r="S28" s="159">
        <f t="shared" si="1"/>
        <v>0</v>
      </c>
      <c r="T28" s="160">
        <f t="shared" si="2"/>
        <v>0</v>
      </c>
      <c r="U28" s="68">
        <f t="shared" si="3"/>
        <v>0</v>
      </c>
      <c r="V28" s="68">
        <f t="shared" si="4"/>
        <v>0</v>
      </c>
    </row>
    <row r="29" spans="1:22" ht="13.5" customHeight="1">
      <c r="A29" s="140">
        <v>46</v>
      </c>
      <c r="B29" s="56" t="s">
        <v>20</v>
      </c>
      <c r="C29" s="148">
        <f>+計算!D25</f>
        <v>0</v>
      </c>
      <c r="D29" s="149">
        <f>+計算!E25</f>
        <v>0</v>
      </c>
      <c r="E29" s="150">
        <f>+計算!F25</f>
        <v>0</v>
      </c>
      <c r="F29" s="60">
        <f>+計算!X25</f>
        <v>0</v>
      </c>
      <c r="G29" s="60">
        <f>+計算!AB25</f>
        <v>0</v>
      </c>
      <c r="H29" s="148">
        <f>+計算!J25</f>
        <v>0</v>
      </c>
      <c r="I29" s="149">
        <f>+計算!K25</f>
        <v>0</v>
      </c>
      <c r="J29" s="150">
        <f>+計算!L25</f>
        <v>0</v>
      </c>
      <c r="K29" s="60">
        <f>+計算!Y25</f>
        <v>0</v>
      </c>
      <c r="L29" s="60">
        <f>+計算!AC25</f>
        <v>0</v>
      </c>
      <c r="M29" s="148">
        <f>+計算!R25</f>
        <v>0</v>
      </c>
      <c r="N29" s="149">
        <f>+計算!S25</f>
        <v>0</v>
      </c>
      <c r="O29" s="150">
        <f>+計算!T25</f>
        <v>0</v>
      </c>
      <c r="P29" s="60">
        <f>+計算!Z25</f>
        <v>0</v>
      </c>
      <c r="Q29" s="60">
        <f>+計算!AD25</f>
        <v>0</v>
      </c>
      <c r="R29" s="148">
        <f t="shared" si="0"/>
        <v>0</v>
      </c>
      <c r="S29" s="149">
        <f t="shared" si="1"/>
        <v>0</v>
      </c>
      <c r="T29" s="150">
        <f t="shared" si="2"/>
        <v>0</v>
      </c>
      <c r="U29" s="60">
        <f t="shared" si="3"/>
        <v>0</v>
      </c>
      <c r="V29" s="60">
        <f t="shared" si="4"/>
        <v>0</v>
      </c>
    </row>
    <row r="30" spans="1:22" ht="13.5" customHeight="1">
      <c r="A30" s="140">
        <v>47</v>
      </c>
      <c r="B30" s="56" t="s">
        <v>199</v>
      </c>
      <c r="C30" s="148">
        <f>+計算!D26</f>
        <v>0</v>
      </c>
      <c r="D30" s="149">
        <f>+計算!E26</f>
        <v>0</v>
      </c>
      <c r="E30" s="150">
        <f>+計算!F26</f>
        <v>0</v>
      </c>
      <c r="F30" s="60">
        <f>+計算!X26</f>
        <v>0</v>
      </c>
      <c r="G30" s="60">
        <f>+計算!AB26</f>
        <v>0</v>
      </c>
      <c r="H30" s="148">
        <f>+計算!J26</f>
        <v>0</v>
      </c>
      <c r="I30" s="149">
        <f>+計算!K26</f>
        <v>0</v>
      </c>
      <c r="J30" s="150">
        <f>+計算!L26</f>
        <v>0</v>
      </c>
      <c r="K30" s="60">
        <f>+計算!Y26</f>
        <v>0</v>
      </c>
      <c r="L30" s="60">
        <f>+計算!AC26</f>
        <v>0</v>
      </c>
      <c r="M30" s="148">
        <f>+計算!R26</f>
        <v>0</v>
      </c>
      <c r="N30" s="149">
        <f>+計算!S26</f>
        <v>0</v>
      </c>
      <c r="O30" s="150">
        <f>+計算!T26</f>
        <v>0</v>
      </c>
      <c r="P30" s="60">
        <f>+計算!Z26</f>
        <v>0</v>
      </c>
      <c r="Q30" s="60">
        <f>+計算!AD26</f>
        <v>0</v>
      </c>
      <c r="R30" s="148">
        <f t="shared" si="0"/>
        <v>0</v>
      </c>
      <c r="S30" s="149">
        <f t="shared" si="1"/>
        <v>0</v>
      </c>
      <c r="T30" s="150">
        <f t="shared" si="2"/>
        <v>0</v>
      </c>
      <c r="U30" s="60">
        <f t="shared" si="3"/>
        <v>0</v>
      </c>
      <c r="V30" s="60">
        <f t="shared" si="4"/>
        <v>0</v>
      </c>
    </row>
    <row r="31" spans="1:22" ht="13.5" customHeight="1">
      <c r="A31" s="140">
        <v>48</v>
      </c>
      <c r="B31" s="56" t="s">
        <v>200</v>
      </c>
      <c r="C31" s="148">
        <f>+計算!D27</f>
        <v>0</v>
      </c>
      <c r="D31" s="149">
        <f>+計算!E27</f>
        <v>0</v>
      </c>
      <c r="E31" s="150">
        <f>+計算!F27</f>
        <v>0</v>
      </c>
      <c r="F31" s="60">
        <f>+計算!X27</f>
        <v>0</v>
      </c>
      <c r="G31" s="60">
        <f>+計算!AB27</f>
        <v>0</v>
      </c>
      <c r="H31" s="148">
        <f>+計算!J27</f>
        <v>0</v>
      </c>
      <c r="I31" s="149">
        <f>+計算!K27</f>
        <v>0</v>
      </c>
      <c r="J31" s="150">
        <f>+計算!L27</f>
        <v>0</v>
      </c>
      <c r="K31" s="60">
        <f>+計算!Y27</f>
        <v>0</v>
      </c>
      <c r="L31" s="60">
        <f>+計算!AC27</f>
        <v>0</v>
      </c>
      <c r="M31" s="148">
        <f>+計算!R27</f>
        <v>0</v>
      </c>
      <c r="N31" s="149">
        <f>+計算!S27</f>
        <v>0</v>
      </c>
      <c r="O31" s="150">
        <f>+計算!T27</f>
        <v>0</v>
      </c>
      <c r="P31" s="60">
        <f>+計算!Z27</f>
        <v>0</v>
      </c>
      <c r="Q31" s="60">
        <f>+計算!AD27</f>
        <v>0</v>
      </c>
      <c r="R31" s="148">
        <f t="shared" si="0"/>
        <v>0</v>
      </c>
      <c r="S31" s="149">
        <f t="shared" si="1"/>
        <v>0</v>
      </c>
      <c r="T31" s="150">
        <f t="shared" si="2"/>
        <v>0</v>
      </c>
      <c r="U31" s="60">
        <f t="shared" si="3"/>
        <v>0</v>
      </c>
      <c r="V31" s="60">
        <f t="shared" si="4"/>
        <v>0</v>
      </c>
    </row>
    <row r="32" spans="1:22" ht="13.5" customHeight="1">
      <c r="A32" s="140">
        <v>51</v>
      </c>
      <c r="B32" s="56" t="s">
        <v>21</v>
      </c>
      <c r="C32" s="148">
        <f>+計算!D28</f>
        <v>0</v>
      </c>
      <c r="D32" s="149">
        <f>+計算!E28</f>
        <v>0</v>
      </c>
      <c r="E32" s="150">
        <f>+計算!F28</f>
        <v>0</v>
      </c>
      <c r="F32" s="60">
        <f>+計算!X28</f>
        <v>0</v>
      </c>
      <c r="G32" s="60">
        <f>+計算!AB28</f>
        <v>0</v>
      </c>
      <c r="H32" s="148">
        <f>+計算!J28</f>
        <v>0</v>
      </c>
      <c r="I32" s="149">
        <f>+計算!K28</f>
        <v>0</v>
      </c>
      <c r="J32" s="150">
        <f>+計算!L28</f>
        <v>0</v>
      </c>
      <c r="K32" s="60">
        <f>+計算!Y28</f>
        <v>0</v>
      </c>
      <c r="L32" s="60">
        <f>+計算!AC28</f>
        <v>0</v>
      </c>
      <c r="M32" s="148">
        <f>+計算!R28</f>
        <v>0</v>
      </c>
      <c r="N32" s="149">
        <f>+計算!S28</f>
        <v>0</v>
      </c>
      <c r="O32" s="150">
        <f>+計算!T28</f>
        <v>0</v>
      </c>
      <c r="P32" s="60">
        <f>+計算!Z28</f>
        <v>0</v>
      </c>
      <c r="Q32" s="60">
        <f>+計算!AD28</f>
        <v>0</v>
      </c>
      <c r="R32" s="148">
        <f t="shared" si="0"/>
        <v>0</v>
      </c>
      <c r="S32" s="149">
        <f t="shared" si="1"/>
        <v>0</v>
      </c>
      <c r="T32" s="150">
        <f t="shared" si="2"/>
        <v>0</v>
      </c>
      <c r="U32" s="60">
        <f t="shared" si="3"/>
        <v>0</v>
      </c>
      <c r="V32" s="60">
        <f t="shared" si="4"/>
        <v>0</v>
      </c>
    </row>
    <row r="33" spans="1:22" ht="13.5" customHeight="1">
      <c r="A33" s="140">
        <v>53</v>
      </c>
      <c r="B33" s="56" t="s">
        <v>22</v>
      </c>
      <c r="C33" s="148">
        <f>+計算!D29</f>
        <v>0</v>
      </c>
      <c r="D33" s="149">
        <f>+計算!E29</f>
        <v>0</v>
      </c>
      <c r="E33" s="150">
        <f>+計算!F29</f>
        <v>0</v>
      </c>
      <c r="F33" s="60">
        <f>+計算!X29</f>
        <v>0</v>
      </c>
      <c r="G33" s="60">
        <f>+計算!AB29</f>
        <v>0</v>
      </c>
      <c r="H33" s="148">
        <f>+計算!J29</f>
        <v>0</v>
      </c>
      <c r="I33" s="149">
        <f>+計算!K29</f>
        <v>0</v>
      </c>
      <c r="J33" s="150">
        <f>+計算!L29</f>
        <v>0</v>
      </c>
      <c r="K33" s="60">
        <f>+計算!Y29</f>
        <v>0</v>
      </c>
      <c r="L33" s="60">
        <f>+計算!AC29</f>
        <v>0</v>
      </c>
      <c r="M33" s="148">
        <f>+計算!R29</f>
        <v>0</v>
      </c>
      <c r="N33" s="149">
        <f>+計算!S29</f>
        <v>0</v>
      </c>
      <c r="O33" s="150">
        <f>+計算!T29</f>
        <v>0</v>
      </c>
      <c r="P33" s="60">
        <f>+計算!Z29</f>
        <v>0</v>
      </c>
      <c r="Q33" s="60">
        <f>+計算!AD29</f>
        <v>0</v>
      </c>
      <c r="R33" s="148">
        <f t="shared" si="0"/>
        <v>0</v>
      </c>
      <c r="S33" s="149">
        <f t="shared" si="1"/>
        <v>0</v>
      </c>
      <c r="T33" s="150">
        <f t="shared" si="2"/>
        <v>0</v>
      </c>
      <c r="U33" s="60">
        <f t="shared" si="3"/>
        <v>0</v>
      </c>
      <c r="V33" s="60">
        <f t="shared" si="4"/>
        <v>0</v>
      </c>
    </row>
    <row r="34" spans="1:22" ht="13.5" customHeight="1">
      <c r="A34" s="141">
        <v>55</v>
      </c>
      <c r="B34" s="57" t="s">
        <v>23</v>
      </c>
      <c r="C34" s="156">
        <f>+計算!D30</f>
        <v>0</v>
      </c>
      <c r="D34" s="157">
        <f>+計算!E30</f>
        <v>0</v>
      </c>
      <c r="E34" s="135">
        <f>+計算!F30</f>
        <v>0</v>
      </c>
      <c r="F34" s="67">
        <f>+計算!X30</f>
        <v>0</v>
      </c>
      <c r="G34" s="67">
        <f>+計算!AB30</f>
        <v>0</v>
      </c>
      <c r="H34" s="156">
        <f>+計算!J30</f>
        <v>0</v>
      </c>
      <c r="I34" s="157">
        <f>+計算!K30</f>
        <v>0</v>
      </c>
      <c r="J34" s="135">
        <f>+計算!L30</f>
        <v>0</v>
      </c>
      <c r="K34" s="67">
        <f>+計算!Y30</f>
        <v>0</v>
      </c>
      <c r="L34" s="67">
        <f>+計算!AC30</f>
        <v>0</v>
      </c>
      <c r="M34" s="156">
        <f>+計算!R30</f>
        <v>0</v>
      </c>
      <c r="N34" s="157">
        <f>+計算!S30</f>
        <v>0</v>
      </c>
      <c r="O34" s="135">
        <f>+計算!T30</f>
        <v>0</v>
      </c>
      <c r="P34" s="67">
        <f>+計算!Z30</f>
        <v>0</v>
      </c>
      <c r="Q34" s="67">
        <f>+計算!AD30</f>
        <v>0</v>
      </c>
      <c r="R34" s="156">
        <f t="shared" si="0"/>
        <v>0</v>
      </c>
      <c r="S34" s="157">
        <f t="shared" si="1"/>
        <v>0</v>
      </c>
      <c r="T34" s="135">
        <f t="shared" si="2"/>
        <v>0</v>
      </c>
      <c r="U34" s="67">
        <f t="shared" si="3"/>
        <v>0</v>
      </c>
      <c r="V34" s="67">
        <f t="shared" si="4"/>
        <v>0</v>
      </c>
    </row>
    <row r="35" spans="1:22" ht="13.5" customHeight="1">
      <c r="A35" s="140">
        <v>57</v>
      </c>
      <c r="B35" s="56" t="s">
        <v>205</v>
      </c>
      <c r="C35" s="148">
        <f>+計算!D31</f>
        <v>0</v>
      </c>
      <c r="D35" s="149">
        <f>+計算!E31</f>
        <v>0</v>
      </c>
      <c r="E35" s="150">
        <f>+計算!F31</f>
        <v>0</v>
      </c>
      <c r="F35" s="60">
        <f>+計算!X31</f>
        <v>0</v>
      </c>
      <c r="G35" s="60">
        <f>+計算!AB31</f>
        <v>0</v>
      </c>
      <c r="H35" s="148">
        <f>+計算!J31</f>
        <v>0</v>
      </c>
      <c r="I35" s="149">
        <f>+計算!K31</f>
        <v>0</v>
      </c>
      <c r="J35" s="150">
        <f>+計算!L31</f>
        <v>0</v>
      </c>
      <c r="K35" s="60">
        <f>+計算!Y31</f>
        <v>0</v>
      </c>
      <c r="L35" s="60">
        <f>+計算!AC31</f>
        <v>0</v>
      </c>
      <c r="M35" s="148">
        <f>+計算!R31</f>
        <v>0</v>
      </c>
      <c r="N35" s="149">
        <f>+計算!S31</f>
        <v>0</v>
      </c>
      <c r="O35" s="150">
        <f>+計算!T31</f>
        <v>0</v>
      </c>
      <c r="P35" s="60">
        <f>+計算!Z31</f>
        <v>0</v>
      </c>
      <c r="Q35" s="60">
        <f>+計算!AD31</f>
        <v>0</v>
      </c>
      <c r="R35" s="148">
        <f t="shared" si="0"/>
        <v>0</v>
      </c>
      <c r="S35" s="149">
        <f t="shared" si="1"/>
        <v>0</v>
      </c>
      <c r="T35" s="150">
        <f t="shared" si="2"/>
        <v>0</v>
      </c>
      <c r="U35" s="60">
        <f t="shared" si="3"/>
        <v>0</v>
      </c>
      <c r="V35" s="60">
        <f t="shared" si="4"/>
        <v>0</v>
      </c>
    </row>
    <row r="36" spans="1:22" ht="13.5" customHeight="1">
      <c r="A36" s="140">
        <v>59</v>
      </c>
      <c r="B36" s="56" t="s">
        <v>25</v>
      </c>
      <c r="C36" s="148">
        <f>+計算!D32</f>
        <v>0</v>
      </c>
      <c r="D36" s="149">
        <f>+計算!E32</f>
        <v>0</v>
      </c>
      <c r="E36" s="150">
        <f>+計算!F32</f>
        <v>0</v>
      </c>
      <c r="F36" s="60">
        <f>+計算!X32</f>
        <v>0</v>
      </c>
      <c r="G36" s="60">
        <f>+計算!AB32</f>
        <v>0</v>
      </c>
      <c r="H36" s="148">
        <f>+計算!J32</f>
        <v>0</v>
      </c>
      <c r="I36" s="149">
        <f>+計算!K32</f>
        <v>0</v>
      </c>
      <c r="J36" s="150">
        <f>+計算!L32</f>
        <v>0</v>
      </c>
      <c r="K36" s="60">
        <f>+計算!Y32</f>
        <v>0</v>
      </c>
      <c r="L36" s="60">
        <f>+計算!AC32</f>
        <v>0</v>
      </c>
      <c r="M36" s="148">
        <f>+計算!R32</f>
        <v>0</v>
      </c>
      <c r="N36" s="149">
        <f>+計算!S32</f>
        <v>0</v>
      </c>
      <c r="O36" s="150">
        <f>+計算!T32</f>
        <v>0</v>
      </c>
      <c r="P36" s="60">
        <f>+計算!Z32</f>
        <v>0</v>
      </c>
      <c r="Q36" s="60">
        <f>+計算!AD32</f>
        <v>0</v>
      </c>
      <c r="R36" s="148">
        <f t="shared" si="0"/>
        <v>0</v>
      </c>
      <c r="S36" s="149">
        <f t="shared" si="1"/>
        <v>0</v>
      </c>
      <c r="T36" s="150">
        <f t="shared" si="2"/>
        <v>0</v>
      </c>
      <c r="U36" s="60">
        <f t="shared" si="3"/>
        <v>0</v>
      </c>
      <c r="V36" s="60">
        <f t="shared" si="4"/>
        <v>0</v>
      </c>
    </row>
    <row r="37" spans="1:22" ht="13.5" customHeight="1">
      <c r="A37" s="140">
        <v>61</v>
      </c>
      <c r="B37" s="56" t="s">
        <v>26</v>
      </c>
      <c r="C37" s="148">
        <f>+計算!D33</f>
        <v>0</v>
      </c>
      <c r="D37" s="149">
        <f>+計算!E33</f>
        <v>0</v>
      </c>
      <c r="E37" s="150">
        <f>+計算!F33</f>
        <v>0</v>
      </c>
      <c r="F37" s="60">
        <f>+計算!X33</f>
        <v>0</v>
      </c>
      <c r="G37" s="60">
        <f>+計算!AB33</f>
        <v>0</v>
      </c>
      <c r="H37" s="148">
        <f>+計算!J33</f>
        <v>0</v>
      </c>
      <c r="I37" s="149">
        <f>+計算!K33</f>
        <v>0</v>
      </c>
      <c r="J37" s="150">
        <f>+計算!L33</f>
        <v>0</v>
      </c>
      <c r="K37" s="60">
        <f>+計算!Y33</f>
        <v>0</v>
      </c>
      <c r="L37" s="60">
        <f>+計算!AC33</f>
        <v>0</v>
      </c>
      <c r="M37" s="148">
        <f>+計算!R33</f>
        <v>0</v>
      </c>
      <c r="N37" s="149">
        <f>+計算!S33</f>
        <v>0</v>
      </c>
      <c r="O37" s="150">
        <f>+計算!T33</f>
        <v>0</v>
      </c>
      <c r="P37" s="60">
        <f>+計算!Z33</f>
        <v>0</v>
      </c>
      <c r="Q37" s="60">
        <f>+計算!AD33</f>
        <v>0</v>
      </c>
      <c r="R37" s="148">
        <f t="shared" si="0"/>
        <v>0</v>
      </c>
      <c r="S37" s="149">
        <f t="shared" si="1"/>
        <v>0</v>
      </c>
      <c r="T37" s="150">
        <f t="shared" si="2"/>
        <v>0</v>
      </c>
      <c r="U37" s="60">
        <f t="shared" si="3"/>
        <v>0</v>
      </c>
      <c r="V37" s="60">
        <f t="shared" si="4"/>
        <v>0</v>
      </c>
    </row>
    <row r="38" spans="1:22" ht="13.5" customHeight="1">
      <c r="A38" s="142">
        <v>63</v>
      </c>
      <c r="B38" s="58" t="s">
        <v>27</v>
      </c>
      <c r="C38" s="158">
        <f>+計算!D34</f>
        <v>0</v>
      </c>
      <c r="D38" s="159">
        <f>+計算!E34</f>
        <v>0</v>
      </c>
      <c r="E38" s="160">
        <f>+計算!F34</f>
        <v>0</v>
      </c>
      <c r="F38" s="68">
        <f>+計算!X34</f>
        <v>0</v>
      </c>
      <c r="G38" s="68">
        <f>+計算!AB34</f>
        <v>0</v>
      </c>
      <c r="H38" s="158">
        <f>+計算!J34</f>
        <v>0</v>
      </c>
      <c r="I38" s="159">
        <f>+計算!K34</f>
        <v>0</v>
      </c>
      <c r="J38" s="160">
        <f>+計算!L34</f>
        <v>0</v>
      </c>
      <c r="K38" s="68">
        <f>+計算!Y34</f>
        <v>0</v>
      </c>
      <c r="L38" s="68">
        <f>+計算!AC34</f>
        <v>0</v>
      </c>
      <c r="M38" s="158">
        <f>+計算!R34</f>
        <v>0</v>
      </c>
      <c r="N38" s="159">
        <f>+計算!S34</f>
        <v>0</v>
      </c>
      <c r="O38" s="160">
        <f>+計算!T34</f>
        <v>0</v>
      </c>
      <c r="P38" s="68">
        <f>+計算!Z34</f>
        <v>0</v>
      </c>
      <c r="Q38" s="68">
        <f>+計算!AD34</f>
        <v>0</v>
      </c>
      <c r="R38" s="158">
        <f t="shared" si="0"/>
        <v>0</v>
      </c>
      <c r="S38" s="159">
        <f t="shared" si="1"/>
        <v>0</v>
      </c>
      <c r="T38" s="160">
        <f t="shared" si="2"/>
        <v>0</v>
      </c>
      <c r="U38" s="68">
        <f t="shared" si="3"/>
        <v>0</v>
      </c>
      <c r="V38" s="68">
        <f t="shared" si="4"/>
        <v>0</v>
      </c>
    </row>
    <row r="39" spans="1:22" ht="13.5" customHeight="1">
      <c r="A39" s="141">
        <v>64</v>
      </c>
      <c r="B39" s="57" t="s">
        <v>201</v>
      </c>
      <c r="C39" s="156">
        <f>+計算!D35</f>
        <v>0</v>
      </c>
      <c r="D39" s="157">
        <f>+計算!E35</f>
        <v>0</v>
      </c>
      <c r="E39" s="135">
        <f>+計算!F35</f>
        <v>0</v>
      </c>
      <c r="F39" s="67">
        <f>+計算!X35</f>
        <v>0</v>
      </c>
      <c r="G39" s="67">
        <f>+計算!AB35</f>
        <v>0</v>
      </c>
      <c r="H39" s="156">
        <f>+計算!J35</f>
        <v>0</v>
      </c>
      <c r="I39" s="157">
        <f>+計算!K35</f>
        <v>0</v>
      </c>
      <c r="J39" s="135">
        <f>+計算!L35</f>
        <v>0</v>
      </c>
      <c r="K39" s="67">
        <f>+計算!Y35</f>
        <v>0</v>
      </c>
      <c r="L39" s="67">
        <f>+計算!AC35</f>
        <v>0</v>
      </c>
      <c r="M39" s="156">
        <f>+計算!R35</f>
        <v>0</v>
      </c>
      <c r="N39" s="157">
        <f>+計算!S35</f>
        <v>0</v>
      </c>
      <c r="O39" s="135">
        <f>+計算!T35</f>
        <v>0</v>
      </c>
      <c r="P39" s="67">
        <f>+計算!Z35</f>
        <v>0</v>
      </c>
      <c r="Q39" s="67">
        <f>+計算!AD35</f>
        <v>0</v>
      </c>
      <c r="R39" s="156">
        <f t="shared" si="0"/>
        <v>0</v>
      </c>
      <c r="S39" s="157">
        <f t="shared" si="1"/>
        <v>0</v>
      </c>
      <c r="T39" s="135">
        <f t="shared" si="2"/>
        <v>0</v>
      </c>
      <c r="U39" s="67">
        <f t="shared" si="3"/>
        <v>0</v>
      </c>
      <c r="V39" s="67">
        <f t="shared" si="4"/>
        <v>0</v>
      </c>
    </row>
    <row r="40" spans="1:22" ht="13.5" customHeight="1">
      <c r="A40" s="140">
        <v>65</v>
      </c>
      <c r="B40" s="56" t="s">
        <v>202</v>
      </c>
      <c r="C40" s="148">
        <f>+計算!D36</f>
        <v>0</v>
      </c>
      <c r="D40" s="149">
        <f>+計算!E36</f>
        <v>0</v>
      </c>
      <c r="E40" s="150">
        <f>+計算!F36</f>
        <v>0</v>
      </c>
      <c r="F40" s="60">
        <f>+計算!X36</f>
        <v>0</v>
      </c>
      <c r="G40" s="60">
        <f>+計算!AB36</f>
        <v>0</v>
      </c>
      <c r="H40" s="148">
        <f>+計算!J36</f>
        <v>0</v>
      </c>
      <c r="I40" s="149">
        <f>+計算!K36</f>
        <v>0</v>
      </c>
      <c r="J40" s="150">
        <f>+計算!L36</f>
        <v>0</v>
      </c>
      <c r="K40" s="60">
        <f>+計算!Y36</f>
        <v>0</v>
      </c>
      <c r="L40" s="60">
        <f>+計算!AC36</f>
        <v>0</v>
      </c>
      <c r="M40" s="148">
        <f>+計算!R36</f>
        <v>0</v>
      </c>
      <c r="N40" s="149">
        <f>+計算!S36</f>
        <v>0</v>
      </c>
      <c r="O40" s="150">
        <f>+計算!T36</f>
        <v>0</v>
      </c>
      <c r="P40" s="60">
        <f>+計算!Z36</f>
        <v>0</v>
      </c>
      <c r="Q40" s="60">
        <f>+計算!AD36</f>
        <v>0</v>
      </c>
      <c r="R40" s="148">
        <f t="shared" si="0"/>
        <v>0</v>
      </c>
      <c r="S40" s="149">
        <f t="shared" si="1"/>
        <v>0</v>
      </c>
      <c r="T40" s="150">
        <f t="shared" si="2"/>
        <v>0</v>
      </c>
      <c r="U40" s="60">
        <f t="shared" si="3"/>
        <v>0</v>
      </c>
      <c r="V40" s="60">
        <f t="shared" si="4"/>
        <v>0</v>
      </c>
    </row>
    <row r="41" spans="1:22" ht="13.5" customHeight="1">
      <c r="A41" s="140">
        <v>66</v>
      </c>
      <c r="B41" s="56" t="s">
        <v>28</v>
      </c>
      <c r="C41" s="148">
        <f>+計算!D37</f>
        <v>0</v>
      </c>
      <c r="D41" s="149">
        <f>+計算!E37</f>
        <v>0</v>
      </c>
      <c r="E41" s="150">
        <f>+計算!F37</f>
        <v>0</v>
      </c>
      <c r="F41" s="60">
        <f>+計算!X37</f>
        <v>0</v>
      </c>
      <c r="G41" s="60">
        <f>+計算!AB37</f>
        <v>0</v>
      </c>
      <c r="H41" s="148">
        <f>+計算!J37</f>
        <v>0</v>
      </c>
      <c r="I41" s="149">
        <f>+計算!K37</f>
        <v>0</v>
      </c>
      <c r="J41" s="150">
        <f>+計算!L37</f>
        <v>0</v>
      </c>
      <c r="K41" s="60">
        <f>+計算!Y37</f>
        <v>0</v>
      </c>
      <c r="L41" s="60">
        <f>+計算!AC37</f>
        <v>0</v>
      </c>
      <c r="M41" s="148">
        <f>+計算!R37</f>
        <v>0</v>
      </c>
      <c r="N41" s="149">
        <f>+計算!S37</f>
        <v>0</v>
      </c>
      <c r="O41" s="150">
        <f>+計算!T37</f>
        <v>0</v>
      </c>
      <c r="P41" s="60">
        <f>+計算!Z37</f>
        <v>0</v>
      </c>
      <c r="Q41" s="60">
        <f>+計算!AD37</f>
        <v>0</v>
      </c>
      <c r="R41" s="148">
        <f t="shared" si="0"/>
        <v>0</v>
      </c>
      <c r="S41" s="149">
        <f t="shared" si="1"/>
        <v>0</v>
      </c>
      <c r="T41" s="150">
        <f t="shared" si="2"/>
        <v>0</v>
      </c>
      <c r="U41" s="60">
        <f t="shared" si="3"/>
        <v>0</v>
      </c>
      <c r="V41" s="60">
        <f t="shared" si="4"/>
        <v>0</v>
      </c>
    </row>
    <row r="42" spans="1:22" ht="13.5" customHeight="1">
      <c r="A42" s="140">
        <v>67</v>
      </c>
      <c r="B42" s="56" t="s">
        <v>29</v>
      </c>
      <c r="C42" s="148">
        <f>+計算!D38</f>
        <v>0</v>
      </c>
      <c r="D42" s="149">
        <f>+計算!E38</f>
        <v>0</v>
      </c>
      <c r="E42" s="150">
        <f>+計算!F38</f>
        <v>0</v>
      </c>
      <c r="F42" s="60">
        <f>+計算!X38</f>
        <v>0</v>
      </c>
      <c r="G42" s="60">
        <f>+計算!AB38</f>
        <v>0</v>
      </c>
      <c r="H42" s="148">
        <f>+計算!J38</f>
        <v>0</v>
      </c>
      <c r="I42" s="149">
        <f>+計算!K38</f>
        <v>0</v>
      </c>
      <c r="J42" s="150">
        <f>+計算!L38</f>
        <v>0</v>
      </c>
      <c r="K42" s="60">
        <f>+計算!Y38</f>
        <v>0</v>
      </c>
      <c r="L42" s="60">
        <f>+計算!AC38</f>
        <v>0</v>
      </c>
      <c r="M42" s="148">
        <f>+計算!R38</f>
        <v>0</v>
      </c>
      <c r="N42" s="149">
        <f>+計算!S38</f>
        <v>0</v>
      </c>
      <c r="O42" s="150">
        <f>+計算!T38</f>
        <v>0</v>
      </c>
      <c r="P42" s="60">
        <f>+計算!Z38</f>
        <v>0</v>
      </c>
      <c r="Q42" s="60">
        <f>+計算!AD38</f>
        <v>0</v>
      </c>
      <c r="R42" s="148">
        <f t="shared" si="0"/>
        <v>0</v>
      </c>
      <c r="S42" s="149">
        <f t="shared" si="1"/>
        <v>0</v>
      </c>
      <c r="T42" s="150">
        <f t="shared" si="2"/>
        <v>0</v>
      </c>
      <c r="U42" s="60">
        <f t="shared" si="3"/>
        <v>0</v>
      </c>
      <c r="V42" s="60">
        <f t="shared" si="4"/>
        <v>0</v>
      </c>
    </row>
    <row r="43" spans="1:22" ht="13.5" customHeight="1">
      <c r="A43" s="142">
        <v>68</v>
      </c>
      <c r="B43" s="58" t="s">
        <v>30</v>
      </c>
      <c r="C43" s="158">
        <f>+計算!D39</f>
        <v>0</v>
      </c>
      <c r="D43" s="159">
        <f>+計算!E39</f>
        <v>0</v>
      </c>
      <c r="E43" s="160">
        <f>+計算!F39</f>
        <v>0</v>
      </c>
      <c r="F43" s="68">
        <f>+計算!X39</f>
        <v>0</v>
      </c>
      <c r="G43" s="68">
        <f>+計算!AB39</f>
        <v>0</v>
      </c>
      <c r="H43" s="158">
        <f>+計算!J39</f>
        <v>0</v>
      </c>
      <c r="I43" s="159">
        <f>+計算!K39</f>
        <v>0</v>
      </c>
      <c r="J43" s="160">
        <f>+計算!L39</f>
        <v>0</v>
      </c>
      <c r="K43" s="68">
        <f>+計算!Y39</f>
        <v>0</v>
      </c>
      <c r="L43" s="68">
        <f>+計算!AC39</f>
        <v>0</v>
      </c>
      <c r="M43" s="158">
        <f>+計算!R39</f>
        <v>0</v>
      </c>
      <c r="N43" s="159">
        <f>+計算!S39</f>
        <v>0</v>
      </c>
      <c r="O43" s="160">
        <f>+計算!T39</f>
        <v>0</v>
      </c>
      <c r="P43" s="68">
        <f>+計算!Z39</f>
        <v>0</v>
      </c>
      <c r="Q43" s="68">
        <f>+計算!AD39</f>
        <v>0</v>
      </c>
      <c r="R43" s="158">
        <f t="shared" si="0"/>
        <v>0</v>
      </c>
      <c r="S43" s="159">
        <f t="shared" si="1"/>
        <v>0</v>
      </c>
      <c r="T43" s="160">
        <f t="shared" si="2"/>
        <v>0</v>
      </c>
      <c r="U43" s="68">
        <f t="shared" si="3"/>
        <v>0</v>
      </c>
      <c r="V43" s="68">
        <f t="shared" si="4"/>
        <v>0</v>
      </c>
    </row>
    <row r="44" spans="1:22" ht="13.5" customHeight="1">
      <c r="A44" s="143">
        <v>69</v>
      </c>
      <c r="B44" s="56" t="s">
        <v>31</v>
      </c>
      <c r="C44" s="151">
        <f>+計算!D40</f>
        <v>0</v>
      </c>
      <c r="D44" s="152">
        <f>+計算!E40</f>
        <v>0</v>
      </c>
      <c r="E44" s="139">
        <f>+計算!F40</f>
        <v>0</v>
      </c>
      <c r="F44" s="60">
        <f>+計算!X40</f>
        <v>0</v>
      </c>
      <c r="G44" s="60">
        <f>+計算!AB40</f>
        <v>0</v>
      </c>
      <c r="H44" s="151">
        <f>+計算!J40</f>
        <v>0</v>
      </c>
      <c r="I44" s="152">
        <f>+計算!K40</f>
        <v>0</v>
      </c>
      <c r="J44" s="139">
        <f>+計算!L40</f>
        <v>0</v>
      </c>
      <c r="K44" s="60">
        <f>+計算!Y40</f>
        <v>0</v>
      </c>
      <c r="L44" s="60">
        <f>+計算!AC40</f>
        <v>0</v>
      </c>
      <c r="M44" s="151">
        <f>+計算!R40</f>
        <v>0</v>
      </c>
      <c r="N44" s="152">
        <f>+計算!S40</f>
        <v>0</v>
      </c>
      <c r="O44" s="139">
        <f>+計算!T40</f>
        <v>0</v>
      </c>
      <c r="P44" s="60">
        <f>+計算!Z40</f>
        <v>0</v>
      </c>
      <c r="Q44" s="60">
        <f>+計算!AD40</f>
        <v>0</v>
      </c>
      <c r="R44" s="151">
        <f t="shared" si="0"/>
        <v>0</v>
      </c>
      <c r="S44" s="152">
        <f t="shared" si="1"/>
        <v>0</v>
      </c>
      <c r="T44" s="139">
        <f t="shared" si="2"/>
        <v>0</v>
      </c>
      <c r="U44" s="60">
        <f t="shared" si="3"/>
        <v>0</v>
      </c>
      <c r="V44" s="60">
        <f t="shared" si="4"/>
        <v>0</v>
      </c>
    </row>
    <row r="45" spans="1:22" ht="13.5" customHeight="1">
      <c r="A45" s="144"/>
      <c r="B45" s="62" t="s">
        <v>88</v>
      </c>
      <c r="C45" s="153">
        <f t="shared" ref="C45:M45" si="5">SUM(C9:C44)</f>
        <v>0</v>
      </c>
      <c r="D45" s="154">
        <f t="shared" si="5"/>
        <v>0</v>
      </c>
      <c r="E45" s="155">
        <f t="shared" si="5"/>
        <v>0</v>
      </c>
      <c r="F45" s="66">
        <f t="shared" si="5"/>
        <v>0</v>
      </c>
      <c r="G45" s="66">
        <f t="shared" si="5"/>
        <v>0</v>
      </c>
      <c r="H45" s="153">
        <f t="shared" si="5"/>
        <v>0</v>
      </c>
      <c r="I45" s="154">
        <f t="shared" si="5"/>
        <v>0</v>
      </c>
      <c r="J45" s="155">
        <f t="shared" si="5"/>
        <v>0</v>
      </c>
      <c r="K45" s="66">
        <f t="shared" si="5"/>
        <v>0</v>
      </c>
      <c r="L45" s="66">
        <f t="shared" si="5"/>
        <v>0</v>
      </c>
      <c r="M45" s="153">
        <f t="shared" si="5"/>
        <v>0</v>
      </c>
      <c r="N45" s="154">
        <f t="shared" ref="N45:U45" si="6">SUM(N9:N44)</f>
        <v>0</v>
      </c>
      <c r="O45" s="155">
        <f t="shared" si="6"/>
        <v>0</v>
      </c>
      <c r="P45" s="66">
        <f t="shared" si="6"/>
        <v>0</v>
      </c>
      <c r="Q45" s="66">
        <f t="shared" si="6"/>
        <v>0</v>
      </c>
      <c r="R45" s="153">
        <f t="shared" si="6"/>
        <v>0</v>
      </c>
      <c r="S45" s="154">
        <f t="shared" si="6"/>
        <v>0</v>
      </c>
      <c r="T45" s="155">
        <f t="shared" si="6"/>
        <v>0</v>
      </c>
      <c r="U45" s="66">
        <f t="shared" si="6"/>
        <v>0</v>
      </c>
      <c r="V45" s="66">
        <f>SUM(V9:V44)</f>
        <v>0</v>
      </c>
    </row>
    <row r="46" spans="1:22">
      <c r="A46" s="161" t="s">
        <v>181</v>
      </c>
    </row>
  </sheetData>
  <phoneticPr fontId="7"/>
  <printOptions horizontalCentered="1"/>
  <pageMargins left="0" right="0"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7" zoomScaleNormal="100" workbookViewId="0">
      <selection activeCell="O10" sqref="O10"/>
    </sheetView>
  </sheetViews>
  <sheetFormatPr defaultColWidth="9.33203125" defaultRowHeight="11.25"/>
  <cols>
    <col min="1" max="2" width="4" style="194" customWidth="1"/>
    <col min="3" max="7" width="8.33203125" style="194" customWidth="1"/>
    <col min="8" max="9" width="4.1640625" style="194" customWidth="1"/>
    <col min="10" max="10" width="8.33203125" style="194" customWidth="1"/>
    <col min="11" max="11" width="8" style="194" customWidth="1"/>
    <col min="12" max="12" width="4.1640625" style="194" customWidth="1"/>
    <col min="13" max="13" width="13.6640625" style="194" bestFit="1" customWidth="1"/>
    <col min="14" max="14" width="14.5" style="194" bestFit="1" customWidth="1"/>
    <col min="15" max="15" width="8.33203125" style="194" customWidth="1"/>
    <col min="16" max="16384" width="9.33203125" style="194"/>
  </cols>
  <sheetData>
    <row r="1" spans="1:15" ht="13.5" customHeight="1">
      <c r="A1" s="272" t="s">
        <v>161</v>
      </c>
      <c r="O1" s="207" t="str">
        <f>+"（単位："&amp;データ入力表!K9&amp;"、人）"</f>
        <v>（単位：円、人）</v>
      </c>
    </row>
    <row r="2" spans="1:15" ht="13.5" customHeight="1">
      <c r="O2" s="207"/>
    </row>
    <row r="3" spans="1:15" ht="22.5" customHeight="1">
      <c r="A3" s="194" t="s">
        <v>162</v>
      </c>
      <c r="D3" s="634" t="str">
        <f>データ入力表!H5</f>
        <v>（例）RC量産住宅（鉄筋コンクリート造りのプレハブ住宅）の建設に、100億円の投資を行った場合の県内経済への波及効果</v>
      </c>
      <c r="E3" s="634"/>
      <c r="F3" s="634"/>
      <c r="G3" s="634"/>
      <c r="H3" s="634"/>
      <c r="I3" s="634"/>
      <c r="J3" s="634"/>
      <c r="K3" s="634"/>
      <c r="L3" s="634"/>
      <c r="M3" s="634"/>
      <c r="N3" s="634"/>
      <c r="O3" s="634"/>
    </row>
    <row r="4" spans="1:15" ht="11.25" customHeight="1">
      <c r="O4" s="207"/>
    </row>
    <row r="5" spans="1:15" ht="13.5" customHeight="1">
      <c r="C5" s="129" t="s">
        <v>139</v>
      </c>
      <c r="D5" s="195"/>
      <c r="E5" s="195"/>
      <c r="F5" s="196"/>
      <c r="G5" s="196"/>
      <c r="H5" s="196"/>
      <c r="I5" s="196"/>
      <c r="J5" s="196"/>
      <c r="K5" s="130"/>
      <c r="L5" s="204"/>
      <c r="M5" s="204"/>
    </row>
    <row r="6" spans="1:15" ht="13.5" customHeight="1">
      <c r="C6" s="197"/>
      <c r="D6" s="198"/>
      <c r="E6" s="198"/>
      <c r="F6" s="199"/>
      <c r="G6" s="198">
        <f>+計算!C41</f>
        <v>0</v>
      </c>
      <c r="H6" s="199"/>
      <c r="I6" s="199"/>
      <c r="J6" s="199"/>
      <c r="K6" s="137"/>
      <c r="L6" s="204"/>
      <c r="M6" s="204"/>
    </row>
    <row r="7" spans="1:15" ht="13.5" customHeight="1">
      <c r="C7" s="200"/>
      <c r="D7" s="200"/>
      <c r="E7" s="200"/>
      <c r="F7" s="200"/>
    </row>
    <row r="8" spans="1:15" ht="13.5" customHeight="1" thickBot="1">
      <c r="C8" s="200"/>
      <c r="D8" s="200"/>
      <c r="E8" s="200" t="s">
        <v>153</v>
      </c>
      <c r="F8" s="200"/>
    </row>
    <row r="9" spans="1:15" ht="13.5" customHeight="1" thickTop="1">
      <c r="A9" s="631" t="s">
        <v>117</v>
      </c>
      <c r="B9" s="245"/>
      <c r="C9" s="246"/>
      <c r="D9" s="246"/>
      <c r="E9" s="246"/>
      <c r="F9" s="246"/>
      <c r="G9" s="247"/>
      <c r="H9" s="247"/>
      <c r="I9" s="247"/>
      <c r="J9" s="247"/>
      <c r="K9" s="247"/>
      <c r="L9" s="248"/>
    </row>
    <row r="10" spans="1:15" ht="13.5" customHeight="1">
      <c r="A10" s="632"/>
      <c r="B10" s="249"/>
      <c r="C10" s="208" t="s">
        <v>140</v>
      </c>
      <c r="D10" s="209"/>
      <c r="E10" s="209"/>
      <c r="F10" s="210"/>
      <c r="G10" s="210"/>
      <c r="H10" s="210"/>
      <c r="I10" s="210"/>
      <c r="J10" s="210"/>
      <c r="K10" s="211"/>
      <c r="L10" s="250"/>
      <c r="M10" s="204" t="s">
        <v>740</v>
      </c>
      <c r="N10" s="202" t="s">
        <v>741</v>
      </c>
      <c r="O10" s="203">
        <f>+計算!X41</f>
        <v>0</v>
      </c>
    </row>
    <row r="11" spans="1:15" ht="13.5" customHeight="1">
      <c r="A11" s="632"/>
      <c r="B11" s="249"/>
      <c r="C11" s="212"/>
      <c r="D11" s="213"/>
      <c r="E11" s="213"/>
      <c r="F11" s="214"/>
      <c r="G11" s="213">
        <f>+計算!D41</f>
        <v>0</v>
      </c>
      <c r="H11" s="214"/>
      <c r="I11" s="214"/>
      <c r="J11" s="214"/>
      <c r="K11" s="215"/>
      <c r="L11" s="250"/>
      <c r="M11" s="204" t="s">
        <v>160</v>
      </c>
      <c r="N11" s="202" t="s">
        <v>147</v>
      </c>
      <c r="O11" s="203">
        <f>+計算!AB41</f>
        <v>0</v>
      </c>
    </row>
    <row r="12" spans="1:15" ht="13.5" customHeight="1">
      <c r="A12" s="632"/>
      <c r="B12" s="249"/>
      <c r="C12" s="216"/>
      <c r="D12" s="216"/>
      <c r="E12" s="216"/>
      <c r="F12" s="216"/>
      <c r="G12" s="217"/>
      <c r="H12" s="217"/>
      <c r="I12" s="217"/>
      <c r="J12" s="217"/>
      <c r="K12" s="217"/>
      <c r="L12" s="250"/>
    </row>
    <row r="13" spans="1:15" ht="13.5" customHeight="1">
      <c r="A13" s="632"/>
      <c r="B13" s="249"/>
      <c r="C13" s="216"/>
      <c r="D13" s="216"/>
      <c r="E13" s="216" t="s">
        <v>154</v>
      </c>
      <c r="F13" s="216"/>
      <c r="G13" s="217"/>
      <c r="H13" s="217"/>
      <c r="I13" s="217" t="s">
        <v>152</v>
      </c>
      <c r="J13" s="217"/>
      <c r="K13" s="217"/>
      <c r="L13" s="250"/>
    </row>
    <row r="14" spans="1:15" ht="13.5" customHeight="1">
      <c r="A14" s="632"/>
      <c r="B14" s="249"/>
      <c r="C14" s="216"/>
      <c r="D14" s="216"/>
      <c r="E14" s="216"/>
      <c r="F14" s="216"/>
      <c r="G14" s="217"/>
      <c r="H14" s="217"/>
      <c r="I14" s="217" t="s">
        <v>151</v>
      </c>
      <c r="J14" s="217"/>
      <c r="K14" s="217"/>
      <c r="L14" s="250"/>
    </row>
    <row r="15" spans="1:15" ht="13.5" customHeight="1">
      <c r="A15" s="632"/>
      <c r="B15" s="249"/>
      <c r="C15" s="208" t="s">
        <v>141</v>
      </c>
      <c r="D15" s="210"/>
      <c r="E15" s="209"/>
      <c r="F15" s="218"/>
      <c r="G15" s="219" t="s">
        <v>113</v>
      </c>
      <c r="H15" s="210"/>
      <c r="I15" s="210"/>
      <c r="J15" s="210"/>
      <c r="K15" s="211">
        <f>+計算!E41</f>
        <v>0</v>
      </c>
      <c r="L15" s="250"/>
      <c r="M15" s="204"/>
    </row>
    <row r="16" spans="1:15" ht="13.5" customHeight="1">
      <c r="A16" s="632"/>
      <c r="B16" s="249"/>
      <c r="C16" s="212"/>
      <c r="D16" s="213"/>
      <c r="E16" s="213">
        <f>+計算!G41</f>
        <v>0</v>
      </c>
      <c r="F16" s="220"/>
      <c r="G16" s="221"/>
      <c r="H16" s="222" t="s">
        <v>142</v>
      </c>
      <c r="I16" s="223"/>
      <c r="J16" s="223"/>
      <c r="K16" s="224">
        <f>+計算!F41</f>
        <v>0</v>
      </c>
      <c r="L16" s="250"/>
      <c r="M16" s="204"/>
    </row>
    <row r="17" spans="1:15" ht="13.5" customHeight="1" thickBot="1">
      <c r="A17" s="633"/>
      <c r="B17" s="251"/>
      <c r="C17" s="252"/>
      <c r="D17" s="252"/>
      <c r="E17" s="252"/>
      <c r="F17" s="252"/>
      <c r="G17" s="253"/>
      <c r="H17" s="253"/>
      <c r="I17" s="253"/>
      <c r="J17" s="253"/>
      <c r="K17" s="253"/>
      <c r="L17" s="254"/>
      <c r="M17" s="204"/>
    </row>
    <row r="18" spans="1:15" ht="13.5" customHeight="1" thickTop="1">
      <c r="D18" s="200"/>
      <c r="E18" s="200"/>
    </row>
    <row r="19" spans="1:15" ht="13.5" customHeight="1">
      <c r="D19" s="200" t="s">
        <v>153</v>
      </c>
      <c r="F19" s="194" t="s">
        <v>155</v>
      </c>
    </row>
    <row r="20" spans="1:15" ht="13.5" customHeight="1">
      <c r="D20" s="200"/>
      <c r="E20" s="200"/>
    </row>
    <row r="21" spans="1:15" ht="13.5" customHeight="1">
      <c r="C21" s="201" t="s">
        <v>143</v>
      </c>
      <c r="D21" s="130"/>
      <c r="E21" s="201" t="s">
        <v>144</v>
      </c>
      <c r="F21" s="130"/>
    </row>
    <row r="22" spans="1:15" ht="13.5" customHeight="1">
      <c r="C22" s="136"/>
      <c r="D22" s="137">
        <f>+計算!H41</f>
        <v>0</v>
      </c>
      <c r="E22" s="136"/>
      <c r="F22" s="137">
        <f>+計算!I41</f>
        <v>0</v>
      </c>
    </row>
    <row r="23" spans="1:15" ht="13.5" customHeight="1"/>
    <row r="24" spans="1:15" ht="13.5" customHeight="1" thickBot="1">
      <c r="D24" s="194" t="s">
        <v>156</v>
      </c>
    </row>
    <row r="25" spans="1:15" ht="13.5" customHeight="1" thickTop="1">
      <c r="A25" s="625" t="s">
        <v>159</v>
      </c>
      <c r="B25" s="255"/>
      <c r="C25" s="256"/>
      <c r="D25" s="256"/>
      <c r="E25" s="256"/>
      <c r="F25" s="256"/>
      <c r="G25" s="256"/>
      <c r="H25" s="257"/>
    </row>
    <row r="26" spans="1:15" ht="13.5" customHeight="1">
      <c r="A26" s="626"/>
      <c r="B26" s="258"/>
      <c r="C26" s="225" t="s">
        <v>145</v>
      </c>
      <c r="D26" s="226"/>
      <c r="E26" s="226"/>
      <c r="F26" s="226"/>
      <c r="G26" s="227"/>
      <c r="H26" s="259"/>
      <c r="M26" s="204" t="s">
        <v>740</v>
      </c>
      <c r="N26" s="202" t="s">
        <v>741</v>
      </c>
      <c r="O26" s="203">
        <f>+計算!Y41</f>
        <v>0</v>
      </c>
    </row>
    <row r="27" spans="1:15" ht="13.5" customHeight="1">
      <c r="A27" s="626"/>
      <c r="B27" s="258"/>
      <c r="C27" s="228" t="s">
        <v>146</v>
      </c>
      <c r="D27" s="229"/>
      <c r="E27" s="229"/>
      <c r="F27" s="229"/>
      <c r="G27" s="230">
        <f>+計算!J41</f>
        <v>0</v>
      </c>
      <c r="H27" s="259"/>
      <c r="M27" s="204" t="s">
        <v>160</v>
      </c>
      <c r="N27" s="202" t="s">
        <v>147</v>
      </c>
      <c r="O27" s="203">
        <f>+計算!AC41</f>
        <v>0</v>
      </c>
    </row>
    <row r="28" spans="1:15" ht="13.5" customHeight="1">
      <c r="A28" s="626"/>
      <c r="B28" s="258"/>
      <c r="C28" s="231"/>
      <c r="D28" s="231"/>
      <c r="E28" s="231"/>
      <c r="F28" s="231"/>
      <c r="G28" s="231"/>
      <c r="H28" s="259"/>
    </row>
    <row r="29" spans="1:15" ht="13.5" customHeight="1">
      <c r="A29" s="626"/>
      <c r="B29" s="258"/>
      <c r="C29" s="231"/>
      <c r="D29" s="231" t="s">
        <v>152</v>
      </c>
      <c r="E29" s="231"/>
      <c r="F29" s="231"/>
      <c r="G29" s="231"/>
      <c r="H29" s="259"/>
    </row>
    <row r="30" spans="1:15" ht="13.5" customHeight="1">
      <c r="A30" s="626"/>
      <c r="B30" s="258"/>
      <c r="C30" s="231"/>
      <c r="D30" s="231" t="s">
        <v>151</v>
      </c>
      <c r="E30" s="231"/>
      <c r="F30" s="231"/>
      <c r="G30" s="231"/>
      <c r="H30" s="259"/>
    </row>
    <row r="31" spans="1:15" ht="13.5" customHeight="1">
      <c r="A31" s="626"/>
      <c r="B31" s="258"/>
      <c r="C31" s="231"/>
      <c r="D31" s="231"/>
      <c r="E31" s="231"/>
      <c r="F31" s="231"/>
      <c r="G31" s="231"/>
      <c r="H31" s="259"/>
    </row>
    <row r="32" spans="1:15" ht="13.5" customHeight="1">
      <c r="A32" s="626"/>
      <c r="B32" s="258"/>
      <c r="C32" s="225" t="s">
        <v>113</v>
      </c>
      <c r="D32" s="226"/>
      <c r="E32" s="226"/>
      <c r="F32" s="227">
        <f>+計算!K41</f>
        <v>0</v>
      </c>
      <c r="G32" s="231"/>
      <c r="H32" s="259"/>
    </row>
    <row r="33" spans="1:10" ht="13.5" customHeight="1">
      <c r="A33" s="626"/>
      <c r="B33" s="258"/>
      <c r="C33" s="228"/>
      <c r="D33" s="232" t="s">
        <v>142</v>
      </c>
      <c r="E33" s="233"/>
      <c r="F33" s="234">
        <f>+計算!L41</f>
        <v>0</v>
      </c>
      <c r="G33" s="231"/>
      <c r="H33" s="259"/>
    </row>
    <row r="34" spans="1:10" ht="13.5" customHeight="1" thickBot="1">
      <c r="A34" s="627"/>
      <c r="B34" s="260"/>
      <c r="C34" s="261"/>
      <c r="D34" s="261"/>
      <c r="E34" s="261"/>
      <c r="F34" s="261"/>
      <c r="G34" s="261"/>
      <c r="H34" s="262"/>
    </row>
    <row r="35" spans="1:10" ht="13.5" customHeight="1" thickTop="1">
      <c r="A35" s="206"/>
    </row>
    <row r="36" spans="1:10" ht="13.5" customHeight="1"/>
    <row r="37" spans="1:10" ht="13.5" customHeight="1">
      <c r="C37" s="201" t="s">
        <v>142</v>
      </c>
      <c r="D37" s="196"/>
      <c r="E37" s="196"/>
      <c r="F37" s="196"/>
      <c r="G37" s="130"/>
    </row>
    <row r="38" spans="1:10" ht="13.5" customHeight="1">
      <c r="C38" s="136" t="s">
        <v>148</v>
      </c>
      <c r="D38" s="199"/>
      <c r="E38" s="199"/>
      <c r="F38" s="199"/>
      <c r="G38" s="137">
        <f>+K16+F33</f>
        <v>0</v>
      </c>
    </row>
    <row r="39" spans="1:10" ht="13.5" customHeight="1"/>
    <row r="40" spans="1:10" ht="13.5" customHeight="1">
      <c r="E40" s="194" t="s">
        <v>238</v>
      </c>
      <c r="J40" s="205"/>
    </row>
    <row r="41" spans="1:10" ht="13.5" customHeight="1"/>
    <row r="42" spans="1:10" ht="13.5" customHeight="1">
      <c r="C42" s="201" t="s">
        <v>149</v>
      </c>
      <c r="D42" s="196"/>
      <c r="E42" s="196"/>
      <c r="F42" s="130"/>
    </row>
    <row r="43" spans="1:10" ht="13.5" customHeight="1">
      <c r="C43" s="136"/>
      <c r="D43" s="199"/>
      <c r="E43" s="199"/>
      <c r="F43" s="137">
        <f>+計算!O41</f>
        <v>0</v>
      </c>
    </row>
    <row r="44" spans="1:10" ht="13.5" customHeight="1">
      <c r="D44" s="200" t="s">
        <v>157</v>
      </c>
      <c r="E44" s="200"/>
    </row>
    <row r="45" spans="1:10" ht="13.5" customHeight="1"/>
    <row r="46" spans="1:10" ht="13.5" customHeight="1">
      <c r="D46" s="200" t="s">
        <v>153</v>
      </c>
      <c r="E46" s="200"/>
      <c r="F46" s="194" t="s">
        <v>155</v>
      </c>
    </row>
    <row r="47" spans="1:10" ht="13.5" customHeight="1">
      <c r="C47" s="201" t="s">
        <v>143</v>
      </c>
      <c r="D47" s="130"/>
      <c r="E47" s="201" t="s">
        <v>144</v>
      </c>
      <c r="F47" s="130"/>
    </row>
    <row r="48" spans="1:10" ht="13.5" customHeight="1">
      <c r="C48" s="136"/>
      <c r="D48" s="137">
        <f>+計算!P41</f>
        <v>0</v>
      </c>
      <c r="E48" s="136"/>
      <c r="F48" s="137">
        <f>+計算!Q41</f>
        <v>0</v>
      </c>
    </row>
    <row r="49" spans="1:15" ht="13.5" customHeight="1">
      <c r="E49" s="204"/>
      <c r="F49" s="204"/>
    </row>
    <row r="50" spans="1:15" ht="13.5" customHeight="1" thickBot="1">
      <c r="D50" s="194" t="s">
        <v>156</v>
      </c>
    </row>
    <row r="51" spans="1:15" ht="13.5" customHeight="1" thickTop="1">
      <c r="A51" s="628" t="s">
        <v>158</v>
      </c>
      <c r="B51" s="263"/>
      <c r="C51" s="264"/>
      <c r="D51" s="264"/>
      <c r="E51" s="264"/>
      <c r="F51" s="264"/>
      <c r="G51" s="264"/>
      <c r="H51" s="265"/>
    </row>
    <row r="52" spans="1:15" ht="13.5" customHeight="1">
      <c r="A52" s="629"/>
      <c r="B52" s="266"/>
      <c r="C52" s="235" t="s">
        <v>150</v>
      </c>
      <c r="D52" s="236"/>
      <c r="E52" s="236"/>
      <c r="F52" s="236"/>
      <c r="G52" s="237"/>
      <c r="H52" s="267"/>
      <c r="M52" s="204" t="s">
        <v>740</v>
      </c>
      <c r="N52" s="202" t="s">
        <v>741</v>
      </c>
      <c r="O52" s="203">
        <f>+計算!Z41</f>
        <v>0</v>
      </c>
    </row>
    <row r="53" spans="1:15" ht="13.5" customHeight="1">
      <c r="A53" s="629"/>
      <c r="B53" s="266"/>
      <c r="C53" s="238" t="s">
        <v>146</v>
      </c>
      <c r="D53" s="239"/>
      <c r="E53" s="239"/>
      <c r="F53" s="239"/>
      <c r="G53" s="240">
        <f>+計算!R41</f>
        <v>0</v>
      </c>
      <c r="H53" s="267"/>
      <c r="M53" s="204" t="s">
        <v>160</v>
      </c>
      <c r="N53" s="202" t="s">
        <v>147</v>
      </c>
      <c r="O53" s="203">
        <f>+計算!AD41</f>
        <v>0</v>
      </c>
    </row>
    <row r="54" spans="1:15" ht="13.5" customHeight="1">
      <c r="A54" s="629"/>
      <c r="B54" s="266"/>
      <c r="C54" s="241"/>
      <c r="D54" s="241"/>
      <c r="E54" s="241"/>
      <c r="F54" s="241"/>
      <c r="G54" s="241"/>
      <c r="H54" s="267"/>
    </row>
    <row r="55" spans="1:15" ht="13.5" customHeight="1">
      <c r="A55" s="629"/>
      <c r="B55" s="266"/>
      <c r="C55" s="241"/>
      <c r="D55" s="241" t="s">
        <v>152</v>
      </c>
      <c r="E55" s="241"/>
      <c r="F55" s="241"/>
      <c r="G55" s="241"/>
      <c r="H55" s="267"/>
    </row>
    <row r="56" spans="1:15" ht="13.5" customHeight="1">
      <c r="A56" s="629"/>
      <c r="B56" s="266"/>
      <c r="C56" s="241"/>
      <c r="D56" s="241" t="s">
        <v>151</v>
      </c>
      <c r="E56" s="241"/>
      <c r="F56" s="241"/>
      <c r="G56" s="241"/>
      <c r="H56" s="267"/>
    </row>
    <row r="57" spans="1:15" ht="13.5" customHeight="1">
      <c r="A57" s="629"/>
      <c r="B57" s="266"/>
      <c r="C57" s="241"/>
      <c r="D57" s="241"/>
      <c r="E57" s="241"/>
      <c r="F57" s="241"/>
      <c r="G57" s="241"/>
      <c r="H57" s="267"/>
    </row>
    <row r="58" spans="1:15" ht="13.5" customHeight="1">
      <c r="A58" s="629"/>
      <c r="B58" s="266"/>
      <c r="C58" s="235" t="s">
        <v>113</v>
      </c>
      <c r="D58" s="236"/>
      <c r="E58" s="236"/>
      <c r="F58" s="237">
        <f>+計算!S41</f>
        <v>0</v>
      </c>
      <c r="G58" s="241"/>
      <c r="H58" s="267"/>
    </row>
    <row r="59" spans="1:15" ht="13.5" customHeight="1">
      <c r="A59" s="629"/>
      <c r="B59" s="266"/>
      <c r="C59" s="238"/>
      <c r="D59" s="242" t="s">
        <v>142</v>
      </c>
      <c r="E59" s="243"/>
      <c r="F59" s="244">
        <f>+計算!T41</f>
        <v>0</v>
      </c>
      <c r="G59" s="241"/>
      <c r="H59" s="267"/>
    </row>
    <row r="60" spans="1:15" ht="12" thickBot="1">
      <c r="A60" s="630"/>
      <c r="B60" s="268"/>
      <c r="C60" s="269"/>
      <c r="D60" s="269"/>
      <c r="E60" s="269"/>
      <c r="F60" s="269"/>
      <c r="G60" s="269"/>
      <c r="H60" s="270"/>
    </row>
    <row r="61" spans="1:15" ht="12" thickTop="1"/>
  </sheetData>
  <mergeCells count="4">
    <mergeCell ref="A25:A34"/>
    <mergeCell ref="A51:A60"/>
    <mergeCell ref="A9:A17"/>
    <mergeCell ref="D3:O3"/>
  </mergeCells>
  <phoneticPr fontId="7"/>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sheetData>
    <row r="1" spans="1:11" ht="14.25">
      <c r="A1" s="271" t="s">
        <v>179</v>
      </c>
    </row>
    <row r="2" spans="1:11" ht="8.25" customHeight="1"/>
    <row r="3" spans="1:11" ht="24.75" customHeight="1">
      <c r="A3" t="s">
        <v>180</v>
      </c>
      <c r="C3" s="635" t="str">
        <f>データ入力表!H5</f>
        <v>（例）RC量産住宅（鉄筋コンクリート造りのプレハブ住宅）の建設に、100億円の投資を行った場合の県内経済への波及効果</v>
      </c>
      <c r="D3" s="635"/>
      <c r="E3" s="635"/>
      <c r="F3" s="635"/>
      <c r="G3" s="635"/>
      <c r="H3" s="635"/>
      <c r="I3" s="635"/>
      <c r="J3" s="635"/>
      <c r="K3" s="635"/>
    </row>
    <row r="4" spans="1:11" ht="14.25" customHeight="1">
      <c r="K4" s="532" t="str">
        <f>+"（単位："&amp;データ入力表!K9&amp;"）"</f>
        <v>（単位：円）</v>
      </c>
    </row>
    <row r="5" spans="1:11" ht="11.25" customHeight="1"/>
  </sheetData>
  <mergeCells count="1">
    <mergeCell ref="C3:K3"/>
  </mergeCells>
  <phoneticPr fontId="7"/>
  <printOptions horizontalCentered="1"/>
  <pageMargins left="0" right="0" top="0" bottom="0" header="0" footer="0"/>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52"/>
  <sheetViews>
    <sheetView workbookViewId="0">
      <pane xSplit="2" ySplit="3" topLeftCell="AA4" activePane="bottomRight" state="frozen"/>
      <selection activeCell="F41" sqref="F41"/>
      <selection pane="topRight" activeCell="F41" sqref="F41"/>
      <selection pane="bottomLeft" activeCell="F41" sqref="F41"/>
      <selection pane="bottomRight" activeCell="AE5" sqref="AE5"/>
    </sheetView>
  </sheetViews>
  <sheetFormatPr defaultColWidth="9.33203125" defaultRowHeight="13.5"/>
  <cols>
    <col min="1" max="1" width="15.83203125" style="313" bestFit="1" customWidth="1"/>
    <col min="2" max="2" width="51" style="313" bestFit="1" customWidth="1"/>
    <col min="3" max="73" width="15.83203125" style="313" customWidth="1"/>
    <col min="74" max="74" width="18.6640625" style="313" customWidth="1"/>
    <col min="75" max="16384" width="9.33203125" style="313"/>
  </cols>
  <sheetData>
    <row r="1" spans="1:74" ht="21" customHeight="1">
      <c r="A1" s="536" t="s">
        <v>732</v>
      </c>
      <c r="B1" s="314"/>
      <c r="BV1" s="443" t="str">
        <f>+"(単位："&amp;データ入力表!K9&amp;"）"</f>
        <v>(単位：円）</v>
      </c>
    </row>
    <row r="2" spans="1:74">
      <c r="A2" s="437"/>
      <c r="B2" s="438"/>
      <c r="C2" s="94">
        <v>1</v>
      </c>
      <c r="D2" s="94">
        <v>2</v>
      </c>
      <c r="E2" s="94">
        <v>3</v>
      </c>
      <c r="F2" s="94">
        <v>4</v>
      </c>
      <c r="G2" s="574">
        <v>5</v>
      </c>
      <c r="H2" s="574">
        <v>6</v>
      </c>
      <c r="I2" s="94">
        <v>7</v>
      </c>
      <c r="J2" s="574">
        <v>8</v>
      </c>
      <c r="K2" s="94">
        <v>9</v>
      </c>
      <c r="L2" s="574">
        <v>10</v>
      </c>
      <c r="M2" s="574">
        <v>11</v>
      </c>
      <c r="N2" s="94">
        <v>12</v>
      </c>
      <c r="O2" s="574">
        <v>13</v>
      </c>
      <c r="P2" s="574">
        <v>14</v>
      </c>
      <c r="Q2" s="574">
        <v>15</v>
      </c>
      <c r="R2" s="94">
        <v>16</v>
      </c>
      <c r="S2" s="94">
        <v>17</v>
      </c>
      <c r="T2" s="574">
        <v>18</v>
      </c>
      <c r="U2" s="574">
        <v>19</v>
      </c>
      <c r="V2" s="94">
        <v>20</v>
      </c>
      <c r="W2" s="574">
        <v>21</v>
      </c>
      <c r="X2" s="574">
        <v>22</v>
      </c>
      <c r="Y2" s="574">
        <v>23</v>
      </c>
      <c r="Z2" s="574">
        <v>24</v>
      </c>
      <c r="AA2" s="574">
        <v>25</v>
      </c>
      <c r="AB2" s="574">
        <v>26</v>
      </c>
      <c r="AC2" s="574">
        <v>27</v>
      </c>
      <c r="AD2" s="574">
        <v>28</v>
      </c>
      <c r="AE2" s="574" t="s">
        <v>500</v>
      </c>
      <c r="AF2" s="94">
        <v>29</v>
      </c>
      <c r="AG2" s="94">
        <v>30</v>
      </c>
      <c r="AH2" s="94">
        <v>31</v>
      </c>
      <c r="AI2" s="94">
        <v>32</v>
      </c>
      <c r="AJ2" s="94">
        <v>33</v>
      </c>
      <c r="AK2" s="574">
        <v>34</v>
      </c>
      <c r="AL2" s="574">
        <v>35</v>
      </c>
      <c r="AM2" s="574">
        <v>36</v>
      </c>
      <c r="AN2" s="576">
        <v>37</v>
      </c>
      <c r="AO2" s="576">
        <v>38</v>
      </c>
      <c r="AP2" s="576">
        <v>39</v>
      </c>
      <c r="AQ2" s="576">
        <v>40</v>
      </c>
      <c r="AR2" s="534">
        <v>41</v>
      </c>
      <c r="AS2" s="534">
        <v>42</v>
      </c>
      <c r="AT2" s="576">
        <v>43</v>
      </c>
      <c r="AU2" s="576">
        <v>44</v>
      </c>
      <c r="AV2" s="576">
        <v>45</v>
      </c>
      <c r="AW2" s="576">
        <v>46</v>
      </c>
      <c r="AX2" s="534">
        <v>47</v>
      </c>
      <c r="AY2" s="576">
        <v>48</v>
      </c>
      <c r="AZ2" s="576">
        <v>49</v>
      </c>
      <c r="BA2" s="576">
        <v>50</v>
      </c>
      <c r="BB2" s="534">
        <v>51</v>
      </c>
      <c r="BC2" s="534">
        <v>52</v>
      </c>
      <c r="BD2" s="576">
        <v>53</v>
      </c>
      <c r="BE2" s="576">
        <v>54</v>
      </c>
      <c r="BF2" s="576">
        <v>55</v>
      </c>
      <c r="BG2" s="576">
        <v>56</v>
      </c>
      <c r="BH2" s="576">
        <v>57</v>
      </c>
      <c r="BI2" s="576">
        <v>58</v>
      </c>
      <c r="BJ2" s="576">
        <v>59</v>
      </c>
      <c r="BK2" s="576">
        <v>60</v>
      </c>
      <c r="BL2" s="576">
        <v>61</v>
      </c>
      <c r="BM2" s="576">
        <v>62</v>
      </c>
      <c r="BN2" s="576">
        <v>63</v>
      </c>
      <c r="BO2" s="534">
        <v>64</v>
      </c>
      <c r="BP2" s="576">
        <v>65</v>
      </c>
      <c r="BQ2" s="576">
        <v>66</v>
      </c>
      <c r="BR2" s="576">
        <v>67</v>
      </c>
      <c r="BS2" s="576">
        <v>68</v>
      </c>
      <c r="BT2" s="576">
        <v>69</v>
      </c>
      <c r="BU2" s="578">
        <v>70</v>
      </c>
      <c r="BV2" s="445"/>
    </row>
    <row r="3" spans="1:74" ht="109.5" customHeight="1" thickBot="1">
      <c r="A3" s="316"/>
      <c r="B3" s="439"/>
      <c r="C3" s="584" t="s">
        <v>336</v>
      </c>
      <c r="D3" s="584" t="s">
        <v>337</v>
      </c>
      <c r="E3" s="584" t="s">
        <v>745</v>
      </c>
      <c r="F3" s="584" t="s">
        <v>746</v>
      </c>
      <c r="G3" s="575" t="s">
        <v>747</v>
      </c>
      <c r="H3" s="575" t="s">
        <v>748</v>
      </c>
      <c r="I3" s="584" t="s">
        <v>749</v>
      </c>
      <c r="J3" s="575" t="s">
        <v>338</v>
      </c>
      <c r="K3" s="584" t="s">
        <v>339</v>
      </c>
      <c r="L3" s="575" t="s">
        <v>340</v>
      </c>
      <c r="M3" s="575" t="s">
        <v>341</v>
      </c>
      <c r="N3" s="584" t="s">
        <v>342</v>
      </c>
      <c r="O3" s="575" t="s">
        <v>343</v>
      </c>
      <c r="P3" s="575" t="s">
        <v>344</v>
      </c>
      <c r="Q3" s="575" t="s">
        <v>345</v>
      </c>
      <c r="R3" s="584" t="s">
        <v>346</v>
      </c>
      <c r="S3" s="584" t="s">
        <v>347</v>
      </c>
      <c r="T3" s="575" t="s">
        <v>348</v>
      </c>
      <c r="U3" s="575" t="s">
        <v>349</v>
      </c>
      <c r="V3" s="584" t="s">
        <v>350</v>
      </c>
      <c r="W3" s="575" t="s">
        <v>351</v>
      </c>
      <c r="X3" s="575" t="s">
        <v>352</v>
      </c>
      <c r="Y3" s="575" t="s">
        <v>353</v>
      </c>
      <c r="Z3" s="575" t="s">
        <v>354</v>
      </c>
      <c r="AA3" s="575" t="s">
        <v>355</v>
      </c>
      <c r="AB3" s="575" t="s">
        <v>356</v>
      </c>
      <c r="AC3" s="575" t="s">
        <v>357</v>
      </c>
      <c r="AD3" s="575" t="s">
        <v>358</v>
      </c>
      <c r="AE3" s="575" t="s">
        <v>744</v>
      </c>
      <c r="AF3" s="584" t="s">
        <v>359</v>
      </c>
      <c r="AG3" s="584" t="s">
        <v>360</v>
      </c>
      <c r="AH3" s="584" t="s">
        <v>361</v>
      </c>
      <c r="AI3" s="584" t="s">
        <v>362</v>
      </c>
      <c r="AJ3" s="584" t="s">
        <v>363</v>
      </c>
      <c r="AK3" s="575" t="s">
        <v>364</v>
      </c>
      <c r="AL3" s="575" t="s">
        <v>365</v>
      </c>
      <c r="AM3" s="575" t="s">
        <v>366</v>
      </c>
      <c r="AN3" s="577" t="s">
        <v>367</v>
      </c>
      <c r="AO3" s="577" t="s">
        <v>368</v>
      </c>
      <c r="AP3" s="577" t="s">
        <v>369</v>
      </c>
      <c r="AQ3" s="577" t="s">
        <v>370</v>
      </c>
      <c r="AR3" s="585" t="s">
        <v>371</v>
      </c>
      <c r="AS3" s="585" t="s">
        <v>372</v>
      </c>
      <c r="AT3" s="577" t="s">
        <v>373</v>
      </c>
      <c r="AU3" s="577" t="s">
        <v>374</v>
      </c>
      <c r="AV3" s="577" t="s">
        <v>375</v>
      </c>
      <c r="AW3" s="577" t="s">
        <v>376</v>
      </c>
      <c r="AX3" s="585" t="s">
        <v>377</v>
      </c>
      <c r="AY3" s="577" t="s">
        <v>373</v>
      </c>
      <c r="AZ3" s="577" t="s">
        <v>826</v>
      </c>
      <c r="BA3" s="577" t="s">
        <v>378</v>
      </c>
      <c r="BB3" s="585" t="s">
        <v>379</v>
      </c>
      <c r="BC3" s="585" t="s">
        <v>380</v>
      </c>
      <c r="BD3" s="577" t="s">
        <v>381</v>
      </c>
      <c r="BE3" s="577" t="s">
        <v>827</v>
      </c>
      <c r="BF3" s="577" t="s">
        <v>382</v>
      </c>
      <c r="BG3" s="577" t="s">
        <v>383</v>
      </c>
      <c r="BH3" s="577" t="s">
        <v>384</v>
      </c>
      <c r="BI3" s="577" t="s">
        <v>385</v>
      </c>
      <c r="BJ3" s="577" t="s">
        <v>386</v>
      </c>
      <c r="BK3" s="577" t="s">
        <v>750</v>
      </c>
      <c r="BL3" s="577" t="s">
        <v>387</v>
      </c>
      <c r="BM3" s="577" t="s">
        <v>388</v>
      </c>
      <c r="BN3" s="577" t="s">
        <v>389</v>
      </c>
      <c r="BO3" s="585" t="s">
        <v>390</v>
      </c>
      <c r="BP3" s="577" t="s">
        <v>391</v>
      </c>
      <c r="BQ3" s="577" t="s">
        <v>392</v>
      </c>
      <c r="BR3" s="577" t="s">
        <v>393</v>
      </c>
      <c r="BS3" s="579" t="s">
        <v>394</v>
      </c>
      <c r="BT3" s="579" t="s">
        <v>395</v>
      </c>
      <c r="BU3" s="580" t="s">
        <v>829</v>
      </c>
      <c r="BV3" s="446" t="s">
        <v>649</v>
      </c>
    </row>
    <row r="4" spans="1:74" ht="27.75" customHeight="1" thickBot="1">
      <c r="A4" s="444"/>
      <c r="B4" s="447" t="s">
        <v>650</v>
      </c>
      <c r="C4" s="448">
        <f t="array" ref="C4:BU4">TRANSPOSE(データ入力表!K12:K86)</f>
        <v>0</v>
      </c>
      <c r="D4" s="448">
        <v>0</v>
      </c>
      <c r="E4" s="448">
        <v>0</v>
      </c>
      <c r="F4" s="448">
        <v>0</v>
      </c>
      <c r="G4" s="449">
        <v>0</v>
      </c>
      <c r="H4" s="449">
        <v>0</v>
      </c>
      <c r="I4" s="448">
        <v>0</v>
      </c>
      <c r="J4" s="449">
        <v>0</v>
      </c>
      <c r="K4" s="448">
        <v>0</v>
      </c>
      <c r="L4" s="449">
        <v>0</v>
      </c>
      <c r="M4" s="449">
        <v>0</v>
      </c>
      <c r="N4" s="448">
        <v>0</v>
      </c>
      <c r="O4" s="449">
        <v>0</v>
      </c>
      <c r="P4" s="449">
        <v>0</v>
      </c>
      <c r="Q4" s="449">
        <v>0</v>
      </c>
      <c r="R4" s="448">
        <v>0</v>
      </c>
      <c r="S4" s="448">
        <v>0</v>
      </c>
      <c r="T4" s="449">
        <v>0</v>
      </c>
      <c r="U4" s="449">
        <v>0</v>
      </c>
      <c r="V4" s="448">
        <v>0</v>
      </c>
      <c r="W4" s="449">
        <v>0</v>
      </c>
      <c r="X4" s="449">
        <v>0</v>
      </c>
      <c r="Y4" s="449">
        <v>0</v>
      </c>
      <c r="Z4" s="449">
        <v>0</v>
      </c>
      <c r="AA4" s="449">
        <v>0</v>
      </c>
      <c r="AB4" s="449">
        <v>0</v>
      </c>
      <c r="AC4" s="449">
        <v>0</v>
      </c>
      <c r="AD4" s="449">
        <v>0</v>
      </c>
      <c r="AE4" s="449">
        <v>0</v>
      </c>
      <c r="AF4" s="448">
        <v>0</v>
      </c>
      <c r="AG4" s="448">
        <v>0</v>
      </c>
      <c r="AH4" s="448">
        <v>0</v>
      </c>
      <c r="AI4" s="448">
        <v>0</v>
      </c>
      <c r="AJ4" s="448">
        <v>0</v>
      </c>
      <c r="AK4" s="449">
        <v>0</v>
      </c>
      <c r="AL4" s="449">
        <v>0</v>
      </c>
      <c r="AM4" s="450">
        <v>0</v>
      </c>
      <c r="AN4" s="451">
        <v>0</v>
      </c>
      <c r="AO4" s="451">
        <v>0</v>
      </c>
      <c r="AP4" s="451">
        <v>0</v>
      </c>
      <c r="AQ4" s="451">
        <v>0</v>
      </c>
      <c r="AR4" s="571">
        <v>0</v>
      </c>
      <c r="AS4" s="571">
        <v>0</v>
      </c>
      <c r="AT4" s="451">
        <v>0</v>
      </c>
      <c r="AU4" s="451">
        <v>0</v>
      </c>
      <c r="AV4" s="451">
        <v>0</v>
      </c>
      <c r="AW4" s="451">
        <v>0</v>
      </c>
      <c r="AX4" s="571">
        <v>0</v>
      </c>
      <c r="AY4" s="451">
        <v>0</v>
      </c>
      <c r="AZ4" s="451">
        <v>0</v>
      </c>
      <c r="BA4" s="451">
        <v>0</v>
      </c>
      <c r="BB4" s="571">
        <v>0</v>
      </c>
      <c r="BC4" s="571">
        <v>0</v>
      </c>
      <c r="BD4" s="451">
        <v>0</v>
      </c>
      <c r="BE4" s="451">
        <v>0</v>
      </c>
      <c r="BF4" s="451">
        <v>0</v>
      </c>
      <c r="BG4" s="451">
        <v>0</v>
      </c>
      <c r="BH4" s="451">
        <v>0</v>
      </c>
      <c r="BI4" s="451">
        <v>0</v>
      </c>
      <c r="BJ4" s="451">
        <v>0</v>
      </c>
      <c r="BK4" s="451">
        <v>0</v>
      </c>
      <c r="BL4" s="451">
        <v>0</v>
      </c>
      <c r="BM4" s="451">
        <v>0</v>
      </c>
      <c r="BN4" s="451">
        <v>0</v>
      </c>
      <c r="BO4" s="571">
        <v>0</v>
      </c>
      <c r="BP4" s="451">
        <v>0</v>
      </c>
      <c r="BQ4" s="451">
        <v>0</v>
      </c>
      <c r="BR4" s="451">
        <v>0</v>
      </c>
      <c r="BS4" s="451">
        <v>0</v>
      </c>
      <c r="BT4" s="451">
        <v>0</v>
      </c>
      <c r="BU4" s="451">
        <v>0</v>
      </c>
      <c r="BV4" s="570">
        <f>SUM(G4:H4,J4,L4:M4,O4:Q4,T4:U4,W4:AE4,AK4:AQ4,AT4:AW4,AY4:BA4,BD4:BN4,BP4:BU4)</f>
        <v>0</v>
      </c>
    </row>
    <row r="5" spans="1:74" ht="27.75" customHeight="1">
      <c r="A5" s="586"/>
      <c r="B5" s="590" t="s">
        <v>831</v>
      </c>
      <c r="C5" s="587">
        <f>C4*1</f>
        <v>0</v>
      </c>
      <c r="D5" s="587">
        <f t="shared" ref="D5:G5" si="0">D4*1</f>
        <v>0</v>
      </c>
      <c r="E5" s="587">
        <f t="shared" si="0"/>
        <v>0</v>
      </c>
      <c r="F5" s="587">
        <f t="shared" si="0"/>
        <v>0</v>
      </c>
      <c r="G5" s="588">
        <f t="shared" si="0"/>
        <v>0</v>
      </c>
      <c r="H5" s="588">
        <f t="shared" ref="H5" si="1">H4*1</f>
        <v>0</v>
      </c>
      <c r="I5" s="587">
        <f t="shared" ref="I5" si="2">I4*1</f>
        <v>0</v>
      </c>
      <c r="J5" s="588">
        <f t="shared" ref="J5:K5" si="3">J4*1</f>
        <v>0</v>
      </c>
      <c r="K5" s="587">
        <f t="shared" si="3"/>
        <v>0</v>
      </c>
      <c r="L5" s="588">
        <f t="shared" ref="L5" si="4">L4*1</f>
        <v>0</v>
      </c>
      <c r="M5" s="588">
        <f t="shared" ref="M5" si="5">M4*1</f>
        <v>0</v>
      </c>
      <c r="N5" s="587">
        <f t="shared" ref="N5:O5" si="6">N4*1</f>
        <v>0</v>
      </c>
      <c r="O5" s="588">
        <f t="shared" si="6"/>
        <v>0</v>
      </c>
      <c r="P5" s="588">
        <f t="shared" ref="P5" si="7">P4*1</f>
        <v>0</v>
      </c>
      <c r="Q5" s="588">
        <f t="shared" ref="Q5" si="8">Q4*1</f>
        <v>0</v>
      </c>
      <c r="R5" s="587">
        <f t="shared" ref="R5:S5" si="9">R4*1</f>
        <v>0</v>
      </c>
      <c r="S5" s="587">
        <f t="shared" si="9"/>
        <v>0</v>
      </c>
      <c r="T5" s="588">
        <f t="shared" ref="T5" si="10">T4*1</f>
        <v>0</v>
      </c>
      <c r="U5" s="588">
        <f t="shared" ref="U5" si="11">U4*1</f>
        <v>0</v>
      </c>
      <c r="V5" s="587">
        <f t="shared" ref="V5:W5" si="12">V4*1</f>
        <v>0</v>
      </c>
      <c r="W5" s="588">
        <f t="shared" si="12"/>
        <v>0</v>
      </c>
      <c r="X5" s="588">
        <f t="shared" ref="X5" si="13">X4*1</f>
        <v>0</v>
      </c>
      <c r="Y5" s="588">
        <f t="shared" ref="Y5" si="14">Y4*1</f>
        <v>0</v>
      </c>
      <c r="Z5" s="588">
        <f t="shared" ref="Z5:AA5" si="15">Z4*1</f>
        <v>0</v>
      </c>
      <c r="AA5" s="588">
        <f t="shared" si="15"/>
        <v>0</v>
      </c>
      <c r="AB5" s="588">
        <f t="shared" ref="AB5" si="16">AB4*1</f>
        <v>0</v>
      </c>
      <c r="AC5" s="588">
        <f t="shared" ref="AC5" si="17">AC4*1</f>
        <v>0</v>
      </c>
      <c r="AD5" s="588">
        <f t="shared" ref="AD5" si="18">AD4*1</f>
        <v>0</v>
      </c>
      <c r="AE5" s="588">
        <f>AE4*各種係数!D41</f>
        <v>0</v>
      </c>
      <c r="AF5" s="587">
        <f t="shared" ref="AF5" si="19">AF4*1</f>
        <v>0</v>
      </c>
      <c r="AG5" s="587">
        <f t="shared" ref="AG5" si="20">AG4*1</f>
        <v>0</v>
      </c>
      <c r="AH5" s="587">
        <f t="shared" ref="AH5:AI5" si="21">AH4*1</f>
        <v>0</v>
      </c>
      <c r="AI5" s="587">
        <f t="shared" si="21"/>
        <v>0</v>
      </c>
      <c r="AJ5" s="587">
        <f t="shared" ref="AJ5" si="22">AJ4*1</f>
        <v>0</v>
      </c>
      <c r="AK5" s="588">
        <f t="shared" ref="AK5" si="23">AK4*1</f>
        <v>0</v>
      </c>
      <c r="AL5" s="588">
        <f t="shared" ref="AL5:AM5" si="24">AL4*1</f>
        <v>0</v>
      </c>
      <c r="AM5" s="588">
        <f t="shared" si="24"/>
        <v>0</v>
      </c>
      <c r="AN5" s="588">
        <f t="shared" ref="AN5" si="25">AN4*1</f>
        <v>0</v>
      </c>
      <c r="AO5" s="588">
        <f t="shared" ref="AO5" si="26">AO4*1</f>
        <v>0</v>
      </c>
      <c r="AP5" s="588">
        <f t="shared" ref="AP5:AQ5" si="27">AP4*1</f>
        <v>0</v>
      </c>
      <c r="AQ5" s="588">
        <f t="shared" si="27"/>
        <v>0</v>
      </c>
      <c r="AR5" s="587">
        <f t="shared" ref="AR5" si="28">AR4*1</f>
        <v>0</v>
      </c>
      <c r="AS5" s="587">
        <f t="shared" ref="AS5" si="29">AS4*1</f>
        <v>0</v>
      </c>
      <c r="AT5" s="588">
        <f t="shared" ref="AT5:AU5" si="30">AT4*1</f>
        <v>0</v>
      </c>
      <c r="AU5" s="588">
        <f t="shared" si="30"/>
        <v>0</v>
      </c>
      <c r="AV5" s="588">
        <f t="shared" ref="AV5" si="31">AV4*1</f>
        <v>0</v>
      </c>
      <c r="AW5" s="588">
        <f t="shared" ref="AW5" si="32">AW4*1</f>
        <v>0</v>
      </c>
      <c r="AX5" s="587">
        <f t="shared" ref="AX5:AY5" si="33">AX4*1</f>
        <v>0</v>
      </c>
      <c r="AY5" s="588">
        <f t="shared" si="33"/>
        <v>0</v>
      </c>
      <c r="AZ5" s="588">
        <f t="shared" ref="AZ5" si="34">AZ4*1</f>
        <v>0</v>
      </c>
      <c r="BA5" s="588">
        <f t="shared" ref="BA5" si="35">BA4*1</f>
        <v>0</v>
      </c>
      <c r="BB5" s="587">
        <f t="shared" ref="BB5:BC5" si="36">BB4*1</f>
        <v>0</v>
      </c>
      <c r="BC5" s="587">
        <f t="shared" si="36"/>
        <v>0</v>
      </c>
      <c r="BD5" s="588">
        <f t="shared" ref="BD5" si="37">BD4*1</f>
        <v>0</v>
      </c>
      <c r="BE5" s="588">
        <f t="shared" ref="BE5" si="38">BE4*1</f>
        <v>0</v>
      </c>
      <c r="BF5" s="588">
        <f t="shared" ref="BF5:BG5" si="39">BF4*1</f>
        <v>0</v>
      </c>
      <c r="BG5" s="588">
        <f t="shared" si="39"/>
        <v>0</v>
      </c>
      <c r="BH5" s="588">
        <f t="shared" ref="BH5" si="40">BH4*1</f>
        <v>0</v>
      </c>
      <c r="BI5" s="588">
        <f t="shared" ref="BI5" si="41">BI4*1</f>
        <v>0</v>
      </c>
      <c r="BJ5" s="588">
        <f t="shared" ref="BJ5:BK5" si="42">BJ4*1</f>
        <v>0</v>
      </c>
      <c r="BK5" s="588">
        <f t="shared" si="42"/>
        <v>0</v>
      </c>
      <c r="BL5" s="588">
        <f t="shared" ref="BL5" si="43">BL4*1</f>
        <v>0</v>
      </c>
      <c r="BM5" s="588">
        <f t="shared" ref="BM5" si="44">BM4*1</f>
        <v>0</v>
      </c>
      <c r="BN5" s="588">
        <f t="shared" ref="BN5:BO5" si="45">BN4*1</f>
        <v>0</v>
      </c>
      <c r="BO5" s="587">
        <f t="shared" si="45"/>
        <v>0</v>
      </c>
      <c r="BP5" s="588">
        <f t="shared" ref="BP5" si="46">BP4*1</f>
        <v>0</v>
      </c>
      <c r="BQ5" s="588">
        <f t="shared" ref="BQ5" si="47">BQ4*1</f>
        <v>0</v>
      </c>
      <c r="BR5" s="588">
        <f t="shared" ref="BR5:BS5" si="48">BR4*1</f>
        <v>0</v>
      </c>
      <c r="BS5" s="588">
        <f t="shared" si="48"/>
        <v>0</v>
      </c>
      <c r="BT5" s="588">
        <f t="shared" ref="BT5" si="49">BT4*1</f>
        <v>0</v>
      </c>
      <c r="BU5" s="588">
        <f t="shared" ref="BU5" si="50">BU4*1</f>
        <v>0</v>
      </c>
      <c r="BV5" s="589">
        <f>SUM(G5:H5,J5,L5:M5,O5:Q5,T5:U5,X5:AE5,AK5:AQ5,AT5:AW5,AY5:BA5,BD5:BN5,BP5:BU5)</f>
        <v>0</v>
      </c>
    </row>
    <row r="6" spans="1:74">
      <c r="A6" s="317" t="s">
        <v>239</v>
      </c>
      <c r="B6" s="319" t="s">
        <v>268</v>
      </c>
      <c r="C6" s="321">
        <f>C$5*建設_投入係数表!C4</f>
        <v>0</v>
      </c>
      <c r="D6" s="321">
        <f>D$5*建設_投入係数表!D4</f>
        <v>0</v>
      </c>
      <c r="E6" s="321">
        <f>E$5*建設_投入係数表!E4</f>
        <v>0</v>
      </c>
      <c r="F6" s="321">
        <f>F$5*建設_投入係数表!F4</f>
        <v>0</v>
      </c>
      <c r="G6" s="452">
        <f>G$5*建設_投入係数表!G4</f>
        <v>0</v>
      </c>
      <c r="H6" s="452">
        <f>H$5*建設_投入係数表!H4</f>
        <v>0</v>
      </c>
      <c r="I6" s="321">
        <f>I$5*建設_投入係数表!I4</f>
        <v>0</v>
      </c>
      <c r="J6" s="452">
        <f>J$5*建設_投入係数表!J4</f>
        <v>0</v>
      </c>
      <c r="K6" s="321">
        <f>K$5*建設_投入係数表!K4</f>
        <v>0</v>
      </c>
      <c r="L6" s="452">
        <f>L$5*建設_投入係数表!L4</f>
        <v>0</v>
      </c>
      <c r="M6" s="452">
        <f>M$5*建設_投入係数表!M4</f>
        <v>0</v>
      </c>
      <c r="N6" s="321">
        <f>N$5*建設_投入係数表!N4</f>
        <v>0</v>
      </c>
      <c r="O6" s="452">
        <f>O$5*建設_投入係数表!O4</f>
        <v>0</v>
      </c>
      <c r="P6" s="452">
        <f>P$5*建設_投入係数表!P4</f>
        <v>0</v>
      </c>
      <c r="Q6" s="452">
        <f>Q$5*建設_投入係数表!Q4</f>
        <v>0</v>
      </c>
      <c r="R6" s="321">
        <f>R$5*建設_投入係数表!R4</f>
        <v>0</v>
      </c>
      <c r="S6" s="321">
        <f>S$5*建設_投入係数表!S4</f>
        <v>0</v>
      </c>
      <c r="T6" s="452">
        <f>T$5*建設_投入係数表!T4</f>
        <v>0</v>
      </c>
      <c r="U6" s="452">
        <f>U$5*建設_投入係数表!U4</f>
        <v>0</v>
      </c>
      <c r="V6" s="321">
        <f>V$5*建設_投入係数表!V4</f>
        <v>0</v>
      </c>
      <c r="W6" s="452">
        <f>W$5*建設_投入係数表!W4</f>
        <v>0</v>
      </c>
      <c r="X6" s="452">
        <f>X$5*建設_投入係数表!X4</f>
        <v>0</v>
      </c>
      <c r="Y6" s="452">
        <f>Y$5*建設_投入係数表!Y4</f>
        <v>0</v>
      </c>
      <c r="Z6" s="452">
        <f>Z$5*建設_投入係数表!Z4</f>
        <v>0</v>
      </c>
      <c r="AA6" s="452">
        <f>AA$5*建設_投入係数表!AA4</f>
        <v>0</v>
      </c>
      <c r="AB6" s="452">
        <f>AB$5*建設_投入係数表!AB4</f>
        <v>0</v>
      </c>
      <c r="AC6" s="452">
        <f>AC$5*建設_投入係数表!AC4</f>
        <v>0</v>
      </c>
      <c r="AD6" s="452">
        <f>AD$5*建設_投入係数表!AD4</f>
        <v>0</v>
      </c>
      <c r="AE6" s="452">
        <f>AE$5*建設_投入係数表!AE4</f>
        <v>0</v>
      </c>
      <c r="AF6" s="321">
        <f>AF$5*建設_投入係数表!AF4</f>
        <v>0</v>
      </c>
      <c r="AG6" s="321">
        <f>AG$5*建設_投入係数表!AG4</f>
        <v>0</v>
      </c>
      <c r="AH6" s="321">
        <f>AH$5*建設_投入係数表!AH4</f>
        <v>0</v>
      </c>
      <c r="AI6" s="321">
        <f>AI$5*建設_投入係数表!AI4</f>
        <v>0</v>
      </c>
      <c r="AJ6" s="321">
        <f>AJ$5*建設_投入係数表!AJ4</f>
        <v>0</v>
      </c>
      <c r="AK6" s="452">
        <f>AK$5*建設_投入係数表!AK4</f>
        <v>0</v>
      </c>
      <c r="AL6" s="452">
        <f>AL$5*建設_投入係数表!AL4</f>
        <v>0</v>
      </c>
      <c r="AM6" s="452">
        <f>AM$5*建設_投入係数表!AM4</f>
        <v>0</v>
      </c>
      <c r="AN6" s="452">
        <f>AN$5*建設_投入係数表!AN4</f>
        <v>0</v>
      </c>
      <c r="AO6" s="452">
        <f>AO$5*建設_投入係数表!AO4</f>
        <v>0</v>
      </c>
      <c r="AP6" s="452">
        <f>AP$5*建設_投入係数表!AP4</f>
        <v>0</v>
      </c>
      <c r="AQ6" s="452">
        <f>AQ$5*建設_投入係数表!AQ4</f>
        <v>0</v>
      </c>
      <c r="AR6" s="321">
        <f>AR$5*建設_投入係数表!AR4</f>
        <v>0</v>
      </c>
      <c r="AS6" s="321">
        <f>AS$5*建設_投入係数表!AS4</f>
        <v>0</v>
      </c>
      <c r="AT6" s="452">
        <f>AT$5*建設_投入係数表!AT4</f>
        <v>0</v>
      </c>
      <c r="AU6" s="452">
        <f>AU$5*建設_投入係数表!AU4</f>
        <v>0</v>
      </c>
      <c r="AV6" s="452">
        <f>AV$5*建設_投入係数表!AV4</f>
        <v>0</v>
      </c>
      <c r="AW6" s="452">
        <f>AW$5*建設_投入係数表!AW4</f>
        <v>0</v>
      </c>
      <c r="AX6" s="321">
        <f>AX$5*建設_投入係数表!AX4</f>
        <v>0</v>
      </c>
      <c r="AY6" s="452">
        <f>AY$5*建設_投入係数表!AY4</f>
        <v>0</v>
      </c>
      <c r="AZ6" s="452">
        <f>AZ$5*建設_投入係数表!AZ4</f>
        <v>0</v>
      </c>
      <c r="BA6" s="452">
        <f>BA$5*建設_投入係数表!BA4</f>
        <v>0</v>
      </c>
      <c r="BB6" s="321">
        <f>BB$5*建設_投入係数表!BB4</f>
        <v>0</v>
      </c>
      <c r="BC6" s="321">
        <f>BC$5*建設_投入係数表!BC4</f>
        <v>0</v>
      </c>
      <c r="BD6" s="452">
        <f>BD$5*建設_投入係数表!BD4</f>
        <v>0</v>
      </c>
      <c r="BE6" s="452">
        <f>BE$5*建設_投入係数表!BE4</f>
        <v>0</v>
      </c>
      <c r="BF6" s="452">
        <f>BF$5*建設_投入係数表!BF4</f>
        <v>0</v>
      </c>
      <c r="BG6" s="452">
        <f>BG$5*建設_投入係数表!BG4</f>
        <v>0</v>
      </c>
      <c r="BH6" s="452">
        <f>BH$5*建設_投入係数表!BH4</f>
        <v>0</v>
      </c>
      <c r="BI6" s="452">
        <f>BI$5*建設_投入係数表!BI4</f>
        <v>0</v>
      </c>
      <c r="BJ6" s="452">
        <f>BJ$5*建設_投入係数表!BJ4</f>
        <v>0</v>
      </c>
      <c r="BK6" s="452">
        <f>BK$5*建設_投入係数表!BK4</f>
        <v>0</v>
      </c>
      <c r="BL6" s="452">
        <f>BL$5*建設_投入係数表!BL4</f>
        <v>0</v>
      </c>
      <c r="BM6" s="452">
        <f>BM$5*建設_投入係数表!BM4</f>
        <v>0</v>
      </c>
      <c r="BN6" s="452">
        <f>BN$5*建設_投入係数表!BN4</f>
        <v>0</v>
      </c>
      <c r="BO6" s="321">
        <f>BO$5*建設_投入係数表!BO4</f>
        <v>0</v>
      </c>
      <c r="BP6" s="452">
        <f>BP$5*建設_投入係数表!BP4</f>
        <v>0</v>
      </c>
      <c r="BQ6" s="452">
        <f>BQ$5*建設_投入係数表!BQ4</f>
        <v>0</v>
      </c>
      <c r="BR6" s="452">
        <f>BR$5*建設_投入係数表!BR4</f>
        <v>0</v>
      </c>
      <c r="BS6" s="452">
        <f>BS$5*建設_投入係数表!BS4</f>
        <v>0</v>
      </c>
      <c r="BT6" s="452">
        <f>BT$5*建設_投入係数表!BT4</f>
        <v>0</v>
      </c>
      <c r="BU6" s="452">
        <f>BU$5*建設_投入係数表!BU4</f>
        <v>0</v>
      </c>
      <c r="BV6" s="453">
        <f>SUM(G6:H6,J6,L6:M6,O6:Q6,T6:U6,X6:AE6,AK6:AQ6,AT6:AW6,AY6:BA6,BD6:BN6,BP6:BU6)</f>
        <v>0</v>
      </c>
    </row>
    <row r="7" spans="1:74">
      <c r="A7" s="317" t="s">
        <v>240</v>
      </c>
      <c r="B7" s="319" t="s">
        <v>273</v>
      </c>
      <c r="C7" s="321">
        <f>C$5*建設_投入係数表!C5</f>
        <v>0</v>
      </c>
      <c r="D7" s="321">
        <f>D$5*建設_投入係数表!D5</f>
        <v>0</v>
      </c>
      <c r="E7" s="321">
        <f>E$5*建設_投入係数表!E5</f>
        <v>0</v>
      </c>
      <c r="F7" s="321">
        <f>F$5*建設_投入係数表!F5</f>
        <v>0</v>
      </c>
      <c r="G7" s="452">
        <f>G$5*建設_投入係数表!G5</f>
        <v>0</v>
      </c>
      <c r="H7" s="452">
        <f>H$5*建設_投入係数表!H5</f>
        <v>0</v>
      </c>
      <c r="I7" s="321">
        <f>I$5*建設_投入係数表!I5</f>
        <v>0</v>
      </c>
      <c r="J7" s="452">
        <f>J$5*建設_投入係数表!J5</f>
        <v>0</v>
      </c>
      <c r="K7" s="321">
        <f>K$5*建設_投入係数表!K5</f>
        <v>0</v>
      </c>
      <c r="L7" s="452">
        <f>L$5*建設_投入係数表!L5</f>
        <v>0</v>
      </c>
      <c r="M7" s="452">
        <f>M$5*建設_投入係数表!M5</f>
        <v>0</v>
      </c>
      <c r="N7" s="321">
        <f>N$5*建設_投入係数表!N5</f>
        <v>0</v>
      </c>
      <c r="O7" s="452">
        <f>O$5*建設_投入係数表!O5</f>
        <v>0</v>
      </c>
      <c r="P7" s="452">
        <f>P$5*建設_投入係数表!P5</f>
        <v>0</v>
      </c>
      <c r="Q7" s="452">
        <f>Q$5*建設_投入係数表!Q5</f>
        <v>0</v>
      </c>
      <c r="R7" s="321">
        <f>R$5*建設_投入係数表!R5</f>
        <v>0</v>
      </c>
      <c r="S7" s="321">
        <f>S$5*建設_投入係数表!S5</f>
        <v>0</v>
      </c>
      <c r="T7" s="452">
        <f>T$5*建設_投入係数表!T5</f>
        <v>0</v>
      </c>
      <c r="U7" s="452">
        <f>U$5*建設_投入係数表!U5</f>
        <v>0</v>
      </c>
      <c r="V7" s="321">
        <f>V$5*建設_投入係数表!V5</f>
        <v>0</v>
      </c>
      <c r="W7" s="452">
        <f>W$5*建設_投入係数表!W5</f>
        <v>0</v>
      </c>
      <c r="X7" s="452">
        <f>X$5*建設_投入係数表!X5</f>
        <v>0</v>
      </c>
      <c r="Y7" s="452">
        <f>Y$5*建設_投入係数表!Y5</f>
        <v>0</v>
      </c>
      <c r="Z7" s="452">
        <f>Z$5*建設_投入係数表!Z5</f>
        <v>0</v>
      </c>
      <c r="AA7" s="452">
        <f>AA$5*建設_投入係数表!AA5</f>
        <v>0</v>
      </c>
      <c r="AB7" s="452">
        <f>AB$5*建設_投入係数表!AB5</f>
        <v>0</v>
      </c>
      <c r="AC7" s="452">
        <f>AC$5*建設_投入係数表!AC5</f>
        <v>0</v>
      </c>
      <c r="AD7" s="452">
        <f>AD$5*建設_投入係数表!AD5</f>
        <v>0</v>
      </c>
      <c r="AE7" s="452">
        <f>AE$5*建設_投入係数表!AE5</f>
        <v>0</v>
      </c>
      <c r="AF7" s="321">
        <f>AF$5*建設_投入係数表!AF5</f>
        <v>0</v>
      </c>
      <c r="AG7" s="321">
        <f>AG$5*建設_投入係数表!AG5</f>
        <v>0</v>
      </c>
      <c r="AH7" s="321">
        <f>AH$5*建設_投入係数表!AH5</f>
        <v>0</v>
      </c>
      <c r="AI7" s="321">
        <f>AI$5*建設_投入係数表!AI5</f>
        <v>0</v>
      </c>
      <c r="AJ7" s="321">
        <f>AJ$5*建設_投入係数表!AJ5</f>
        <v>0</v>
      </c>
      <c r="AK7" s="452">
        <f>AK$5*建設_投入係数表!AK5</f>
        <v>0</v>
      </c>
      <c r="AL7" s="452">
        <f>AL$5*建設_投入係数表!AL5</f>
        <v>0</v>
      </c>
      <c r="AM7" s="452">
        <f>AM$5*建設_投入係数表!AM5</f>
        <v>0</v>
      </c>
      <c r="AN7" s="452">
        <f>AN$5*建設_投入係数表!AN5</f>
        <v>0</v>
      </c>
      <c r="AO7" s="452">
        <f>AO$5*建設_投入係数表!AO5</f>
        <v>0</v>
      </c>
      <c r="AP7" s="452">
        <f>AP$5*建設_投入係数表!AP5</f>
        <v>0</v>
      </c>
      <c r="AQ7" s="452">
        <f>AQ$5*建設_投入係数表!AQ5</f>
        <v>0</v>
      </c>
      <c r="AR7" s="321">
        <f>AR$5*建設_投入係数表!AR5</f>
        <v>0</v>
      </c>
      <c r="AS7" s="321">
        <f>AS$5*建設_投入係数表!AS5</f>
        <v>0</v>
      </c>
      <c r="AT7" s="452">
        <f>AT$5*建設_投入係数表!AT5</f>
        <v>0</v>
      </c>
      <c r="AU7" s="452">
        <f>AU$5*建設_投入係数表!AU5</f>
        <v>0</v>
      </c>
      <c r="AV7" s="452">
        <f>AV$5*建設_投入係数表!AV5</f>
        <v>0</v>
      </c>
      <c r="AW7" s="452">
        <f>AW$5*建設_投入係数表!AW5</f>
        <v>0</v>
      </c>
      <c r="AX7" s="321">
        <f>AX$5*建設_投入係数表!AX5</f>
        <v>0</v>
      </c>
      <c r="AY7" s="452">
        <f>AY$5*建設_投入係数表!AY5</f>
        <v>0</v>
      </c>
      <c r="AZ7" s="452">
        <f>AZ$5*建設_投入係数表!AZ5</f>
        <v>0</v>
      </c>
      <c r="BA7" s="452">
        <f>BA$5*建設_投入係数表!BA5</f>
        <v>0</v>
      </c>
      <c r="BB7" s="321">
        <f>BB$5*建設_投入係数表!BB5</f>
        <v>0</v>
      </c>
      <c r="BC7" s="321">
        <f>BC$5*建設_投入係数表!BC5</f>
        <v>0</v>
      </c>
      <c r="BD7" s="452">
        <f>BD$5*建設_投入係数表!BD5</f>
        <v>0</v>
      </c>
      <c r="BE7" s="452">
        <f>BE$5*建設_投入係数表!BE5</f>
        <v>0</v>
      </c>
      <c r="BF7" s="452">
        <f>BF$5*建設_投入係数表!BF5</f>
        <v>0</v>
      </c>
      <c r="BG7" s="452">
        <f>BG$5*建設_投入係数表!BG5</f>
        <v>0</v>
      </c>
      <c r="BH7" s="452">
        <f>BH$5*建設_投入係数表!BH5</f>
        <v>0</v>
      </c>
      <c r="BI7" s="452">
        <f>BI$5*建設_投入係数表!BI5</f>
        <v>0</v>
      </c>
      <c r="BJ7" s="452">
        <f>BJ$5*建設_投入係数表!BJ5</f>
        <v>0</v>
      </c>
      <c r="BK7" s="452">
        <f>BK$5*建設_投入係数表!BK5</f>
        <v>0</v>
      </c>
      <c r="BL7" s="452">
        <f>BL$5*建設_投入係数表!BL5</f>
        <v>0</v>
      </c>
      <c r="BM7" s="452">
        <f>BM$5*建設_投入係数表!BM5</f>
        <v>0</v>
      </c>
      <c r="BN7" s="452">
        <f>BN$5*建設_投入係数表!BN5</f>
        <v>0</v>
      </c>
      <c r="BO7" s="321">
        <f>BO$5*建設_投入係数表!BO5</f>
        <v>0</v>
      </c>
      <c r="BP7" s="452">
        <f>BP$5*建設_投入係数表!BP5</f>
        <v>0</v>
      </c>
      <c r="BQ7" s="452">
        <f>BQ$5*建設_投入係数表!BQ5</f>
        <v>0</v>
      </c>
      <c r="BR7" s="452">
        <f>BR$5*建設_投入係数表!BR5</f>
        <v>0</v>
      </c>
      <c r="BS7" s="452">
        <f>BS$5*建設_投入係数表!BS5</f>
        <v>0</v>
      </c>
      <c r="BT7" s="452">
        <f>BT$5*建設_投入係数表!BT5</f>
        <v>0</v>
      </c>
      <c r="BU7" s="452">
        <f>BU$5*建設_投入係数表!BU5</f>
        <v>0</v>
      </c>
      <c r="BV7" s="453">
        <f>SUM(G7:H7,J7,L7:M7,O7:Q7,T7:U7,X7:AE7,AK7:AQ7,AT7:AW7,AY7:BA7,BD7:BN7,BP7:BU7)</f>
        <v>0</v>
      </c>
    </row>
    <row r="8" spans="1:74">
      <c r="A8" s="317" t="s">
        <v>241</v>
      </c>
      <c r="B8" s="319" t="s">
        <v>274</v>
      </c>
      <c r="C8" s="321">
        <f>C$5*建設_投入係数表!C6</f>
        <v>0</v>
      </c>
      <c r="D8" s="321">
        <f>D$5*建設_投入係数表!D6</f>
        <v>0</v>
      </c>
      <c r="E8" s="321">
        <f>E$5*建設_投入係数表!E6</f>
        <v>0</v>
      </c>
      <c r="F8" s="321">
        <f>F$5*建設_投入係数表!F6</f>
        <v>0</v>
      </c>
      <c r="G8" s="452">
        <f>G$5*建設_投入係数表!G6</f>
        <v>0</v>
      </c>
      <c r="H8" s="452">
        <f>H$5*建設_投入係数表!H6</f>
        <v>0</v>
      </c>
      <c r="I8" s="321">
        <f>I$5*建設_投入係数表!I6</f>
        <v>0</v>
      </c>
      <c r="J8" s="452">
        <f>J$5*建設_投入係数表!J6</f>
        <v>0</v>
      </c>
      <c r="K8" s="321">
        <f>K$5*建設_投入係数表!K6</f>
        <v>0</v>
      </c>
      <c r="L8" s="452">
        <f>L$5*建設_投入係数表!L6</f>
        <v>0</v>
      </c>
      <c r="M8" s="452">
        <f>M$5*建設_投入係数表!M6</f>
        <v>0</v>
      </c>
      <c r="N8" s="321">
        <f>N$5*建設_投入係数表!N6</f>
        <v>0</v>
      </c>
      <c r="O8" s="452">
        <f>O$5*建設_投入係数表!O6</f>
        <v>0</v>
      </c>
      <c r="P8" s="452">
        <f>P$5*建設_投入係数表!P6</f>
        <v>0</v>
      </c>
      <c r="Q8" s="452">
        <f>Q$5*建設_投入係数表!Q6</f>
        <v>0</v>
      </c>
      <c r="R8" s="321">
        <f>R$5*建設_投入係数表!R6</f>
        <v>0</v>
      </c>
      <c r="S8" s="321">
        <f>S$5*建設_投入係数表!S6</f>
        <v>0</v>
      </c>
      <c r="T8" s="452">
        <f>T$5*建設_投入係数表!T6</f>
        <v>0</v>
      </c>
      <c r="U8" s="452">
        <f>U$5*建設_投入係数表!U6</f>
        <v>0</v>
      </c>
      <c r="V8" s="321">
        <f>V$5*建設_投入係数表!V6</f>
        <v>0</v>
      </c>
      <c r="W8" s="452">
        <f>W$5*建設_投入係数表!W6</f>
        <v>0</v>
      </c>
      <c r="X8" s="452">
        <f>X$5*建設_投入係数表!X6</f>
        <v>0</v>
      </c>
      <c r="Y8" s="452">
        <f>Y$5*建設_投入係数表!Y6</f>
        <v>0</v>
      </c>
      <c r="Z8" s="452">
        <f>Z$5*建設_投入係数表!Z6</f>
        <v>0</v>
      </c>
      <c r="AA8" s="452">
        <f>AA$5*建設_投入係数表!AA6</f>
        <v>0</v>
      </c>
      <c r="AB8" s="452">
        <f>AB$5*建設_投入係数表!AB6</f>
        <v>0</v>
      </c>
      <c r="AC8" s="452">
        <f>AC$5*建設_投入係数表!AC6</f>
        <v>0</v>
      </c>
      <c r="AD8" s="452">
        <f>AD$5*建設_投入係数表!AD6</f>
        <v>0</v>
      </c>
      <c r="AE8" s="452">
        <f>AE$5*建設_投入係数表!AE6</f>
        <v>0</v>
      </c>
      <c r="AF8" s="321">
        <f>AF$5*建設_投入係数表!AF6</f>
        <v>0</v>
      </c>
      <c r="AG8" s="321">
        <f>AG$5*建設_投入係数表!AG6</f>
        <v>0</v>
      </c>
      <c r="AH8" s="321">
        <f>AH$5*建設_投入係数表!AH6</f>
        <v>0</v>
      </c>
      <c r="AI8" s="321">
        <f>AI$5*建設_投入係数表!AI6</f>
        <v>0</v>
      </c>
      <c r="AJ8" s="321">
        <f>AJ$5*建設_投入係数表!AJ6</f>
        <v>0</v>
      </c>
      <c r="AK8" s="452">
        <f>AK$5*建設_投入係数表!AK6</f>
        <v>0</v>
      </c>
      <c r="AL8" s="452">
        <f>AL$5*建設_投入係数表!AL6</f>
        <v>0</v>
      </c>
      <c r="AM8" s="452">
        <f>AM$5*建設_投入係数表!AM6</f>
        <v>0</v>
      </c>
      <c r="AN8" s="452">
        <f>AN$5*建設_投入係数表!AN6</f>
        <v>0</v>
      </c>
      <c r="AO8" s="452">
        <f>AO$5*建設_投入係数表!AO6</f>
        <v>0</v>
      </c>
      <c r="AP8" s="452">
        <f>AP$5*建設_投入係数表!AP6</f>
        <v>0</v>
      </c>
      <c r="AQ8" s="452">
        <f>AQ$5*建設_投入係数表!AQ6</f>
        <v>0</v>
      </c>
      <c r="AR8" s="321">
        <f>AR$5*建設_投入係数表!AR6</f>
        <v>0</v>
      </c>
      <c r="AS8" s="321">
        <f>AS$5*建設_投入係数表!AS6</f>
        <v>0</v>
      </c>
      <c r="AT8" s="452">
        <f>AT$5*建設_投入係数表!AT6</f>
        <v>0</v>
      </c>
      <c r="AU8" s="452">
        <f>AU$5*建設_投入係数表!AU6</f>
        <v>0</v>
      </c>
      <c r="AV8" s="452">
        <f>AV$5*建設_投入係数表!AV6</f>
        <v>0</v>
      </c>
      <c r="AW8" s="452">
        <f>AW$5*建設_投入係数表!AW6</f>
        <v>0</v>
      </c>
      <c r="AX8" s="321">
        <f>AX$5*建設_投入係数表!AX6</f>
        <v>0</v>
      </c>
      <c r="AY8" s="452">
        <f>AY$5*建設_投入係数表!AY6</f>
        <v>0</v>
      </c>
      <c r="AZ8" s="452">
        <f>AZ$5*建設_投入係数表!AZ6</f>
        <v>0</v>
      </c>
      <c r="BA8" s="452">
        <f>BA$5*建設_投入係数表!BA6</f>
        <v>0</v>
      </c>
      <c r="BB8" s="321">
        <f>BB$5*建設_投入係数表!BB6</f>
        <v>0</v>
      </c>
      <c r="BC8" s="321">
        <f>BC$5*建設_投入係数表!BC6</f>
        <v>0</v>
      </c>
      <c r="BD8" s="452">
        <f>BD$5*建設_投入係数表!BD6</f>
        <v>0</v>
      </c>
      <c r="BE8" s="452">
        <f>BE$5*建設_投入係数表!BE6</f>
        <v>0</v>
      </c>
      <c r="BF8" s="452">
        <f>BF$5*建設_投入係数表!BF6</f>
        <v>0</v>
      </c>
      <c r="BG8" s="452">
        <f>BG$5*建設_投入係数表!BG6</f>
        <v>0</v>
      </c>
      <c r="BH8" s="452">
        <f>BH$5*建設_投入係数表!BH6</f>
        <v>0</v>
      </c>
      <c r="BI8" s="452">
        <f>BI$5*建設_投入係数表!BI6</f>
        <v>0</v>
      </c>
      <c r="BJ8" s="452">
        <f>BJ$5*建設_投入係数表!BJ6</f>
        <v>0</v>
      </c>
      <c r="BK8" s="452">
        <f>BK$5*建設_投入係数表!BK6</f>
        <v>0</v>
      </c>
      <c r="BL8" s="452">
        <f>BL$5*建設_投入係数表!BL6</f>
        <v>0</v>
      </c>
      <c r="BM8" s="452">
        <f>BM$5*建設_投入係数表!BM6</f>
        <v>0</v>
      </c>
      <c r="BN8" s="452">
        <f>BN$5*建設_投入係数表!BN6</f>
        <v>0</v>
      </c>
      <c r="BO8" s="321">
        <f>BO$5*建設_投入係数表!BO6</f>
        <v>0</v>
      </c>
      <c r="BP8" s="452">
        <f>BP$5*建設_投入係数表!BP6</f>
        <v>0</v>
      </c>
      <c r="BQ8" s="452">
        <f>BQ$5*建設_投入係数表!BQ6</f>
        <v>0</v>
      </c>
      <c r="BR8" s="452">
        <f>BR$5*建設_投入係数表!BR6</f>
        <v>0</v>
      </c>
      <c r="BS8" s="452">
        <f>BS$5*建設_投入係数表!BS6</f>
        <v>0</v>
      </c>
      <c r="BT8" s="452">
        <f>BT$5*建設_投入係数表!BT6</f>
        <v>0</v>
      </c>
      <c r="BU8" s="452">
        <f>BU$5*建設_投入係数表!BU6</f>
        <v>0</v>
      </c>
      <c r="BV8" s="453">
        <f t="shared" ref="BV8:BV41" si="51">SUM(G8:H8,J8,L8:M8,O8:Q8,T8:U8,X8:AE8,AK8:AQ8,AT8:AW8,AY8:BA8,BD8:BN8,BP8:BU8)</f>
        <v>0</v>
      </c>
    </row>
    <row r="9" spans="1:74">
      <c r="A9" s="317" t="s">
        <v>242</v>
      </c>
      <c r="B9" s="319" t="s">
        <v>275</v>
      </c>
      <c r="C9" s="321">
        <f>C$5*建設_投入係数表!C7</f>
        <v>0</v>
      </c>
      <c r="D9" s="321">
        <f>D$5*建設_投入係数表!D7</f>
        <v>0</v>
      </c>
      <c r="E9" s="321">
        <f>E$5*建設_投入係数表!E7</f>
        <v>0</v>
      </c>
      <c r="F9" s="321">
        <f>F$5*建設_投入係数表!F7</f>
        <v>0</v>
      </c>
      <c r="G9" s="452">
        <f>G$5*建設_投入係数表!G7</f>
        <v>0</v>
      </c>
      <c r="H9" s="452">
        <f>H$5*建設_投入係数表!H7</f>
        <v>0</v>
      </c>
      <c r="I9" s="321">
        <f>I$5*建設_投入係数表!I7</f>
        <v>0</v>
      </c>
      <c r="J9" s="452">
        <f>J$5*建設_投入係数表!J7</f>
        <v>0</v>
      </c>
      <c r="K9" s="321">
        <f>K$5*建設_投入係数表!K7</f>
        <v>0</v>
      </c>
      <c r="L9" s="452">
        <f>L$5*建設_投入係数表!L7</f>
        <v>0</v>
      </c>
      <c r="M9" s="452">
        <f>M$5*建設_投入係数表!M7</f>
        <v>0</v>
      </c>
      <c r="N9" s="321">
        <f>N$5*建設_投入係数表!N7</f>
        <v>0</v>
      </c>
      <c r="O9" s="452">
        <f>O$5*建設_投入係数表!O7</f>
        <v>0</v>
      </c>
      <c r="P9" s="452">
        <f>P$5*建設_投入係数表!P7</f>
        <v>0</v>
      </c>
      <c r="Q9" s="452">
        <f>Q$5*建設_投入係数表!Q7</f>
        <v>0</v>
      </c>
      <c r="R9" s="321">
        <f>R$5*建設_投入係数表!R7</f>
        <v>0</v>
      </c>
      <c r="S9" s="321">
        <f>S$5*建設_投入係数表!S7</f>
        <v>0</v>
      </c>
      <c r="T9" s="452">
        <f>T$5*建設_投入係数表!T7</f>
        <v>0</v>
      </c>
      <c r="U9" s="452">
        <f>U$5*建設_投入係数表!U7</f>
        <v>0</v>
      </c>
      <c r="V9" s="321">
        <f>V$5*建設_投入係数表!V7</f>
        <v>0</v>
      </c>
      <c r="W9" s="452">
        <f>W$5*建設_投入係数表!W7</f>
        <v>0</v>
      </c>
      <c r="X9" s="452">
        <f>X$5*建設_投入係数表!X7</f>
        <v>0</v>
      </c>
      <c r="Y9" s="452">
        <f>Y$5*建設_投入係数表!Y7</f>
        <v>0</v>
      </c>
      <c r="Z9" s="452">
        <f>Z$5*建設_投入係数表!Z7</f>
        <v>0</v>
      </c>
      <c r="AA9" s="452">
        <f>AA$5*建設_投入係数表!AA7</f>
        <v>0</v>
      </c>
      <c r="AB9" s="452">
        <f>AB$5*建設_投入係数表!AB7</f>
        <v>0</v>
      </c>
      <c r="AC9" s="452">
        <f>AC$5*建設_投入係数表!AC7</f>
        <v>0</v>
      </c>
      <c r="AD9" s="452">
        <f>AD$5*建設_投入係数表!AD7</f>
        <v>0</v>
      </c>
      <c r="AE9" s="452">
        <f>AE$5*建設_投入係数表!AE7</f>
        <v>0</v>
      </c>
      <c r="AF9" s="321">
        <f>AF$5*建設_投入係数表!AF7</f>
        <v>0</v>
      </c>
      <c r="AG9" s="321">
        <f>AG$5*建設_投入係数表!AG7</f>
        <v>0</v>
      </c>
      <c r="AH9" s="321">
        <f>AH$5*建設_投入係数表!AH7</f>
        <v>0</v>
      </c>
      <c r="AI9" s="321">
        <f>AI$5*建設_投入係数表!AI7</f>
        <v>0</v>
      </c>
      <c r="AJ9" s="321">
        <f>AJ$5*建設_投入係数表!AJ7</f>
        <v>0</v>
      </c>
      <c r="AK9" s="452">
        <f>AK$5*建設_投入係数表!AK7</f>
        <v>0</v>
      </c>
      <c r="AL9" s="452">
        <f>AL$5*建設_投入係数表!AL7</f>
        <v>0</v>
      </c>
      <c r="AM9" s="452">
        <f>AM$5*建設_投入係数表!AM7</f>
        <v>0</v>
      </c>
      <c r="AN9" s="452">
        <f>AN$5*建設_投入係数表!AN7</f>
        <v>0</v>
      </c>
      <c r="AO9" s="452">
        <f>AO$5*建設_投入係数表!AO7</f>
        <v>0</v>
      </c>
      <c r="AP9" s="452">
        <f>AP$5*建設_投入係数表!AP7</f>
        <v>0</v>
      </c>
      <c r="AQ9" s="452">
        <f>AQ$5*建設_投入係数表!AQ7</f>
        <v>0</v>
      </c>
      <c r="AR9" s="321">
        <f>AR$5*建設_投入係数表!AR7</f>
        <v>0</v>
      </c>
      <c r="AS9" s="321">
        <f>AS$5*建設_投入係数表!AS7</f>
        <v>0</v>
      </c>
      <c r="AT9" s="452">
        <f>AT$5*建設_投入係数表!AT7</f>
        <v>0</v>
      </c>
      <c r="AU9" s="452">
        <f>AU$5*建設_投入係数表!AU7</f>
        <v>0</v>
      </c>
      <c r="AV9" s="452">
        <f>AV$5*建設_投入係数表!AV7</f>
        <v>0</v>
      </c>
      <c r="AW9" s="452">
        <f>AW$5*建設_投入係数表!AW7</f>
        <v>0</v>
      </c>
      <c r="AX9" s="321">
        <f>AX$5*建設_投入係数表!AX7</f>
        <v>0</v>
      </c>
      <c r="AY9" s="452">
        <f>AY$5*建設_投入係数表!AY7</f>
        <v>0</v>
      </c>
      <c r="AZ9" s="452">
        <f>AZ$5*建設_投入係数表!AZ7</f>
        <v>0</v>
      </c>
      <c r="BA9" s="452">
        <f>BA$5*建設_投入係数表!BA7</f>
        <v>0</v>
      </c>
      <c r="BB9" s="321">
        <f>BB$5*建設_投入係数表!BB7</f>
        <v>0</v>
      </c>
      <c r="BC9" s="321">
        <f>BC$5*建設_投入係数表!BC7</f>
        <v>0</v>
      </c>
      <c r="BD9" s="452">
        <f>BD$5*建設_投入係数表!BD7</f>
        <v>0</v>
      </c>
      <c r="BE9" s="452">
        <f>BE$5*建設_投入係数表!BE7</f>
        <v>0</v>
      </c>
      <c r="BF9" s="452">
        <f>BF$5*建設_投入係数表!BF7</f>
        <v>0</v>
      </c>
      <c r="BG9" s="452">
        <f>BG$5*建設_投入係数表!BG7</f>
        <v>0</v>
      </c>
      <c r="BH9" s="452">
        <f>BH$5*建設_投入係数表!BH7</f>
        <v>0</v>
      </c>
      <c r="BI9" s="452">
        <f>BI$5*建設_投入係数表!BI7</f>
        <v>0</v>
      </c>
      <c r="BJ9" s="452">
        <f>BJ$5*建設_投入係数表!BJ7</f>
        <v>0</v>
      </c>
      <c r="BK9" s="452">
        <f>BK$5*建設_投入係数表!BK7</f>
        <v>0</v>
      </c>
      <c r="BL9" s="452">
        <f>BL$5*建設_投入係数表!BL7</f>
        <v>0</v>
      </c>
      <c r="BM9" s="452">
        <f>BM$5*建設_投入係数表!BM7</f>
        <v>0</v>
      </c>
      <c r="BN9" s="452">
        <f>BN$5*建設_投入係数表!BN7</f>
        <v>0</v>
      </c>
      <c r="BO9" s="321">
        <f>BO$5*建設_投入係数表!BO7</f>
        <v>0</v>
      </c>
      <c r="BP9" s="452">
        <f>BP$5*建設_投入係数表!BP7</f>
        <v>0</v>
      </c>
      <c r="BQ9" s="452">
        <f>BQ$5*建設_投入係数表!BQ7</f>
        <v>0</v>
      </c>
      <c r="BR9" s="452">
        <f>BR$5*建設_投入係数表!BR7</f>
        <v>0</v>
      </c>
      <c r="BS9" s="452">
        <f>BS$5*建設_投入係数表!BS7</f>
        <v>0</v>
      </c>
      <c r="BT9" s="452">
        <f>BT$5*建設_投入係数表!BT7</f>
        <v>0</v>
      </c>
      <c r="BU9" s="452">
        <f>BU$5*建設_投入係数表!BU7</f>
        <v>0</v>
      </c>
      <c r="BV9" s="453">
        <f t="shared" si="51"/>
        <v>0</v>
      </c>
    </row>
    <row r="10" spans="1:74">
      <c r="A10" s="317" t="s">
        <v>243</v>
      </c>
      <c r="B10" s="319" t="s">
        <v>276</v>
      </c>
      <c r="C10" s="321">
        <f>C$5*建設_投入係数表!C8</f>
        <v>0</v>
      </c>
      <c r="D10" s="321">
        <f>D$5*建設_投入係数表!D8</f>
        <v>0</v>
      </c>
      <c r="E10" s="321">
        <f>E$5*建設_投入係数表!E8</f>
        <v>0</v>
      </c>
      <c r="F10" s="321">
        <f>F$5*建設_投入係数表!F8</f>
        <v>0</v>
      </c>
      <c r="G10" s="452">
        <f>G$5*建設_投入係数表!G8</f>
        <v>0</v>
      </c>
      <c r="H10" s="452">
        <f>H$5*建設_投入係数表!H8</f>
        <v>0</v>
      </c>
      <c r="I10" s="321">
        <f>I$5*建設_投入係数表!I8</f>
        <v>0</v>
      </c>
      <c r="J10" s="452">
        <f>J$5*建設_投入係数表!J8</f>
        <v>0</v>
      </c>
      <c r="K10" s="321">
        <f>K$5*建設_投入係数表!K8</f>
        <v>0</v>
      </c>
      <c r="L10" s="452">
        <f>L$5*建設_投入係数表!L8</f>
        <v>0</v>
      </c>
      <c r="M10" s="452">
        <f>M$5*建設_投入係数表!M8</f>
        <v>0</v>
      </c>
      <c r="N10" s="321">
        <f>N$5*建設_投入係数表!N8</f>
        <v>0</v>
      </c>
      <c r="O10" s="452">
        <f>O$5*建設_投入係数表!O8</f>
        <v>0</v>
      </c>
      <c r="P10" s="452">
        <f>P$5*建設_投入係数表!P8</f>
        <v>0</v>
      </c>
      <c r="Q10" s="452">
        <f>Q$5*建設_投入係数表!Q8</f>
        <v>0</v>
      </c>
      <c r="R10" s="321">
        <f>R$5*建設_投入係数表!R8</f>
        <v>0</v>
      </c>
      <c r="S10" s="321">
        <f>S$5*建設_投入係数表!S8</f>
        <v>0</v>
      </c>
      <c r="T10" s="452">
        <f>T$5*建設_投入係数表!T8</f>
        <v>0</v>
      </c>
      <c r="U10" s="452">
        <f>U$5*建設_投入係数表!U8</f>
        <v>0</v>
      </c>
      <c r="V10" s="321">
        <f>V$5*建設_投入係数表!V8</f>
        <v>0</v>
      </c>
      <c r="W10" s="452">
        <f>W$5*建設_投入係数表!W8</f>
        <v>0</v>
      </c>
      <c r="X10" s="452">
        <f>X$5*建設_投入係数表!X8</f>
        <v>0</v>
      </c>
      <c r="Y10" s="452">
        <f>Y$5*建設_投入係数表!Y8</f>
        <v>0</v>
      </c>
      <c r="Z10" s="452">
        <f>Z$5*建設_投入係数表!Z8</f>
        <v>0</v>
      </c>
      <c r="AA10" s="452">
        <f>AA$5*建設_投入係数表!AA8</f>
        <v>0</v>
      </c>
      <c r="AB10" s="452">
        <f>AB$5*建設_投入係数表!AB8</f>
        <v>0</v>
      </c>
      <c r="AC10" s="452">
        <f>AC$5*建設_投入係数表!AC8</f>
        <v>0</v>
      </c>
      <c r="AD10" s="452">
        <f>AD$5*建設_投入係数表!AD8</f>
        <v>0</v>
      </c>
      <c r="AE10" s="452">
        <f>AE$5*建設_投入係数表!AE8</f>
        <v>0</v>
      </c>
      <c r="AF10" s="321">
        <f>AF$5*建設_投入係数表!AF8</f>
        <v>0</v>
      </c>
      <c r="AG10" s="321">
        <f>AG$5*建設_投入係数表!AG8</f>
        <v>0</v>
      </c>
      <c r="AH10" s="321">
        <f>AH$5*建設_投入係数表!AH8</f>
        <v>0</v>
      </c>
      <c r="AI10" s="321">
        <f>AI$5*建設_投入係数表!AI8</f>
        <v>0</v>
      </c>
      <c r="AJ10" s="321">
        <f>AJ$5*建設_投入係数表!AJ8</f>
        <v>0</v>
      </c>
      <c r="AK10" s="452">
        <f>AK$5*建設_投入係数表!AK8</f>
        <v>0</v>
      </c>
      <c r="AL10" s="452">
        <f>AL$5*建設_投入係数表!AL8</f>
        <v>0</v>
      </c>
      <c r="AM10" s="452">
        <f>AM$5*建設_投入係数表!AM8</f>
        <v>0</v>
      </c>
      <c r="AN10" s="452">
        <f>AN$5*建設_投入係数表!AN8</f>
        <v>0</v>
      </c>
      <c r="AO10" s="452">
        <f>AO$5*建設_投入係数表!AO8</f>
        <v>0</v>
      </c>
      <c r="AP10" s="452">
        <f>AP$5*建設_投入係数表!AP8</f>
        <v>0</v>
      </c>
      <c r="AQ10" s="452">
        <f>AQ$5*建設_投入係数表!AQ8</f>
        <v>0</v>
      </c>
      <c r="AR10" s="321">
        <f>AR$5*建設_投入係数表!AR8</f>
        <v>0</v>
      </c>
      <c r="AS10" s="321">
        <f>AS$5*建設_投入係数表!AS8</f>
        <v>0</v>
      </c>
      <c r="AT10" s="452">
        <f>AT$5*建設_投入係数表!AT8</f>
        <v>0</v>
      </c>
      <c r="AU10" s="452">
        <f>AU$5*建設_投入係数表!AU8</f>
        <v>0</v>
      </c>
      <c r="AV10" s="452">
        <f>AV$5*建設_投入係数表!AV8</f>
        <v>0</v>
      </c>
      <c r="AW10" s="452">
        <f>AW$5*建設_投入係数表!AW8</f>
        <v>0</v>
      </c>
      <c r="AX10" s="321">
        <f>AX$5*建設_投入係数表!AX8</f>
        <v>0</v>
      </c>
      <c r="AY10" s="452">
        <f>AY$5*建設_投入係数表!AY8</f>
        <v>0</v>
      </c>
      <c r="AZ10" s="452">
        <f>AZ$5*建設_投入係数表!AZ8</f>
        <v>0</v>
      </c>
      <c r="BA10" s="452">
        <f>BA$5*建設_投入係数表!BA8</f>
        <v>0</v>
      </c>
      <c r="BB10" s="321">
        <f>BB$5*建設_投入係数表!BB8</f>
        <v>0</v>
      </c>
      <c r="BC10" s="321">
        <f>BC$5*建設_投入係数表!BC8</f>
        <v>0</v>
      </c>
      <c r="BD10" s="452">
        <f>BD$5*建設_投入係数表!BD8</f>
        <v>0</v>
      </c>
      <c r="BE10" s="452">
        <f>BE$5*建設_投入係数表!BE8</f>
        <v>0</v>
      </c>
      <c r="BF10" s="452">
        <f>BF$5*建設_投入係数表!BF8</f>
        <v>0</v>
      </c>
      <c r="BG10" s="452">
        <f>BG$5*建設_投入係数表!BG8</f>
        <v>0</v>
      </c>
      <c r="BH10" s="452">
        <f>BH$5*建設_投入係数表!BH8</f>
        <v>0</v>
      </c>
      <c r="BI10" s="452">
        <f>BI$5*建設_投入係数表!BI8</f>
        <v>0</v>
      </c>
      <c r="BJ10" s="452">
        <f>BJ$5*建設_投入係数表!BJ8</f>
        <v>0</v>
      </c>
      <c r="BK10" s="452">
        <f>BK$5*建設_投入係数表!BK8</f>
        <v>0</v>
      </c>
      <c r="BL10" s="452">
        <f>BL$5*建設_投入係数表!BL8</f>
        <v>0</v>
      </c>
      <c r="BM10" s="452">
        <f>BM$5*建設_投入係数表!BM8</f>
        <v>0</v>
      </c>
      <c r="BN10" s="452">
        <f>BN$5*建設_投入係数表!BN8</f>
        <v>0</v>
      </c>
      <c r="BO10" s="321">
        <f>BO$5*建設_投入係数表!BO8</f>
        <v>0</v>
      </c>
      <c r="BP10" s="452">
        <f>BP$5*建設_投入係数表!BP8</f>
        <v>0</v>
      </c>
      <c r="BQ10" s="452">
        <f>BQ$5*建設_投入係数表!BQ8</f>
        <v>0</v>
      </c>
      <c r="BR10" s="452">
        <f>BR$5*建設_投入係数表!BR8</f>
        <v>0</v>
      </c>
      <c r="BS10" s="452">
        <f>BS$5*建設_投入係数表!BS8</f>
        <v>0</v>
      </c>
      <c r="BT10" s="452">
        <f>BT$5*建設_投入係数表!BT8</f>
        <v>0</v>
      </c>
      <c r="BU10" s="452">
        <f>BU$5*建設_投入係数表!BU8</f>
        <v>0</v>
      </c>
      <c r="BV10" s="453">
        <f t="shared" si="51"/>
        <v>0</v>
      </c>
    </row>
    <row r="11" spans="1:74">
      <c r="A11" s="317" t="s">
        <v>244</v>
      </c>
      <c r="B11" s="319" t="s">
        <v>277</v>
      </c>
      <c r="C11" s="321">
        <f>C$5*建設_投入係数表!C9</f>
        <v>0</v>
      </c>
      <c r="D11" s="321">
        <f>D$5*建設_投入係数表!D9</f>
        <v>0</v>
      </c>
      <c r="E11" s="321">
        <f>E$5*建設_投入係数表!E9</f>
        <v>0</v>
      </c>
      <c r="F11" s="321">
        <f>F$5*建設_投入係数表!F9</f>
        <v>0</v>
      </c>
      <c r="G11" s="452">
        <f>G$5*建設_投入係数表!G9</f>
        <v>0</v>
      </c>
      <c r="H11" s="452">
        <f>H$5*建設_投入係数表!H9</f>
        <v>0</v>
      </c>
      <c r="I11" s="321">
        <f>I$5*建設_投入係数表!I9</f>
        <v>0</v>
      </c>
      <c r="J11" s="452">
        <f>J$5*建設_投入係数表!J9</f>
        <v>0</v>
      </c>
      <c r="K11" s="321">
        <f>K$5*建設_投入係数表!K9</f>
        <v>0</v>
      </c>
      <c r="L11" s="452">
        <f>L$5*建設_投入係数表!L9</f>
        <v>0</v>
      </c>
      <c r="M11" s="452">
        <f>M$5*建設_投入係数表!M9</f>
        <v>0</v>
      </c>
      <c r="N11" s="321">
        <f>N$5*建設_投入係数表!N9</f>
        <v>0</v>
      </c>
      <c r="O11" s="452">
        <f>O$5*建設_投入係数表!O9</f>
        <v>0</v>
      </c>
      <c r="P11" s="452">
        <f>P$5*建設_投入係数表!P9</f>
        <v>0</v>
      </c>
      <c r="Q11" s="452">
        <f>Q$5*建設_投入係数表!Q9</f>
        <v>0</v>
      </c>
      <c r="R11" s="321">
        <f>R$5*建設_投入係数表!R9</f>
        <v>0</v>
      </c>
      <c r="S11" s="321">
        <f>S$5*建設_投入係数表!S9</f>
        <v>0</v>
      </c>
      <c r="T11" s="452">
        <f>T$5*建設_投入係数表!T9</f>
        <v>0</v>
      </c>
      <c r="U11" s="452">
        <f>U$5*建設_投入係数表!U9</f>
        <v>0</v>
      </c>
      <c r="V11" s="321">
        <f>V$5*建設_投入係数表!V9</f>
        <v>0</v>
      </c>
      <c r="W11" s="452">
        <f>W$5*建設_投入係数表!W9</f>
        <v>0</v>
      </c>
      <c r="X11" s="452">
        <f>X$5*建設_投入係数表!X9</f>
        <v>0</v>
      </c>
      <c r="Y11" s="452">
        <f>Y$5*建設_投入係数表!Y9</f>
        <v>0</v>
      </c>
      <c r="Z11" s="452">
        <f>Z$5*建設_投入係数表!Z9</f>
        <v>0</v>
      </c>
      <c r="AA11" s="452">
        <f>AA$5*建設_投入係数表!AA9</f>
        <v>0</v>
      </c>
      <c r="AB11" s="452">
        <f>AB$5*建設_投入係数表!AB9</f>
        <v>0</v>
      </c>
      <c r="AC11" s="452">
        <f>AC$5*建設_投入係数表!AC9</f>
        <v>0</v>
      </c>
      <c r="AD11" s="452">
        <f>AD$5*建設_投入係数表!AD9</f>
        <v>0</v>
      </c>
      <c r="AE11" s="452">
        <f>AE$5*建設_投入係数表!AE9</f>
        <v>0</v>
      </c>
      <c r="AF11" s="321">
        <f>AF$5*建設_投入係数表!AF9</f>
        <v>0</v>
      </c>
      <c r="AG11" s="321">
        <f>AG$5*建設_投入係数表!AG9</f>
        <v>0</v>
      </c>
      <c r="AH11" s="321">
        <f>AH$5*建設_投入係数表!AH9</f>
        <v>0</v>
      </c>
      <c r="AI11" s="321">
        <f>AI$5*建設_投入係数表!AI9</f>
        <v>0</v>
      </c>
      <c r="AJ11" s="321">
        <f>AJ$5*建設_投入係数表!AJ9</f>
        <v>0</v>
      </c>
      <c r="AK11" s="452">
        <f>AK$5*建設_投入係数表!AK9</f>
        <v>0</v>
      </c>
      <c r="AL11" s="452">
        <f>AL$5*建設_投入係数表!AL9</f>
        <v>0</v>
      </c>
      <c r="AM11" s="452">
        <f>AM$5*建設_投入係数表!AM9</f>
        <v>0</v>
      </c>
      <c r="AN11" s="452">
        <f>AN$5*建設_投入係数表!AN9</f>
        <v>0</v>
      </c>
      <c r="AO11" s="452">
        <f>AO$5*建設_投入係数表!AO9</f>
        <v>0</v>
      </c>
      <c r="AP11" s="452">
        <f>AP$5*建設_投入係数表!AP9</f>
        <v>0</v>
      </c>
      <c r="AQ11" s="452">
        <f>AQ$5*建設_投入係数表!AQ9</f>
        <v>0</v>
      </c>
      <c r="AR11" s="321">
        <f>AR$5*建設_投入係数表!AR9</f>
        <v>0</v>
      </c>
      <c r="AS11" s="321">
        <f>AS$5*建設_投入係数表!AS9</f>
        <v>0</v>
      </c>
      <c r="AT11" s="452">
        <f>AT$5*建設_投入係数表!AT9</f>
        <v>0</v>
      </c>
      <c r="AU11" s="452">
        <f>AU$5*建設_投入係数表!AU9</f>
        <v>0</v>
      </c>
      <c r="AV11" s="452">
        <f>AV$5*建設_投入係数表!AV9</f>
        <v>0</v>
      </c>
      <c r="AW11" s="452">
        <f>AW$5*建設_投入係数表!AW9</f>
        <v>0</v>
      </c>
      <c r="AX11" s="321">
        <f>AX$5*建設_投入係数表!AX9</f>
        <v>0</v>
      </c>
      <c r="AY11" s="452">
        <f>AY$5*建設_投入係数表!AY9</f>
        <v>0</v>
      </c>
      <c r="AZ11" s="452">
        <f>AZ$5*建設_投入係数表!AZ9</f>
        <v>0</v>
      </c>
      <c r="BA11" s="452">
        <f>BA$5*建設_投入係数表!BA9</f>
        <v>0</v>
      </c>
      <c r="BB11" s="321">
        <f>BB$5*建設_投入係数表!BB9</f>
        <v>0</v>
      </c>
      <c r="BC11" s="321">
        <f>BC$5*建設_投入係数表!BC9</f>
        <v>0</v>
      </c>
      <c r="BD11" s="452">
        <f>BD$5*建設_投入係数表!BD9</f>
        <v>0</v>
      </c>
      <c r="BE11" s="452">
        <f>BE$5*建設_投入係数表!BE9</f>
        <v>0</v>
      </c>
      <c r="BF11" s="452">
        <f>BF$5*建設_投入係数表!BF9</f>
        <v>0</v>
      </c>
      <c r="BG11" s="452">
        <f>BG$5*建設_投入係数表!BG9</f>
        <v>0</v>
      </c>
      <c r="BH11" s="452">
        <f>BH$5*建設_投入係数表!BH9</f>
        <v>0</v>
      </c>
      <c r="BI11" s="452">
        <f>BI$5*建設_投入係数表!BI9</f>
        <v>0</v>
      </c>
      <c r="BJ11" s="452">
        <f>BJ$5*建設_投入係数表!BJ9</f>
        <v>0</v>
      </c>
      <c r="BK11" s="452">
        <f>BK$5*建設_投入係数表!BK9</f>
        <v>0</v>
      </c>
      <c r="BL11" s="452">
        <f>BL$5*建設_投入係数表!BL9</f>
        <v>0</v>
      </c>
      <c r="BM11" s="452">
        <f>BM$5*建設_投入係数表!BM9</f>
        <v>0</v>
      </c>
      <c r="BN11" s="452">
        <f>BN$5*建設_投入係数表!BN9</f>
        <v>0</v>
      </c>
      <c r="BO11" s="321">
        <f>BO$5*建設_投入係数表!BO9</f>
        <v>0</v>
      </c>
      <c r="BP11" s="452">
        <f>BP$5*建設_投入係数表!BP9</f>
        <v>0</v>
      </c>
      <c r="BQ11" s="452">
        <f>BQ$5*建設_投入係数表!BQ9</f>
        <v>0</v>
      </c>
      <c r="BR11" s="452">
        <f>BR$5*建設_投入係数表!BR9</f>
        <v>0</v>
      </c>
      <c r="BS11" s="452">
        <f>BS$5*建設_投入係数表!BS9</f>
        <v>0</v>
      </c>
      <c r="BT11" s="452">
        <f>BT$5*建設_投入係数表!BT9</f>
        <v>0</v>
      </c>
      <c r="BU11" s="452">
        <f>BU$5*建設_投入係数表!BU9</f>
        <v>0</v>
      </c>
      <c r="BV11" s="453">
        <f t="shared" si="51"/>
        <v>0</v>
      </c>
    </row>
    <row r="12" spans="1:74" s="320" customFormat="1">
      <c r="A12" s="318" t="s">
        <v>245</v>
      </c>
      <c r="B12" s="319" t="s">
        <v>278</v>
      </c>
      <c r="C12" s="321">
        <f>C$5*建設_投入係数表!C10</f>
        <v>0</v>
      </c>
      <c r="D12" s="321">
        <f>D$5*建設_投入係数表!D10</f>
        <v>0</v>
      </c>
      <c r="E12" s="321">
        <f>E$5*建設_投入係数表!E10</f>
        <v>0</v>
      </c>
      <c r="F12" s="321">
        <f>F$5*建設_投入係数表!F10</f>
        <v>0</v>
      </c>
      <c r="G12" s="452">
        <f>G$5*建設_投入係数表!G10</f>
        <v>0</v>
      </c>
      <c r="H12" s="452">
        <f>H$5*建設_投入係数表!H10</f>
        <v>0</v>
      </c>
      <c r="I12" s="321">
        <f>I$5*建設_投入係数表!I10</f>
        <v>0</v>
      </c>
      <c r="J12" s="452">
        <f>J$5*建設_投入係数表!J10</f>
        <v>0</v>
      </c>
      <c r="K12" s="321">
        <f>K$5*建設_投入係数表!K10</f>
        <v>0</v>
      </c>
      <c r="L12" s="452">
        <f>L$5*建設_投入係数表!L10</f>
        <v>0</v>
      </c>
      <c r="M12" s="452">
        <f>M$5*建設_投入係数表!M10</f>
        <v>0</v>
      </c>
      <c r="N12" s="321">
        <f>N$5*建設_投入係数表!N10</f>
        <v>0</v>
      </c>
      <c r="O12" s="452">
        <f>O$5*建設_投入係数表!O10</f>
        <v>0</v>
      </c>
      <c r="P12" s="452">
        <f>P$5*建設_投入係数表!P10</f>
        <v>0</v>
      </c>
      <c r="Q12" s="452">
        <f>Q$5*建設_投入係数表!Q10</f>
        <v>0</v>
      </c>
      <c r="R12" s="321">
        <f>R$5*建設_投入係数表!R10</f>
        <v>0</v>
      </c>
      <c r="S12" s="321">
        <f>S$5*建設_投入係数表!S10</f>
        <v>0</v>
      </c>
      <c r="T12" s="452">
        <f>T$5*建設_投入係数表!T10</f>
        <v>0</v>
      </c>
      <c r="U12" s="452">
        <f>U$5*建設_投入係数表!U10</f>
        <v>0</v>
      </c>
      <c r="V12" s="321">
        <f>V$5*建設_投入係数表!V10</f>
        <v>0</v>
      </c>
      <c r="W12" s="452">
        <f>W$5*建設_投入係数表!W10</f>
        <v>0</v>
      </c>
      <c r="X12" s="452">
        <f>X$5*建設_投入係数表!X10</f>
        <v>0</v>
      </c>
      <c r="Y12" s="452">
        <f>Y$5*建設_投入係数表!Y10</f>
        <v>0</v>
      </c>
      <c r="Z12" s="452">
        <f>Z$5*建設_投入係数表!Z10</f>
        <v>0</v>
      </c>
      <c r="AA12" s="452">
        <f>AA$5*建設_投入係数表!AA10</f>
        <v>0</v>
      </c>
      <c r="AB12" s="452">
        <f>AB$5*建設_投入係数表!AB10</f>
        <v>0</v>
      </c>
      <c r="AC12" s="452">
        <f>AC$5*建設_投入係数表!AC10</f>
        <v>0</v>
      </c>
      <c r="AD12" s="452">
        <f>AD$5*建設_投入係数表!AD10</f>
        <v>0</v>
      </c>
      <c r="AE12" s="452">
        <f>AE$5*建設_投入係数表!AE10</f>
        <v>0</v>
      </c>
      <c r="AF12" s="321">
        <f>AF$5*建設_投入係数表!AF10</f>
        <v>0</v>
      </c>
      <c r="AG12" s="321">
        <f>AG$5*建設_投入係数表!AG10</f>
        <v>0</v>
      </c>
      <c r="AH12" s="321">
        <f>AH$5*建設_投入係数表!AH10</f>
        <v>0</v>
      </c>
      <c r="AI12" s="321">
        <f>AI$5*建設_投入係数表!AI10</f>
        <v>0</v>
      </c>
      <c r="AJ12" s="321">
        <f>AJ$5*建設_投入係数表!AJ10</f>
        <v>0</v>
      </c>
      <c r="AK12" s="452">
        <f>AK$5*建設_投入係数表!AK10</f>
        <v>0</v>
      </c>
      <c r="AL12" s="452">
        <f>AL$5*建設_投入係数表!AL10</f>
        <v>0</v>
      </c>
      <c r="AM12" s="452">
        <f>AM$5*建設_投入係数表!AM10</f>
        <v>0</v>
      </c>
      <c r="AN12" s="452">
        <f>AN$5*建設_投入係数表!AN10</f>
        <v>0</v>
      </c>
      <c r="AO12" s="452">
        <f>AO$5*建設_投入係数表!AO10</f>
        <v>0</v>
      </c>
      <c r="AP12" s="452">
        <f>AP$5*建設_投入係数表!AP10</f>
        <v>0</v>
      </c>
      <c r="AQ12" s="452">
        <f>AQ$5*建設_投入係数表!AQ10</f>
        <v>0</v>
      </c>
      <c r="AR12" s="321">
        <f>AR$5*建設_投入係数表!AR10</f>
        <v>0</v>
      </c>
      <c r="AS12" s="321">
        <f>AS$5*建設_投入係数表!AS10</f>
        <v>0</v>
      </c>
      <c r="AT12" s="452">
        <f>AT$5*建設_投入係数表!AT10</f>
        <v>0</v>
      </c>
      <c r="AU12" s="452">
        <f>AU$5*建設_投入係数表!AU10</f>
        <v>0</v>
      </c>
      <c r="AV12" s="452">
        <f>AV$5*建設_投入係数表!AV10</f>
        <v>0</v>
      </c>
      <c r="AW12" s="452">
        <f>AW$5*建設_投入係数表!AW10</f>
        <v>0</v>
      </c>
      <c r="AX12" s="321">
        <f>AX$5*建設_投入係数表!AX10</f>
        <v>0</v>
      </c>
      <c r="AY12" s="452">
        <f>AY$5*建設_投入係数表!AY10</f>
        <v>0</v>
      </c>
      <c r="AZ12" s="452">
        <f>AZ$5*建設_投入係数表!AZ10</f>
        <v>0</v>
      </c>
      <c r="BA12" s="452">
        <f>BA$5*建設_投入係数表!BA10</f>
        <v>0</v>
      </c>
      <c r="BB12" s="321">
        <f>BB$5*建設_投入係数表!BB10</f>
        <v>0</v>
      </c>
      <c r="BC12" s="321">
        <f>BC$5*建設_投入係数表!BC10</f>
        <v>0</v>
      </c>
      <c r="BD12" s="452">
        <f>BD$5*建設_投入係数表!BD10</f>
        <v>0</v>
      </c>
      <c r="BE12" s="452">
        <f>BE$5*建設_投入係数表!BE10</f>
        <v>0</v>
      </c>
      <c r="BF12" s="452">
        <f>BF$5*建設_投入係数表!BF10</f>
        <v>0</v>
      </c>
      <c r="BG12" s="452">
        <f>BG$5*建設_投入係数表!BG10</f>
        <v>0</v>
      </c>
      <c r="BH12" s="452">
        <f>BH$5*建設_投入係数表!BH10</f>
        <v>0</v>
      </c>
      <c r="BI12" s="452">
        <f>BI$5*建設_投入係数表!BI10</f>
        <v>0</v>
      </c>
      <c r="BJ12" s="452">
        <f>BJ$5*建設_投入係数表!BJ10</f>
        <v>0</v>
      </c>
      <c r="BK12" s="452">
        <f>BK$5*建設_投入係数表!BK10</f>
        <v>0</v>
      </c>
      <c r="BL12" s="452">
        <f>BL$5*建設_投入係数表!BL10</f>
        <v>0</v>
      </c>
      <c r="BM12" s="452">
        <f>BM$5*建設_投入係数表!BM10</f>
        <v>0</v>
      </c>
      <c r="BN12" s="452">
        <f>BN$5*建設_投入係数表!BN10</f>
        <v>0</v>
      </c>
      <c r="BO12" s="321">
        <f>BO$5*建設_投入係数表!BO10</f>
        <v>0</v>
      </c>
      <c r="BP12" s="452">
        <f>BP$5*建設_投入係数表!BP10</f>
        <v>0</v>
      </c>
      <c r="BQ12" s="452">
        <f>BQ$5*建設_投入係数表!BQ10</f>
        <v>0</v>
      </c>
      <c r="BR12" s="452">
        <f>BR$5*建設_投入係数表!BR10</f>
        <v>0</v>
      </c>
      <c r="BS12" s="452">
        <f>BS$5*建設_投入係数表!BS10</f>
        <v>0</v>
      </c>
      <c r="BT12" s="452">
        <f>BT$5*建設_投入係数表!BT10</f>
        <v>0</v>
      </c>
      <c r="BU12" s="452">
        <f>BU$5*建設_投入係数表!BU10</f>
        <v>0</v>
      </c>
      <c r="BV12" s="453">
        <f t="shared" si="51"/>
        <v>0</v>
      </c>
    </row>
    <row r="13" spans="1:74">
      <c r="A13" s="317" t="s">
        <v>246</v>
      </c>
      <c r="B13" s="319" t="s">
        <v>279</v>
      </c>
      <c r="C13" s="321">
        <f>C$5*建設_投入係数表!C11</f>
        <v>0</v>
      </c>
      <c r="D13" s="321">
        <f>D$5*建設_投入係数表!D11</f>
        <v>0</v>
      </c>
      <c r="E13" s="321">
        <f>E$5*建設_投入係数表!E11</f>
        <v>0</v>
      </c>
      <c r="F13" s="321">
        <f>F$5*建設_投入係数表!F11</f>
        <v>0</v>
      </c>
      <c r="G13" s="452">
        <f>G$5*建設_投入係数表!G11</f>
        <v>0</v>
      </c>
      <c r="H13" s="452">
        <f>H$5*建設_投入係数表!H11</f>
        <v>0</v>
      </c>
      <c r="I13" s="321">
        <f>I$5*建設_投入係数表!I11</f>
        <v>0</v>
      </c>
      <c r="J13" s="452">
        <f>J$5*建設_投入係数表!J11</f>
        <v>0</v>
      </c>
      <c r="K13" s="321">
        <f>K$5*建設_投入係数表!K11</f>
        <v>0</v>
      </c>
      <c r="L13" s="452">
        <f>L$5*建設_投入係数表!L11</f>
        <v>0</v>
      </c>
      <c r="M13" s="452">
        <f>M$5*建設_投入係数表!M11</f>
        <v>0</v>
      </c>
      <c r="N13" s="321">
        <f>N$5*建設_投入係数表!N11</f>
        <v>0</v>
      </c>
      <c r="O13" s="452">
        <f>O$5*建設_投入係数表!O11</f>
        <v>0</v>
      </c>
      <c r="P13" s="452">
        <f>P$5*建設_投入係数表!P11</f>
        <v>0</v>
      </c>
      <c r="Q13" s="452">
        <f>Q$5*建設_投入係数表!Q11</f>
        <v>0</v>
      </c>
      <c r="R13" s="321">
        <f>R$5*建設_投入係数表!R11</f>
        <v>0</v>
      </c>
      <c r="S13" s="321">
        <f>S$5*建設_投入係数表!S11</f>
        <v>0</v>
      </c>
      <c r="T13" s="452">
        <f>T$5*建設_投入係数表!T11</f>
        <v>0</v>
      </c>
      <c r="U13" s="452">
        <f>U$5*建設_投入係数表!U11</f>
        <v>0</v>
      </c>
      <c r="V13" s="321">
        <f>V$5*建設_投入係数表!V11</f>
        <v>0</v>
      </c>
      <c r="W13" s="452">
        <f>W$5*建設_投入係数表!W11</f>
        <v>0</v>
      </c>
      <c r="X13" s="452">
        <f>X$5*建設_投入係数表!X11</f>
        <v>0</v>
      </c>
      <c r="Y13" s="452">
        <f>Y$5*建設_投入係数表!Y11</f>
        <v>0</v>
      </c>
      <c r="Z13" s="452">
        <f>Z$5*建設_投入係数表!Z11</f>
        <v>0</v>
      </c>
      <c r="AA13" s="452">
        <f>AA$5*建設_投入係数表!AA11</f>
        <v>0</v>
      </c>
      <c r="AB13" s="452">
        <f>AB$5*建設_投入係数表!AB11</f>
        <v>0</v>
      </c>
      <c r="AC13" s="452">
        <f>AC$5*建設_投入係数表!AC11</f>
        <v>0</v>
      </c>
      <c r="AD13" s="452">
        <f>AD$5*建設_投入係数表!AD11</f>
        <v>0</v>
      </c>
      <c r="AE13" s="452">
        <f>AE$5*建設_投入係数表!AE11</f>
        <v>0</v>
      </c>
      <c r="AF13" s="321">
        <f>AF$5*建設_投入係数表!AF11</f>
        <v>0</v>
      </c>
      <c r="AG13" s="321">
        <f>AG$5*建設_投入係数表!AG11</f>
        <v>0</v>
      </c>
      <c r="AH13" s="321">
        <f>AH$5*建設_投入係数表!AH11</f>
        <v>0</v>
      </c>
      <c r="AI13" s="321">
        <f>AI$5*建設_投入係数表!AI11</f>
        <v>0</v>
      </c>
      <c r="AJ13" s="321">
        <f>AJ$5*建設_投入係数表!AJ11</f>
        <v>0</v>
      </c>
      <c r="AK13" s="452">
        <f>AK$5*建設_投入係数表!AK11</f>
        <v>0</v>
      </c>
      <c r="AL13" s="452">
        <f>AL$5*建設_投入係数表!AL11</f>
        <v>0</v>
      </c>
      <c r="AM13" s="452">
        <f>AM$5*建設_投入係数表!AM11</f>
        <v>0</v>
      </c>
      <c r="AN13" s="452">
        <f>AN$5*建設_投入係数表!AN11</f>
        <v>0</v>
      </c>
      <c r="AO13" s="452">
        <f>AO$5*建設_投入係数表!AO11</f>
        <v>0</v>
      </c>
      <c r="AP13" s="452">
        <f>AP$5*建設_投入係数表!AP11</f>
        <v>0</v>
      </c>
      <c r="AQ13" s="452">
        <f>AQ$5*建設_投入係数表!AQ11</f>
        <v>0</v>
      </c>
      <c r="AR13" s="321">
        <f>AR$5*建設_投入係数表!AR11</f>
        <v>0</v>
      </c>
      <c r="AS13" s="321">
        <f>AS$5*建設_投入係数表!AS11</f>
        <v>0</v>
      </c>
      <c r="AT13" s="452">
        <f>AT$5*建設_投入係数表!AT11</f>
        <v>0</v>
      </c>
      <c r="AU13" s="452">
        <f>AU$5*建設_投入係数表!AU11</f>
        <v>0</v>
      </c>
      <c r="AV13" s="452">
        <f>AV$5*建設_投入係数表!AV11</f>
        <v>0</v>
      </c>
      <c r="AW13" s="452">
        <f>AW$5*建設_投入係数表!AW11</f>
        <v>0</v>
      </c>
      <c r="AX13" s="321">
        <f>AX$5*建設_投入係数表!AX11</f>
        <v>0</v>
      </c>
      <c r="AY13" s="452">
        <f>AY$5*建設_投入係数表!AY11</f>
        <v>0</v>
      </c>
      <c r="AZ13" s="452">
        <f>AZ$5*建設_投入係数表!AZ11</f>
        <v>0</v>
      </c>
      <c r="BA13" s="452">
        <f>BA$5*建設_投入係数表!BA11</f>
        <v>0</v>
      </c>
      <c r="BB13" s="321">
        <f>BB$5*建設_投入係数表!BB11</f>
        <v>0</v>
      </c>
      <c r="BC13" s="321">
        <f>BC$5*建設_投入係数表!BC11</f>
        <v>0</v>
      </c>
      <c r="BD13" s="452">
        <f>BD$5*建設_投入係数表!BD11</f>
        <v>0</v>
      </c>
      <c r="BE13" s="452">
        <f>BE$5*建設_投入係数表!BE11</f>
        <v>0</v>
      </c>
      <c r="BF13" s="452">
        <f>BF$5*建設_投入係数表!BF11</f>
        <v>0</v>
      </c>
      <c r="BG13" s="452">
        <f>BG$5*建設_投入係数表!BG11</f>
        <v>0</v>
      </c>
      <c r="BH13" s="452">
        <f>BH$5*建設_投入係数表!BH11</f>
        <v>0</v>
      </c>
      <c r="BI13" s="452">
        <f>BI$5*建設_投入係数表!BI11</f>
        <v>0</v>
      </c>
      <c r="BJ13" s="452">
        <f>BJ$5*建設_投入係数表!BJ11</f>
        <v>0</v>
      </c>
      <c r="BK13" s="452">
        <f>BK$5*建設_投入係数表!BK11</f>
        <v>0</v>
      </c>
      <c r="BL13" s="452">
        <f>BL$5*建設_投入係数表!BL11</f>
        <v>0</v>
      </c>
      <c r="BM13" s="452">
        <f>BM$5*建設_投入係数表!BM11</f>
        <v>0</v>
      </c>
      <c r="BN13" s="452">
        <f>BN$5*建設_投入係数表!BN11</f>
        <v>0</v>
      </c>
      <c r="BO13" s="321">
        <f>BO$5*建設_投入係数表!BO11</f>
        <v>0</v>
      </c>
      <c r="BP13" s="452">
        <f>BP$5*建設_投入係数表!BP11</f>
        <v>0</v>
      </c>
      <c r="BQ13" s="452">
        <f>BQ$5*建設_投入係数表!BQ11</f>
        <v>0</v>
      </c>
      <c r="BR13" s="452">
        <f>BR$5*建設_投入係数表!BR11</f>
        <v>0</v>
      </c>
      <c r="BS13" s="452">
        <f>BS$5*建設_投入係数表!BS11</f>
        <v>0</v>
      </c>
      <c r="BT13" s="452">
        <f>BT$5*建設_投入係数表!BT11</f>
        <v>0</v>
      </c>
      <c r="BU13" s="452">
        <f>BU$5*建設_投入係数表!BU11</f>
        <v>0</v>
      </c>
      <c r="BV13" s="453">
        <f t="shared" si="51"/>
        <v>0</v>
      </c>
    </row>
    <row r="14" spans="1:74">
      <c r="A14" s="317" t="s">
        <v>247</v>
      </c>
      <c r="B14" s="319" t="s">
        <v>280</v>
      </c>
      <c r="C14" s="321">
        <f>C$5*建設_投入係数表!C12</f>
        <v>0</v>
      </c>
      <c r="D14" s="321">
        <f>D$5*建設_投入係数表!D12</f>
        <v>0</v>
      </c>
      <c r="E14" s="321">
        <f>E$5*建設_投入係数表!E12</f>
        <v>0</v>
      </c>
      <c r="F14" s="321">
        <f>F$5*建設_投入係数表!F12</f>
        <v>0</v>
      </c>
      <c r="G14" s="452">
        <f>G$5*建設_投入係数表!G12</f>
        <v>0</v>
      </c>
      <c r="H14" s="452">
        <f>H$5*建設_投入係数表!H12</f>
        <v>0</v>
      </c>
      <c r="I14" s="321">
        <f>I$5*建設_投入係数表!I12</f>
        <v>0</v>
      </c>
      <c r="J14" s="452">
        <f>J$5*建設_投入係数表!J12</f>
        <v>0</v>
      </c>
      <c r="K14" s="321">
        <f>K$5*建設_投入係数表!K12</f>
        <v>0</v>
      </c>
      <c r="L14" s="452">
        <f>L$5*建設_投入係数表!L12</f>
        <v>0</v>
      </c>
      <c r="M14" s="452">
        <f>M$5*建設_投入係数表!M12</f>
        <v>0</v>
      </c>
      <c r="N14" s="321">
        <f>N$5*建設_投入係数表!N12</f>
        <v>0</v>
      </c>
      <c r="O14" s="452">
        <f>O$5*建設_投入係数表!O12</f>
        <v>0</v>
      </c>
      <c r="P14" s="452">
        <f>P$5*建設_投入係数表!P12</f>
        <v>0</v>
      </c>
      <c r="Q14" s="452">
        <f>Q$5*建設_投入係数表!Q12</f>
        <v>0</v>
      </c>
      <c r="R14" s="321">
        <f>R$5*建設_投入係数表!R12</f>
        <v>0</v>
      </c>
      <c r="S14" s="321">
        <f>S$5*建設_投入係数表!S12</f>
        <v>0</v>
      </c>
      <c r="T14" s="452">
        <f>T$5*建設_投入係数表!T12</f>
        <v>0</v>
      </c>
      <c r="U14" s="452">
        <f>U$5*建設_投入係数表!U12</f>
        <v>0</v>
      </c>
      <c r="V14" s="321">
        <f>V$5*建設_投入係数表!V12</f>
        <v>0</v>
      </c>
      <c r="W14" s="452">
        <f>W$5*建設_投入係数表!W12</f>
        <v>0</v>
      </c>
      <c r="X14" s="452">
        <f>X$5*建設_投入係数表!X12</f>
        <v>0</v>
      </c>
      <c r="Y14" s="452">
        <f>Y$5*建設_投入係数表!Y12</f>
        <v>0</v>
      </c>
      <c r="Z14" s="452">
        <f>Z$5*建設_投入係数表!Z12</f>
        <v>0</v>
      </c>
      <c r="AA14" s="452">
        <f>AA$5*建設_投入係数表!AA12</f>
        <v>0</v>
      </c>
      <c r="AB14" s="452">
        <f>AB$5*建設_投入係数表!AB12</f>
        <v>0</v>
      </c>
      <c r="AC14" s="452">
        <f>AC$5*建設_投入係数表!AC12</f>
        <v>0</v>
      </c>
      <c r="AD14" s="452">
        <f>AD$5*建設_投入係数表!AD12</f>
        <v>0</v>
      </c>
      <c r="AE14" s="452">
        <f>AE$5*建設_投入係数表!AE12</f>
        <v>0</v>
      </c>
      <c r="AF14" s="321">
        <f>AF$5*建設_投入係数表!AF12</f>
        <v>0</v>
      </c>
      <c r="AG14" s="321">
        <f>AG$5*建設_投入係数表!AG12</f>
        <v>0</v>
      </c>
      <c r="AH14" s="321">
        <f>AH$5*建設_投入係数表!AH12</f>
        <v>0</v>
      </c>
      <c r="AI14" s="321">
        <f>AI$5*建設_投入係数表!AI12</f>
        <v>0</v>
      </c>
      <c r="AJ14" s="321">
        <f>AJ$5*建設_投入係数表!AJ12</f>
        <v>0</v>
      </c>
      <c r="AK14" s="452">
        <f>AK$5*建設_投入係数表!AK12</f>
        <v>0</v>
      </c>
      <c r="AL14" s="452">
        <f>AL$5*建設_投入係数表!AL12</f>
        <v>0</v>
      </c>
      <c r="AM14" s="452">
        <f>AM$5*建設_投入係数表!AM12</f>
        <v>0</v>
      </c>
      <c r="AN14" s="452">
        <f>AN$5*建設_投入係数表!AN12</f>
        <v>0</v>
      </c>
      <c r="AO14" s="452">
        <f>AO$5*建設_投入係数表!AO12</f>
        <v>0</v>
      </c>
      <c r="AP14" s="452">
        <f>AP$5*建設_投入係数表!AP12</f>
        <v>0</v>
      </c>
      <c r="AQ14" s="452">
        <f>AQ$5*建設_投入係数表!AQ12</f>
        <v>0</v>
      </c>
      <c r="AR14" s="321">
        <f>AR$5*建設_投入係数表!AR12</f>
        <v>0</v>
      </c>
      <c r="AS14" s="321">
        <f>AS$5*建設_投入係数表!AS12</f>
        <v>0</v>
      </c>
      <c r="AT14" s="452">
        <f>AT$5*建設_投入係数表!AT12</f>
        <v>0</v>
      </c>
      <c r="AU14" s="452">
        <f>AU$5*建設_投入係数表!AU12</f>
        <v>0</v>
      </c>
      <c r="AV14" s="452">
        <f>AV$5*建設_投入係数表!AV12</f>
        <v>0</v>
      </c>
      <c r="AW14" s="452">
        <f>AW$5*建設_投入係数表!AW12</f>
        <v>0</v>
      </c>
      <c r="AX14" s="321">
        <f>AX$5*建設_投入係数表!AX12</f>
        <v>0</v>
      </c>
      <c r="AY14" s="452">
        <f>AY$5*建設_投入係数表!AY12</f>
        <v>0</v>
      </c>
      <c r="AZ14" s="452">
        <f>AZ$5*建設_投入係数表!AZ12</f>
        <v>0</v>
      </c>
      <c r="BA14" s="452">
        <f>BA$5*建設_投入係数表!BA12</f>
        <v>0</v>
      </c>
      <c r="BB14" s="321">
        <f>BB$5*建設_投入係数表!BB12</f>
        <v>0</v>
      </c>
      <c r="BC14" s="321">
        <f>BC$5*建設_投入係数表!BC12</f>
        <v>0</v>
      </c>
      <c r="BD14" s="452">
        <f>BD$5*建設_投入係数表!BD12</f>
        <v>0</v>
      </c>
      <c r="BE14" s="452">
        <f>BE$5*建設_投入係数表!BE12</f>
        <v>0</v>
      </c>
      <c r="BF14" s="452">
        <f>BF$5*建設_投入係数表!BF12</f>
        <v>0</v>
      </c>
      <c r="BG14" s="452">
        <f>BG$5*建設_投入係数表!BG12</f>
        <v>0</v>
      </c>
      <c r="BH14" s="452">
        <f>BH$5*建設_投入係数表!BH12</f>
        <v>0</v>
      </c>
      <c r="BI14" s="452">
        <f>BI$5*建設_投入係数表!BI12</f>
        <v>0</v>
      </c>
      <c r="BJ14" s="452">
        <f>BJ$5*建設_投入係数表!BJ12</f>
        <v>0</v>
      </c>
      <c r="BK14" s="452">
        <f>BK$5*建設_投入係数表!BK12</f>
        <v>0</v>
      </c>
      <c r="BL14" s="452">
        <f>BL$5*建設_投入係数表!BL12</f>
        <v>0</v>
      </c>
      <c r="BM14" s="452">
        <f>BM$5*建設_投入係数表!BM12</f>
        <v>0</v>
      </c>
      <c r="BN14" s="452">
        <f>BN$5*建設_投入係数表!BN12</f>
        <v>0</v>
      </c>
      <c r="BO14" s="321">
        <f>BO$5*建設_投入係数表!BO12</f>
        <v>0</v>
      </c>
      <c r="BP14" s="452">
        <f>BP$5*建設_投入係数表!BP12</f>
        <v>0</v>
      </c>
      <c r="BQ14" s="452">
        <f>BQ$5*建設_投入係数表!BQ12</f>
        <v>0</v>
      </c>
      <c r="BR14" s="452">
        <f>BR$5*建設_投入係数表!BR12</f>
        <v>0</v>
      </c>
      <c r="BS14" s="452">
        <f>BS$5*建設_投入係数表!BS12</f>
        <v>0</v>
      </c>
      <c r="BT14" s="452">
        <f>BT$5*建設_投入係数表!BT12</f>
        <v>0</v>
      </c>
      <c r="BU14" s="452">
        <f>BU$5*建設_投入係数表!BU12</f>
        <v>0</v>
      </c>
      <c r="BV14" s="453">
        <f t="shared" si="51"/>
        <v>0</v>
      </c>
    </row>
    <row r="15" spans="1:74">
      <c r="A15" s="317" t="s">
        <v>248</v>
      </c>
      <c r="B15" s="319" t="s">
        <v>281</v>
      </c>
      <c r="C15" s="321">
        <f>C$5*建設_投入係数表!C13</f>
        <v>0</v>
      </c>
      <c r="D15" s="321">
        <f>D$5*建設_投入係数表!D13</f>
        <v>0</v>
      </c>
      <c r="E15" s="321">
        <f>E$5*建設_投入係数表!E13</f>
        <v>0</v>
      </c>
      <c r="F15" s="321">
        <f>F$5*建設_投入係数表!F13</f>
        <v>0</v>
      </c>
      <c r="G15" s="452">
        <f>G$5*建設_投入係数表!G13</f>
        <v>0</v>
      </c>
      <c r="H15" s="452">
        <f>H$5*建設_投入係数表!H13</f>
        <v>0</v>
      </c>
      <c r="I15" s="321">
        <f>I$5*建設_投入係数表!I13</f>
        <v>0</v>
      </c>
      <c r="J15" s="452">
        <f>J$5*建設_投入係数表!J13</f>
        <v>0</v>
      </c>
      <c r="K15" s="321">
        <f>K$5*建設_投入係数表!K13</f>
        <v>0</v>
      </c>
      <c r="L15" s="452">
        <f>L$5*建設_投入係数表!L13</f>
        <v>0</v>
      </c>
      <c r="M15" s="452">
        <f>M$5*建設_投入係数表!M13</f>
        <v>0</v>
      </c>
      <c r="N15" s="321">
        <f>N$5*建設_投入係数表!N13</f>
        <v>0</v>
      </c>
      <c r="O15" s="452">
        <f>O$5*建設_投入係数表!O13</f>
        <v>0</v>
      </c>
      <c r="P15" s="452">
        <f>P$5*建設_投入係数表!P13</f>
        <v>0</v>
      </c>
      <c r="Q15" s="452">
        <f>Q$5*建設_投入係数表!Q13</f>
        <v>0</v>
      </c>
      <c r="R15" s="321">
        <f>R$5*建設_投入係数表!R13</f>
        <v>0</v>
      </c>
      <c r="S15" s="321">
        <f>S$5*建設_投入係数表!S13</f>
        <v>0</v>
      </c>
      <c r="T15" s="452">
        <f>T$5*建設_投入係数表!T13</f>
        <v>0</v>
      </c>
      <c r="U15" s="452">
        <f>U$5*建設_投入係数表!U13</f>
        <v>0</v>
      </c>
      <c r="V15" s="321">
        <f>V$5*建設_投入係数表!V13</f>
        <v>0</v>
      </c>
      <c r="W15" s="452">
        <f>W$5*建設_投入係数表!W13</f>
        <v>0</v>
      </c>
      <c r="X15" s="452">
        <f>X$5*建設_投入係数表!X13</f>
        <v>0</v>
      </c>
      <c r="Y15" s="452">
        <f>Y$5*建設_投入係数表!Y13</f>
        <v>0</v>
      </c>
      <c r="Z15" s="452">
        <f>Z$5*建設_投入係数表!Z13</f>
        <v>0</v>
      </c>
      <c r="AA15" s="452">
        <f>AA$5*建設_投入係数表!AA13</f>
        <v>0</v>
      </c>
      <c r="AB15" s="452">
        <f>AB$5*建設_投入係数表!AB13</f>
        <v>0</v>
      </c>
      <c r="AC15" s="452">
        <f>AC$5*建設_投入係数表!AC13</f>
        <v>0</v>
      </c>
      <c r="AD15" s="452">
        <f>AD$5*建設_投入係数表!AD13</f>
        <v>0</v>
      </c>
      <c r="AE15" s="452">
        <f>AE$5*建設_投入係数表!AE13</f>
        <v>0</v>
      </c>
      <c r="AF15" s="321">
        <f>AF$5*建設_投入係数表!AF13</f>
        <v>0</v>
      </c>
      <c r="AG15" s="321">
        <f>AG$5*建設_投入係数表!AG13</f>
        <v>0</v>
      </c>
      <c r="AH15" s="321">
        <f>AH$5*建設_投入係数表!AH13</f>
        <v>0</v>
      </c>
      <c r="AI15" s="321">
        <f>AI$5*建設_投入係数表!AI13</f>
        <v>0</v>
      </c>
      <c r="AJ15" s="321">
        <f>AJ$5*建設_投入係数表!AJ13</f>
        <v>0</v>
      </c>
      <c r="AK15" s="452">
        <f>AK$5*建設_投入係数表!AK13</f>
        <v>0</v>
      </c>
      <c r="AL15" s="452">
        <f>AL$5*建設_投入係数表!AL13</f>
        <v>0</v>
      </c>
      <c r="AM15" s="452">
        <f>AM$5*建設_投入係数表!AM13</f>
        <v>0</v>
      </c>
      <c r="AN15" s="452">
        <f>AN$5*建設_投入係数表!AN13</f>
        <v>0</v>
      </c>
      <c r="AO15" s="452">
        <f>AO$5*建設_投入係数表!AO13</f>
        <v>0</v>
      </c>
      <c r="AP15" s="452">
        <f>AP$5*建設_投入係数表!AP13</f>
        <v>0</v>
      </c>
      <c r="AQ15" s="452">
        <f>AQ$5*建設_投入係数表!AQ13</f>
        <v>0</v>
      </c>
      <c r="AR15" s="321">
        <f>AR$5*建設_投入係数表!AR13</f>
        <v>0</v>
      </c>
      <c r="AS15" s="321">
        <f>AS$5*建設_投入係数表!AS13</f>
        <v>0</v>
      </c>
      <c r="AT15" s="452">
        <f>AT$5*建設_投入係数表!AT13</f>
        <v>0</v>
      </c>
      <c r="AU15" s="452">
        <f>AU$5*建設_投入係数表!AU13</f>
        <v>0</v>
      </c>
      <c r="AV15" s="452">
        <f>AV$5*建設_投入係数表!AV13</f>
        <v>0</v>
      </c>
      <c r="AW15" s="452">
        <f>AW$5*建設_投入係数表!AW13</f>
        <v>0</v>
      </c>
      <c r="AX15" s="321">
        <f>AX$5*建設_投入係数表!AX13</f>
        <v>0</v>
      </c>
      <c r="AY15" s="452">
        <f>AY$5*建設_投入係数表!AY13</f>
        <v>0</v>
      </c>
      <c r="AZ15" s="452">
        <f>AZ$5*建設_投入係数表!AZ13</f>
        <v>0</v>
      </c>
      <c r="BA15" s="452">
        <f>BA$5*建設_投入係数表!BA13</f>
        <v>0</v>
      </c>
      <c r="BB15" s="321">
        <f>BB$5*建設_投入係数表!BB13</f>
        <v>0</v>
      </c>
      <c r="BC15" s="321">
        <f>BC$5*建設_投入係数表!BC13</f>
        <v>0</v>
      </c>
      <c r="BD15" s="452">
        <f>BD$5*建設_投入係数表!BD13</f>
        <v>0</v>
      </c>
      <c r="BE15" s="452">
        <f>BE$5*建設_投入係数表!BE13</f>
        <v>0</v>
      </c>
      <c r="BF15" s="452">
        <f>BF$5*建設_投入係数表!BF13</f>
        <v>0</v>
      </c>
      <c r="BG15" s="452">
        <f>BG$5*建設_投入係数表!BG13</f>
        <v>0</v>
      </c>
      <c r="BH15" s="452">
        <f>BH$5*建設_投入係数表!BH13</f>
        <v>0</v>
      </c>
      <c r="BI15" s="452">
        <f>BI$5*建設_投入係数表!BI13</f>
        <v>0</v>
      </c>
      <c r="BJ15" s="452">
        <f>BJ$5*建設_投入係数表!BJ13</f>
        <v>0</v>
      </c>
      <c r="BK15" s="452">
        <f>BK$5*建設_投入係数表!BK13</f>
        <v>0</v>
      </c>
      <c r="BL15" s="452">
        <f>BL$5*建設_投入係数表!BL13</f>
        <v>0</v>
      </c>
      <c r="BM15" s="452">
        <f>BM$5*建設_投入係数表!BM13</f>
        <v>0</v>
      </c>
      <c r="BN15" s="452">
        <f>BN$5*建設_投入係数表!BN13</f>
        <v>0</v>
      </c>
      <c r="BO15" s="321">
        <f>BO$5*建設_投入係数表!BO13</f>
        <v>0</v>
      </c>
      <c r="BP15" s="452">
        <f>BP$5*建設_投入係数表!BP13</f>
        <v>0</v>
      </c>
      <c r="BQ15" s="452">
        <f>BQ$5*建設_投入係数表!BQ13</f>
        <v>0</v>
      </c>
      <c r="BR15" s="452">
        <f>BR$5*建設_投入係数表!BR13</f>
        <v>0</v>
      </c>
      <c r="BS15" s="452">
        <f>BS$5*建設_投入係数表!BS13</f>
        <v>0</v>
      </c>
      <c r="BT15" s="452">
        <f>BT$5*建設_投入係数表!BT13</f>
        <v>0</v>
      </c>
      <c r="BU15" s="452">
        <f>BU$5*建設_投入係数表!BU13</f>
        <v>0</v>
      </c>
      <c r="BV15" s="453">
        <f t="shared" si="51"/>
        <v>0</v>
      </c>
    </row>
    <row r="16" spans="1:74">
      <c r="A16" s="317" t="s">
        <v>249</v>
      </c>
      <c r="B16" s="319" t="s">
        <v>282</v>
      </c>
      <c r="C16" s="321">
        <f>C$5*建設_投入係数表!C14</f>
        <v>0</v>
      </c>
      <c r="D16" s="321">
        <f>D$5*建設_投入係数表!D14</f>
        <v>0</v>
      </c>
      <c r="E16" s="321">
        <f>E$5*建設_投入係数表!E14</f>
        <v>0</v>
      </c>
      <c r="F16" s="321">
        <f>F$5*建設_投入係数表!F14</f>
        <v>0</v>
      </c>
      <c r="G16" s="452">
        <f>G$5*建設_投入係数表!G14</f>
        <v>0</v>
      </c>
      <c r="H16" s="452">
        <f>H$5*建設_投入係数表!H14</f>
        <v>0</v>
      </c>
      <c r="I16" s="321">
        <f>I$5*建設_投入係数表!I14</f>
        <v>0</v>
      </c>
      <c r="J16" s="452">
        <f>J$5*建設_投入係数表!J14</f>
        <v>0</v>
      </c>
      <c r="K16" s="321">
        <f>K$5*建設_投入係数表!K14</f>
        <v>0</v>
      </c>
      <c r="L16" s="452">
        <f>L$5*建設_投入係数表!L14</f>
        <v>0</v>
      </c>
      <c r="M16" s="452">
        <f>M$5*建設_投入係数表!M14</f>
        <v>0</v>
      </c>
      <c r="N16" s="321">
        <f>N$5*建設_投入係数表!N14</f>
        <v>0</v>
      </c>
      <c r="O16" s="452">
        <f>O$5*建設_投入係数表!O14</f>
        <v>0</v>
      </c>
      <c r="P16" s="452">
        <f>P$5*建設_投入係数表!P14</f>
        <v>0</v>
      </c>
      <c r="Q16" s="452">
        <f>Q$5*建設_投入係数表!Q14</f>
        <v>0</v>
      </c>
      <c r="R16" s="321">
        <f>R$5*建設_投入係数表!R14</f>
        <v>0</v>
      </c>
      <c r="S16" s="321">
        <f>S$5*建設_投入係数表!S14</f>
        <v>0</v>
      </c>
      <c r="T16" s="452">
        <f>T$5*建設_投入係数表!T14</f>
        <v>0</v>
      </c>
      <c r="U16" s="452">
        <f>U$5*建設_投入係数表!U14</f>
        <v>0</v>
      </c>
      <c r="V16" s="321">
        <f>V$5*建設_投入係数表!V14</f>
        <v>0</v>
      </c>
      <c r="W16" s="452">
        <f>W$5*建設_投入係数表!W14</f>
        <v>0</v>
      </c>
      <c r="X16" s="452">
        <f>X$5*建設_投入係数表!X14</f>
        <v>0</v>
      </c>
      <c r="Y16" s="452">
        <f>Y$5*建設_投入係数表!Y14</f>
        <v>0</v>
      </c>
      <c r="Z16" s="452">
        <f>Z$5*建設_投入係数表!Z14</f>
        <v>0</v>
      </c>
      <c r="AA16" s="452">
        <f>AA$5*建設_投入係数表!AA14</f>
        <v>0</v>
      </c>
      <c r="AB16" s="452">
        <f>AB$5*建設_投入係数表!AB14</f>
        <v>0</v>
      </c>
      <c r="AC16" s="452">
        <f>AC$5*建設_投入係数表!AC14</f>
        <v>0</v>
      </c>
      <c r="AD16" s="452">
        <f>AD$5*建設_投入係数表!AD14</f>
        <v>0</v>
      </c>
      <c r="AE16" s="452">
        <f>AE$5*建設_投入係数表!AE14</f>
        <v>0</v>
      </c>
      <c r="AF16" s="321">
        <f>AF$5*建設_投入係数表!AF14</f>
        <v>0</v>
      </c>
      <c r="AG16" s="321">
        <f>AG$5*建設_投入係数表!AG14</f>
        <v>0</v>
      </c>
      <c r="AH16" s="321">
        <f>AH$5*建設_投入係数表!AH14</f>
        <v>0</v>
      </c>
      <c r="AI16" s="321">
        <f>AI$5*建設_投入係数表!AI14</f>
        <v>0</v>
      </c>
      <c r="AJ16" s="321">
        <f>AJ$5*建設_投入係数表!AJ14</f>
        <v>0</v>
      </c>
      <c r="AK16" s="452">
        <f>AK$5*建設_投入係数表!AK14</f>
        <v>0</v>
      </c>
      <c r="AL16" s="452">
        <f>AL$5*建設_投入係数表!AL14</f>
        <v>0</v>
      </c>
      <c r="AM16" s="452">
        <f>AM$5*建設_投入係数表!AM14</f>
        <v>0</v>
      </c>
      <c r="AN16" s="452">
        <f>AN$5*建設_投入係数表!AN14</f>
        <v>0</v>
      </c>
      <c r="AO16" s="452">
        <f>AO$5*建設_投入係数表!AO14</f>
        <v>0</v>
      </c>
      <c r="AP16" s="452">
        <f>AP$5*建設_投入係数表!AP14</f>
        <v>0</v>
      </c>
      <c r="AQ16" s="452">
        <f>AQ$5*建設_投入係数表!AQ14</f>
        <v>0</v>
      </c>
      <c r="AR16" s="321">
        <f>AR$5*建設_投入係数表!AR14</f>
        <v>0</v>
      </c>
      <c r="AS16" s="321">
        <f>AS$5*建設_投入係数表!AS14</f>
        <v>0</v>
      </c>
      <c r="AT16" s="452">
        <f>AT$5*建設_投入係数表!AT14</f>
        <v>0</v>
      </c>
      <c r="AU16" s="452">
        <f>AU$5*建設_投入係数表!AU14</f>
        <v>0</v>
      </c>
      <c r="AV16" s="452">
        <f>AV$5*建設_投入係数表!AV14</f>
        <v>0</v>
      </c>
      <c r="AW16" s="452">
        <f>AW$5*建設_投入係数表!AW14</f>
        <v>0</v>
      </c>
      <c r="AX16" s="321">
        <f>AX$5*建設_投入係数表!AX14</f>
        <v>0</v>
      </c>
      <c r="AY16" s="452">
        <f>AY$5*建設_投入係数表!AY14</f>
        <v>0</v>
      </c>
      <c r="AZ16" s="452">
        <f>AZ$5*建設_投入係数表!AZ14</f>
        <v>0</v>
      </c>
      <c r="BA16" s="452">
        <f>BA$5*建設_投入係数表!BA14</f>
        <v>0</v>
      </c>
      <c r="BB16" s="321">
        <f>BB$5*建設_投入係数表!BB14</f>
        <v>0</v>
      </c>
      <c r="BC16" s="321">
        <f>BC$5*建設_投入係数表!BC14</f>
        <v>0</v>
      </c>
      <c r="BD16" s="452">
        <f>BD$5*建設_投入係数表!BD14</f>
        <v>0</v>
      </c>
      <c r="BE16" s="452">
        <f>BE$5*建設_投入係数表!BE14</f>
        <v>0</v>
      </c>
      <c r="BF16" s="452">
        <f>BF$5*建設_投入係数表!BF14</f>
        <v>0</v>
      </c>
      <c r="BG16" s="452">
        <f>BG$5*建設_投入係数表!BG14</f>
        <v>0</v>
      </c>
      <c r="BH16" s="452">
        <f>BH$5*建設_投入係数表!BH14</f>
        <v>0</v>
      </c>
      <c r="BI16" s="452">
        <f>BI$5*建設_投入係数表!BI14</f>
        <v>0</v>
      </c>
      <c r="BJ16" s="452">
        <f>BJ$5*建設_投入係数表!BJ14</f>
        <v>0</v>
      </c>
      <c r="BK16" s="452">
        <f>BK$5*建設_投入係数表!BK14</f>
        <v>0</v>
      </c>
      <c r="BL16" s="452">
        <f>BL$5*建設_投入係数表!BL14</f>
        <v>0</v>
      </c>
      <c r="BM16" s="452">
        <f>BM$5*建設_投入係数表!BM14</f>
        <v>0</v>
      </c>
      <c r="BN16" s="452">
        <f>BN$5*建設_投入係数表!BN14</f>
        <v>0</v>
      </c>
      <c r="BO16" s="321">
        <f>BO$5*建設_投入係数表!BO14</f>
        <v>0</v>
      </c>
      <c r="BP16" s="452">
        <f>BP$5*建設_投入係数表!BP14</f>
        <v>0</v>
      </c>
      <c r="BQ16" s="452">
        <f>BQ$5*建設_投入係数表!BQ14</f>
        <v>0</v>
      </c>
      <c r="BR16" s="452">
        <f>BR$5*建設_投入係数表!BR14</f>
        <v>0</v>
      </c>
      <c r="BS16" s="452">
        <f>BS$5*建設_投入係数表!BS14</f>
        <v>0</v>
      </c>
      <c r="BT16" s="452">
        <f>BT$5*建設_投入係数表!BT14</f>
        <v>0</v>
      </c>
      <c r="BU16" s="452">
        <f>BU$5*建設_投入係数表!BU14</f>
        <v>0</v>
      </c>
      <c r="BV16" s="453">
        <f t="shared" si="51"/>
        <v>0</v>
      </c>
    </row>
    <row r="17" spans="1:74">
      <c r="A17" s="317" t="s">
        <v>250</v>
      </c>
      <c r="B17" s="319" t="s">
        <v>283</v>
      </c>
      <c r="C17" s="321">
        <f>C$5*建設_投入係数表!C15</f>
        <v>0</v>
      </c>
      <c r="D17" s="321">
        <f>D$5*建設_投入係数表!D15</f>
        <v>0</v>
      </c>
      <c r="E17" s="321">
        <f>E$5*建設_投入係数表!E15</f>
        <v>0</v>
      </c>
      <c r="F17" s="321">
        <f>F$5*建設_投入係数表!F15</f>
        <v>0</v>
      </c>
      <c r="G17" s="452">
        <f>G$5*建設_投入係数表!G15</f>
        <v>0</v>
      </c>
      <c r="H17" s="452">
        <f>H$5*建設_投入係数表!H15</f>
        <v>0</v>
      </c>
      <c r="I17" s="321">
        <f>I$5*建設_投入係数表!I15</f>
        <v>0</v>
      </c>
      <c r="J17" s="452">
        <f>J$5*建設_投入係数表!J15</f>
        <v>0</v>
      </c>
      <c r="K17" s="321">
        <f>K$5*建設_投入係数表!K15</f>
        <v>0</v>
      </c>
      <c r="L17" s="452">
        <f>L$5*建設_投入係数表!L15</f>
        <v>0</v>
      </c>
      <c r="M17" s="452">
        <f>M$5*建設_投入係数表!M15</f>
        <v>0</v>
      </c>
      <c r="N17" s="321">
        <f>N$5*建設_投入係数表!N15</f>
        <v>0</v>
      </c>
      <c r="O17" s="452">
        <f>O$5*建設_投入係数表!O15</f>
        <v>0</v>
      </c>
      <c r="P17" s="452">
        <f>P$5*建設_投入係数表!P15</f>
        <v>0</v>
      </c>
      <c r="Q17" s="452">
        <f>Q$5*建設_投入係数表!Q15</f>
        <v>0</v>
      </c>
      <c r="R17" s="321">
        <f>R$5*建設_投入係数表!R15</f>
        <v>0</v>
      </c>
      <c r="S17" s="321">
        <f>S$5*建設_投入係数表!S15</f>
        <v>0</v>
      </c>
      <c r="T17" s="452">
        <f>T$5*建設_投入係数表!T15</f>
        <v>0</v>
      </c>
      <c r="U17" s="452">
        <f>U$5*建設_投入係数表!U15</f>
        <v>0</v>
      </c>
      <c r="V17" s="321">
        <f>V$5*建設_投入係数表!V15</f>
        <v>0</v>
      </c>
      <c r="W17" s="452">
        <f>W$5*建設_投入係数表!W15</f>
        <v>0</v>
      </c>
      <c r="X17" s="452">
        <f>X$5*建設_投入係数表!X15</f>
        <v>0</v>
      </c>
      <c r="Y17" s="452">
        <f>Y$5*建設_投入係数表!Y15</f>
        <v>0</v>
      </c>
      <c r="Z17" s="452">
        <f>Z$5*建設_投入係数表!Z15</f>
        <v>0</v>
      </c>
      <c r="AA17" s="452">
        <f>AA$5*建設_投入係数表!AA15</f>
        <v>0</v>
      </c>
      <c r="AB17" s="452">
        <f>AB$5*建設_投入係数表!AB15</f>
        <v>0</v>
      </c>
      <c r="AC17" s="452">
        <f>AC$5*建設_投入係数表!AC15</f>
        <v>0</v>
      </c>
      <c r="AD17" s="452">
        <f>AD$5*建設_投入係数表!AD15</f>
        <v>0</v>
      </c>
      <c r="AE17" s="452">
        <f>AE$5*建設_投入係数表!AE15</f>
        <v>0</v>
      </c>
      <c r="AF17" s="321">
        <f>AF$5*建設_投入係数表!AF15</f>
        <v>0</v>
      </c>
      <c r="AG17" s="321">
        <f>AG$5*建設_投入係数表!AG15</f>
        <v>0</v>
      </c>
      <c r="AH17" s="321">
        <f>AH$5*建設_投入係数表!AH15</f>
        <v>0</v>
      </c>
      <c r="AI17" s="321">
        <f>AI$5*建設_投入係数表!AI15</f>
        <v>0</v>
      </c>
      <c r="AJ17" s="321">
        <f>AJ$5*建設_投入係数表!AJ15</f>
        <v>0</v>
      </c>
      <c r="AK17" s="452">
        <f>AK$5*建設_投入係数表!AK15</f>
        <v>0</v>
      </c>
      <c r="AL17" s="452">
        <f>AL$5*建設_投入係数表!AL15</f>
        <v>0</v>
      </c>
      <c r="AM17" s="452">
        <f>AM$5*建設_投入係数表!AM15</f>
        <v>0</v>
      </c>
      <c r="AN17" s="452">
        <f>AN$5*建設_投入係数表!AN15</f>
        <v>0</v>
      </c>
      <c r="AO17" s="452">
        <f>AO$5*建設_投入係数表!AO15</f>
        <v>0</v>
      </c>
      <c r="AP17" s="452">
        <f>AP$5*建設_投入係数表!AP15</f>
        <v>0</v>
      </c>
      <c r="AQ17" s="452">
        <f>AQ$5*建設_投入係数表!AQ15</f>
        <v>0</v>
      </c>
      <c r="AR17" s="321">
        <f>AR$5*建設_投入係数表!AR15</f>
        <v>0</v>
      </c>
      <c r="AS17" s="321">
        <f>AS$5*建設_投入係数表!AS15</f>
        <v>0</v>
      </c>
      <c r="AT17" s="452">
        <f>AT$5*建設_投入係数表!AT15</f>
        <v>0</v>
      </c>
      <c r="AU17" s="452">
        <f>AU$5*建設_投入係数表!AU15</f>
        <v>0</v>
      </c>
      <c r="AV17" s="452">
        <f>AV$5*建設_投入係数表!AV15</f>
        <v>0</v>
      </c>
      <c r="AW17" s="452">
        <f>AW$5*建設_投入係数表!AW15</f>
        <v>0</v>
      </c>
      <c r="AX17" s="321">
        <f>AX$5*建設_投入係数表!AX15</f>
        <v>0</v>
      </c>
      <c r="AY17" s="452">
        <f>AY$5*建設_投入係数表!AY15</f>
        <v>0</v>
      </c>
      <c r="AZ17" s="452">
        <f>AZ$5*建設_投入係数表!AZ15</f>
        <v>0</v>
      </c>
      <c r="BA17" s="452">
        <f>BA$5*建設_投入係数表!BA15</f>
        <v>0</v>
      </c>
      <c r="BB17" s="321">
        <f>BB$5*建設_投入係数表!BB15</f>
        <v>0</v>
      </c>
      <c r="BC17" s="321">
        <f>BC$5*建設_投入係数表!BC15</f>
        <v>0</v>
      </c>
      <c r="BD17" s="452">
        <f>BD$5*建設_投入係数表!BD15</f>
        <v>0</v>
      </c>
      <c r="BE17" s="452">
        <f>BE$5*建設_投入係数表!BE15</f>
        <v>0</v>
      </c>
      <c r="BF17" s="452">
        <f>BF$5*建設_投入係数表!BF15</f>
        <v>0</v>
      </c>
      <c r="BG17" s="452">
        <f>BG$5*建設_投入係数表!BG15</f>
        <v>0</v>
      </c>
      <c r="BH17" s="452">
        <f>BH$5*建設_投入係数表!BH15</f>
        <v>0</v>
      </c>
      <c r="BI17" s="452">
        <f>BI$5*建設_投入係数表!BI15</f>
        <v>0</v>
      </c>
      <c r="BJ17" s="452">
        <f>BJ$5*建設_投入係数表!BJ15</f>
        <v>0</v>
      </c>
      <c r="BK17" s="452">
        <f>BK$5*建設_投入係数表!BK15</f>
        <v>0</v>
      </c>
      <c r="BL17" s="452">
        <f>BL$5*建設_投入係数表!BL15</f>
        <v>0</v>
      </c>
      <c r="BM17" s="452">
        <f>BM$5*建設_投入係数表!BM15</f>
        <v>0</v>
      </c>
      <c r="BN17" s="452">
        <f>BN$5*建設_投入係数表!BN15</f>
        <v>0</v>
      </c>
      <c r="BO17" s="321">
        <f>BO$5*建設_投入係数表!BO15</f>
        <v>0</v>
      </c>
      <c r="BP17" s="452">
        <f>BP$5*建設_投入係数表!BP15</f>
        <v>0</v>
      </c>
      <c r="BQ17" s="452">
        <f>BQ$5*建設_投入係数表!BQ15</f>
        <v>0</v>
      </c>
      <c r="BR17" s="452">
        <f>BR$5*建設_投入係数表!BR15</f>
        <v>0</v>
      </c>
      <c r="BS17" s="452">
        <f>BS$5*建設_投入係数表!BS15</f>
        <v>0</v>
      </c>
      <c r="BT17" s="452">
        <f>BT$5*建設_投入係数表!BT15</f>
        <v>0</v>
      </c>
      <c r="BU17" s="452">
        <f>BU$5*建設_投入係数表!BU15</f>
        <v>0</v>
      </c>
      <c r="BV17" s="453">
        <f t="shared" si="51"/>
        <v>0</v>
      </c>
    </row>
    <row r="18" spans="1:74">
      <c r="A18" s="317" t="s">
        <v>251</v>
      </c>
      <c r="B18" s="319" t="s">
        <v>284</v>
      </c>
      <c r="C18" s="321">
        <f>C$5*建設_投入係数表!C16</f>
        <v>0</v>
      </c>
      <c r="D18" s="321">
        <f>D$5*建設_投入係数表!D16</f>
        <v>0</v>
      </c>
      <c r="E18" s="321">
        <f>E$5*建設_投入係数表!E16</f>
        <v>0</v>
      </c>
      <c r="F18" s="321">
        <f>F$5*建設_投入係数表!F16</f>
        <v>0</v>
      </c>
      <c r="G18" s="452">
        <f>G$5*建設_投入係数表!G16</f>
        <v>0</v>
      </c>
      <c r="H18" s="452">
        <f>H$5*建設_投入係数表!H16</f>
        <v>0</v>
      </c>
      <c r="I18" s="321">
        <f>I$5*建設_投入係数表!I16</f>
        <v>0</v>
      </c>
      <c r="J18" s="452">
        <f>J$5*建設_投入係数表!J16</f>
        <v>0</v>
      </c>
      <c r="K18" s="321">
        <f>K$5*建設_投入係数表!K16</f>
        <v>0</v>
      </c>
      <c r="L18" s="452">
        <f>L$5*建設_投入係数表!L16</f>
        <v>0</v>
      </c>
      <c r="M18" s="452">
        <f>M$5*建設_投入係数表!M16</f>
        <v>0</v>
      </c>
      <c r="N18" s="321">
        <f>N$5*建設_投入係数表!N16</f>
        <v>0</v>
      </c>
      <c r="O18" s="452">
        <f>O$5*建設_投入係数表!O16</f>
        <v>0</v>
      </c>
      <c r="P18" s="452">
        <f>P$5*建設_投入係数表!P16</f>
        <v>0</v>
      </c>
      <c r="Q18" s="452">
        <f>Q$5*建設_投入係数表!Q16</f>
        <v>0</v>
      </c>
      <c r="R18" s="321">
        <f>R$5*建設_投入係数表!R16</f>
        <v>0</v>
      </c>
      <c r="S18" s="321">
        <f>S$5*建設_投入係数表!S16</f>
        <v>0</v>
      </c>
      <c r="T18" s="452">
        <f>T$5*建設_投入係数表!T16</f>
        <v>0</v>
      </c>
      <c r="U18" s="452">
        <f>U$5*建設_投入係数表!U16</f>
        <v>0</v>
      </c>
      <c r="V18" s="321">
        <f>V$5*建設_投入係数表!V16</f>
        <v>0</v>
      </c>
      <c r="W18" s="452">
        <f>W$5*建設_投入係数表!W16</f>
        <v>0</v>
      </c>
      <c r="X18" s="452">
        <f>X$5*建設_投入係数表!X16</f>
        <v>0</v>
      </c>
      <c r="Y18" s="452">
        <f>Y$5*建設_投入係数表!Y16</f>
        <v>0</v>
      </c>
      <c r="Z18" s="452">
        <f>Z$5*建設_投入係数表!Z16</f>
        <v>0</v>
      </c>
      <c r="AA18" s="452">
        <f>AA$5*建設_投入係数表!AA16</f>
        <v>0</v>
      </c>
      <c r="AB18" s="452">
        <f>AB$5*建設_投入係数表!AB16</f>
        <v>0</v>
      </c>
      <c r="AC18" s="452">
        <f>AC$5*建設_投入係数表!AC16</f>
        <v>0</v>
      </c>
      <c r="AD18" s="452">
        <f>AD$5*建設_投入係数表!AD16</f>
        <v>0</v>
      </c>
      <c r="AE18" s="452">
        <f>AE$5*建設_投入係数表!AE16</f>
        <v>0</v>
      </c>
      <c r="AF18" s="321">
        <f>AF$5*建設_投入係数表!AF16</f>
        <v>0</v>
      </c>
      <c r="AG18" s="321">
        <f>AG$5*建設_投入係数表!AG16</f>
        <v>0</v>
      </c>
      <c r="AH18" s="321">
        <f>AH$5*建設_投入係数表!AH16</f>
        <v>0</v>
      </c>
      <c r="AI18" s="321">
        <f>AI$5*建設_投入係数表!AI16</f>
        <v>0</v>
      </c>
      <c r="AJ18" s="321">
        <f>AJ$5*建設_投入係数表!AJ16</f>
        <v>0</v>
      </c>
      <c r="AK18" s="452">
        <f>AK$5*建設_投入係数表!AK16</f>
        <v>0</v>
      </c>
      <c r="AL18" s="452">
        <f>AL$5*建設_投入係数表!AL16</f>
        <v>0</v>
      </c>
      <c r="AM18" s="452">
        <f>AM$5*建設_投入係数表!AM16</f>
        <v>0</v>
      </c>
      <c r="AN18" s="452">
        <f>AN$5*建設_投入係数表!AN16</f>
        <v>0</v>
      </c>
      <c r="AO18" s="452">
        <f>AO$5*建設_投入係数表!AO16</f>
        <v>0</v>
      </c>
      <c r="AP18" s="452">
        <f>AP$5*建設_投入係数表!AP16</f>
        <v>0</v>
      </c>
      <c r="AQ18" s="452">
        <f>AQ$5*建設_投入係数表!AQ16</f>
        <v>0</v>
      </c>
      <c r="AR18" s="321">
        <f>AR$5*建設_投入係数表!AR16</f>
        <v>0</v>
      </c>
      <c r="AS18" s="321">
        <f>AS$5*建設_投入係数表!AS16</f>
        <v>0</v>
      </c>
      <c r="AT18" s="452">
        <f>AT$5*建設_投入係数表!AT16</f>
        <v>0</v>
      </c>
      <c r="AU18" s="452">
        <f>AU$5*建設_投入係数表!AU16</f>
        <v>0</v>
      </c>
      <c r="AV18" s="452">
        <f>AV$5*建設_投入係数表!AV16</f>
        <v>0</v>
      </c>
      <c r="AW18" s="452">
        <f>AW$5*建設_投入係数表!AW16</f>
        <v>0</v>
      </c>
      <c r="AX18" s="321">
        <f>AX$5*建設_投入係数表!AX16</f>
        <v>0</v>
      </c>
      <c r="AY18" s="452">
        <f>AY$5*建設_投入係数表!AY16</f>
        <v>0</v>
      </c>
      <c r="AZ18" s="452">
        <f>AZ$5*建設_投入係数表!AZ16</f>
        <v>0</v>
      </c>
      <c r="BA18" s="452">
        <f>BA$5*建設_投入係数表!BA16</f>
        <v>0</v>
      </c>
      <c r="BB18" s="321">
        <f>BB$5*建設_投入係数表!BB16</f>
        <v>0</v>
      </c>
      <c r="BC18" s="321">
        <f>BC$5*建設_投入係数表!BC16</f>
        <v>0</v>
      </c>
      <c r="BD18" s="452">
        <f>BD$5*建設_投入係数表!BD16</f>
        <v>0</v>
      </c>
      <c r="BE18" s="452">
        <f>BE$5*建設_投入係数表!BE16</f>
        <v>0</v>
      </c>
      <c r="BF18" s="452">
        <f>BF$5*建設_投入係数表!BF16</f>
        <v>0</v>
      </c>
      <c r="BG18" s="452">
        <f>BG$5*建設_投入係数表!BG16</f>
        <v>0</v>
      </c>
      <c r="BH18" s="452">
        <f>BH$5*建設_投入係数表!BH16</f>
        <v>0</v>
      </c>
      <c r="BI18" s="452">
        <f>BI$5*建設_投入係数表!BI16</f>
        <v>0</v>
      </c>
      <c r="BJ18" s="452">
        <f>BJ$5*建設_投入係数表!BJ16</f>
        <v>0</v>
      </c>
      <c r="BK18" s="452">
        <f>BK$5*建設_投入係数表!BK16</f>
        <v>0</v>
      </c>
      <c r="BL18" s="452">
        <f>BL$5*建設_投入係数表!BL16</f>
        <v>0</v>
      </c>
      <c r="BM18" s="452">
        <f>BM$5*建設_投入係数表!BM16</f>
        <v>0</v>
      </c>
      <c r="BN18" s="452">
        <f>BN$5*建設_投入係数表!BN16</f>
        <v>0</v>
      </c>
      <c r="BO18" s="321">
        <f>BO$5*建設_投入係数表!BO16</f>
        <v>0</v>
      </c>
      <c r="BP18" s="452">
        <f>BP$5*建設_投入係数表!BP16</f>
        <v>0</v>
      </c>
      <c r="BQ18" s="452">
        <f>BQ$5*建設_投入係数表!BQ16</f>
        <v>0</v>
      </c>
      <c r="BR18" s="452">
        <f>BR$5*建設_投入係数表!BR16</f>
        <v>0</v>
      </c>
      <c r="BS18" s="452">
        <f>BS$5*建設_投入係数表!BS16</f>
        <v>0</v>
      </c>
      <c r="BT18" s="452">
        <f>BT$5*建設_投入係数表!BT16</f>
        <v>0</v>
      </c>
      <c r="BU18" s="452">
        <f>BU$5*建設_投入係数表!BU16</f>
        <v>0</v>
      </c>
      <c r="BV18" s="453">
        <f t="shared" si="51"/>
        <v>0</v>
      </c>
    </row>
    <row r="19" spans="1:74">
      <c r="A19" s="317" t="s">
        <v>252</v>
      </c>
      <c r="B19" s="319" t="s">
        <v>269</v>
      </c>
      <c r="C19" s="321">
        <f>C$5*建設_投入係数表!C17</f>
        <v>0</v>
      </c>
      <c r="D19" s="321">
        <f>D$5*建設_投入係数表!D17</f>
        <v>0</v>
      </c>
      <c r="E19" s="321">
        <f>E$5*建設_投入係数表!E17</f>
        <v>0</v>
      </c>
      <c r="F19" s="321">
        <f>F$5*建設_投入係数表!F17</f>
        <v>0</v>
      </c>
      <c r="G19" s="452">
        <f>G$5*建設_投入係数表!G17</f>
        <v>0</v>
      </c>
      <c r="H19" s="452">
        <f>H$5*建設_投入係数表!H17</f>
        <v>0</v>
      </c>
      <c r="I19" s="321">
        <f>I$5*建設_投入係数表!I17</f>
        <v>0</v>
      </c>
      <c r="J19" s="452">
        <f>J$5*建設_投入係数表!J17</f>
        <v>0</v>
      </c>
      <c r="K19" s="321">
        <f>K$5*建設_投入係数表!K17</f>
        <v>0</v>
      </c>
      <c r="L19" s="452">
        <f>L$5*建設_投入係数表!L17</f>
        <v>0</v>
      </c>
      <c r="M19" s="452">
        <f>M$5*建設_投入係数表!M17</f>
        <v>0</v>
      </c>
      <c r="N19" s="321">
        <f>N$5*建設_投入係数表!N17</f>
        <v>0</v>
      </c>
      <c r="O19" s="452">
        <f>O$5*建設_投入係数表!O17</f>
        <v>0</v>
      </c>
      <c r="P19" s="452">
        <f>P$5*建設_投入係数表!P17</f>
        <v>0</v>
      </c>
      <c r="Q19" s="452">
        <f>Q$5*建設_投入係数表!Q17</f>
        <v>0</v>
      </c>
      <c r="R19" s="321">
        <f>R$5*建設_投入係数表!R17</f>
        <v>0</v>
      </c>
      <c r="S19" s="321">
        <f>S$5*建設_投入係数表!S17</f>
        <v>0</v>
      </c>
      <c r="T19" s="452">
        <f>T$5*建設_投入係数表!T17</f>
        <v>0</v>
      </c>
      <c r="U19" s="452">
        <f>U$5*建設_投入係数表!U17</f>
        <v>0</v>
      </c>
      <c r="V19" s="321">
        <f>V$5*建設_投入係数表!V17</f>
        <v>0</v>
      </c>
      <c r="W19" s="452">
        <f>W$5*建設_投入係数表!W17</f>
        <v>0</v>
      </c>
      <c r="X19" s="452">
        <f>X$5*建設_投入係数表!X17</f>
        <v>0</v>
      </c>
      <c r="Y19" s="452">
        <f>Y$5*建設_投入係数表!Y17</f>
        <v>0</v>
      </c>
      <c r="Z19" s="452">
        <f>Z$5*建設_投入係数表!Z17</f>
        <v>0</v>
      </c>
      <c r="AA19" s="452">
        <f>AA$5*建設_投入係数表!AA17</f>
        <v>0</v>
      </c>
      <c r="AB19" s="452">
        <f>AB$5*建設_投入係数表!AB17</f>
        <v>0</v>
      </c>
      <c r="AC19" s="452">
        <f>AC$5*建設_投入係数表!AC17</f>
        <v>0</v>
      </c>
      <c r="AD19" s="452">
        <f>AD$5*建設_投入係数表!AD17</f>
        <v>0</v>
      </c>
      <c r="AE19" s="452">
        <f>AE$5*建設_投入係数表!AE17</f>
        <v>0</v>
      </c>
      <c r="AF19" s="321">
        <f>AF$5*建設_投入係数表!AF17</f>
        <v>0</v>
      </c>
      <c r="AG19" s="321">
        <f>AG$5*建設_投入係数表!AG17</f>
        <v>0</v>
      </c>
      <c r="AH19" s="321">
        <f>AH$5*建設_投入係数表!AH17</f>
        <v>0</v>
      </c>
      <c r="AI19" s="321">
        <f>AI$5*建設_投入係数表!AI17</f>
        <v>0</v>
      </c>
      <c r="AJ19" s="321">
        <f>AJ$5*建設_投入係数表!AJ17</f>
        <v>0</v>
      </c>
      <c r="AK19" s="452">
        <f>AK$5*建設_投入係数表!AK17</f>
        <v>0</v>
      </c>
      <c r="AL19" s="452">
        <f>AL$5*建設_投入係数表!AL17</f>
        <v>0</v>
      </c>
      <c r="AM19" s="452">
        <f>AM$5*建設_投入係数表!AM17</f>
        <v>0</v>
      </c>
      <c r="AN19" s="452">
        <f>AN$5*建設_投入係数表!AN17</f>
        <v>0</v>
      </c>
      <c r="AO19" s="452">
        <f>AO$5*建設_投入係数表!AO17</f>
        <v>0</v>
      </c>
      <c r="AP19" s="452">
        <f>AP$5*建設_投入係数表!AP17</f>
        <v>0</v>
      </c>
      <c r="AQ19" s="452">
        <f>AQ$5*建設_投入係数表!AQ17</f>
        <v>0</v>
      </c>
      <c r="AR19" s="321">
        <f>AR$5*建設_投入係数表!AR17</f>
        <v>0</v>
      </c>
      <c r="AS19" s="321">
        <f>AS$5*建設_投入係数表!AS17</f>
        <v>0</v>
      </c>
      <c r="AT19" s="452">
        <f>AT$5*建設_投入係数表!AT17</f>
        <v>0</v>
      </c>
      <c r="AU19" s="452">
        <f>AU$5*建設_投入係数表!AU17</f>
        <v>0</v>
      </c>
      <c r="AV19" s="452">
        <f>AV$5*建設_投入係数表!AV17</f>
        <v>0</v>
      </c>
      <c r="AW19" s="452">
        <f>AW$5*建設_投入係数表!AW17</f>
        <v>0</v>
      </c>
      <c r="AX19" s="321">
        <f>AX$5*建設_投入係数表!AX17</f>
        <v>0</v>
      </c>
      <c r="AY19" s="452">
        <f>AY$5*建設_投入係数表!AY17</f>
        <v>0</v>
      </c>
      <c r="AZ19" s="452">
        <f>AZ$5*建設_投入係数表!AZ17</f>
        <v>0</v>
      </c>
      <c r="BA19" s="452">
        <f>BA$5*建設_投入係数表!BA17</f>
        <v>0</v>
      </c>
      <c r="BB19" s="321">
        <f>BB$5*建設_投入係数表!BB17</f>
        <v>0</v>
      </c>
      <c r="BC19" s="321">
        <f>BC$5*建設_投入係数表!BC17</f>
        <v>0</v>
      </c>
      <c r="BD19" s="452">
        <f>BD$5*建設_投入係数表!BD17</f>
        <v>0</v>
      </c>
      <c r="BE19" s="452">
        <f>BE$5*建設_投入係数表!BE17</f>
        <v>0</v>
      </c>
      <c r="BF19" s="452">
        <f>BF$5*建設_投入係数表!BF17</f>
        <v>0</v>
      </c>
      <c r="BG19" s="452">
        <f>BG$5*建設_投入係数表!BG17</f>
        <v>0</v>
      </c>
      <c r="BH19" s="452">
        <f>BH$5*建設_投入係数表!BH17</f>
        <v>0</v>
      </c>
      <c r="BI19" s="452">
        <f>BI$5*建設_投入係数表!BI17</f>
        <v>0</v>
      </c>
      <c r="BJ19" s="452">
        <f>BJ$5*建設_投入係数表!BJ17</f>
        <v>0</v>
      </c>
      <c r="BK19" s="452">
        <f>BK$5*建設_投入係数表!BK17</f>
        <v>0</v>
      </c>
      <c r="BL19" s="452">
        <f>BL$5*建設_投入係数表!BL17</f>
        <v>0</v>
      </c>
      <c r="BM19" s="452">
        <f>BM$5*建設_投入係数表!BM17</f>
        <v>0</v>
      </c>
      <c r="BN19" s="452">
        <f>BN$5*建設_投入係数表!BN17</f>
        <v>0</v>
      </c>
      <c r="BO19" s="321">
        <f>BO$5*建設_投入係数表!BO17</f>
        <v>0</v>
      </c>
      <c r="BP19" s="452">
        <f>BP$5*建設_投入係数表!BP17</f>
        <v>0</v>
      </c>
      <c r="BQ19" s="452">
        <f>BQ$5*建設_投入係数表!BQ17</f>
        <v>0</v>
      </c>
      <c r="BR19" s="452">
        <f>BR$5*建設_投入係数表!BR17</f>
        <v>0</v>
      </c>
      <c r="BS19" s="452">
        <f>BS$5*建設_投入係数表!BS17</f>
        <v>0</v>
      </c>
      <c r="BT19" s="452">
        <f>BT$5*建設_投入係数表!BT17</f>
        <v>0</v>
      </c>
      <c r="BU19" s="452">
        <f>BU$5*建設_投入係数表!BU17</f>
        <v>0</v>
      </c>
      <c r="BV19" s="453">
        <f t="shared" si="51"/>
        <v>0</v>
      </c>
    </row>
    <row r="20" spans="1:74">
      <c r="A20" s="317" t="s">
        <v>253</v>
      </c>
      <c r="B20" s="319" t="s">
        <v>285</v>
      </c>
      <c r="C20" s="321">
        <f>C$5*建設_投入係数表!C18</f>
        <v>0</v>
      </c>
      <c r="D20" s="321">
        <f>D$5*建設_投入係数表!D18</f>
        <v>0</v>
      </c>
      <c r="E20" s="321">
        <f>E$5*建設_投入係数表!E18</f>
        <v>0</v>
      </c>
      <c r="F20" s="321">
        <f>F$5*建設_投入係数表!F18</f>
        <v>0</v>
      </c>
      <c r="G20" s="452">
        <f>G$5*建設_投入係数表!G18</f>
        <v>0</v>
      </c>
      <c r="H20" s="452">
        <f>H$5*建設_投入係数表!H18</f>
        <v>0</v>
      </c>
      <c r="I20" s="321">
        <f>I$5*建設_投入係数表!I18</f>
        <v>0</v>
      </c>
      <c r="J20" s="452">
        <f>J$5*建設_投入係数表!J18</f>
        <v>0</v>
      </c>
      <c r="K20" s="321">
        <f>K$5*建設_投入係数表!K18</f>
        <v>0</v>
      </c>
      <c r="L20" s="452">
        <f>L$5*建設_投入係数表!L18</f>
        <v>0</v>
      </c>
      <c r="M20" s="452">
        <f>M$5*建設_投入係数表!M18</f>
        <v>0</v>
      </c>
      <c r="N20" s="321">
        <f>N$5*建設_投入係数表!N18</f>
        <v>0</v>
      </c>
      <c r="O20" s="452">
        <f>O$5*建設_投入係数表!O18</f>
        <v>0</v>
      </c>
      <c r="P20" s="452">
        <f>P$5*建設_投入係数表!P18</f>
        <v>0</v>
      </c>
      <c r="Q20" s="452">
        <f>Q$5*建設_投入係数表!Q18</f>
        <v>0</v>
      </c>
      <c r="R20" s="321">
        <f>R$5*建設_投入係数表!R18</f>
        <v>0</v>
      </c>
      <c r="S20" s="321">
        <f>S$5*建設_投入係数表!S18</f>
        <v>0</v>
      </c>
      <c r="T20" s="452">
        <f>T$5*建設_投入係数表!T18</f>
        <v>0</v>
      </c>
      <c r="U20" s="452">
        <f>U$5*建設_投入係数表!U18</f>
        <v>0</v>
      </c>
      <c r="V20" s="321">
        <f>V$5*建設_投入係数表!V18</f>
        <v>0</v>
      </c>
      <c r="W20" s="452">
        <f>W$5*建設_投入係数表!W18</f>
        <v>0</v>
      </c>
      <c r="X20" s="452">
        <f>X$5*建設_投入係数表!X18</f>
        <v>0</v>
      </c>
      <c r="Y20" s="452">
        <f>Y$5*建設_投入係数表!Y18</f>
        <v>0</v>
      </c>
      <c r="Z20" s="452">
        <f>Z$5*建設_投入係数表!Z18</f>
        <v>0</v>
      </c>
      <c r="AA20" s="452">
        <f>AA$5*建設_投入係数表!AA18</f>
        <v>0</v>
      </c>
      <c r="AB20" s="452">
        <f>AB$5*建設_投入係数表!AB18</f>
        <v>0</v>
      </c>
      <c r="AC20" s="452">
        <f>AC$5*建設_投入係数表!AC18</f>
        <v>0</v>
      </c>
      <c r="AD20" s="452">
        <f>AD$5*建設_投入係数表!AD18</f>
        <v>0</v>
      </c>
      <c r="AE20" s="452">
        <f>AE$5*建設_投入係数表!AE18</f>
        <v>0</v>
      </c>
      <c r="AF20" s="321">
        <f>AF$5*建設_投入係数表!AF18</f>
        <v>0</v>
      </c>
      <c r="AG20" s="321">
        <f>AG$5*建設_投入係数表!AG18</f>
        <v>0</v>
      </c>
      <c r="AH20" s="321">
        <f>AH$5*建設_投入係数表!AH18</f>
        <v>0</v>
      </c>
      <c r="AI20" s="321">
        <f>AI$5*建設_投入係数表!AI18</f>
        <v>0</v>
      </c>
      <c r="AJ20" s="321">
        <f>AJ$5*建設_投入係数表!AJ18</f>
        <v>0</v>
      </c>
      <c r="AK20" s="452">
        <f>AK$5*建設_投入係数表!AK18</f>
        <v>0</v>
      </c>
      <c r="AL20" s="452">
        <f>AL$5*建設_投入係数表!AL18</f>
        <v>0</v>
      </c>
      <c r="AM20" s="452">
        <f>AM$5*建設_投入係数表!AM18</f>
        <v>0</v>
      </c>
      <c r="AN20" s="452">
        <f>AN$5*建設_投入係数表!AN18</f>
        <v>0</v>
      </c>
      <c r="AO20" s="452">
        <f>AO$5*建設_投入係数表!AO18</f>
        <v>0</v>
      </c>
      <c r="AP20" s="452">
        <f>AP$5*建設_投入係数表!AP18</f>
        <v>0</v>
      </c>
      <c r="AQ20" s="452">
        <f>AQ$5*建設_投入係数表!AQ18</f>
        <v>0</v>
      </c>
      <c r="AR20" s="321">
        <f>AR$5*建設_投入係数表!AR18</f>
        <v>0</v>
      </c>
      <c r="AS20" s="321">
        <f>AS$5*建設_投入係数表!AS18</f>
        <v>0</v>
      </c>
      <c r="AT20" s="452">
        <f>AT$5*建設_投入係数表!AT18</f>
        <v>0</v>
      </c>
      <c r="AU20" s="452">
        <f>AU$5*建設_投入係数表!AU18</f>
        <v>0</v>
      </c>
      <c r="AV20" s="452">
        <f>AV$5*建設_投入係数表!AV18</f>
        <v>0</v>
      </c>
      <c r="AW20" s="452">
        <f>AW$5*建設_投入係数表!AW18</f>
        <v>0</v>
      </c>
      <c r="AX20" s="321">
        <f>AX$5*建設_投入係数表!AX18</f>
        <v>0</v>
      </c>
      <c r="AY20" s="452">
        <f>AY$5*建設_投入係数表!AY18</f>
        <v>0</v>
      </c>
      <c r="AZ20" s="452">
        <f>AZ$5*建設_投入係数表!AZ18</f>
        <v>0</v>
      </c>
      <c r="BA20" s="452">
        <f>BA$5*建設_投入係数表!BA18</f>
        <v>0</v>
      </c>
      <c r="BB20" s="321">
        <f>BB$5*建設_投入係数表!BB18</f>
        <v>0</v>
      </c>
      <c r="BC20" s="321">
        <f>BC$5*建設_投入係数表!BC18</f>
        <v>0</v>
      </c>
      <c r="BD20" s="452">
        <f>BD$5*建設_投入係数表!BD18</f>
        <v>0</v>
      </c>
      <c r="BE20" s="452">
        <f>BE$5*建設_投入係数表!BE18</f>
        <v>0</v>
      </c>
      <c r="BF20" s="452">
        <f>BF$5*建設_投入係数表!BF18</f>
        <v>0</v>
      </c>
      <c r="BG20" s="452">
        <f>BG$5*建設_投入係数表!BG18</f>
        <v>0</v>
      </c>
      <c r="BH20" s="452">
        <f>BH$5*建設_投入係数表!BH18</f>
        <v>0</v>
      </c>
      <c r="BI20" s="452">
        <f>BI$5*建設_投入係数表!BI18</f>
        <v>0</v>
      </c>
      <c r="BJ20" s="452">
        <f>BJ$5*建設_投入係数表!BJ18</f>
        <v>0</v>
      </c>
      <c r="BK20" s="452">
        <f>BK$5*建設_投入係数表!BK18</f>
        <v>0</v>
      </c>
      <c r="BL20" s="452">
        <f>BL$5*建設_投入係数表!BL18</f>
        <v>0</v>
      </c>
      <c r="BM20" s="452">
        <f>BM$5*建設_投入係数表!BM18</f>
        <v>0</v>
      </c>
      <c r="BN20" s="452">
        <f>BN$5*建設_投入係数表!BN18</f>
        <v>0</v>
      </c>
      <c r="BO20" s="321">
        <f>BO$5*建設_投入係数表!BO18</f>
        <v>0</v>
      </c>
      <c r="BP20" s="452">
        <f>BP$5*建設_投入係数表!BP18</f>
        <v>0</v>
      </c>
      <c r="BQ20" s="452">
        <f>BQ$5*建設_投入係数表!BQ18</f>
        <v>0</v>
      </c>
      <c r="BR20" s="452">
        <f>BR$5*建設_投入係数表!BR18</f>
        <v>0</v>
      </c>
      <c r="BS20" s="452">
        <f>BS$5*建設_投入係数表!BS18</f>
        <v>0</v>
      </c>
      <c r="BT20" s="452">
        <f>BT$5*建設_投入係数表!BT18</f>
        <v>0</v>
      </c>
      <c r="BU20" s="452">
        <f>BU$5*建設_投入係数表!BU18</f>
        <v>0</v>
      </c>
      <c r="BV20" s="453">
        <f t="shared" si="51"/>
        <v>0</v>
      </c>
    </row>
    <row r="21" spans="1:74">
      <c r="A21" s="317" t="s">
        <v>254</v>
      </c>
      <c r="B21" s="319" t="s">
        <v>286</v>
      </c>
      <c r="C21" s="321">
        <f>C$5*建設_投入係数表!C19</f>
        <v>0</v>
      </c>
      <c r="D21" s="321">
        <f>D$5*建設_投入係数表!D19</f>
        <v>0</v>
      </c>
      <c r="E21" s="321">
        <f>E$5*建設_投入係数表!E19</f>
        <v>0</v>
      </c>
      <c r="F21" s="321">
        <f>F$5*建設_投入係数表!F19</f>
        <v>0</v>
      </c>
      <c r="G21" s="452">
        <f>G$5*建設_投入係数表!G19</f>
        <v>0</v>
      </c>
      <c r="H21" s="452">
        <f>H$5*建設_投入係数表!H19</f>
        <v>0</v>
      </c>
      <c r="I21" s="321">
        <f>I$5*建設_投入係数表!I19</f>
        <v>0</v>
      </c>
      <c r="J21" s="452">
        <f>J$5*建設_投入係数表!J19</f>
        <v>0</v>
      </c>
      <c r="K21" s="321">
        <f>K$5*建設_投入係数表!K19</f>
        <v>0</v>
      </c>
      <c r="L21" s="452">
        <f>L$5*建設_投入係数表!L19</f>
        <v>0</v>
      </c>
      <c r="M21" s="452">
        <f>M$5*建設_投入係数表!M19</f>
        <v>0</v>
      </c>
      <c r="N21" s="321">
        <f>N$5*建設_投入係数表!N19</f>
        <v>0</v>
      </c>
      <c r="O21" s="452">
        <f>O$5*建設_投入係数表!O19</f>
        <v>0</v>
      </c>
      <c r="P21" s="452">
        <f>P$5*建設_投入係数表!P19</f>
        <v>0</v>
      </c>
      <c r="Q21" s="452">
        <f>Q$5*建設_投入係数表!Q19</f>
        <v>0</v>
      </c>
      <c r="R21" s="321">
        <f>R$5*建設_投入係数表!R19</f>
        <v>0</v>
      </c>
      <c r="S21" s="321">
        <f>S$5*建設_投入係数表!S19</f>
        <v>0</v>
      </c>
      <c r="T21" s="452">
        <f>T$5*建設_投入係数表!T19</f>
        <v>0</v>
      </c>
      <c r="U21" s="452">
        <f>U$5*建設_投入係数表!U19</f>
        <v>0</v>
      </c>
      <c r="V21" s="321">
        <f>V$5*建設_投入係数表!V19</f>
        <v>0</v>
      </c>
      <c r="W21" s="452">
        <f>W$5*建設_投入係数表!W19</f>
        <v>0</v>
      </c>
      <c r="X21" s="452">
        <f>X$5*建設_投入係数表!X19</f>
        <v>0</v>
      </c>
      <c r="Y21" s="452">
        <f>Y$5*建設_投入係数表!Y19</f>
        <v>0</v>
      </c>
      <c r="Z21" s="452">
        <f>Z$5*建設_投入係数表!Z19</f>
        <v>0</v>
      </c>
      <c r="AA21" s="452">
        <f>AA$5*建設_投入係数表!AA19</f>
        <v>0</v>
      </c>
      <c r="AB21" s="452">
        <f>AB$5*建設_投入係数表!AB19</f>
        <v>0</v>
      </c>
      <c r="AC21" s="452">
        <f>AC$5*建設_投入係数表!AC19</f>
        <v>0</v>
      </c>
      <c r="AD21" s="452">
        <f>AD$5*建設_投入係数表!AD19</f>
        <v>0</v>
      </c>
      <c r="AE21" s="452">
        <f>AE$5*建設_投入係数表!AE19</f>
        <v>0</v>
      </c>
      <c r="AF21" s="321">
        <f>AF$5*建設_投入係数表!AF19</f>
        <v>0</v>
      </c>
      <c r="AG21" s="321">
        <f>AG$5*建設_投入係数表!AG19</f>
        <v>0</v>
      </c>
      <c r="AH21" s="321">
        <f>AH$5*建設_投入係数表!AH19</f>
        <v>0</v>
      </c>
      <c r="AI21" s="321">
        <f>AI$5*建設_投入係数表!AI19</f>
        <v>0</v>
      </c>
      <c r="AJ21" s="321">
        <f>AJ$5*建設_投入係数表!AJ19</f>
        <v>0</v>
      </c>
      <c r="AK21" s="452">
        <f>AK$5*建設_投入係数表!AK19</f>
        <v>0</v>
      </c>
      <c r="AL21" s="452">
        <f>AL$5*建設_投入係数表!AL19</f>
        <v>0</v>
      </c>
      <c r="AM21" s="452">
        <f>AM$5*建設_投入係数表!AM19</f>
        <v>0</v>
      </c>
      <c r="AN21" s="452">
        <f>AN$5*建設_投入係数表!AN19</f>
        <v>0</v>
      </c>
      <c r="AO21" s="452">
        <f>AO$5*建設_投入係数表!AO19</f>
        <v>0</v>
      </c>
      <c r="AP21" s="452">
        <f>AP$5*建設_投入係数表!AP19</f>
        <v>0</v>
      </c>
      <c r="AQ21" s="452">
        <f>AQ$5*建設_投入係数表!AQ19</f>
        <v>0</v>
      </c>
      <c r="AR21" s="321">
        <f>AR$5*建設_投入係数表!AR19</f>
        <v>0</v>
      </c>
      <c r="AS21" s="321">
        <f>AS$5*建設_投入係数表!AS19</f>
        <v>0</v>
      </c>
      <c r="AT21" s="452">
        <f>AT$5*建設_投入係数表!AT19</f>
        <v>0</v>
      </c>
      <c r="AU21" s="452">
        <f>AU$5*建設_投入係数表!AU19</f>
        <v>0</v>
      </c>
      <c r="AV21" s="452">
        <f>AV$5*建設_投入係数表!AV19</f>
        <v>0</v>
      </c>
      <c r="AW21" s="452">
        <f>AW$5*建設_投入係数表!AW19</f>
        <v>0</v>
      </c>
      <c r="AX21" s="321">
        <f>AX$5*建設_投入係数表!AX19</f>
        <v>0</v>
      </c>
      <c r="AY21" s="452">
        <f>AY$5*建設_投入係数表!AY19</f>
        <v>0</v>
      </c>
      <c r="AZ21" s="452">
        <f>AZ$5*建設_投入係数表!AZ19</f>
        <v>0</v>
      </c>
      <c r="BA21" s="452">
        <f>BA$5*建設_投入係数表!BA19</f>
        <v>0</v>
      </c>
      <c r="BB21" s="321">
        <f>BB$5*建設_投入係数表!BB19</f>
        <v>0</v>
      </c>
      <c r="BC21" s="321">
        <f>BC$5*建設_投入係数表!BC19</f>
        <v>0</v>
      </c>
      <c r="BD21" s="452">
        <f>BD$5*建設_投入係数表!BD19</f>
        <v>0</v>
      </c>
      <c r="BE21" s="452">
        <f>BE$5*建設_投入係数表!BE19</f>
        <v>0</v>
      </c>
      <c r="BF21" s="452">
        <f>BF$5*建設_投入係数表!BF19</f>
        <v>0</v>
      </c>
      <c r="BG21" s="452">
        <f>BG$5*建設_投入係数表!BG19</f>
        <v>0</v>
      </c>
      <c r="BH21" s="452">
        <f>BH$5*建設_投入係数表!BH19</f>
        <v>0</v>
      </c>
      <c r="BI21" s="452">
        <f>BI$5*建設_投入係数表!BI19</f>
        <v>0</v>
      </c>
      <c r="BJ21" s="452">
        <f>BJ$5*建設_投入係数表!BJ19</f>
        <v>0</v>
      </c>
      <c r="BK21" s="452">
        <f>BK$5*建設_投入係数表!BK19</f>
        <v>0</v>
      </c>
      <c r="BL21" s="452">
        <f>BL$5*建設_投入係数表!BL19</f>
        <v>0</v>
      </c>
      <c r="BM21" s="452">
        <f>BM$5*建設_投入係数表!BM19</f>
        <v>0</v>
      </c>
      <c r="BN21" s="452">
        <f>BN$5*建設_投入係数表!BN19</f>
        <v>0</v>
      </c>
      <c r="BO21" s="321">
        <f>BO$5*建設_投入係数表!BO19</f>
        <v>0</v>
      </c>
      <c r="BP21" s="452">
        <f>BP$5*建設_投入係数表!BP19</f>
        <v>0</v>
      </c>
      <c r="BQ21" s="452">
        <f>BQ$5*建設_投入係数表!BQ19</f>
        <v>0</v>
      </c>
      <c r="BR21" s="452">
        <f>BR$5*建設_投入係数表!BR19</f>
        <v>0</v>
      </c>
      <c r="BS21" s="452">
        <f>BS$5*建設_投入係数表!BS19</f>
        <v>0</v>
      </c>
      <c r="BT21" s="452">
        <f>BT$5*建設_投入係数表!BT19</f>
        <v>0</v>
      </c>
      <c r="BU21" s="452">
        <f>BU$5*建設_投入係数表!BU19</f>
        <v>0</v>
      </c>
      <c r="BV21" s="453">
        <f t="shared" si="51"/>
        <v>0</v>
      </c>
    </row>
    <row r="22" spans="1:74">
      <c r="A22" s="317" t="s">
        <v>255</v>
      </c>
      <c r="B22" s="319" t="s">
        <v>287</v>
      </c>
      <c r="C22" s="321">
        <f>C$5*建設_投入係数表!C20</f>
        <v>0</v>
      </c>
      <c r="D22" s="321">
        <f>D$5*建設_投入係数表!D20</f>
        <v>0</v>
      </c>
      <c r="E22" s="321">
        <f>E$5*建設_投入係数表!E20</f>
        <v>0</v>
      </c>
      <c r="F22" s="321">
        <f>F$5*建設_投入係数表!F20</f>
        <v>0</v>
      </c>
      <c r="G22" s="452">
        <f>G$5*建設_投入係数表!G20</f>
        <v>0</v>
      </c>
      <c r="H22" s="452">
        <f>H$5*建設_投入係数表!H20</f>
        <v>0</v>
      </c>
      <c r="I22" s="321">
        <f>I$5*建設_投入係数表!I20</f>
        <v>0</v>
      </c>
      <c r="J22" s="452">
        <f>J$5*建設_投入係数表!J20</f>
        <v>0</v>
      </c>
      <c r="K22" s="321">
        <f>K$5*建設_投入係数表!K20</f>
        <v>0</v>
      </c>
      <c r="L22" s="452">
        <f>L$5*建設_投入係数表!L20</f>
        <v>0</v>
      </c>
      <c r="M22" s="452">
        <f>M$5*建設_投入係数表!M20</f>
        <v>0</v>
      </c>
      <c r="N22" s="321">
        <f>N$5*建設_投入係数表!N20</f>
        <v>0</v>
      </c>
      <c r="O22" s="452">
        <f>O$5*建設_投入係数表!O20</f>
        <v>0</v>
      </c>
      <c r="P22" s="452">
        <f>P$5*建設_投入係数表!P20</f>
        <v>0</v>
      </c>
      <c r="Q22" s="452">
        <f>Q$5*建設_投入係数表!Q20</f>
        <v>0</v>
      </c>
      <c r="R22" s="321">
        <f>R$5*建設_投入係数表!R20</f>
        <v>0</v>
      </c>
      <c r="S22" s="321">
        <f>S$5*建設_投入係数表!S20</f>
        <v>0</v>
      </c>
      <c r="T22" s="452">
        <f>T$5*建設_投入係数表!T20</f>
        <v>0</v>
      </c>
      <c r="U22" s="452">
        <f>U$5*建設_投入係数表!U20</f>
        <v>0</v>
      </c>
      <c r="V22" s="321">
        <f>V$5*建設_投入係数表!V20</f>
        <v>0</v>
      </c>
      <c r="W22" s="452">
        <f>W$5*建設_投入係数表!W20</f>
        <v>0</v>
      </c>
      <c r="X22" s="452">
        <f>X$5*建設_投入係数表!X20</f>
        <v>0</v>
      </c>
      <c r="Y22" s="452">
        <f>Y$5*建設_投入係数表!Y20</f>
        <v>0</v>
      </c>
      <c r="Z22" s="452">
        <f>Z$5*建設_投入係数表!Z20</f>
        <v>0</v>
      </c>
      <c r="AA22" s="452">
        <f>AA$5*建設_投入係数表!AA20</f>
        <v>0</v>
      </c>
      <c r="AB22" s="452">
        <f>AB$5*建設_投入係数表!AB20</f>
        <v>0</v>
      </c>
      <c r="AC22" s="452">
        <f>AC$5*建設_投入係数表!AC20</f>
        <v>0</v>
      </c>
      <c r="AD22" s="452">
        <f>AD$5*建設_投入係数表!AD20</f>
        <v>0</v>
      </c>
      <c r="AE22" s="452">
        <f>AE$5*建設_投入係数表!AE20</f>
        <v>0</v>
      </c>
      <c r="AF22" s="321">
        <f>AF$5*建設_投入係数表!AF20</f>
        <v>0</v>
      </c>
      <c r="AG22" s="321">
        <f>AG$5*建設_投入係数表!AG20</f>
        <v>0</v>
      </c>
      <c r="AH22" s="321">
        <f>AH$5*建設_投入係数表!AH20</f>
        <v>0</v>
      </c>
      <c r="AI22" s="321">
        <f>AI$5*建設_投入係数表!AI20</f>
        <v>0</v>
      </c>
      <c r="AJ22" s="321">
        <f>AJ$5*建設_投入係数表!AJ20</f>
        <v>0</v>
      </c>
      <c r="AK22" s="452">
        <f>AK$5*建設_投入係数表!AK20</f>
        <v>0</v>
      </c>
      <c r="AL22" s="452">
        <f>AL$5*建設_投入係数表!AL20</f>
        <v>0</v>
      </c>
      <c r="AM22" s="452">
        <f>AM$5*建設_投入係数表!AM20</f>
        <v>0</v>
      </c>
      <c r="AN22" s="452">
        <f>AN$5*建設_投入係数表!AN20</f>
        <v>0</v>
      </c>
      <c r="AO22" s="452">
        <f>AO$5*建設_投入係数表!AO20</f>
        <v>0</v>
      </c>
      <c r="AP22" s="452">
        <f>AP$5*建設_投入係数表!AP20</f>
        <v>0</v>
      </c>
      <c r="AQ22" s="452">
        <f>AQ$5*建設_投入係数表!AQ20</f>
        <v>0</v>
      </c>
      <c r="AR22" s="321">
        <f>AR$5*建設_投入係数表!AR20</f>
        <v>0</v>
      </c>
      <c r="AS22" s="321">
        <f>AS$5*建設_投入係数表!AS20</f>
        <v>0</v>
      </c>
      <c r="AT22" s="452">
        <f>AT$5*建設_投入係数表!AT20</f>
        <v>0</v>
      </c>
      <c r="AU22" s="452">
        <f>AU$5*建設_投入係数表!AU20</f>
        <v>0</v>
      </c>
      <c r="AV22" s="452">
        <f>AV$5*建設_投入係数表!AV20</f>
        <v>0</v>
      </c>
      <c r="AW22" s="452">
        <f>AW$5*建設_投入係数表!AW20</f>
        <v>0</v>
      </c>
      <c r="AX22" s="321">
        <f>AX$5*建設_投入係数表!AX20</f>
        <v>0</v>
      </c>
      <c r="AY22" s="452">
        <f>AY$5*建設_投入係数表!AY20</f>
        <v>0</v>
      </c>
      <c r="AZ22" s="452">
        <f>AZ$5*建設_投入係数表!AZ20</f>
        <v>0</v>
      </c>
      <c r="BA22" s="452">
        <f>BA$5*建設_投入係数表!BA20</f>
        <v>0</v>
      </c>
      <c r="BB22" s="321">
        <f>BB$5*建設_投入係数表!BB20</f>
        <v>0</v>
      </c>
      <c r="BC22" s="321">
        <f>BC$5*建設_投入係数表!BC20</f>
        <v>0</v>
      </c>
      <c r="BD22" s="452">
        <f>BD$5*建設_投入係数表!BD20</f>
        <v>0</v>
      </c>
      <c r="BE22" s="452">
        <f>BE$5*建設_投入係数表!BE20</f>
        <v>0</v>
      </c>
      <c r="BF22" s="452">
        <f>BF$5*建設_投入係数表!BF20</f>
        <v>0</v>
      </c>
      <c r="BG22" s="452">
        <f>BG$5*建設_投入係数表!BG20</f>
        <v>0</v>
      </c>
      <c r="BH22" s="452">
        <f>BH$5*建設_投入係数表!BH20</f>
        <v>0</v>
      </c>
      <c r="BI22" s="452">
        <f>BI$5*建設_投入係数表!BI20</f>
        <v>0</v>
      </c>
      <c r="BJ22" s="452">
        <f>BJ$5*建設_投入係数表!BJ20</f>
        <v>0</v>
      </c>
      <c r="BK22" s="452">
        <f>BK$5*建設_投入係数表!BK20</f>
        <v>0</v>
      </c>
      <c r="BL22" s="452">
        <f>BL$5*建設_投入係数表!BL20</f>
        <v>0</v>
      </c>
      <c r="BM22" s="452">
        <f>BM$5*建設_投入係数表!BM20</f>
        <v>0</v>
      </c>
      <c r="BN22" s="452">
        <f>BN$5*建設_投入係数表!BN20</f>
        <v>0</v>
      </c>
      <c r="BO22" s="321">
        <f>BO$5*建設_投入係数表!BO20</f>
        <v>0</v>
      </c>
      <c r="BP22" s="452">
        <f>BP$5*建設_投入係数表!BP20</f>
        <v>0</v>
      </c>
      <c r="BQ22" s="452">
        <f>BQ$5*建設_投入係数表!BQ20</f>
        <v>0</v>
      </c>
      <c r="BR22" s="452">
        <f>BR$5*建設_投入係数表!BR20</f>
        <v>0</v>
      </c>
      <c r="BS22" s="452">
        <f>BS$5*建設_投入係数表!BS20</f>
        <v>0</v>
      </c>
      <c r="BT22" s="452">
        <f>BT$5*建設_投入係数表!BT20</f>
        <v>0</v>
      </c>
      <c r="BU22" s="452">
        <f>BU$5*建設_投入係数表!BU20</f>
        <v>0</v>
      </c>
      <c r="BV22" s="453">
        <f t="shared" si="51"/>
        <v>0</v>
      </c>
    </row>
    <row r="23" spans="1:74">
      <c r="A23" s="317" t="s">
        <v>256</v>
      </c>
      <c r="B23" s="319" t="s">
        <v>288</v>
      </c>
      <c r="C23" s="321">
        <f>C$5*建設_投入係数表!C21</f>
        <v>0</v>
      </c>
      <c r="D23" s="321">
        <f>D$5*建設_投入係数表!D21</f>
        <v>0</v>
      </c>
      <c r="E23" s="321">
        <f>E$5*建設_投入係数表!E21</f>
        <v>0</v>
      </c>
      <c r="F23" s="321">
        <f>F$5*建設_投入係数表!F21</f>
        <v>0</v>
      </c>
      <c r="G23" s="452">
        <f>G$5*建設_投入係数表!G21</f>
        <v>0</v>
      </c>
      <c r="H23" s="452">
        <f>H$5*建設_投入係数表!H21</f>
        <v>0</v>
      </c>
      <c r="I23" s="321">
        <f>I$5*建設_投入係数表!I21</f>
        <v>0</v>
      </c>
      <c r="J23" s="452">
        <f>J$5*建設_投入係数表!J21</f>
        <v>0</v>
      </c>
      <c r="K23" s="321">
        <f>K$5*建設_投入係数表!K21</f>
        <v>0</v>
      </c>
      <c r="L23" s="452">
        <f>L$5*建設_投入係数表!L21</f>
        <v>0</v>
      </c>
      <c r="M23" s="452">
        <f>M$5*建設_投入係数表!M21</f>
        <v>0</v>
      </c>
      <c r="N23" s="321">
        <f>N$5*建設_投入係数表!N21</f>
        <v>0</v>
      </c>
      <c r="O23" s="452">
        <f>O$5*建設_投入係数表!O21</f>
        <v>0</v>
      </c>
      <c r="P23" s="452">
        <f>P$5*建設_投入係数表!P21</f>
        <v>0</v>
      </c>
      <c r="Q23" s="452">
        <f>Q$5*建設_投入係数表!Q21</f>
        <v>0</v>
      </c>
      <c r="R23" s="321">
        <f>R$5*建設_投入係数表!R21</f>
        <v>0</v>
      </c>
      <c r="S23" s="321">
        <f>S$5*建設_投入係数表!S21</f>
        <v>0</v>
      </c>
      <c r="T23" s="452">
        <f>T$5*建設_投入係数表!T21</f>
        <v>0</v>
      </c>
      <c r="U23" s="452">
        <f>U$5*建設_投入係数表!U21</f>
        <v>0</v>
      </c>
      <c r="V23" s="321">
        <f>V$5*建設_投入係数表!V21</f>
        <v>0</v>
      </c>
      <c r="W23" s="452">
        <f>W$5*建設_投入係数表!W21</f>
        <v>0</v>
      </c>
      <c r="X23" s="452">
        <f>X$5*建設_投入係数表!X21</f>
        <v>0</v>
      </c>
      <c r="Y23" s="452">
        <f>Y$5*建設_投入係数表!Y21</f>
        <v>0</v>
      </c>
      <c r="Z23" s="452">
        <f>Z$5*建設_投入係数表!Z21</f>
        <v>0</v>
      </c>
      <c r="AA23" s="452">
        <f>AA$5*建設_投入係数表!AA21</f>
        <v>0</v>
      </c>
      <c r="AB23" s="452">
        <f>AB$5*建設_投入係数表!AB21</f>
        <v>0</v>
      </c>
      <c r="AC23" s="452">
        <f>AC$5*建設_投入係数表!AC21</f>
        <v>0</v>
      </c>
      <c r="AD23" s="452">
        <f>AD$5*建設_投入係数表!AD21</f>
        <v>0</v>
      </c>
      <c r="AE23" s="452">
        <f>AE$5*建設_投入係数表!AE21</f>
        <v>0</v>
      </c>
      <c r="AF23" s="321">
        <f>AF$5*建設_投入係数表!AF21</f>
        <v>0</v>
      </c>
      <c r="AG23" s="321">
        <f>AG$5*建設_投入係数表!AG21</f>
        <v>0</v>
      </c>
      <c r="AH23" s="321">
        <f>AH$5*建設_投入係数表!AH21</f>
        <v>0</v>
      </c>
      <c r="AI23" s="321">
        <f>AI$5*建設_投入係数表!AI21</f>
        <v>0</v>
      </c>
      <c r="AJ23" s="321">
        <f>AJ$5*建設_投入係数表!AJ21</f>
        <v>0</v>
      </c>
      <c r="AK23" s="452">
        <f>AK$5*建設_投入係数表!AK21</f>
        <v>0</v>
      </c>
      <c r="AL23" s="452">
        <f>AL$5*建設_投入係数表!AL21</f>
        <v>0</v>
      </c>
      <c r="AM23" s="452">
        <f>AM$5*建設_投入係数表!AM21</f>
        <v>0</v>
      </c>
      <c r="AN23" s="452">
        <f>AN$5*建設_投入係数表!AN21</f>
        <v>0</v>
      </c>
      <c r="AO23" s="452">
        <f>AO$5*建設_投入係数表!AO21</f>
        <v>0</v>
      </c>
      <c r="AP23" s="452">
        <f>AP$5*建設_投入係数表!AP21</f>
        <v>0</v>
      </c>
      <c r="AQ23" s="452">
        <f>AQ$5*建設_投入係数表!AQ21</f>
        <v>0</v>
      </c>
      <c r="AR23" s="321">
        <f>AR$5*建設_投入係数表!AR21</f>
        <v>0</v>
      </c>
      <c r="AS23" s="321">
        <f>AS$5*建設_投入係数表!AS21</f>
        <v>0</v>
      </c>
      <c r="AT23" s="452">
        <f>AT$5*建設_投入係数表!AT21</f>
        <v>0</v>
      </c>
      <c r="AU23" s="452">
        <f>AU$5*建設_投入係数表!AU21</f>
        <v>0</v>
      </c>
      <c r="AV23" s="452">
        <f>AV$5*建設_投入係数表!AV21</f>
        <v>0</v>
      </c>
      <c r="AW23" s="452">
        <f>AW$5*建設_投入係数表!AW21</f>
        <v>0</v>
      </c>
      <c r="AX23" s="321">
        <f>AX$5*建設_投入係数表!AX21</f>
        <v>0</v>
      </c>
      <c r="AY23" s="452">
        <f>AY$5*建設_投入係数表!AY21</f>
        <v>0</v>
      </c>
      <c r="AZ23" s="452">
        <f>AZ$5*建設_投入係数表!AZ21</f>
        <v>0</v>
      </c>
      <c r="BA23" s="452">
        <f>BA$5*建設_投入係数表!BA21</f>
        <v>0</v>
      </c>
      <c r="BB23" s="321">
        <f>BB$5*建設_投入係数表!BB21</f>
        <v>0</v>
      </c>
      <c r="BC23" s="321">
        <f>BC$5*建設_投入係数表!BC21</f>
        <v>0</v>
      </c>
      <c r="BD23" s="452">
        <f>BD$5*建設_投入係数表!BD21</f>
        <v>0</v>
      </c>
      <c r="BE23" s="452">
        <f>BE$5*建設_投入係数表!BE21</f>
        <v>0</v>
      </c>
      <c r="BF23" s="452">
        <f>BF$5*建設_投入係数表!BF21</f>
        <v>0</v>
      </c>
      <c r="BG23" s="452">
        <f>BG$5*建設_投入係数表!BG21</f>
        <v>0</v>
      </c>
      <c r="BH23" s="452">
        <f>BH$5*建設_投入係数表!BH21</f>
        <v>0</v>
      </c>
      <c r="BI23" s="452">
        <f>BI$5*建設_投入係数表!BI21</f>
        <v>0</v>
      </c>
      <c r="BJ23" s="452">
        <f>BJ$5*建設_投入係数表!BJ21</f>
        <v>0</v>
      </c>
      <c r="BK23" s="452">
        <f>BK$5*建設_投入係数表!BK21</f>
        <v>0</v>
      </c>
      <c r="BL23" s="452">
        <f>BL$5*建設_投入係数表!BL21</f>
        <v>0</v>
      </c>
      <c r="BM23" s="452">
        <f>BM$5*建設_投入係数表!BM21</f>
        <v>0</v>
      </c>
      <c r="BN23" s="452">
        <f>BN$5*建設_投入係数表!BN21</f>
        <v>0</v>
      </c>
      <c r="BO23" s="321">
        <f>BO$5*建設_投入係数表!BO21</f>
        <v>0</v>
      </c>
      <c r="BP23" s="452">
        <f>BP$5*建設_投入係数表!BP21</f>
        <v>0</v>
      </c>
      <c r="BQ23" s="452">
        <f>BQ$5*建設_投入係数表!BQ21</f>
        <v>0</v>
      </c>
      <c r="BR23" s="452">
        <f>BR$5*建設_投入係数表!BR21</f>
        <v>0</v>
      </c>
      <c r="BS23" s="452">
        <f>BS$5*建設_投入係数表!BS21</f>
        <v>0</v>
      </c>
      <c r="BT23" s="452">
        <f>BT$5*建設_投入係数表!BT21</f>
        <v>0</v>
      </c>
      <c r="BU23" s="452">
        <f>BU$5*建設_投入係数表!BU21</f>
        <v>0</v>
      </c>
      <c r="BV23" s="453">
        <f t="shared" si="51"/>
        <v>0</v>
      </c>
    </row>
    <row r="24" spans="1:74">
      <c r="A24" s="317" t="s">
        <v>257</v>
      </c>
      <c r="B24" s="319" t="s">
        <v>270</v>
      </c>
      <c r="C24" s="321">
        <f>C$5*建設_投入係数表!C22</f>
        <v>0</v>
      </c>
      <c r="D24" s="321">
        <f>D$5*建設_投入係数表!D22</f>
        <v>0</v>
      </c>
      <c r="E24" s="321">
        <f>E$5*建設_投入係数表!E22</f>
        <v>0</v>
      </c>
      <c r="F24" s="321">
        <f>F$5*建設_投入係数表!F22</f>
        <v>0</v>
      </c>
      <c r="G24" s="452">
        <f>G$5*建設_投入係数表!G22</f>
        <v>0</v>
      </c>
      <c r="H24" s="452">
        <f>H$5*建設_投入係数表!H22</f>
        <v>0</v>
      </c>
      <c r="I24" s="321">
        <f>I$5*建設_投入係数表!I22</f>
        <v>0</v>
      </c>
      <c r="J24" s="452">
        <f>J$5*建設_投入係数表!J22</f>
        <v>0</v>
      </c>
      <c r="K24" s="321">
        <f>K$5*建設_投入係数表!K22</f>
        <v>0</v>
      </c>
      <c r="L24" s="452">
        <f>L$5*建設_投入係数表!L22</f>
        <v>0</v>
      </c>
      <c r="M24" s="452">
        <f>M$5*建設_投入係数表!M22</f>
        <v>0</v>
      </c>
      <c r="N24" s="321">
        <f>N$5*建設_投入係数表!N22</f>
        <v>0</v>
      </c>
      <c r="O24" s="452">
        <f>O$5*建設_投入係数表!O22</f>
        <v>0</v>
      </c>
      <c r="P24" s="452">
        <f>P$5*建設_投入係数表!P22</f>
        <v>0</v>
      </c>
      <c r="Q24" s="452">
        <f>Q$5*建設_投入係数表!Q22</f>
        <v>0</v>
      </c>
      <c r="R24" s="321">
        <f>R$5*建設_投入係数表!R22</f>
        <v>0</v>
      </c>
      <c r="S24" s="321">
        <f>S$5*建設_投入係数表!S22</f>
        <v>0</v>
      </c>
      <c r="T24" s="452">
        <f>T$5*建設_投入係数表!T22</f>
        <v>0</v>
      </c>
      <c r="U24" s="452">
        <f>U$5*建設_投入係数表!U22</f>
        <v>0</v>
      </c>
      <c r="V24" s="321">
        <f>V$5*建設_投入係数表!V22</f>
        <v>0</v>
      </c>
      <c r="W24" s="452">
        <f>W$5*建設_投入係数表!W22</f>
        <v>0</v>
      </c>
      <c r="X24" s="452">
        <f>X$5*建設_投入係数表!X22</f>
        <v>0</v>
      </c>
      <c r="Y24" s="452">
        <f>Y$5*建設_投入係数表!Y22</f>
        <v>0</v>
      </c>
      <c r="Z24" s="452">
        <f>Z$5*建設_投入係数表!Z22</f>
        <v>0</v>
      </c>
      <c r="AA24" s="452">
        <f>AA$5*建設_投入係数表!AA22</f>
        <v>0</v>
      </c>
      <c r="AB24" s="452">
        <f>AB$5*建設_投入係数表!AB22</f>
        <v>0</v>
      </c>
      <c r="AC24" s="452">
        <f>AC$5*建設_投入係数表!AC22</f>
        <v>0</v>
      </c>
      <c r="AD24" s="452">
        <f>AD$5*建設_投入係数表!AD22</f>
        <v>0</v>
      </c>
      <c r="AE24" s="452">
        <f>AE$5*建設_投入係数表!AE22</f>
        <v>0</v>
      </c>
      <c r="AF24" s="321">
        <f>AF$5*建設_投入係数表!AF22</f>
        <v>0</v>
      </c>
      <c r="AG24" s="321">
        <f>AG$5*建設_投入係数表!AG22</f>
        <v>0</v>
      </c>
      <c r="AH24" s="321">
        <f>AH$5*建設_投入係数表!AH22</f>
        <v>0</v>
      </c>
      <c r="AI24" s="321">
        <f>AI$5*建設_投入係数表!AI22</f>
        <v>0</v>
      </c>
      <c r="AJ24" s="321">
        <f>AJ$5*建設_投入係数表!AJ22</f>
        <v>0</v>
      </c>
      <c r="AK24" s="452">
        <f>AK$5*建設_投入係数表!AK22</f>
        <v>0</v>
      </c>
      <c r="AL24" s="452">
        <f>AL$5*建設_投入係数表!AL22</f>
        <v>0</v>
      </c>
      <c r="AM24" s="452">
        <f>AM$5*建設_投入係数表!AM22</f>
        <v>0</v>
      </c>
      <c r="AN24" s="452">
        <f>AN$5*建設_投入係数表!AN22</f>
        <v>0</v>
      </c>
      <c r="AO24" s="452">
        <f>AO$5*建設_投入係数表!AO22</f>
        <v>0</v>
      </c>
      <c r="AP24" s="452">
        <f>AP$5*建設_投入係数表!AP22</f>
        <v>0</v>
      </c>
      <c r="AQ24" s="452">
        <f>AQ$5*建設_投入係数表!AQ22</f>
        <v>0</v>
      </c>
      <c r="AR24" s="321">
        <f>AR$5*建設_投入係数表!AR22</f>
        <v>0</v>
      </c>
      <c r="AS24" s="321">
        <f>AS$5*建設_投入係数表!AS22</f>
        <v>0</v>
      </c>
      <c r="AT24" s="452">
        <f>AT$5*建設_投入係数表!AT22</f>
        <v>0</v>
      </c>
      <c r="AU24" s="452">
        <f>AU$5*建設_投入係数表!AU22</f>
        <v>0</v>
      </c>
      <c r="AV24" s="452">
        <f>AV$5*建設_投入係数表!AV22</f>
        <v>0</v>
      </c>
      <c r="AW24" s="452">
        <f>AW$5*建設_投入係数表!AW22</f>
        <v>0</v>
      </c>
      <c r="AX24" s="321">
        <f>AX$5*建設_投入係数表!AX22</f>
        <v>0</v>
      </c>
      <c r="AY24" s="452">
        <f>AY$5*建設_投入係数表!AY22</f>
        <v>0</v>
      </c>
      <c r="AZ24" s="452">
        <f>AZ$5*建設_投入係数表!AZ22</f>
        <v>0</v>
      </c>
      <c r="BA24" s="452">
        <f>BA$5*建設_投入係数表!BA22</f>
        <v>0</v>
      </c>
      <c r="BB24" s="321">
        <f>BB$5*建設_投入係数表!BB22</f>
        <v>0</v>
      </c>
      <c r="BC24" s="321">
        <f>BC$5*建設_投入係数表!BC22</f>
        <v>0</v>
      </c>
      <c r="BD24" s="452">
        <f>BD$5*建設_投入係数表!BD22</f>
        <v>0</v>
      </c>
      <c r="BE24" s="452">
        <f>BE$5*建設_投入係数表!BE22</f>
        <v>0</v>
      </c>
      <c r="BF24" s="452">
        <f>BF$5*建設_投入係数表!BF22</f>
        <v>0</v>
      </c>
      <c r="BG24" s="452">
        <f>BG$5*建設_投入係数表!BG22</f>
        <v>0</v>
      </c>
      <c r="BH24" s="452">
        <f>BH$5*建設_投入係数表!BH22</f>
        <v>0</v>
      </c>
      <c r="BI24" s="452">
        <f>BI$5*建設_投入係数表!BI22</f>
        <v>0</v>
      </c>
      <c r="BJ24" s="452">
        <f>BJ$5*建設_投入係数表!BJ22</f>
        <v>0</v>
      </c>
      <c r="BK24" s="452">
        <f>BK$5*建設_投入係数表!BK22</f>
        <v>0</v>
      </c>
      <c r="BL24" s="452">
        <f>BL$5*建設_投入係数表!BL22</f>
        <v>0</v>
      </c>
      <c r="BM24" s="452">
        <f>BM$5*建設_投入係数表!BM22</f>
        <v>0</v>
      </c>
      <c r="BN24" s="452">
        <f>BN$5*建設_投入係数表!BN22</f>
        <v>0</v>
      </c>
      <c r="BO24" s="321">
        <f>BO$5*建設_投入係数表!BO22</f>
        <v>0</v>
      </c>
      <c r="BP24" s="452">
        <f>BP$5*建設_投入係数表!BP22</f>
        <v>0</v>
      </c>
      <c r="BQ24" s="452">
        <f>BQ$5*建設_投入係数表!BQ22</f>
        <v>0</v>
      </c>
      <c r="BR24" s="452">
        <f>BR$5*建設_投入係数表!BR22</f>
        <v>0</v>
      </c>
      <c r="BS24" s="452">
        <f>BS$5*建設_投入係数表!BS22</f>
        <v>0</v>
      </c>
      <c r="BT24" s="452">
        <f>BT$5*建設_投入係数表!BT22</f>
        <v>0</v>
      </c>
      <c r="BU24" s="452">
        <f>BU$5*建設_投入係数表!BU22</f>
        <v>0</v>
      </c>
      <c r="BV24" s="453">
        <f t="shared" si="51"/>
        <v>0</v>
      </c>
    </row>
    <row r="25" spans="1:74">
      <c r="A25" s="317" t="s">
        <v>258</v>
      </c>
      <c r="B25" s="319" t="s">
        <v>289</v>
      </c>
      <c r="C25" s="321">
        <f>C$5*建設_投入係数表!C23</f>
        <v>0</v>
      </c>
      <c r="D25" s="321">
        <f>D$5*建設_投入係数表!D23</f>
        <v>0</v>
      </c>
      <c r="E25" s="321">
        <f>E$5*建設_投入係数表!E23</f>
        <v>0</v>
      </c>
      <c r="F25" s="321">
        <f>F$5*建設_投入係数表!F23</f>
        <v>0</v>
      </c>
      <c r="G25" s="452">
        <f>G$5*建設_投入係数表!G23</f>
        <v>0</v>
      </c>
      <c r="H25" s="452">
        <f>H$5*建設_投入係数表!H23</f>
        <v>0</v>
      </c>
      <c r="I25" s="321">
        <f>I$5*建設_投入係数表!I23</f>
        <v>0</v>
      </c>
      <c r="J25" s="452">
        <f>J$5*建設_投入係数表!J23</f>
        <v>0</v>
      </c>
      <c r="K25" s="321">
        <f>K$5*建設_投入係数表!K23</f>
        <v>0</v>
      </c>
      <c r="L25" s="452">
        <f>L$5*建設_投入係数表!L23</f>
        <v>0</v>
      </c>
      <c r="M25" s="452">
        <f>M$5*建設_投入係数表!M23</f>
        <v>0</v>
      </c>
      <c r="N25" s="321">
        <f>N$5*建設_投入係数表!N23</f>
        <v>0</v>
      </c>
      <c r="O25" s="452">
        <f>O$5*建設_投入係数表!O23</f>
        <v>0</v>
      </c>
      <c r="P25" s="452">
        <f>P$5*建設_投入係数表!P23</f>
        <v>0</v>
      </c>
      <c r="Q25" s="452">
        <f>Q$5*建設_投入係数表!Q23</f>
        <v>0</v>
      </c>
      <c r="R25" s="321">
        <f>R$5*建設_投入係数表!R23</f>
        <v>0</v>
      </c>
      <c r="S25" s="321">
        <f>S$5*建設_投入係数表!S23</f>
        <v>0</v>
      </c>
      <c r="T25" s="452">
        <f>T$5*建設_投入係数表!T23</f>
        <v>0</v>
      </c>
      <c r="U25" s="452">
        <f>U$5*建設_投入係数表!U23</f>
        <v>0</v>
      </c>
      <c r="V25" s="321">
        <f>V$5*建設_投入係数表!V23</f>
        <v>0</v>
      </c>
      <c r="W25" s="452">
        <f>W$5*建設_投入係数表!W23</f>
        <v>0</v>
      </c>
      <c r="X25" s="452">
        <f>X$5*建設_投入係数表!X23</f>
        <v>0</v>
      </c>
      <c r="Y25" s="452">
        <f>Y$5*建設_投入係数表!Y23</f>
        <v>0</v>
      </c>
      <c r="Z25" s="452">
        <f>Z$5*建設_投入係数表!Z23</f>
        <v>0</v>
      </c>
      <c r="AA25" s="452">
        <f>AA$5*建設_投入係数表!AA23</f>
        <v>0</v>
      </c>
      <c r="AB25" s="452">
        <f>AB$5*建設_投入係数表!AB23</f>
        <v>0</v>
      </c>
      <c r="AC25" s="452">
        <f>AC$5*建設_投入係数表!AC23</f>
        <v>0</v>
      </c>
      <c r="AD25" s="452">
        <f>AD$5*建設_投入係数表!AD23</f>
        <v>0</v>
      </c>
      <c r="AE25" s="452">
        <f>AE$5*建設_投入係数表!AE23</f>
        <v>0</v>
      </c>
      <c r="AF25" s="321">
        <f>AF$5*建設_投入係数表!AF23</f>
        <v>0</v>
      </c>
      <c r="AG25" s="321">
        <f>AG$5*建設_投入係数表!AG23</f>
        <v>0</v>
      </c>
      <c r="AH25" s="321">
        <f>AH$5*建設_投入係数表!AH23</f>
        <v>0</v>
      </c>
      <c r="AI25" s="321">
        <f>AI$5*建設_投入係数表!AI23</f>
        <v>0</v>
      </c>
      <c r="AJ25" s="321">
        <f>AJ$5*建設_投入係数表!AJ23</f>
        <v>0</v>
      </c>
      <c r="AK25" s="452">
        <f>AK$5*建設_投入係数表!AK23</f>
        <v>0</v>
      </c>
      <c r="AL25" s="452">
        <f>AL$5*建設_投入係数表!AL23</f>
        <v>0</v>
      </c>
      <c r="AM25" s="452">
        <f>AM$5*建設_投入係数表!AM23</f>
        <v>0</v>
      </c>
      <c r="AN25" s="452">
        <f>AN$5*建設_投入係数表!AN23</f>
        <v>0</v>
      </c>
      <c r="AO25" s="452">
        <f>AO$5*建設_投入係数表!AO23</f>
        <v>0</v>
      </c>
      <c r="AP25" s="452">
        <f>AP$5*建設_投入係数表!AP23</f>
        <v>0</v>
      </c>
      <c r="AQ25" s="452">
        <f>AQ$5*建設_投入係数表!AQ23</f>
        <v>0</v>
      </c>
      <c r="AR25" s="321">
        <f>AR$5*建設_投入係数表!AR23</f>
        <v>0</v>
      </c>
      <c r="AS25" s="321">
        <f>AS$5*建設_投入係数表!AS23</f>
        <v>0</v>
      </c>
      <c r="AT25" s="452">
        <f>AT$5*建設_投入係数表!AT23</f>
        <v>0</v>
      </c>
      <c r="AU25" s="452">
        <f>AU$5*建設_投入係数表!AU23</f>
        <v>0</v>
      </c>
      <c r="AV25" s="452">
        <f>AV$5*建設_投入係数表!AV23</f>
        <v>0</v>
      </c>
      <c r="AW25" s="452">
        <f>AW$5*建設_投入係数表!AW23</f>
        <v>0</v>
      </c>
      <c r="AX25" s="321">
        <f>AX$5*建設_投入係数表!AX23</f>
        <v>0</v>
      </c>
      <c r="AY25" s="452">
        <f>AY$5*建設_投入係数表!AY23</f>
        <v>0</v>
      </c>
      <c r="AZ25" s="452">
        <f>AZ$5*建設_投入係数表!AZ23</f>
        <v>0</v>
      </c>
      <c r="BA25" s="452">
        <f>BA$5*建設_投入係数表!BA23</f>
        <v>0</v>
      </c>
      <c r="BB25" s="321">
        <f>BB$5*建設_投入係数表!BB23</f>
        <v>0</v>
      </c>
      <c r="BC25" s="321">
        <f>BC$5*建設_投入係数表!BC23</f>
        <v>0</v>
      </c>
      <c r="BD25" s="452">
        <f>BD$5*建設_投入係数表!BD23</f>
        <v>0</v>
      </c>
      <c r="BE25" s="452">
        <f>BE$5*建設_投入係数表!BE23</f>
        <v>0</v>
      </c>
      <c r="BF25" s="452">
        <f>BF$5*建設_投入係数表!BF23</f>
        <v>0</v>
      </c>
      <c r="BG25" s="452">
        <f>BG$5*建設_投入係数表!BG23</f>
        <v>0</v>
      </c>
      <c r="BH25" s="452">
        <f>BH$5*建設_投入係数表!BH23</f>
        <v>0</v>
      </c>
      <c r="BI25" s="452">
        <f>BI$5*建設_投入係数表!BI23</f>
        <v>0</v>
      </c>
      <c r="BJ25" s="452">
        <f>BJ$5*建設_投入係数表!BJ23</f>
        <v>0</v>
      </c>
      <c r="BK25" s="452">
        <f>BK$5*建設_投入係数表!BK23</f>
        <v>0</v>
      </c>
      <c r="BL25" s="452">
        <f>BL$5*建設_投入係数表!BL23</f>
        <v>0</v>
      </c>
      <c r="BM25" s="452">
        <f>BM$5*建設_投入係数表!BM23</f>
        <v>0</v>
      </c>
      <c r="BN25" s="452">
        <f>BN$5*建設_投入係数表!BN23</f>
        <v>0</v>
      </c>
      <c r="BO25" s="321">
        <f>BO$5*建設_投入係数表!BO23</f>
        <v>0</v>
      </c>
      <c r="BP25" s="452">
        <f>BP$5*建設_投入係数表!BP23</f>
        <v>0</v>
      </c>
      <c r="BQ25" s="452">
        <f>BQ$5*建設_投入係数表!BQ23</f>
        <v>0</v>
      </c>
      <c r="BR25" s="452">
        <f>BR$5*建設_投入係数表!BR23</f>
        <v>0</v>
      </c>
      <c r="BS25" s="452">
        <f>BS$5*建設_投入係数表!BS23</f>
        <v>0</v>
      </c>
      <c r="BT25" s="452">
        <f>BT$5*建設_投入係数表!BT23</f>
        <v>0</v>
      </c>
      <c r="BU25" s="452">
        <f>BU$5*建設_投入係数表!BU23</f>
        <v>0</v>
      </c>
      <c r="BV25" s="453">
        <f t="shared" si="51"/>
        <v>0</v>
      </c>
    </row>
    <row r="26" spans="1:74">
      <c r="A26" s="317" t="s">
        <v>259</v>
      </c>
      <c r="B26" s="319" t="s">
        <v>290</v>
      </c>
      <c r="C26" s="321">
        <f>C$5*建設_投入係数表!C24</f>
        <v>0</v>
      </c>
      <c r="D26" s="321">
        <f>D$5*建設_投入係数表!D24</f>
        <v>0</v>
      </c>
      <c r="E26" s="321">
        <f>E$5*建設_投入係数表!E24</f>
        <v>0</v>
      </c>
      <c r="F26" s="321">
        <f>F$5*建設_投入係数表!F24</f>
        <v>0</v>
      </c>
      <c r="G26" s="452">
        <f>G$5*建設_投入係数表!G24</f>
        <v>0</v>
      </c>
      <c r="H26" s="452">
        <f>H$5*建設_投入係数表!H24</f>
        <v>0</v>
      </c>
      <c r="I26" s="321">
        <f>I$5*建設_投入係数表!I24</f>
        <v>0</v>
      </c>
      <c r="J26" s="452">
        <f>J$5*建設_投入係数表!J24</f>
        <v>0</v>
      </c>
      <c r="K26" s="321">
        <f>K$5*建設_投入係数表!K24</f>
        <v>0</v>
      </c>
      <c r="L26" s="452">
        <f>L$5*建設_投入係数表!L24</f>
        <v>0</v>
      </c>
      <c r="M26" s="452">
        <f>M$5*建設_投入係数表!M24</f>
        <v>0</v>
      </c>
      <c r="N26" s="321">
        <f>N$5*建設_投入係数表!N24</f>
        <v>0</v>
      </c>
      <c r="O26" s="452">
        <f>O$5*建設_投入係数表!O24</f>
        <v>0</v>
      </c>
      <c r="P26" s="452">
        <f>P$5*建設_投入係数表!P24</f>
        <v>0</v>
      </c>
      <c r="Q26" s="452">
        <f>Q$5*建設_投入係数表!Q24</f>
        <v>0</v>
      </c>
      <c r="R26" s="321">
        <f>R$5*建設_投入係数表!R24</f>
        <v>0</v>
      </c>
      <c r="S26" s="321">
        <f>S$5*建設_投入係数表!S24</f>
        <v>0</v>
      </c>
      <c r="T26" s="452">
        <f>T$5*建設_投入係数表!T24</f>
        <v>0</v>
      </c>
      <c r="U26" s="452">
        <f>U$5*建設_投入係数表!U24</f>
        <v>0</v>
      </c>
      <c r="V26" s="321">
        <f>V$5*建設_投入係数表!V24</f>
        <v>0</v>
      </c>
      <c r="W26" s="452">
        <f>W$5*建設_投入係数表!W24</f>
        <v>0</v>
      </c>
      <c r="X26" s="452">
        <f>X$5*建設_投入係数表!X24</f>
        <v>0</v>
      </c>
      <c r="Y26" s="452">
        <f>Y$5*建設_投入係数表!Y24</f>
        <v>0</v>
      </c>
      <c r="Z26" s="452">
        <f>Z$5*建設_投入係数表!Z24</f>
        <v>0</v>
      </c>
      <c r="AA26" s="452">
        <f>AA$5*建設_投入係数表!AA24</f>
        <v>0</v>
      </c>
      <c r="AB26" s="452">
        <f>AB$5*建設_投入係数表!AB24</f>
        <v>0</v>
      </c>
      <c r="AC26" s="452">
        <f>AC$5*建設_投入係数表!AC24</f>
        <v>0</v>
      </c>
      <c r="AD26" s="452">
        <f>AD$5*建設_投入係数表!AD24</f>
        <v>0</v>
      </c>
      <c r="AE26" s="452">
        <f>AE$5*建設_投入係数表!AE24</f>
        <v>0</v>
      </c>
      <c r="AF26" s="321">
        <f>AF$5*建設_投入係数表!AF24</f>
        <v>0</v>
      </c>
      <c r="AG26" s="321">
        <f>AG$5*建設_投入係数表!AG24</f>
        <v>0</v>
      </c>
      <c r="AH26" s="321">
        <f>AH$5*建設_投入係数表!AH24</f>
        <v>0</v>
      </c>
      <c r="AI26" s="321">
        <f>AI$5*建設_投入係数表!AI24</f>
        <v>0</v>
      </c>
      <c r="AJ26" s="321">
        <f>AJ$5*建設_投入係数表!AJ24</f>
        <v>0</v>
      </c>
      <c r="AK26" s="452">
        <f>AK$5*建設_投入係数表!AK24</f>
        <v>0</v>
      </c>
      <c r="AL26" s="452">
        <f>AL$5*建設_投入係数表!AL24</f>
        <v>0</v>
      </c>
      <c r="AM26" s="452">
        <f>AM$5*建設_投入係数表!AM24</f>
        <v>0</v>
      </c>
      <c r="AN26" s="452">
        <f>AN$5*建設_投入係数表!AN24</f>
        <v>0</v>
      </c>
      <c r="AO26" s="452">
        <f>AO$5*建設_投入係数表!AO24</f>
        <v>0</v>
      </c>
      <c r="AP26" s="452">
        <f>AP$5*建設_投入係数表!AP24</f>
        <v>0</v>
      </c>
      <c r="AQ26" s="452">
        <f>AQ$5*建設_投入係数表!AQ24</f>
        <v>0</v>
      </c>
      <c r="AR26" s="321">
        <f>AR$5*建設_投入係数表!AR24</f>
        <v>0</v>
      </c>
      <c r="AS26" s="321">
        <f>AS$5*建設_投入係数表!AS24</f>
        <v>0</v>
      </c>
      <c r="AT26" s="452">
        <f>AT$5*建設_投入係数表!AT24</f>
        <v>0</v>
      </c>
      <c r="AU26" s="452">
        <f>AU$5*建設_投入係数表!AU24</f>
        <v>0</v>
      </c>
      <c r="AV26" s="452">
        <f>AV$5*建設_投入係数表!AV24</f>
        <v>0</v>
      </c>
      <c r="AW26" s="452">
        <f>AW$5*建設_投入係数表!AW24</f>
        <v>0</v>
      </c>
      <c r="AX26" s="321">
        <f>AX$5*建設_投入係数表!AX24</f>
        <v>0</v>
      </c>
      <c r="AY26" s="452">
        <f>AY$5*建設_投入係数表!AY24</f>
        <v>0</v>
      </c>
      <c r="AZ26" s="452">
        <f>AZ$5*建設_投入係数表!AZ24</f>
        <v>0</v>
      </c>
      <c r="BA26" s="452">
        <f>BA$5*建設_投入係数表!BA24</f>
        <v>0</v>
      </c>
      <c r="BB26" s="321">
        <f>BB$5*建設_投入係数表!BB24</f>
        <v>0</v>
      </c>
      <c r="BC26" s="321">
        <f>BC$5*建設_投入係数表!BC24</f>
        <v>0</v>
      </c>
      <c r="BD26" s="452">
        <f>BD$5*建設_投入係数表!BD24</f>
        <v>0</v>
      </c>
      <c r="BE26" s="452">
        <f>BE$5*建設_投入係数表!BE24</f>
        <v>0</v>
      </c>
      <c r="BF26" s="452">
        <f>BF$5*建設_投入係数表!BF24</f>
        <v>0</v>
      </c>
      <c r="BG26" s="452">
        <f>BG$5*建設_投入係数表!BG24</f>
        <v>0</v>
      </c>
      <c r="BH26" s="452">
        <f>BH$5*建設_投入係数表!BH24</f>
        <v>0</v>
      </c>
      <c r="BI26" s="452">
        <f>BI$5*建設_投入係数表!BI24</f>
        <v>0</v>
      </c>
      <c r="BJ26" s="452">
        <f>BJ$5*建設_投入係数表!BJ24</f>
        <v>0</v>
      </c>
      <c r="BK26" s="452">
        <f>BK$5*建設_投入係数表!BK24</f>
        <v>0</v>
      </c>
      <c r="BL26" s="452">
        <f>BL$5*建設_投入係数表!BL24</f>
        <v>0</v>
      </c>
      <c r="BM26" s="452">
        <f>BM$5*建設_投入係数表!BM24</f>
        <v>0</v>
      </c>
      <c r="BN26" s="452">
        <f>BN$5*建設_投入係数表!BN24</f>
        <v>0</v>
      </c>
      <c r="BO26" s="321">
        <f>BO$5*建設_投入係数表!BO24</f>
        <v>0</v>
      </c>
      <c r="BP26" s="452">
        <f>BP$5*建設_投入係数表!BP24</f>
        <v>0</v>
      </c>
      <c r="BQ26" s="452">
        <f>BQ$5*建設_投入係数表!BQ24</f>
        <v>0</v>
      </c>
      <c r="BR26" s="452">
        <f>BR$5*建設_投入係数表!BR24</f>
        <v>0</v>
      </c>
      <c r="BS26" s="452">
        <f>BS$5*建設_投入係数表!BS24</f>
        <v>0</v>
      </c>
      <c r="BT26" s="452">
        <f>BT$5*建設_投入係数表!BT24</f>
        <v>0</v>
      </c>
      <c r="BU26" s="452">
        <f>BU$5*建設_投入係数表!BU24</f>
        <v>0</v>
      </c>
      <c r="BV26" s="453">
        <f t="shared" si="51"/>
        <v>0</v>
      </c>
    </row>
    <row r="27" spans="1:74">
      <c r="A27" s="317" t="s">
        <v>260</v>
      </c>
      <c r="B27" s="319" t="s">
        <v>291</v>
      </c>
      <c r="C27" s="321">
        <f>C$5*建設_投入係数表!C25</f>
        <v>0</v>
      </c>
      <c r="D27" s="321">
        <f>D$5*建設_投入係数表!D25</f>
        <v>0</v>
      </c>
      <c r="E27" s="321">
        <f>E$5*建設_投入係数表!E25</f>
        <v>0</v>
      </c>
      <c r="F27" s="321">
        <f>F$5*建設_投入係数表!F25</f>
        <v>0</v>
      </c>
      <c r="G27" s="452">
        <f>G$5*建設_投入係数表!G25</f>
        <v>0</v>
      </c>
      <c r="H27" s="452">
        <f>H$5*建設_投入係数表!H25</f>
        <v>0</v>
      </c>
      <c r="I27" s="321">
        <f>I$5*建設_投入係数表!I25</f>
        <v>0</v>
      </c>
      <c r="J27" s="452">
        <f>J$5*建設_投入係数表!J25</f>
        <v>0</v>
      </c>
      <c r="K27" s="321">
        <f>K$5*建設_投入係数表!K25</f>
        <v>0</v>
      </c>
      <c r="L27" s="452">
        <f>L$5*建設_投入係数表!L25</f>
        <v>0</v>
      </c>
      <c r="M27" s="452">
        <f>M$5*建設_投入係数表!M25</f>
        <v>0</v>
      </c>
      <c r="N27" s="321">
        <f>N$5*建設_投入係数表!N25</f>
        <v>0</v>
      </c>
      <c r="O27" s="452">
        <f>O$5*建設_投入係数表!O25</f>
        <v>0</v>
      </c>
      <c r="P27" s="452">
        <f>P$5*建設_投入係数表!P25</f>
        <v>0</v>
      </c>
      <c r="Q27" s="452">
        <f>Q$5*建設_投入係数表!Q25</f>
        <v>0</v>
      </c>
      <c r="R27" s="321">
        <f>R$5*建設_投入係数表!R25</f>
        <v>0</v>
      </c>
      <c r="S27" s="321">
        <f>S$5*建設_投入係数表!S25</f>
        <v>0</v>
      </c>
      <c r="T27" s="452">
        <f>T$5*建設_投入係数表!T25</f>
        <v>0</v>
      </c>
      <c r="U27" s="452">
        <f>U$5*建設_投入係数表!U25</f>
        <v>0</v>
      </c>
      <c r="V27" s="321">
        <f>V$5*建設_投入係数表!V25</f>
        <v>0</v>
      </c>
      <c r="W27" s="452">
        <f>W$5*建設_投入係数表!W25</f>
        <v>0</v>
      </c>
      <c r="X27" s="452">
        <f>X$5*建設_投入係数表!X25</f>
        <v>0</v>
      </c>
      <c r="Y27" s="452">
        <f>Y$5*建設_投入係数表!Y25</f>
        <v>0</v>
      </c>
      <c r="Z27" s="452">
        <f>Z$5*建設_投入係数表!Z25</f>
        <v>0</v>
      </c>
      <c r="AA27" s="452">
        <f>AA$5*建設_投入係数表!AA25</f>
        <v>0</v>
      </c>
      <c r="AB27" s="452">
        <f>AB$5*建設_投入係数表!AB25</f>
        <v>0</v>
      </c>
      <c r="AC27" s="452">
        <f>AC$5*建設_投入係数表!AC25</f>
        <v>0</v>
      </c>
      <c r="AD27" s="452">
        <f>AD$5*建設_投入係数表!AD25</f>
        <v>0</v>
      </c>
      <c r="AE27" s="452">
        <f>AE$5*建設_投入係数表!AE25</f>
        <v>0</v>
      </c>
      <c r="AF27" s="321">
        <f>AF$5*建設_投入係数表!AF25</f>
        <v>0</v>
      </c>
      <c r="AG27" s="321">
        <f>AG$5*建設_投入係数表!AG25</f>
        <v>0</v>
      </c>
      <c r="AH27" s="321">
        <f>AH$5*建設_投入係数表!AH25</f>
        <v>0</v>
      </c>
      <c r="AI27" s="321">
        <f>AI$5*建設_投入係数表!AI25</f>
        <v>0</v>
      </c>
      <c r="AJ27" s="321">
        <f>AJ$5*建設_投入係数表!AJ25</f>
        <v>0</v>
      </c>
      <c r="AK27" s="452">
        <f>AK$5*建設_投入係数表!AK25</f>
        <v>0</v>
      </c>
      <c r="AL27" s="452">
        <f>AL$5*建設_投入係数表!AL25</f>
        <v>0</v>
      </c>
      <c r="AM27" s="452">
        <f>AM$5*建設_投入係数表!AM25</f>
        <v>0</v>
      </c>
      <c r="AN27" s="452">
        <f>AN$5*建設_投入係数表!AN25</f>
        <v>0</v>
      </c>
      <c r="AO27" s="452">
        <f>AO$5*建設_投入係数表!AO25</f>
        <v>0</v>
      </c>
      <c r="AP27" s="452">
        <f>AP$5*建設_投入係数表!AP25</f>
        <v>0</v>
      </c>
      <c r="AQ27" s="452">
        <f>AQ$5*建設_投入係数表!AQ25</f>
        <v>0</v>
      </c>
      <c r="AR27" s="321">
        <f>AR$5*建設_投入係数表!AR25</f>
        <v>0</v>
      </c>
      <c r="AS27" s="321">
        <f>AS$5*建設_投入係数表!AS25</f>
        <v>0</v>
      </c>
      <c r="AT27" s="452">
        <f>AT$5*建設_投入係数表!AT25</f>
        <v>0</v>
      </c>
      <c r="AU27" s="452">
        <f>AU$5*建設_投入係数表!AU25</f>
        <v>0</v>
      </c>
      <c r="AV27" s="452">
        <f>AV$5*建設_投入係数表!AV25</f>
        <v>0</v>
      </c>
      <c r="AW27" s="452">
        <f>AW$5*建設_投入係数表!AW25</f>
        <v>0</v>
      </c>
      <c r="AX27" s="321">
        <f>AX$5*建設_投入係数表!AX25</f>
        <v>0</v>
      </c>
      <c r="AY27" s="452">
        <f>AY$5*建設_投入係数表!AY25</f>
        <v>0</v>
      </c>
      <c r="AZ27" s="452">
        <f>AZ$5*建設_投入係数表!AZ25</f>
        <v>0</v>
      </c>
      <c r="BA27" s="452">
        <f>BA$5*建設_投入係数表!BA25</f>
        <v>0</v>
      </c>
      <c r="BB27" s="321">
        <f>BB$5*建設_投入係数表!BB25</f>
        <v>0</v>
      </c>
      <c r="BC27" s="321">
        <f>BC$5*建設_投入係数表!BC25</f>
        <v>0</v>
      </c>
      <c r="BD27" s="452">
        <f>BD$5*建設_投入係数表!BD25</f>
        <v>0</v>
      </c>
      <c r="BE27" s="452">
        <f>BE$5*建設_投入係数表!BE25</f>
        <v>0</v>
      </c>
      <c r="BF27" s="452">
        <f>BF$5*建設_投入係数表!BF25</f>
        <v>0</v>
      </c>
      <c r="BG27" s="452">
        <f>BG$5*建設_投入係数表!BG25</f>
        <v>0</v>
      </c>
      <c r="BH27" s="452">
        <f>BH$5*建設_投入係数表!BH25</f>
        <v>0</v>
      </c>
      <c r="BI27" s="452">
        <f>BI$5*建設_投入係数表!BI25</f>
        <v>0</v>
      </c>
      <c r="BJ27" s="452">
        <f>BJ$5*建設_投入係数表!BJ25</f>
        <v>0</v>
      </c>
      <c r="BK27" s="452">
        <f>BK$5*建設_投入係数表!BK25</f>
        <v>0</v>
      </c>
      <c r="BL27" s="452">
        <f>BL$5*建設_投入係数表!BL25</f>
        <v>0</v>
      </c>
      <c r="BM27" s="452">
        <f>BM$5*建設_投入係数表!BM25</f>
        <v>0</v>
      </c>
      <c r="BN27" s="452">
        <f>BN$5*建設_投入係数表!BN25</f>
        <v>0</v>
      </c>
      <c r="BO27" s="321">
        <f>BO$5*建設_投入係数表!BO25</f>
        <v>0</v>
      </c>
      <c r="BP27" s="452">
        <f>BP$5*建設_投入係数表!BP25</f>
        <v>0</v>
      </c>
      <c r="BQ27" s="452">
        <f>BQ$5*建設_投入係数表!BQ25</f>
        <v>0</v>
      </c>
      <c r="BR27" s="452">
        <f>BR$5*建設_投入係数表!BR25</f>
        <v>0</v>
      </c>
      <c r="BS27" s="452">
        <f>BS$5*建設_投入係数表!BS25</f>
        <v>0</v>
      </c>
      <c r="BT27" s="452">
        <f>BT$5*建設_投入係数表!BT25</f>
        <v>0</v>
      </c>
      <c r="BU27" s="452">
        <f>BU$5*建設_投入係数表!BU25</f>
        <v>0</v>
      </c>
      <c r="BV27" s="453">
        <f t="shared" si="51"/>
        <v>0</v>
      </c>
    </row>
    <row r="28" spans="1:74">
      <c r="A28" s="317" t="s">
        <v>261</v>
      </c>
      <c r="B28" s="319" t="s">
        <v>292</v>
      </c>
      <c r="C28" s="321">
        <f>C$5*建設_投入係数表!C26</f>
        <v>0</v>
      </c>
      <c r="D28" s="321">
        <f>D$5*建設_投入係数表!D26</f>
        <v>0</v>
      </c>
      <c r="E28" s="321">
        <f>E$5*建設_投入係数表!E26</f>
        <v>0</v>
      </c>
      <c r="F28" s="321">
        <f>F$5*建設_投入係数表!F26</f>
        <v>0</v>
      </c>
      <c r="G28" s="452">
        <f>G$5*建設_投入係数表!G26</f>
        <v>0</v>
      </c>
      <c r="H28" s="452">
        <f>H$5*建設_投入係数表!H26</f>
        <v>0</v>
      </c>
      <c r="I28" s="321">
        <f>I$5*建設_投入係数表!I26</f>
        <v>0</v>
      </c>
      <c r="J28" s="452">
        <f>J$5*建設_投入係数表!J26</f>
        <v>0</v>
      </c>
      <c r="K28" s="321">
        <f>K$5*建設_投入係数表!K26</f>
        <v>0</v>
      </c>
      <c r="L28" s="452">
        <f>L$5*建設_投入係数表!L26</f>
        <v>0</v>
      </c>
      <c r="M28" s="452">
        <f>M$5*建設_投入係数表!M26</f>
        <v>0</v>
      </c>
      <c r="N28" s="321">
        <f>N$5*建設_投入係数表!N26</f>
        <v>0</v>
      </c>
      <c r="O28" s="452">
        <f>O$5*建設_投入係数表!O26</f>
        <v>0</v>
      </c>
      <c r="P28" s="452">
        <f>P$5*建設_投入係数表!P26</f>
        <v>0</v>
      </c>
      <c r="Q28" s="452">
        <f>Q$5*建設_投入係数表!Q26</f>
        <v>0</v>
      </c>
      <c r="R28" s="321">
        <f>R$5*建設_投入係数表!R26</f>
        <v>0</v>
      </c>
      <c r="S28" s="321">
        <f>S$5*建設_投入係数表!S26</f>
        <v>0</v>
      </c>
      <c r="T28" s="452">
        <f>T$5*建設_投入係数表!T26</f>
        <v>0</v>
      </c>
      <c r="U28" s="452">
        <f>U$5*建設_投入係数表!U26</f>
        <v>0</v>
      </c>
      <c r="V28" s="321">
        <f>V$5*建設_投入係数表!V26</f>
        <v>0</v>
      </c>
      <c r="W28" s="452">
        <f>W$5*建設_投入係数表!W26</f>
        <v>0</v>
      </c>
      <c r="X28" s="452">
        <f>X$5*建設_投入係数表!X26</f>
        <v>0</v>
      </c>
      <c r="Y28" s="452">
        <f>Y$5*建設_投入係数表!Y26</f>
        <v>0</v>
      </c>
      <c r="Z28" s="452">
        <f>Z$5*建設_投入係数表!Z26</f>
        <v>0</v>
      </c>
      <c r="AA28" s="452">
        <f>AA$5*建設_投入係数表!AA26</f>
        <v>0</v>
      </c>
      <c r="AB28" s="452">
        <f>AB$5*建設_投入係数表!AB26</f>
        <v>0</v>
      </c>
      <c r="AC28" s="452">
        <f>AC$5*建設_投入係数表!AC26</f>
        <v>0</v>
      </c>
      <c r="AD28" s="452">
        <f>AD$5*建設_投入係数表!AD26</f>
        <v>0</v>
      </c>
      <c r="AE28" s="452">
        <f>AE$5*建設_投入係数表!AE26</f>
        <v>0</v>
      </c>
      <c r="AF28" s="321">
        <f>AF$5*建設_投入係数表!AF26</f>
        <v>0</v>
      </c>
      <c r="AG28" s="321">
        <f>AG$5*建設_投入係数表!AG26</f>
        <v>0</v>
      </c>
      <c r="AH28" s="321">
        <f>AH$5*建設_投入係数表!AH26</f>
        <v>0</v>
      </c>
      <c r="AI28" s="321">
        <f>AI$5*建設_投入係数表!AI26</f>
        <v>0</v>
      </c>
      <c r="AJ28" s="321">
        <f>AJ$5*建設_投入係数表!AJ26</f>
        <v>0</v>
      </c>
      <c r="AK28" s="452">
        <f>AK$5*建設_投入係数表!AK26</f>
        <v>0</v>
      </c>
      <c r="AL28" s="452">
        <f>AL$5*建設_投入係数表!AL26</f>
        <v>0</v>
      </c>
      <c r="AM28" s="452">
        <f>AM$5*建設_投入係数表!AM26</f>
        <v>0</v>
      </c>
      <c r="AN28" s="452">
        <f>AN$5*建設_投入係数表!AN26</f>
        <v>0</v>
      </c>
      <c r="AO28" s="452">
        <f>AO$5*建設_投入係数表!AO26</f>
        <v>0</v>
      </c>
      <c r="AP28" s="452">
        <f>AP$5*建設_投入係数表!AP26</f>
        <v>0</v>
      </c>
      <c r="AQ28" s="452">
        <f>AQ$5*建設_投入係数表!AQ26</f>
        <v>0</v>
      </c>
      <c r="AR28" s="321">
        <f>AR$5*建設_投入係数表!AR26</f>
        <v>0</v>
      </c>
      <c r="AS28" s="321">
        <f>AS$5*建設_投入係数表!AS26</f>
        <v>0</v>
      </c>
      <c r="AT28" s="452">
        <f>AT$5*建設_投入係数表!AT26</f>
        <v>0</v>
      </c>
      <c r="AU28" s="452">
        <f>AU$5*建設_投入係数表!AU26</f>
        <v>0</v>
      </c>
      <c r="AV28" s="452">
        <f>AV$5*建設_投入係数表!AV26</f>
        <v>0</v>
      </c>
      <c r="AW28" s="452">
        <f>AW$5*建設_投入係数表!AW26</f>
        <v>0</v>
      </c>
      <c r="AX28" s="321">
        <f>AX$5*建設_投入係数表!AX26</f>
        <v>0</v>
      </c>
      <c r="AY28" s="452">
        <f>AY$5*建設_投入係数表!AY26</f>
        <v>0</v>
      </c>
      <c r="AZ28" s="452">
        <f>AZ$5*建設_投入係数表!AZ26</f>
        <v>0</v>
      </c>
      <c r="BA28" s="452">
        <f>BA$5*建設_投入係数表!BA26</f>
        <v>0</v>
      </c>
      <c r="BB28" s="321">
        <f>BB$5*建設_投入係数表!BB26</f>
        <v>0</v>
      </c>
      <c r="BC28" s="321">
        <f>BC$5*建設_投入係数表!BC26</f>
        <v>0</v>
      </c>
      <c r="BD28" s="452">
        <f>BD$5*建設_投入係数表!BD26</f>
        <v>0</v>
      </c>
      <c r="BE28" s="452">
        <f>BE$5*建設_投入係数表!BE26</f>
        <v>0</v>
      </c>
      <c r="BF28" s="452">
        <f>BF$5*建設_投入係数表!BF26</f>
        <v>0</v>
      </c>
      <c r="BG28" s="452">
        <f>BG$5*建設_投入係数表!BG26</f>
        <v>0</v>
      </c>
      <c r="BH28" s="452">
        <f>BH$5*建設_投入係数表!BH26</f>
        <v>0</v>
      </c>
      <c r="BI28" s="452">
        <f>BI$5*建設_投入係数表!BI26</f>
        <v>0</v>
      </c>
      <c r="BJ28" s="452">
        <f>BJ$5*建設_投入係数表!BJ26</f>
        <v>0</v>
      </c>
      <c r="BK28" s="452">
        <f>BK$5*建設_投入係数表!BK26</f>
        <v>0</v>
      </c>
      <c r="BL28" s="452">
        <f>BL$5*建設_投入係数表!BL26</f>
        <v>0</v>
      </c>
      <c r="BM28" s="452">
        <f>BM$5*建設_投入係数表!BM26</f>
        <v>0</v>
      </c>
      <c r="BN28" s="452">
        <f>BN$5*建設_投入係数表!BN26</f>
        <v>0</v>
      </c>
      <c r="BO28" s="321">
        <f>BO$5*建設_投入係数表!BO26</f>
        <v>0</v>
      </c>
      <c r="BP28" s="452">
        <f>BP$5*建設_投入係数表!BP26</f>
        <v>0</v>
      </c>
      <c r="BQ28" s="452">
        <f>BQ$5*建設_投入係数表!BQ26</f>
        <v>0</v>
      </c>
      <c r="BR28" s="452">
        <f>BR$5*建設_投入係数表!BR26</f>
        <v>0</v>
      </c>
      <c r="BS28" s="452">
        <f>BS$5*建設_投入係数表!BS26</f>
        <v>0</v>
      </c>
      <c r="BT28" s="452">
        <f>BT$5*建設_投入係数表!BT26</f>
        <v>0</v>
      </c>
      <c r="BU28" s="452">
        <f>BU$5*建設_投入係数表!BU26</f>
        <v>0</v>
      </c>
      <c r="BV28" s="453">
        <f t="shared" si="51"/>
        <v>0</v>
      </c>
    </row>
    <row r="29" spans="1:74">
      <c r="A29" s="317" t="s">
        <v>262</v>
      </c>
      <c r="B29" s="319" t="s">
        <v>293</v>
      </c>
      <c r="C29" s="321">
        <f>C$5*建設_投入係数表!C27</f>
        <v>0</v>
      </c>
      <c r="D29" s="321">
        <f>D$5*建設_投入係数表!D27</f>
        <v>0</v>
      </c>
      <c r="E29" s="321">
        <f>E$5*建設_投入係数表!E27</f>
        <v>0</v>
      </c>
      <c r="F29" s="321">
        <f>F$5*建設_投入係数表!F27</f>
        <v>0</v>
      </c>
      <c r="G29" s="452">
        <f>G$5*建設_投入係数表!G27</f>
        <v>0</v>
      </c>
      <c r="H29" s="452">
        <f>H$5*建設_投入係数表!H27</f>
        <v>0</v>
      </c>
      <c r="I29" s="321">
        <f>I$5*建設_投入係数表!I27</f>
        <v>0</v>
      </c>
      <c r="J29" s="452">
        <f>J$5*建設_投入係数表!J27</f>
        <v>0</v>
      </c>
      <c r="K29" s="321">
        <f>K$5*建設_投入係数表!K27</f>
        <v>0</v>
      </c>
      <c r="L29" s="452">
        <f>L$5*建設_投入係数表!L27</f>
        <v>0</v>
      </c>
      <c r="M29" s="452">
        <f>M$5*建設_投入係数表!M27</f>
        <v>0</v>
      </c>
      <c r="N29" s="321">
        <f>N$5*建設_投入係数表!N27</f>
        <v>0</v>
      </c>
      <c r="O29" s="452">
        <f>O$5*建設_投入係数表!O27</f>
        <v>0</v>
      </c>
      <c r="P29" s="452">
        <f>P$5*建設_投入係数表!P27</f>
        <v>0</v>
      </c>
      <c r="Q29" s="452">
        <f>Q$5*建設_投入係数表!Q27</f>
        <v>0</v>
      </c>
      <c r="R29" s="321">
        <f>R$5*建設_投入係数表!R27</f>
        <v>0</v>
      </c>
      <c r="S29" s="321">
        <f>S$5*建設_投入係数表!S27</f>
        <v>0</v>
      </c>
      <c r="T29" s="452">
        <f>T$5*建設_投入係数表!T27</f>
        <v>0</v>
      </c>
      <c r="U29" s="452">
        <f>U$5*建設_投入係数表!U27</f>
        <v>0</v>
      </c>
      <c r="V29" s="321">
        <f>V$5*建設_投入係数表!V27</f>
        <v>0</v>
      </c>
      <c r="W29" s="452">
        <f>W$5*建設_投入係数表!W27</f>
        <v>0</v>
      </c>
      <c r="X29" s="452">
        <f>X$5*建設_投入係数表!X27</f>
        <v>0</v>
      </c>
      <c r="Y29" s="452">
        <f>Y$5*建設_投入係数表!Y27</f>
        <v>0</v>
      </c>
      <c r="Z29" s="452">
        <f>Z$5*建設_投入係数表!Z27</f>
        <v>0</v>
      </c>
      <c r="AA29" s="452">
        <f>AA$5*建設_投入係数表!AA27</f>
        <v>0</v>
      </c>
      <c r="AB29" s="452">
        <f>AB$5*建設_投入係数表!AB27</f>
        <v>0</v>
      </c>
      <c r="AC29" s="452">
        <f>AC$5*建設_投入係数表!AC27</f>
        <v>0</v>
      </c>
      <c r="AD29" s="452">
        <f>AD$5*建設_投入係数表!AD27</f>
        <v>0</v>
      </c>
      <c r="AE29" s="452">
        <f>AE$5*建設_投入係数表!AE27</f>
        <v>0</v>
      </c>
      <c r="AF29" s="321">
        <f>AF$5*建設_投入係数表!AF27</f>
        <v>0</v>
      </c>
      <c r="AG29" s="321">
        <f>AG$5*建設_投入係数表!AG27</f>
        <v>0</v>
      </c>
      <c r="AH29" s="321">
        <f>AH$5*建設_投入係数表!AH27</f>
        <v>0</v>
      </c>
      <c r="AI29" s="321">
        <f>AI$5*建設_投入係数表!AI27</f>
        <v>0</v>
      </c>
      <c r="AJ29" s="321">
        <f>AJ$5*建設_投入係数表!AJ27</f>
        <v>0</v>
      </c>
      <c r="AK29" s="452">
        <f>AK$5*建設_投入係数表!AK27</f>
        <v>0</v>
      </c>
      <c r="AL29" s="452">
        <f>AL$5*建設_投入係数表!AL27</f>
        <v>0</v>
      </c>
      <c r="AM29" s="452">
        <f>AM$5*建設_投入係数表!AM27</f>
        <v>0</v>
      </c>
      <c r="AN29" s="452">
        <f>AN$5*建設_投入係数表!AN27</f>
        <v>0</v>
      </c>
      <c r="AO29" s="452">
        <f>AO$5*建設_投入係数表!AO27</f>
        <v>0</v>
      </c>
      <c r="AP29" s="452">
        <f>AP$5*建設_投入係数表!AP27</f>
        <v>0</v>
      </c>
      <c r="AQ29" s="452">
        <f>AQ$5*建設_投入係数表!AQ27</f>
        <v>0</v>
      </c>
      <c r="AR29" s="321">
        <f>AR$5*建設_投入係数表!AR27</f>
        <v>0</v>
      </c>
      <c r="AS29" s="321">
        <f>AS$5*建設_投入係数表!AS27</f>
        <v>0</v>
      </c>
      <c r="AT29" s="452">
        <f>AT$5*建設_投入係数表!AT27</f>
        <v>0</v>
      </c>
      <c r="AU29" s="452">
        <f>AU$5*建設_投入係数表!AU27</f>
        <v>0</v>
      </c>
      <c r="AV29" s="452">
        <f>AV$5*建設_投入係数表!AV27</f>
        <v>0</v>
      </c>
      <c r="AW29" s="452">
        <f>AW$5*建設_投入係数表!AW27</f>
        <v>0</v>
      </c>
      <c r="AX29" s="321">
        <f>AX$5*建設_投入係数表!AX27</f>
        <v>0</v>
      </c>
      <c r="AY29" s="452">
        <f>AY$5*建設_投入係数表!AY27</f>
        <v>0</v>
      </c>
      <c r="AZ29" s="452">
        <f>AZ$5*建設_投入係数表!AZ27</f>
        <v>0</v>
      </c>
      <c r="BA29" s="452">
        <f>BA$5*建設_投入係数表!BA27</f>
        <v>0</v>
      </c>
      <c r="BB29" s="321">
        <f>BB$5*建設_投入係数表!BB27</f>
        <v>0</v>
      </c>
      <c r="BC29" s="321">
        <f>BC$5*建設_投入係数表!BC27</f>
        <v>0</v>
      </c>
      <c r="BD29" s="452">
        <f>BD$5*建設_投入係数表!BD27</f>
        <v>0</v>
      </c>
      <c r="BE29" s="452">
        <f>BE$5*建設_投入係数表!BE27</f>
        <v>0</v>
      </c>
      <c r="BF29" s="452">
        <f>BF$5*建設_投入係数表!BF27</f>
        <v>0</v>
      </c>
      <c r="BG29" s="452">
        <f>BG$5*建設_投入係数表!BG27</f>
        <v>0</v>
      </c>
      <c r="BH29" s="452">
        <f>BH$5*建設_投入係数表!BH27</f>
        <v>0</v>
      </c>
      <c r="BI29" s="452">
        <f>BI$5*建設_投入係数表!BI27</f>
        <v>0</v>
      </c>
      <c r="BJ29" s="452">
        <f>BJ$5*建設_投入係数表!BJ27</f>
        <v>0</v>
      </c>
      <c r="BK29" s="452">
        <f>BK$5*建設_投入係数表!BK27</f>
        <v>0</v>
      </c>
      <c r="BL29" s="452">
        <f>BL$5*建設_投入係数表!BL27</f>
        <v>0</v>
      </c>
      <c r="BM29" s="452">
        <f>BM$5*建設_投入係数表!BM27</f>
        <v>0</v>
      </c>
      <c r="BN29" s="452">
        <f>BN$5*建設_投入係数表!BN27</f>
        <v>0</v>
      </c>
      <c r="BO29" s="321">
        <f>BO$5*建設_投入係数表!BO27</f>
        <v>0</v>
      </c>
      <c r="BP29" s="452">
        <f>BP$5*建設_投入係数表!BP27</f>
        <v>0</v>
      </c>
      <c r="BQ29" s="452">
        <f>BQ$5*建設_投入係数表!BQ27</f>
        <v>0</v>
      </c>
      <c r="BR29" s="452">
        <f>BR$5*建設_投入係数表!BR27</f>
        <v>0</v>
      </c>
      <c r="BS29" s="452">
        <f>BS$5*建設_投入係数表!BS27</f>
        <v>0</v>
      </c>
      <c r="BT29" s="452">
        <f>BT$5*建設_投入係数表!BT27</f>
        <v>0</v>
      </c>
      <c r="BU29" s="452">
        <f>BU$5*建設_投入係数表!BU27</f>
        <v>0</v>
      </c>
      <c r="BV29" s="453">
        <f t="shared" si="51"/>
        <v>0</v>
      </c>
    </row>
    <row r="30" spans="1:74">
      <c r="A30" s="317" t="s">
        <v>263</v>
      </c>
      <c r="B30" s="319" t="s">
        <v>294</v>
      </c>
      <c r="C30" s="321">
        <f>C$5*建設_投入係数表!C28</f>
        <v>0</v>
      </c>
      <c r="D30" s="321">
        <f>D$5*建設_投入係数表!D28</f>
        <v>0</v>
      </c>
      <c r="E30" s="321">
        <f>E$5*建設_投入係数表!E28</f>
        <v>0</v>
      </c>
      <c r="F30" s="321">
        <f>F$5*建設_投入係数表!F28</f>
        <v>0</v>
      </c>
      <c r="G30" s="452">
        <f>G$5*建設_投入係数表!G28</f>
        <v>0</v>
      </c>
      <c r="H30" s="452">
        <f>H$5*建設_投入係数表!H28</f>
        <v>0</v>
      </c>
      <c r="I30" s="321">
        <f>I$5*建設_投入係数表!I28</f>
        <v>0</v>
      </c>
      <c r="J30" s="452">
        <f>J$5*建設_投入係数表!J28</f>
        <v>0</v>
      </c>
      <c r="K30" s="321">
        <f>K$5*建設_投入係数表!K28</f>
        <v>0</v>
      </c>
      <c r="L30" s="452">
        <f>L$5*建設_投入係数表!L28</f>
        <v>0</v>
      </c>
      <c r="M30" s="452">
        <f>M$5*建設_投入係数表!M28</f>
        <v>0</v>
      </c>
      <c r="N30" s="321">
        <f>N$5*建設_投入係数表!N28</f>
        <v>0</v>
      </c>
      <c r="O30" s="452">
        <f>O$5*建設_投入係数表!O28</f>
        <v>0</v>
      </c>
      <c r="P30" s="452">
        <f>P$5*建設_投入係数表!P28</f>
        <v>0</v>
      </c>
      <c r="Q30" s="452">
        <f>Q$5*建設_投入係数表!Q28</f>
        <v>0</v>
      </c>
      <c r="R30" s="321">
        <f>R$5*建設_投入係数表!R28</f>
        <v>0</v>
      </c>
      <c r="S30" s="321">
        <f>S$5*建設_投入係数表!S28</f>
        <v>0</v>
      </c>
      <c r="T30" s="452">
        <f>T$5*建設_投入係数表!T28</f>
        <v>0</v>
      </c>
      <c r="U30" s="452">
        <f>U$5*建設_投入係数表!U28</f>
        <v>0</v>
      </c>
      <c r="V30" s="321">
        <f>V$5*建設_投入係数表!V28</f>
        <v>0</v>
      </c>
      <c r="W30" s="452">
        <f>W$5*建設_投入係数表!W28</f>
        <v>0</v>
      </c>
      <c r="X30" s="452">
        <f>X$5*建設_投入係数表!X28</f>
        <v>0</v>
      </c>
      <c r="Y30" s="452">
        <f>Y$5*建設_投入係数表!Y28</f>
        <v>0</v>
      </c>
      <c r="Z30" s="452">
        <f>Z$5*建設_投入係数表!Z28</f>
        <v>0</v>
      </c>
      <c r="AA30" s="452">
        <f>AA$5*建設_投入係数表!AA28</f>
        <v>0</v>
      </c>
      <c r="AB30" s="452">
        <f>AB$5*建設_投入係数表!AB28</f>
        <v>0</v>
      </c>
      <c r="AC30" s="452">
        <f>AC$5*建設_投入係数表!AC28</f>
        <v>0</v>
      </c>
      <c r="AD30" s="452">
        <f>AD$5*建設_投入係数表!AD28</f>
        <v>0</v>
      </c>
      <c r="AE30" s="452">
        <f>AE$5*建設_投入係数表!AE28</f>
        <v>0</v>
      </c>
      <c r="AF30" s="321">
        <f>AF$5*建設_投入係数表!AF28</f>
        <v>0</v>
      </c>
      <c r="AG30" s="321">
        <f>AG$5*建設_投入係数表!AG28</f>
        <v>0</v>
      </c>
      <c r="AH30" s="321">
        <f>AH$5*建設_投入係数表!AH28</f>
        <v>0</v>
      </c>
      <c r="AI30" s="321">
        <f>AI$5*建設_投入係数表!AI28</f>
        <v>0</v>
      </c>
      <c r="AJ30" s="321">
        <f>AJ$5*建設_投入係数表!AJ28</f>
        <v>0</v>
      </c>
      <c r="AK30" s="452">
        <f>AK$5*建設_投入係数表!AK28</f>
        <v>0</v>
      </c>
      <c r="AL30" s="452">
        <f>AL$5*建設_投入係数表!AL28</f>
        <v>0</v>
      </c>
      <c r="AM30" s="452">
        <f>AM$5*建設_投入係数表!AM28</f>
        <v>0</v>
      </c>
      <c r="AN30" s="452">
        <f>AN$5*建設_投入係数表!AN28</f>
        <v>0</v>
      </c>
      <c r="AO30" s="452">
        <f>AO$5*建設_投入係数表!AO28</f>
        <v>0</v>
      </c>
      <c r="AP30" s="452">
        <f>AP$5*建設_投入係数表!AP28</f>
        <v>0</v>
      </c>
      <c r="AQ30" s="452">
        <f>AQ$5*建設_投入係数表!AQ28</f>
        <v>0</v>
      </c>
      <c r="AR30" s="321">
        <f>AR$5*建設_投入係数表!AR28</f>
        <v>0</v>
      </c>
      <c r="AS30" s="321">
        <f>AS$5*建設_投入係数表!AS28</f>
        <v>0</v>
      </c>
      <c r="AT30" s="452">
        <f>AT$5*建設_投入係数表!AT28</f>
        <v>0</v>
      </c>
      <c r="AU30" s="452">
        <f>AU$5*建設_投入係数表!AU28</f>
        <v>0</v>
      </c>
      <c r="AV30" s="452">
        <f>AV$5*建設_投入係数表!AV28</f>
        <v>0</v>
      </c>
      <c r="AW30" s="452">
        <f>AW$5*建設_投入係数表!AW28</f>
        <v>0</v>
      </c>
      <c r="AX30" s="321">
        <f>AX$5*建設_投入係数表!AX28</f>
        <v>0</v>
      </c>
      <c r="AY30" s="452">
        <f>AY$5*建設_投入係数表!AY28</f>
        <v>0</v>
      </c>
      <c r="AZ30" s="452">
        <f>AZ$5*建設_投入係数表!AZ28</f>
        <v>0</v>
      </c>
      <c r="BA30" s="452">
        <f>BA$5*建設_投入係数表!BA28</f>
        <v>0</v>
      </c>
      <c r="BB30" s="321">
        <f>BB$5*建設_投入係数表!BB28</f>
        <v>0</v>
      </c>
      <c r="BC30" s="321">
        <f>BC$5*建設_投入係数表!BC28</f>
        <v>0</v>
      </c>
      <c r="BD30" s="452">
        <f>BD$5*建設_投入係数表!BD28</f>
        <v>0</v>
      </c>
      <c r="BE30" s="452">
        <f>BE$5*建設_投入係数表!BE28</f>
        <v>0</v>
      </c>
      <c r="BF30" s="452">
        <f>BF$5*建設_投入係数表!BF28</f>
        <v>0</v>
      </c>
      <c r="BG30" s="452">
        <f>BG$5*建設_投入係数表!BG28</f>
        <v>0</v>
      </c>
      <c r="BH30" s="452">
        <f>BH$5*建設_投入係数表!BH28</f>
        <v>0</v>
      </c>
      <c r="BI30" s="452">
        <f>BI$5*建設_投入係数表!BI28</f>
        <v>0</v>
      </c>
      <c r="BJ30" s="452">
        <f>BJ$5*建設_投入係数表!BJ28</f>
        <v>0</v>
      </c>
      <c r="BK30" s="452">
        <f>BK$5*建設_投入係数表!BK28</f>
        <v>0</v>
      </c>
      <c r="BL30" s="452">
        <f>BL$5*建設_投入係数表!BL28</f>
        <v>0</v>
      </c>
      <c r="BM30" s="452">
        <f>BM$5*建設_投入係数表!BM28</f>
        <v>0</v>
      </c>
      <c r="BN30" s="452">
        <f>BN$5*建設_投入係数表!BN28</f>
        <v>0</v>
      </c>
      <c r="BO30" s="321">
        <f>BO$5*建設_投入係数表!BO28</f>
        <v>0</v>
      </c>
      <c r="BP30" s="452">
        <f>BP$5*建設_投入係数表!BP28</f>
        <v>0</v>
      </c>
      <c r="BQ30" s="452">
        <f>BQ$5*建設_投入係数表!BQ28</f>
        <v>0</v>
      </c>
      <c r="BR30" s="452">
        <f>BR$5*建設_投入係数表!BR28</f>
        <v>0</v>
      </c>
      <c r="BS30" s="452">
        <f>BS$5*建設_投入係数表!BS28</f>
        <v>0</v>
      </c>
      <c r="BT30" s="452">
        <f>BT$5*建設_投入係数表!BT28</f>
        <v>0</v>
      </c>
      <c r="BU30" s="452">
        <f>BU$5*建設_投入係数表!BU28</f>
        <v>0</v>
      </c>
      <c r="BV30" s="453">
        <f t="shared" si="51"/>
        <v>0</v>
      </c>
    </row>
    <row r="31" spans="1:74">
      <c r="A31" s="317" t="s">
        <v>264</v>
      </c>
      <c r="B31" s="319" t="s">
        <v>295</v>
      </c>
      <c r="C31" s="321">
        <f>C$5*建設_投入係数表!C29</f>
        <v>0</v>
      </c>
      <c r="D31" s="321">
        <f>D$5*建設_投入係数表!D29</f>
        <v>0</v>
      </c>
      <c r="E31" s="321">
        <f>E$5*建設_投入係数表!E29</f>
        <v>0</v>
      </c>
      <c r="F31" s="321">
        <f>F$5*建設_投入係数表!F29</f>
        <v>0</v>
      </c>
      <c r="G31" s="452">
        <f>G$5*建設_投入係数表!G29</f>
        <v>0</v>
      </c>
      <c r="H31" s="452">
        <f>H$5*建設_投入係数表!H29</f>
        <v>0</v>
      </c>
      <c r="I31" s="321">
        <f>I$5*建設_投入係数表!I29</f>
        <v>0</v>
      </c>
      <c r="J31" s="452">
        <f>J$5*建設_投入係数表!J29</f>
        <v>0</v>
      </c>
      <c r="K31" s="321">
        <f>K$5*建設_投入係数表!K29</f>
        <v>0</v>
      </c>
      <c r="L31" s="452">
        <f>L$5*建設_投入係数表!L29</f>
        <v>0</v>
      </c>
      <c r="M31" s="452">
        <f>M$5*建設_投入係数表!M29</f>
        <v>0</v>
      </c>
      <c r="N31" s="321">
        <f>N$5*建設_投入係数表!N29</f>
        <v>0</v>
      </c>
      <c r="O31" s="452">
        <f>O$5*建設_投入係数表!O29</f>
        <v>0</v>
      </c>
      <c r="P31" s="452">
        <f>P$5*建設_投入係数表!P29</f>
        <v>0</v>
      </c>
      <c r="Q31" s="452">
        <f>Q$5*建設_投入係数表!Q29</f>
        <v>0</v>
      </c>
      <c r="R31" s="321">
        <f>R$5*建設_投入係数表!R29</f>
        <v>0</v>
      </c>
      <c r="S31" s="321">
        <f>S$5*建設_投入係数表!S29</f>
        <v>0</v>
      </c>
      <c r="T31" s="452">
        <f>T$5*建設_投入係数表!T29</f>
        <v>0</v>
      </c>
      <c r="U31" s="452">
        <f>U$5*建設_投入係数表!U29</f>
        <v>0</v>
      </c>
      <c r="V31" s="321">
        <f>V$5*建設_投入係数表!V29</f>
        <v>0</v>
      </c>
      <c r="W31" s="452">
        <f>W$5*建設_投入係数表!W29</f>
        <v>0</v>
      </c>
      <c r="X31" s="452">
        <f>X$5*建設_投入係数表!X29</f>
        <v>0</v>
      </c>
      <c r="Y31" s="452">
        <f>Y$5*建設_投入係数表!Y29</f>
        <v>0</v>
      </c>
      <c r="Z31" s="452">
        <f>Z$5*建設_投入係数表!Z29</f>
        <v>0</v>
      </c>
      <c r="AA31" s="452">
        <f>AA$5*建設_投入係数表!AA29</f>
        <v>0</v>
      </c>
      <c r="AB31" s="452">
        <f>AB$5*建設_投入係数表!AB29</f>
        <v>0</v>
      </c>
      <c r="AC31" s="452">
        <f>AC$5*建設_投入係数表!AC29</f>
        <v>0</v>
      </c>
      <c r="AD31" s="452">
        <f>AD$5*建設_投入係数表!AD29</f>
        <v>0</v>
      </c>
      <c r="AE31" s="452">
        <f>AE$5*建設_投入係数表!AE29</f>
        <v>0</v>
      </c>
      <c r="AF31" s="321">
        <f>AF$5*建設_投入係数表!AF29</f>
        <v>0</v>
      </c>
      <c r="AG31" s="321">
        <f>AG$5*建設_投入係数表!AG29</f>
        <v>0</v>
      </c>
      <c r="AH31" s="321">
        <f>AH$5*建設_投入係数表!AH29</f>
        <v>0</v>
      </c>
      <c r="AI31" s="321">
        <f>AI$5*建設_投入係数表!AI29</f>
        <v>0</v>
      </c>
      <c r="AJ31" s="321">
        <f>AJ$5*建設_投入係数表!AJ29</f>
        <v>0</v>
      </c>
      <c r="AK31" s="452">
        <f>AK$5*建設_投入係数表!AK29</f>
        <v>0</v>
      </c>
      <c r="AL31" s="452">
        <f>AL$5*建設_投入係数表!AL29</f>
        <v>0</v>
      </c>
      <c r="AM31" s="452">
        <f>AM$5*建設_投入係数表!AM29</f>
        <v>0</v>
      </c>
      <c r="AN31" s="452">
        <f>AN$5*建設_投入係数表!AN29</f>
        <v>0</v>
      </c>
      <c r="AO31" s="452">
        <f>AO$5*建設_投入係数表!AO29</f>
        <v>0</v>
      </c>
      <c r="AP31" s="452">
        <f>AP$5*建設_投入係数表!AP29</f>
        <v>0</v>
      </c>
      <c r="AQ31" s="452">
        <f>AQ$5*建設_投入係数表!AQ29</f>
        <v>0</v>
      </c>
      <c r="AR31" s="321">
        <f>AR$5*建設_投入係数表!AR29</f>
        <v>0</v>
      </c>
      <c r="AS31" s="321">
        <f>AS$5*建設_投入係数表!AS29</f>
        <v>0</v>
      </c>
      <c r="AT31" s="452">
        <f>AT$5*建設_投入係数表!AT29</f>
        <v>0</v>
      </c>
      <c r="AU31" s="452">
        <f>AU$5*建設_投入係数表!AU29</f>
        <v>0</v>
      </c>
      <c r="AV31" s="452">
        <f>AV$5*建設_投入係数表!AV29</f>
        <v>0</v>
      </c>
      <c r="AW31" s="452">
        <f>AW$5*建設_投入係数表!AW29</f>
        <v>0</v>
      </c>
      <c r="AX31" s="321">
        <f>AX$5*建設_投入係数表!AX29</f>
        <v>0</v>
      </c>
      <c r="AY31" s="452">
        <f>AY$5*建設_投入係数表!AY29</f>
        <v>0</v>
      </c>
      <c r="AZ31" s="452">
        <f>AZ$5*建設_投入係数表!AZ29</f>
        <v>0</v>
      </c>
      <c r="BA31" s="452">
        <f>BA$5*建設_投入係数表!BA29</f>
        <v>0</v>
      </c>
      <c r="BB31" s="321">
        <f>BB$5*建設_投入係数表!BB29</f>
        <v>0</v>
      </c>
      <c r="BC31" s="321">
        <f>BC$5*建設_投入係数表!BC29</f>
        <v>0</v>
      </c>
      <c r="BD31" s="452">
        <f>BD$5*建設_投入係数表!BD29</f>
        <v>0</v>
      </c>
      <c r="BE31" s="452">
        <f>BE$5*建設_投入係数表!BE29</f>
        <v>0</v>
      </c>
      <c r="BF31" s="452">
        <f>BF$5*建設_投入係数表!BF29</f>
        <v>0</v>
      </c>
      <c r="BG31" s="452">
        <f>BG$5*建設_投入係数表!BG29</f>
        <v>0</v>
      </c>
      <c r="BH31" s="452">
        <f>BH$5*建設_投入係数表!BH29</f>
        <v>0</v>
      </c>
      <c r="BI31" s="452">
        <f>BI$5*建設_投入係数表!BI29</f>
        <v>0</v>
      </c>
      <c r="BJ31" s="452">
        <f>BJ$5*建設_投入係数表!BJ29</f>
        <v>0</v>
      </c>
      <c r="BK31" s="452">
        <f>BK$5*建設_投入係数表!BK29</f>
        <v>0</v>
      </c>
      <c r="BL31" s="452">
        <f>BL$5*建設_投入係数表!BL29</f>
        <v>0</v>
      </c>
      <c r="BM31" s="452">
        <f>BM$5*建設_投入係数表!BM29</f>
        <v>0</v>
      </c>
      <c r="BN31" s="452">
        <f>BN$5*建設_投入係数表!BN29</f>
        <v>0</v>
      </c>
      <c r="BO31" s="321">
        <f>BO$5*建設_投入係数表!BO29</f>
        <v>0</v>
      </c>
      <c r="BP31" s="452">
        <f>BP$5*建設_投入係数表!BP29</f>
        <v>0</v>
      </c>
      <c r="BQ31" s="452">
        <f>BQ$5*建設_投入係数表!BQ29</f>
        <v>0</v>
      </c>
      <c r="BR31" s="452">
        <f>BR$5*建設_投入係数表!BR29</f>
        <v>0</v>
      </c>
      <c r="BS31" s="452">
        <f>BS$5*建設_投入係数表!BS29</f>
        <v>0</v>
      </c>
      <c r="BT31" s="452">
        <f>BT$5*建設_投入係数表!BT29</f>
        <v>0</v>
      </c>
      <c r="BU31" s="452">
        <f>BU$5*建設_投入係数表!BU29</f>
        <v>0</v>
      </c>
      <c r="BV31" s="453">
        <f t="shared" si="51"/>
        <v>0</v>
      </c>
    </row>
    <row r="32" spans="1:74">
      <c r="A32" s="317" t="s">
        <v>265</v>
      </c>
      <c r="B32" s="319" t="s">
        <v>296</v>
      </c>
      <c r="C32" s="321">
        <f>C$5*建設_投入係数表!C30</f>
        <v>0</v>
      </c>
      <c r="D32" s="321">
        <f>D$5*建設_投入係数表!D30</f>
        <v>0</v>
      </c>
      <c r="E32" s="321">
        <f>E$5*建設_投入係数表!E30</f>
        <v>0</v>
      </c>
      <c r="F32" s="321">
        <f>F$5*建設_投入係数表!F30</f>
        <v>0</v>
      </c>
      <c r="G32" s="452">
        <f>G$5*建設_投入係数表!G30</f>
        <v>0</v>
      </c>
      <c r="H32" s="452">
        <f>H$5*建設_投入係数表!H30</f>
        <v>0</v>
      </c>
      <c r="I32" s="321">
        <f>I$5*建設_投入係数表!I30</f>
        <v>0</v>
      </c>
      <c r="J32" s="452">
        <f>J$5*建設_投入係数表!J30</f>
        <v>0</v>
      </c>
      <c r="K32" s="321">
        <f>K$5*建設_投入係数表!K30</f>
        <v>0</v>
      </c>
      <c r="L32" s="452">
        <f>L$5*建設_投入係数表!L30</f>
        <v>0</v>
      </c>
      <c r="M32" s="452">
        <f>M$5*建設_投入係数表!M30</f>
        <v>0</v>
      </c>
      <c r="N32" s="321">
        <f>N$5*建設_投入係数表!N30</f>
        <v>0</v>
      </c>
      <c r="O32" s="452">
        <f>O$5*建設_投入係数表!O30</f>
        <v>0</v>
      </c>
      <c r="P32" s="452">
        <f>P$5*建設_投入係数表!P30</f>
        <v>0</v>
      </c>
      <c r="Q32" s="452">
        <f>Q$5*建設_投入係数表!Q30</f>
        <v>0</v>
      </c>
      <c r="R32" s="321">
        <f>R$5*建設_投入係数表!R30</f>
        <v>0</v>
      </c>
      <c r="S32" s="321">
        <f>S$5*建設_投入係数表!S30</f>
        <v>0</v>
      </c>
      <c r="T32" s="452">
        <f>T$5*建設_投入係数表!T30</f>
        <v>0</v>
      </c>
      <c r="U32" s="452">
        <f>U$5*建設_投入係数表!U30</f>
        <v>0</v>
      </c>
      <c r="V32" s="321">
        <f>V$5*建設_投入係数表!V30</f>
        <v>0</v>
      </c>
      <c r="W32" s="452">
        <f>W$5*建設_投入係数表!W30</f>
        <v>0</v>
      </c>
      <c r="X32" s="452">
        <f>X$5*建設_投入係数表!X30</f>
        <v>0</v>
      </c>
      <c r="Y32" s="452">
        <f>Y$5*建設_投入係数表!Y30</f>
        <v>0</v>
      </c>
      <c r="Z32" s="452">
        <f>Z$5*建設_投入係数表!Z30</f>
        <v>0</v>
      </c>
      <c r="AA32" s="452">
        <f>AA$5*建設_投入係数表!AA30</f>
        <v>0</v>
      </c>
      <c r="AB32" s="452">
        <f>AB$5*建設_投入係数表!AB30</f>
        <v>0</v>
      </c>
      <c r="AC32" s="452">
        <f>AC$5*建設_投入係数表!AC30</f>
        <v>0</v>
      </c>
      <c r="AD32" s="452">
        <f>AD$5*建設_投入係数表!AD30</f>
        <v>0</v>
      </c>
      <c r="AE32" s="452">
        <f>AE$5*建設_投入係数表!AE30</f>
        <v>0</v>
      </c>
      <c r="AF32" s="321">
        <f>AF$5*建設_投入係数表!AF30</f>
        <v>0</v>
      </c>
      <c r="AG32" s="321">
        <f>AG$5*建設_投入係数表!AG30</f>
        <v>0</v>
      </c>
      <c r="AH32" s="321">
        <f>AH$5*建設_投入係数表!AH30</f>
        <v>0</v>
      </c>
      <c r="AI32" s="321">
        <f>AI$5*建設_投入係数表!AI30</f>
        <v>0</v>
      </c>
      <c r="AJ32" s="321">
        <f>AJ$5*建設_投入係数表!AJ30</f>
        <v>0</v>
      </c>
      <c r="AK32" s="452">
        <f>AK$5*建設_投入係数表!AK30</f>
        <v>0</v>
      </c>
      <c r="AL32" s="452">
        <f>AL$5*建設_投入係数表!AL30</f>
        <v>0</v>
      </c>
      <c r="AM32" s="452">
        <f>AM$5*建設_投入係数表!AM30</f>
        <v>0</v>
      </c>
      <c r="AN32" s="452">
        <f>AN$5*建設_投入係数表!AN30</f>
        <v>0</v>
      </c>
      <c r="AO32" s="452">
        <f>AO$5*建設_投入係数表!AO30</f>
        <v>0</v>
      </c>
      <c r="AP32" s="452">
        <f>AP$5*建設_投入係数表!AP30</f>
        <v>0</v>
      </c>
      <c r="AQ32" s="452">
        <f>AQ$5*建設_投入係数表!AQ30</f>
        <v>0</v>
      </c>
      <c r="AR32" s="321">
        <f>AR$5*建設_投入係数表!AR30</f>
        <v>0</v>
      </c>
      <c r="AS32" s="321">
        <f>AS$5*建設_投入係数表!AS30</f>
        <v>0</v>
      </c>
      <c r="AT32" s="452">
        <f>AT$5*建設_投入係数表!AT30</f>
        <v>0</v>
      </c>
      <c r="AU32" s="452">
        <f>AU$5*建設_投入係数表!AU30</f>
        <v>0</v>
      </c>
      <c r="AV32" s="452">
        <f>AV$5*建設_投入係数表!AV30</f>
        <v>0</v>
      </c>
      <c r="AW32" s="452">
        <f>AW$5*建設_投入係数表!AW30</f>
        <v>0</v>
      </c>
      <c r="AX32" s="321">
        <f>AX$5*建設_投入係数表!AX30</f>
        <v>0</v>
      </c>
      <c r="AY32" s="452">
        <f>AY$5*建設_投入係数表!AY30</f>
        <v>0</v>
      </c>
      <c r="AZ32" s="452">
        <f>AZ$5*建設_投入係数表!AZ30</f>
        <v>0</v>
      </c>
      <c r="BA32" s="452">
        <f>BA$5*建設_投入係数表!BA30</f>
        <v>0</v>
      </c>
      <c r="BB32" s="321">
        <f>BB$5*建設_投入係数表!BB30</f>
        <v>0</v>
      </c>
      <c r="BC32" s="321">
        <f>BC$5*建設_投入係数表!BC30</f>
        <v>0</v>
      </c>
      <c r="BD32" s="452">
        <f>BD$5*建設_投入係数表!BD30</f>
        <v>0</v>
      </c>
      <c r="BE32" s="452">
        <f>BE$5*建設_投入係数表!BE30</f>
        <v>0</v>
      </c>
      <c r="BF32" s="452">
        <f>BF$5*建設_投入係数表!BF30</f>
        <v>0</v>
      </c>
      <c r="BG32" s="452">
        <f>BG$5*建設_投入係数表!BG30</f>
        <v>0</v>
      </c>
      <c r="BH32" s="452">
        <f>BH$5*建設_投入係数表!BH30</f>
        <v>0</v>
      </c>
      <c r="BI32" s="452">
        <f>BI$5*建設_投入係数表!BI30</f>
        <v>0</v>
      </c>
      <c r="BJ32" s="452">
        <f>BJ$5*建設_投入係数表!BJ30</f>
        <v>0</v>
      </c>
      <c r="BK32" s="452">
        <f>BK$5*建設_投入係数表!BK30</f>
        <v>0</v>
      </c>
      <c r="BL32" s="452">
        <f>BL$5*建設_投入係数表!BL30</f>
        <v>0</v>
      </c>
      <c r="BM32" s="452">
        <f>BM$5*建設_投入係数表!BM30</f>
        <v>0</v>
      </c>
      <c r="BN32" s="452">
        <f>BN$5*建設_投入係数表!BN30</f>
        <v>0</v>
      </c>
      <c r="BO32" s="321">
        <f>BO$5*建設_投入係数表!BO30</f>
        <v>0</v>
      </c>
      <c r="BP32" s="452">
        <f>BP$5*建設_投入係数表!BP30</f>
        <v>0</v>
      </c>
      <c r="BQ32" s="452">
        <f>BQ$5*建設_投入係数表!BQ30</f>
        <v>0</v>
      </c>
      <c r="BR32" s="452">
        <f>BR$5*建設_投入係数表!BR30</f>
        <v>0</v>
      </c>
      <c r="BS32" s="452">
        <f>BS$5*建設_投入係数表!BS30</f>
        <v>0</v>
      </c>
      <c r="BT32" s="452">
        <f>BT$5*建設_投入係数表!BT30</f>
        <v>0</v>
      </c>
      <c r="BU32" s="452">
        <f>BU$5*建設_投入係数表!BU30</f>
        <v>0</v>
      </c>
      <c r="BV32" s="453">
        <f t="shared" si="51"/>
        <v>0</v>
      </c>
    </row>
    <row r="33" spans="1:86">
      <c r="A33" s="317" t="s">
        <v>266</v>
      </c>
      <c r="B33" s="319" t="s">
        <v>297</v>
      </c>
      <c r="C33" s="321">
        <f>C$5*建設_投入係数表!C31</f>
        <v>0</v>
      </c>
      <c r="D33" s="321">
        <f>D$5*建設_投入係数表!D31</f>
        <v>0</v>
      </c>
      <c r="E33" s="321">
        <f>E$5*建設_投入係数表!E31</f>
        <v>0</v>
      </c>
      <c r="F33" s="321">
        <f>F$5*建設_投入係数表!F31</f>
        <v>0</v>
      </c>
      <c r="G33" s="452">
        <f>G$5*建設_投入係数表!G31</f>
        <v>0</v>
      </c>
      <c r="H33" s="452">
        <f>H$5*建設_投入係数表!H31</f>
        <v>0</v>
      </c>
      <c r="I33" s="321">
        <f>I$5*建設_投入係数表!I31</f>
        <v>0</v>
      </c>
      <c r="J33" s="452">
        <f>J$5*建設_投入係数表!J31</f>
        <v>0</v>
      </c>
      <c r="K33" s="321">
        <f>K$5*建設_投入係数表!K31</f>
        <v>0</v>
      </c>
      <c r="L33" s="452">
        <f>L$5*建設_投入係数表!L31</f>
        <v>0</v>
      </c>
      <c r="M33" s="452">
        <f>M$5*建設_投入係数表!M31</f>
        <v>0</v>
      </c>
      <c r="N33" s="321">
        <f>N$5*建設_投入係数表!N31</f>
        <v>0</v>
      </c>
      <c r="O33" s="452">
        <f>O$5*建設_投入係数表!O31</f>
        <v>0</v>
      </c>
      <c r="P33" s="452">
        <f>P$5*建設_投入係数表!P31</f>
        <v>0</v>
      </c>
      <c r="Q33" s="452">
        <f>Q$5*建設_投入係数表!Q31</f>
        <v>0</v>
      </c>
      <c r="R33" s="321">
        <f>R$5*建設_投入係数表!R31</f>
        <v>0</v>
      </c>
      <c r="S33" s="321">
        <f>S$5*建設_投入係数表!S31</f>
        <v>0</v>
      </c>
      <c r="T33" s="452">
        <f>T$5*建設_投入係数表!T31</f>
        <v>0</v>
      </c>
      <c r="U33" s="452">
        <f>U$5*建設_投入係数表!U31</f>
        <v>0</v>
      </c>
      <c r="V33" s="321">
        <f>V$5*建設_投入係数表!V31</f>
        <v>0</v>
      </c>
      <c r="W33" s="452">
        <f>W$5*建設_投入係数表!W31</f>
        <v>0</v>
      </c>
      <c r="X33" s="452">
        <f>X$5*建設_投入係数表!X31</f>
        <v>0</v>
      </c>
      <c r="Y33" s="452">
        <f>Y$5*建設_投入係数表!Y31</f>
        <v>0</v>
      </c>
      <c r="Z33" s="452">
        <f>Z$5*建設_投入係数表!Z31</f>
        <v>0</v>
      </c>
      <c r="AA33" s="452">
        <f>AA$5*建設_投入係数表!AA31</f>
        <v>0</v>
      </c>
      <c r="AB33" s="452">
        <f>AB$5*建設_投入係数表!AB31</f>
        <v>0</v>
      </c>
      <c r="AC33" s="452">
        <f>AC$5*建設_投入係数表!AC31</f>
        <v>0</v>
      </c>
      <c r="AD33" s="452">
        <f>AD$5*建設_投入係数表!AD31</f>
        <v>0</v>
      </c>
      <c r="AE33" s="452">
        <f>AE$5*建設_投入係数表!AE31</f>
        <v>0</v>
      </c>
      <c r="AF33" s="321">
        <f>AF$5*建設_投入係数表!AF31</f>
        <v>0</v>
      </c>
      <c r="AG33" s="321">
        <f>AG$5*建設_投入係数表!AG31</f>
        <v>0</v>
      </c>
      <c r="AH33" s="321">
        <f>AH$5*建設_投入係数表!AH31</f>
        <v>0</v>
      </c>
      <c r="AI33" s="321">
        <f>AI$5*建設_投入係数表!AI31</f>
        <v>0</v>
      </c>
      <c r="AJ33" s="321">
        <f>AJ$5*建設_投入係数表!AJ31</f>
        <v>0</v>
      </c>
      <c r="AK33" s="452">
        <f>AK$5*建設_投入係数表!AK31</f>
        <v>0</v>
      </c>
      <c r="AL33" s="452">
        <f>AL$5*建設_投入係数表!AL31</f>
        <v>0</v>
      </c>
      <c r="AM33" s="452">
        <f>AM$5*建設_投入係数表!AM31</f>
        <v>0</v>
      </c>
      <c r="AN33" s="452">
        <f>AN$5*建設_投入係数表!AN31</f>
        <v>0</v>
      </c>
      <c r="AO33" s="452">
        <f>AO$5*建設_投入係数表!AO31</f>
        <v>0</v>
      </c>
      <c r="AP33" s="452">
        <f>AP$5*建設_投入係数表!AP31</f>
        <v>0</v>
      </c>
      <c r="AQ33" s="452">
        <f>AQ$5*建設_投入係数表!AQ31</f>
        <v>0</v>
      </c>
      <c r="AR33" s="321">
        <f>AR$5*建設_投入係数表!AR31</f>
        <v>0</v>
      </c>
      <c r="AS33" s="321">
        <f>AS$5*建設_投入係数表!AS31</f>
        <v>0</v>
      </c>
      <c r="AT33" s="452">
        <f>AT$5*建設_投入係数表!AT31</f>
        <v>0</v>
      </c>
      <c r="AU33" s="452">
        <f>AU$5*建設_投入係数表!AU31</f>
        <v>0</v>
      </c>
      <c r="AV33" s="452">
        <f>AV$5*建設_投入係数表!AV31</f>
        <v>0</v>
      </c>
      <c r="AW33" s="452">
        <f>AW$5*建設_投入係数表!AW31</f>
        <v>0</v>
      </c>
      <c r="AX33" s="321">
        <f>AX$5*建設_投入係数表!AX31</f>
        <v>0</v>
      </c>
      <c r="AY33" s="452">
        <f>AY$5*建設_投入係数表!AY31</f>
        <v>0</v>
      </c>
      <c r="AZ33" s="452">
        <f>AZ$5*建設_投入係数表!AZ31</f>
        <v>0</v>
      </c>
      <c r="BA33" s="452">
        <f>BA$5*建設_投入係数表!BA31</f>
        <v>0</v>
      </c>
      <c r="BB33" s="321">
        <f>BB$5*建設_投入係数表!BB31</f>
        <v>0</v>
      </c>
      <c r="BC33" s="321">
        <f>BC$5*建設_投入係数表!BC31</f>
        <v>0</v>
      </c>
      <c r="BD33" s="452">
        <f>BD$5*建設_投入係数表!BD31</f>
        <v>0</v>
      </c>
      <c r="BE33" s="452">
        <f>BE$5*建設_投入係数表!BE31</f>
        <v>0</v>
      </c>
      <c r="BF33" s="452">
        <f>BF$5*建設_投入係数表!BF31</f>
        <v>0</v>
      </c>
      <c r="BG33" s="452">
        <f>BG$5*建設_投入係数表!BG31</f>
        <v>0</v>
      </c>
      <c r="BH33" s="452">
        <f>BH$5*建設_投入係数表!BH31</f>
        <v>0</v>
      </c>
      <c r="BI33" s="452">
        <f>BI$5*建設_投入係数表!BI31</f>
        <v>0</v>
      </c>
      <c r="BJ33" s="452">
        <f>BJ$5*建設_投入係数表!BJ31</f>
        <v>0</v>
      </c>
      <c r="BK33" s="452">
        <f>BK$5*建設_投入係数表!BK31</f>
        <v>0</v>
      </c>
      <c r="BL33" s="452">
        <f>BL$5*建設_投入係数表!BL31</f>
        <v>0</v>
      </c>
      <c r="BM33" s="452">
        <f>BM$5*建設_投入係数表!BM31</f>
        <v>0</v>
      </c>
      <c r="BN33" s="452">
        <f>BN$5*建設_投入係数表!BN31</f>
        <v>0</v>
      </c>
      <c r="BO33" s="321">
        <f>BO$5*建設_投入係数表!BO31</f>
        <v>0</v>
      </c>
      <c r="BP33" s="452">
        <f>BP$5*建設_投入係数表!BP31</f>
        <v>0</v>
      </c>
      <c r="BQ33" s="452">
        <f>BQ$5*建設_投入係数表!BQ31</f>
        <v>0</v>
      </c>
      <c r="BR33" s="452">
        <f>BR$5*建設_投入係数表!BR31</f>
        <v>0</v>
      </c>
      <c r="BS33" s="452">
        <f>BS$5*建設_投入係数表!BS31</f>
        <v>0</v>
      </c>
      <c r="BT33" s="452">
        <f>BT$5*建設_投入係数表!BT31</f>
        <v>0</v>
      </c>
      <c r="BU33" s="452">
        <f>BU$5*建設_投入係数表!BU31</f>
        <v>0</v>
      </c>
      <c r="BV33" s="453">
        <f t="shared" si="51"/>
        <v>0</v>
      </c>
    </row>
    <row r="34" spans="1:86">
      <c r="A34" s="317" t="s">
        <v>267</v>
      </c>
      <c r="B34" s="319" t="s">
        <v>298</v>
      </c>
      <c r="C34" s="321">
        <f>C$5*建設_投入係数表!C32</f>
        <v>0</v>
      </c>
      <c r="D34" s="321">
        <f>D$5*建設_投入係数表!D32</f>
        <v>0</v>
      </c>
      <c r="E34" s="321">
        <f>E$5*建設_投入係数表!E32</f>
        <v>0</v>
      </c>
      <c r="F34" s="321">
        <f>F$5*建設_投入係数表!F32</f>
        <v>0</v>
      </c>
      <c r="G34" s="452">
        <f>G$5*建設_投入係数表!G32</f>
        <v>0</v>
      </c>
      <c r="H34" s="452">
        <f>H$5*建設_投入係数表!H32</f>
        <v>0</v>
      </c>
      <c r="I34" s="321">
        <f>I$5*建設_投入係数表!I32</f>
        <v>0</v>
      </c>
      <c r="J34" s="452">
        <f>J$5*建設_投入係数表!J32</f>
        <v>0</v>
      </c>
      <c r="K34" s="321">
        <f>K$5*建設_投入係数表!K32</f>
        <v>0</v>
      </c>
      <c r="L34" s="452">
        <f>L$5*建設_投入係数表!L32</f>
        <v>0</v>
      </c>
      <c r="M34" s="452">
        <f>M$5*建設_投入係数表!M32</f>
        <v>0</v>
      </c>
      <c r="N34" s="321">
        <f>N$5*建設_投入係数表!N32</f>
        <v>0</v>
      </c>
      <c r="O34" s="452">
        <f>O$5*建設_投入係数表!O32</f>
        <v>0</v>
      </c>
      <c r="P34" s="452">
        <f>P$5*建設_投入係数表!P32</f>
        <v>0</v>
      </c>
      <c r="Q34" s="452">
        <f>Q$5*建設_投入係数表!Q32</f>
        <v>0</v>
      </c>
      <c r="R34" s="321">
        <f>R$5*建設_投入係数表!R32</f>
        <v>0</v>
      </c>
      <c r="S34" s="321">
        <f>S$5*建設_投入係数表!S32</f>
        <v>0</v>
      </c>
      <c r="T34" s="452">
        <f>T$5*建設_投入係数表!T32</f>
        <v>0</v>
      </c>
      <c r="U34" s="452">
        <f>U$5*建設_投入係数表!U32</f>
        <v>0</v>
      </c>
      <c r="V34" s="321">
        <f>V$5*建設_投入係数表!V32</f>
        <v>0</v>
      </c>
      <c r="W34" s="452">
        <f>W$5*建設_投入係数表!W32</f>
        <v>0</v>
      </c>
      <c r="X34" s="452">
        <f>X$5*建設_投入係数表!X32</f>
        <v>0</v>
      </c>
      <c r="Y34" s="452">
        <f>Y$5*建設_投入係数表!Y32</f>
        <v>0</v>
      </c>
      <c r="Z34" s="452">
        <f>Z$5*建設_投入係数表!Z32</f>
        <v>0</v>
      </c>
      <c r="AA34" s="452">
        <f>AA$5*建設_投入係数表!AA32</f>
        <v>0</v>
      </c>
      <c r="AB34" s="452">
        <f>AB$5*建設_投入係数表!AB32</f>
        <v>0</v>
      </c>
      <c r="AC34" s="452">
        <f>AC$5*建設_投入係数表!AC32</f>
        <v>0</v>
      </c>
      <c r="AD34" s="452">
        <f>AD$5*建設_投入係数表!AD32</f>
        <v>0</v>
      </c>
      <c r="AE34" s="452">
        <f>AE$5*建設_投入係数表!AE32</f>
        <v>0</v>
      </c>
      <c r="AF34" s="321">
        <f>AF$5*建設_投入係数表!AF32</f>
        <v>0</v>
      </c>
      <c r="AG34" s="321">
        <f>AG$5*建設_投入係数表!AG32</f>
        <v>0</v>
      </c>
      <c r="AH34" s="321">
        <f>AH$5*建設_投入係数表!AH32</f>
        <v>0</v>
      </c>
      <c r="AI34" s="321">
        <f>AI$5*建設_投入係数表!AI32</f>
        <v>0</v>
      </c>
      <c r="AJ34" s="321">
        <f>AJ$5*建設_投入係数表!AJ32</f>
        <v>0</v>
      </c>
      <c r="AK34" s="452">
        <f>AK$5*建設_投入係数表!AK32</f>
        <v>0</v>
      </c>
      <c r="AL34" s="452">
        <f>AL$5*建設_投入係数表!AL32</f>
        <v>0</v>
      </c>
      <c r="AM34" s="452">
        <f>AM$5*建設_投入係数表!AM32</f>
        <v>0</v>
      </c>
      <c r="AN34" s="452">
        <f>AN$5*建設_投入係数表!AN32</f>
        <v>0</v>
      </c>
      <c r="AO34" s="452">
        <f>AO$5*建設_投入係数表!AO32</f>
        <v>0</v>
      </c>
      <c r="AP34" s="452">
        <f>AP$5*建設_投入係数表!AP32</f>
        <v>0</v>
      </c>
      <c r="AQ34" s="452">
        <f>AQ$5*建設_投入係数表!AQ32</f>
        <v>0</v>
      </c>
      <c r="AR34" s="321">
        <f>AR$5*建設_投入係数表!AR32</f>
        <v>0</v>
      </c>
      <c r="AS34" s="321">
        <f>AS$5*建設_投入係数表!AS32</f>
        <v>0</v>
      </c>
      <c r="AT34" s="452">
        <f>AT$5*建設_投入係数表!AT32</f>
        <v>0</v>
      </c>
      <c r="AU34" s="452">
        <f>AU$5*建設_投入係数表!AU32</f>
        <v>0</v>
      </c>
      <c r="AV34" s="452">
        <f>AV$5*建設_投入係数表!AV32</f>
        <v>0</v>
      </c>
      <c r="AW34" s="452">
        <f>AW$5*建設_投入係数表!AW32</f>
        <v>0</v>
      </c>
      <c r="AX34" s="321">
        <f>AX$5*建設_投入係数表!AX32</f>
        <v>0</v>
      </c>
      <c r="AY34" s="452">
        <f>AY$5*建設_投入係数表!AY32</f>
        <v>0</v>
      </c>
      <c r="AZ34" s="452">
        <f>AZ$5*建設_投入係数表!AZ32</f>
        <v>0</v>
      </c>
      <c r="BA34" s="452">
        <f>BA$5*建設_投入係数表!BA32</f>
        <v>0</v>
      </c>
      <c r="BB34" s="321">
        <f>BB$5*建設_投入係数表!BB32</f>
        <v>0</v>
      </c>
      <c r="BC34" s="321">
        <f>BC$5*建設_投入係数表!BC32</f>
        <v>0</v>
      </c>
      <c r="BD34" s="452">
        <f>BD$5*建設_投入係数表!BD32</f>
        <v>0</v>
      </c>
      <c r="BE34" s="452">
        <f>BE$5*建設_投入係数表!BE32</f>
        <v>0</v>
      </c>
      <c r="BF34" s="452">
        <f>BF$5*建設_投入係数表!BF32</f>
        <v>0</v>
      </c>
      <c r="BG34" s="452">
        <f>BG$5*建設_投入係数表!BG32</f>
        <v>0</v>
      </c>
      <c r="BH34" s="452">
        <f>BH$5*建設_投入係数表!BH32</f>
        <v>0</v>
      </c>
      <c r="BI34" s="452">
        <f>BI$5*建設_投入係数表!BI32</f>
        <v>0</v>
      </c>
      <c r="BJ34" s="452">
        <f>BJ$5*建設_投入係数表!BJ32</f>
        <v>0</v>
      </c>
      <c r="BK34" s="452">
        <f>BK$5*建設_投入係数表!BK32</f>
        <v>0</v>
      </c>
      <c r="BL34" s="452">
        <f>BL$5*建設_投入係数表!BL32</f>
        <v>0</v>
      </c>
      <c r="BM34" s="452">
        <f>BM$5*建設_投入係数表!BM32</f>
        <v>0</v>
      </c>
      <c r="BN34" s="452">
        <f>BN$5*建設_投入係数表!BN32</f>
        <v>0</v>
      </c>
      <c r="BO34" s="321">
        <f>BO$5*建設_投入係数表!BO32</f>
        <v>0</v>
      </c>
      <c r="BP34" s="452">
        <f>BP$5*建設_投入係数表!BP32</f>
        <v>0</v>
      </c>
      <c r="BQ34" s="452">
        <f>BQ$5*建設_投入係数表!BQ32</f>
        <v>0</v>
      </c>
      <c r="BR34" s="452">
        <f>BR$5*建設_投入係数表!BR32</f>
        <v>0</v>
      </c>
      <c r="BS34" s="452">
        <f>BS$5*建設_投入係数表!BS32</f>
        <v>0</v>
      </c>
      <c r="BT34" s="452">
        <f>BT$5*建設_投入係数表!BT32</f>
        <v>0</v>
      </c>
      <c r="BU34" s="452">
        <f>BU$5*建設_投入係数表!BU32</f>
        <v>0</v>
      </c>
      <c r="BV34" s="453">
        <f t="shared" si="51"/>
        <v>0</v>
      </c>
    </row>
    <row r="35" spans="1:86">
      <c r="A35" s="317" t="s">
        <v>299</v>
      </c>
      <c r="B35" s="319" t="s">
        <v>300</v>
      </c>
      <c r="C35" s="321">
        <f>C$5*建設_投入係数表!C33</f>
        <v>0</v>
      </c>
      <c r="D35" s="321">
        <f>D$5*建設_投入係数表!D33</f>
        <v>0</v>
      </c>
      <c r="E35" s="321">
        <f>E$5*建設_投入係数表!E33</f>
        <v>0</v>
      </c>
      <c r="F35" s="321">
        <f>F$5*建設_投入係数表!F33</f>
        <v>0</v>
      </c>
      <c r="G35" s="452">
        <f>G$5*建設_投入係数表!G33</f>
        <v>0</v>
      </c>
      <c r="H35" s="452">
        <f>H$5*建設_投入係数表!H33</f>
        <v>0</v>
      </c>
      <c r="I35" s="321">
        <f>I$5*建設_投入係数表!I33</f>
        <v>0</v>
      </c>
      <c r="J35" s="452">
        <f>J$5*建設_投入係数表!J33</f>
        <v>0</v>
      </c>
      <c r="K35" s="321">
        <f>K$5*建設_投入係数表!K33</f>
        <v>0</v>
      </c>
      <c r="L35" s="452">
        <f>L$5*建設_投入係数表!L33</f>
        <v>0</v>
      </c>
      <c r="M35" s="452">
        <f>M$5*建設_投入係数表!M33</f>
        <v>0</v>
      </c>
      <c r="N35" s="321">
        <f>N$5*建設_投入係数表!N33</f>
        <v>0</v>
      </c>
      <c r="O35" s="452">
        <f>O$5*建設_投入係数表!O33</f>
        <v>0</v>
      </c>
      <c r="P35" s="452">
        <f>P$5*建設_投入係数表!P33</f>
        <v>0</v>
      </c>
      <c r="Q35" s="452">
        <f>Q$5*建設_投入係数表!Q33</f>
        <v>0</v>
      </c>
      <c r="R35" s="321">
        <f>R$5*建設_投入係数表!R33</f>
        <v>0</v>
      </c>
      <c r="S35" s="321">
        <f>S$5*建設_投入係数表!S33</f>
        <v>0</v>
      </c>
      <c r="T35" s="452">
        <f>T$5*建設_投入係数表!T33</f>
        <v>0</v>
      </c>
      <c r="U35" s="452">
        <f>U$5*建設_投入係数表!U33</f>
        <v>0</v>
      </c>
      <c r="V35" s="321">
        <f>V$5*建設_投入係数表!V33</f>
        <v>0</v>
      </c>
      <c r="W35" s="452">
        <f>W$5*建設_投入係数表!W33</f>
        <v>0</v>
      </c>
      <c r="X35" s="452">
        <f>X$5*建設_投入係数表!X33</f>
        <v>0</v>
      </c>
      <c r="Y35" s="452">
        <f>Y$5*建設_投入係数表!Y33</f>
        <v>0</v>
      </c>
      <c r="Z35" s="452">
        <f>Z$5*建設_投入係数表!Z33</f>
        <v>0</v>
      </c>
      <c r="AA35" s="452">
        <f>AA$5*建設_投入係数表!AA33</f>
        <v>0</v>
      </c>
      <c r="AB35" s="452">
        <f>AB$5*建設_投入係数表!AB33</f>
        <v>0</v>
      </c>
      <c r="AC35" s="452">
        <f>AC$5*建設_投入係数表!AC33</f>
        <v>0</v>
      </c>
      <c r="AD35" s="452">
        <f>AD$5*建設_投入係数表!AD33</f>
        <v>0</v>
      </c>
      <c r="AE35" s="452">
        <f>AE$5*建設_投入係数表!AE33</f>
        <v>0</v>
      </c>
      <c r="AF35" s="321">
        <f>AF$5*建設_投入係数表!AF33</f>
        <v>0</v>
      </c>
      <c r="AG35" s="321">
        <f>AG$5*建設_投入係数表!AG33</f>
        <v>0</v>
      </c>
      <c r="AH35" s="321">
        <f>AH$5*建設_投入係数表!AH33</f>
        <v>0</v>
      </c>
      <c r="AI35" s="321">
        <f>AI$5*建設_投入係数表!AI33</f>
        <v>0</v>
      </c>
      <c r="AJ35" s="321">
        <f>AJ$5*建設_投入係数表!AJ33</f>
        <v>0</v>
      </c>
      <c r="AK35" s="452">
        <f>AK$5*建設_投入係数表!AK33</f>
        <v>0</v>
      </c>
      <c r="AL35" s="452">
        <f>AL$5*建設_投入係数表!AL33</f>
        <v>0</v>
      </c>
      <c r="AM35" s="452">
        <f>AM$5*建設_投入係数表!AM33</f>
        <v>0</v>
      </c>
      <c r="AN35" s="452">
        <f>AN$5*建設_投入係数表!AN33</f>
        <v>0</v>
      </c>
      <c r="AO35" s="452">
        <f>AO$5*建設_投入係数表!AO33</f>
        <v>0</v>
      </c>
      <c r="AP35" s="452">
        <f>AP$5*建設_投入係数表!AP33</f>
        <v>0</v>
      </c>
      <c r="AQ35" s="452">
        <f>AQ$5*建設_投入係数表!AQ33</f>
        <v>0</v>
      </c>
      <c r="AR35" s="321">
        <f>AR$5*建設_投入係数表!AR33</f>
        <v>0</v>
      </c>
      <c r="AS35" s="321">
        <f>AS$5*建設_投入係数表!AS33</f>
        <v>0</v>
      </c>
      <c r="AT35" s="452">
        <f>AT$5*建設_投入係数表!AT33</f>
        <v>0</v>
      </c>
      <c r="AU35" s="452">
        <f>AU$5*建設_投入係数表!AU33</f>
        <v>0</v>
      </c>
      <c r="AV35" s="452">
        <f>AV$5*建設_投入係数表!AV33</f>
        <v>0</v>
      </c>
      <c r="AW35" s="452">
        <f>AW$5*建設_投入係数表!AW33</f>
        <v>0</v>
      </c>
      <c r="AX35" s="321">
        <f>AX$5*建設_投入係数表!AX33</f>
        <v>0</v>
      </c>
      <c r="AY35" s="452">
        <f>AY$5*建設_投入係数表!AY33</f>
        <v>0</v>
      </c>
      <c r="AZ35" s="452">
        <f>AZ$5*建設_投入係数表!AZ33</f>
        <v>0</v>
      </c>
      <c r="BA35" s="452">
        <f>BA$5*建設_投入係数表!BA33</f>
        <v>0</v>
      </c>
      <c r="BB35" s="321">
        <f>BB$5*建設_投入係数表!BB33</f>
        <v>0</v>
      </c>
      <c r="BC35" s="321">
        <f>BC$5*建設_投入係数表!BC33</f>
        <v>0</v>
      </c>
      <c r="BD35" s="452">
        <f>BD$5*建設_投入係数表!BD33</f>
        <v>0</v>
      </c>
      <c r="BE35" s="452">
        <f>BE$5*建設_投入係数表!BE33</f>
        <v>0</v>
      </c>
      <c r="BF35" s="452">
        <f>BF$5*建設_投入係数表!BF33</f>
        <v>0</v>
      </c>
      <c r="BG35" s="452">
        <f>BG$5*建設_投入係数表!BG33</f>
        <v>0</v>
      </c>
      <c r="BH35" s="452">
        <f>BH$5*建設_投入係数表!BH33</f>
        <v>0</v>
      </c>
      <c r="BI35" s="452">
        <f>BI$5*建設_投入係数表!BI33</f>
        <v>0</v>
      </c>
      <c r="BJ35" s="452">
        <f>BJ$5*建設_投入係数表!BJ33</f>
        <v>0</v>
      </c>
      <c r="BK35" s="452">
        <f>BK$5*建設_投入係数表!BK33</f>
        <v>0</v>
      </c>
      <c r="BL35" s="452">
        <f>BL$5*建設_投入係数表!BL33</f>
        <v>0</v>
      </c>
      <c r="BM35" s="452">
        <f>BM$5*建設_投入係数表!BM33</f>
        <v>0</v>
      </c>
      <c r="BN35" s="452">
        <f>BN$5*建設_投入係数表!BN33</f>
        <v>0</v>
      </c>
      <c r="BO35" s="321">
        <f>BO$5*建設_投入係数表!BO33</f>
        <v>0</v>
      </c>
      <c r="BP35" s="452">
        <f>BP$5*建設_投入係数表!BP33</f>
        <v>0</v>
      </c>
      <c r="BQ35" s="452">
        <f>BQ$5*建設_投入係数表!BQ33</f>
        <v>0</v>
      </c>
      <c r="BR35" s="452">
        <f>BR$5*建設_投入係数表!BR33</f>
        <v>0</v>
      </c>
      <c r="BS35" s="452">
        <f>BS$5*建設_投入係数表!BS33</f>
        <v>0</v>
      </c>
      <c r="BT35" s="452">
        <f>BT$5*建設_投入係数表!BT33</f>
        <v>0</v>
      </c>
      <c r="BU35" s="452">
        <f>BU$5*建設_投入係数表!BU33</f>
        <v>0</v>
      </c>
      <c r="BV35" s="453">
        <f t="shared" si="51"/>
        <v>0</v>
      </c>
    </row>
    <row r="36" spans="1:86">
      <c r="A36" s="317" t="s">
        <v>301</v>
      </c>
      <c r="B36" s="319" t="s">
        <v>302</v>
      </c>
      <c r="C36" s="321">
        <f>C$5*建設_投入係数表!C34</f>
        <v>0</v>
      </c>
      <c r="D36" s="321">
        <f>D$5*建設_投入係数表!D34</f>
        <v>0</v>
      </c>
      <c r="E36" s="321">
        <f>E$5*建設_投入係数表!E34</f>
        <v>0</v>
      </c>
      <c r="F36" s="321">
        <f>F$5*建設_投入係数表!F34</f>
        <v>0</v>
      </c>
      <c r="G36" s="452">
        <f>G$5*建設_投入係数表!G34</f>
        <v>0</v>
      </c>
      <c r="H36" s="452">
        <f>H$5*建設_投入係数表!H34</f>
        <v>0</v>
      </c>
      <c r="I36" s="321">
        <f>I$5*建設_投入係数表!I34</f>
        <v>0</v>
      </c>
      <c r="J36" s="452">
        <f>J$5*建設_投入係数表!J34</f>
        <v>0</v>
      </c>
      <c r="K36" s="321">
        <f>K$5*建設_投入係数表!K34</f>
        <v>0</v>
      </c>
      <c r="L36" s="452">
        <f>L$5*建設_投入係数表!L34</f>
        <v>0</v>
      </c>
      <c r="M36" s="452">
        <f>M$5*建設_投入係数表!M34</f>
        <v>0</v>
      </c>
      <c r="N36" s="321">
        <f>N$5*建設_投入係数表!N34</f>
        <v>0</v>
      </c>
      <c r="O36" s="452">
        <f>O$5*建設_投入係数表!O34</f>
        <v>0</v>
      </c>
      <c r="P36" s="452">
        <f>P$5*建設_投入係数表!P34</f>
        <v>0</v>
      </c>
      <c r="Q36" s="452">
        <f>Q$5*建設_投入係数表!Q34</f>
        <v>0</v>
      </c>
      <c r="R36" s="321">
        <f>R$5*建設_投入係数表!R34</f>
        <v>0</v>
      </c>
      <c r="S36" s="321">
        <f>S$5*建設_投入係数表!S34</f>
        <v>0</v>
      </c>
      <c r="T36" s="452">
        <f>T$5*建設_投入係数表!T34</f>
        <v>0</v>
      </c>
      <c r="U36" s="452">
        <f>U$5*建設_投入係数表!U34</f>
        <v>0</v>
      </c>
      <c r="V36" s="321">
        <f>V$5*建設_投入係数表!V34</f>
        <v>0</v>
      </c>
      <c r="W36" s="452">
        <f>W$5*建設_投入係数表!W34</f>
        <v>0</v>
      </c>
      <c r="X36" s="452">
        <f>X$5*建設_投入係数表!X34</f>
        <v>0</v>
      </c>
      <c r="Y36" s="452">
        <f>Y$5*建設_投入係数表!Y34</f>
        <v>0</v>
      </c>
      <c r="Z36" s="452">
        <f>Z$5*建設_投入係数表!Z34</f>
        <v>0</v>
      </c>
      <c r="AA36" s="452">
        <f>AA$5*建設_投入係数表!AA34</f>
        <v>0</v>
      </c>
      <c r="AB36" s="452">
        <f>AB$5*建設_投入係数表!AB34</f>
        <v>0</v>
      </c>
      <c r="AC36" s="452">
        <f>AC$5*建設_投入係数表!AC34</f>
        <v>0</v>
      </c>
      <c r="AD36" s="452">
        <f>AD$5*建設_投入係数表!AD34</f>
        <v>0</v>
      </c>
      <c r="AE36" s="452">
        <f>AE$5*建設_投入係数表!AE34</f>
        <v>0</v>
      </c>
      <c r="AF36" s="321">
        <f>AF$5*建設_投入係数表!AF34</f>
        <v>0</v>
      </c>
      <c r="AG36" s="321">
        <f>AG$5*建設_投入係数表!AG34</f>
        <v>0</v>
      </c>
      <c r="AH36" s="321">
        <f>AH$5*建設_投入係数表!AH34</f>
        <v>0</v>
      </c>
      <c r="AI36" s="321">
        <f>AI$5*建設_投入係数表!AI34</f>
        <v>0</v>
      </c>
      <c r="AJ36" s="321">
        <f>AJ$5*建設_投入係数表!AJ34</f>
        <v>0</v>
      </c>
      <c r="AK36" s="452">
        <f>AK$5*建設_投入係数表!AK34</f>
        <v>0</v>
      </c>
      <c r="AL36" s="452">
        <f>AL$5*建設_投入係数表!AL34</f>
        <v>0</v>
      </c>
      <c r="AM36" s="452">
        <f>AM$5*建設_投入係数表!AM34</f>
        <v>0</v>
      </c>
      <c r="AN36" s="452">
        <f>AN$5*建設_投入係数表!AN34</f>
        <v>0</v>
      </c>
      <c r="AO36" s="452">
        <f>AO$5*建設_投入係数表!AO34</f>
        <v>0</v>
      </c>
      <c r="AP36" s="452">
        <f>AP$5*建設_投入係数表!AP34</f>
        <v>0</v>
      </c>
      <c r="AQ36" s="452">
        <f>AQ$5*建設_投入係数表!AQ34</f>
        <v>0</v>
      </c>
      <c r="AR36" s="321">
        <f>AR$5*建設_投入係数表!AR34</f>
        <v>0</v>
      </c>
      <c r="AS36" s="321">
        <f>AS$5*建設_投入係数表!AS34</f>
        <v>0</v>
      </c>
      <c r="AT36" s="452">
        <f>AT$5*建設_投入係数表!AT34</f>
        <v>0</v>
      </c>
      <c r="AU36" s="452">
        <f>AU$5*建設_投入係数表!AU34</f>
        <v>0</v>
      </c>
      <c r="AV36" s="452">
        <f>AV$5*建設_投入係数表!AV34</f>
        <v>0</v>
      </c>
      <c r="AW36" s="452">
        <f>AW$5*建設_投入係数表!AW34</f>
        <v>0</v>
      </c>
      <c r="AX36" s="321">
        <f>AX$5*建設_投入係数表!AX34</f>
        <v>0</v>
      </c>
      <c r="AY36" s="452">
        <f>AY$5*建設_投入係数表!AY34</f>
        <v>0</v>
      </c>
      <c r="AZ36" s="452">
        <f>AZ$5*建設_投入係数表!AZ34</f>
        <v>0</v>
      </c>
      <c r="BA36" s="452">
        <f>BA$5*建設_投入係数表!BA34</f>
        <v>0</v>
      </c>
      <c r="BB36" s="321">
        <f>BB$5*建設_投入係数表!BB34</f>
        <v>0</v>
      </c>
      <c r="BC36" s="321">
        <f>BC$5*建設_投入係数表!BC34</f>
        <v>0</v>
      </c>
      <c r="BD36" s="452">
        <f>BD$5*建設_投入係数表!BD34</f>
        <v>0</v>
      </c>
      <c r="BE36" s="452">
        <f>BE$5*建設_投入係数表!BE34</f>
        <v>0</v>
      </c>
      <c r="BF36" s="452">
        <f>BF$5*建設_投入係数表!BF34</f>
        <v>0</v>
      </c>
      <c r="BG36" s="452">
        <f>BG$5*建設_投入係数表!BG34</f>
        <v>0</v>
      </c>
      <c r="BH36" s="452">
        <f>BH$5*建設_投入係数表!BH34</f>
        <v>0</v>
      </c>
      <c r="BI36" s="452">
        <f>BI$5*建設_投入係数表!BI34</f>
        <v>0</v>
      </c>
      <c r="BJ36" s="452">
        <f>BJ$5*建設_投入係数表!BJ34</f>
        <v>0</v>
      </c>
      <c r="BK36" s="452">
        <f>BK$5*建設_投入係数表!BK34</f>
        <v>0</v>
      </c>
      <c r="BL36" s="452">
        <f>BL$5*建設_投入係数表!BL34</f>
        <v>0</v>
      </c>
      <c r="BM36" s="452">
        <f>BM$5*建設_投入係数表!BM34</f>
        <v>0</v>
      </c>
      <c r="BN36" s="452">
        <f>BN$5*建設_投入係数表!BN34</f>
        <v>0</v>
      </c>
      <c r="BO36" s="321">
        <f>BO$5*建設_投入係数表!BO34</f>
        <v>0</v>
      </c>
      <c r="BP36" s="452">
        <f>BP$5*建設_投入係数表!BP34</f>
        <v>0</v>
      </c>
      <c r="BQ36" s="452">
        <f>BQ$5*建設_投入係数表!BQ34</f>
        <v>0</v>
      </c>
      <c r="BR36" s="452">
        <f>BR$5*建設_投入係数表!BR34</f>
        <v>0</v>
      </c>
      <c r="BS36" s="452">
        <f>BS$5*建設_投入係数表!BS34</f>
        <v>0</v>
      </c>
      <c r="BT36" s="452">
        <f>BT$5*建設_投入係数表!BT34</f>
        <v>0</v>
      </c>
      <c r="BU36" s="452">
        <f>BU$5*建設_投入係数表!BU34</f>
        <v>0</v>
      </c>
      <c r="BV36" s="453">
        <f t="shared" si="51"/>
        <v>0</v>
      </c>
    </row>
    <row r="37" spans="1:86">
      <c r="A37" s="317" t="s">
        <v>303</v>
      </c>
      <c r="B37" s="319" t="s">
        <v>304</v>
      </c>
      <c r="C37" s="321">
        <f>C$5*建設_投入係数表!C35</f>
        <v>0</v>
      </c>
      <c r="D37" s="321">
        <f>D$5*建設_投入係数表!D35</f>
        <v>0</v>
      </c>
      <c r="E37" s="321">
        <f>E$5*建設_投入係数表!E35</f>
        <v>0</v>
      </c>
      <c r="F37" s="321">
        <f>F$5*建設_投入係数表!F35</f>
        <v>0</v>
      </c>
      <c r="G37" s="452">
        <f>G$5*建設_投入係数表!G35</f>
        <v>0</v>
      </c>
      <c r="H37" s="452">
        <f>H$5*建設_投入係数表!H35</f>
        <v>0</v>
      </c>
      <c r="I37" s="321">
        <f>I$5*建設_投入係数表!I35</f>
        <v>0</v>
      </c>
      <c r="J37" s="452">
        <f>J$5*建設_投入係数表!J35</f>
        <v>0</v>
      </c>
      <c r="K37" s="321">
        <f>K$5*建設_投入係数表!K35</f>
        <v>0</v>
      </c>
      <c r="L37" s="452">
        <f>L$5*建設_投入係数表!L35</f>
        <v>0</v>
      </c>
      <c r="M37" s="452">
        <f>M$5*建設_投入係数表!M35</f>
        <v>0</v>
      </c>
      <c r="N37" s="321">
        <f>N$5*建設_投入係数表!N35</f>
        <v>0</v>
      </c>
      <c r="O37" s="452">
        <f>O$5*建設_投入係数表!O35</f>
        <v>0</v>
      </c>
      <c r="P37" s="452">
        <f>P$5*建設_投入係数表!P35</f>
        <v>0</v>
      </c>
      <c r="Q37" s="452">
        <f>Q$5*建設_投入係数表!Q35</f>
        <v>0</v>
      </c>
      <c r="R37" s="321">
        <f>R$5*建設_投入係数表!R35</f>
        <v>0</v>
      </c>
      <c r="S37" s="321">
        <f>S$5*建設_投入係数表!S35</f>
        <v>0</v>
      </c>
      <c r="T37" s="452">
        <f>T$5*建設_投入係数表!T35</f>
        <v>0</v>
      </c>
      <c r="U37" s="452">
        <f>U$5*建設_投入係数表!U35</f>
        <v>0</v>
      </c>
      <c r="V37" s="321">
        <f>V$5*建設_投入係数表!V35</f>
        <v>0</v>
      </c>
      <c r="W37" s="452">
        <f>W$5*建設_投入係数表!W35</f>
        <v>0</v>
      </c>
      <c r="X37" s="452">
        <f>X$5*建設_投入係数表!X35</f>
        <v>0</v>
      </c>
      <c r="Y37" s="452">
        <f>Y$5*建設_投入係数表!Y35</f>
        <v>0</v>
      </c>
      <c r="Z37" s="452">
        <f>Z$5*建設_投入係数表!Z35</f>
        <v>0</v>
      </c>
      <c r="AA37" s="452">
        <f>AA$5*建設_投入係数表!AA35</f>
        <v>0</v>
      </c>
      <c r="AB37" s="452">
        <f>AB$5*建設_投入係数表!AB35</f>
        <v>0</v>
      </c>
      <c r="AC37" s="452">
        <f>AC$5*建設_投入係数表!AC35</f>
        <v>0</v>
      </c>
      <c r="AD37" s="452">
        <f>AD$5*建設_投入係数表!AD35</f>
        <v>0</v>
      </c>
      <c r="AE37" s="452">
        <f>AE$5*建設_投入係数表!AE35</f>
        <v>0</v>
      </c>
      <c r="AF37" s="321">
        <f>AF$5*建設_投入係数表!AF35</f>
        <v>0</v>
      </c>
      <c r="AG37" s="321">
        <f>AG$5*建設_投入係数表!AG35</f>
        <v>0</v>
      </c>
      <c r="AH37" s="321">
        <f>AH$5*建設_投入係数表!AH35</f>
        <v>0</v>
      </c>
      <c r="AI37" s="321">
        <f>AI$5*建設_投入係数表!AI35</f>
        <v>0</v>
      </c>
      <c r="AJ37" s="321">
        <f>AJ$5*建設_投入係数表!AJ35</f>
        <v>0</v>
      </c>
      <c r="AK37" s="452">
        <f>AK$5*建設_投入係数表!AK35</f>
        <v>0</v>
      </c>
      <c r="AL37" s="452">
        <f>AL$5*建設_投入係数表!AL35</f>
        <v>0</v>
      </c>
      <c r="AM37" s="452">
        <f>AM$5*建設_投入係数表!AM35</f>
        <v>0</v>
      </c>
      <c r="AN37" s="452">
        <f>AN$5*建設_投入係数表!AN35</f>
        <v>0</v>
      </c>
      <c r="AO37" s="452">
        <f>AO$5*建設_投入係数表!AO35</f>
        <v>0</v>
      </c>
      <c r="AP37" s="452">
        <f>AP$5*建設_投入係数表!AP35</f>
        <v>0</v>
      </c>
      <c r="AQ37" s="452">
        <f>AQ$5*建設_投入係数表!AQ35</f>
        <v>0</v>
      </c>
      <c r="AR37" s="321">
        <f>AR$5*建設_投入係数表!AR35</f>
        <v>0</v>
      </c>
      <c r="AS37" s="321">
        <f>AS$5*建設_投入係数表!AS35</f>
        <v>0</v>
      </c>
      <c r="AT37" s="452">
        <f>AT$5*建設_投入係数表!AT35</f>
        <v>0</v>
      </c>
      <c r="AU37" s="452">
        <f>AU$5*建設_投入係数表!AU35</f>
        <v>0</v>
      </c>
      <c r="AV37" s="452">
        <f>AV$5*建設_投入係数表!AV35</f>
        <v>0</v>
      </c>
      <c r="AW37" s="452">
        <f>AW$5*建設_投入係数表!AW35</f>
        <v>0</v>
      </c>
      <c r="AX37" s="321">
        <f>AX$5*建設_投入係数表!AX35</f>
        <v>0</v>
      </c>
      <c r="AY37" s="452">
        <f>AY$5*建設_投入係数表!AY35</f>
        <v>0</v>
      </c>
      <c r="AZ37" s="452">
        <f>AZ$5*建設_投入係数表!AZ35</f>
        <v>0</v>
      </c>
      <c r="BA37" s="452">
        <f>BA$5*建設_投入係数表!BA35</f>
        <v>0</v>
      </c>
      <c r="BB37" s="321">
        <f>BB$5*建設_投入係数表!BB35</f>
        <v>0</v>
      </c>
      <c r="BC37" s="321">
        <f>BC$5*建設_投入係数表!BC35</f>
        <v>0</v>
      </c>
      <c r="BD37" s="452">
        <f>BD$5*建設_投入係数表!BD35</f>
        <v>0</v>
      </c>
      <c r="BE37" s="452">
        <f>BE$5*建設_投入係数表!BE35</f>
        <v>0</v>
      </c>
      <c r="BF37" s="452">
        <f>BF$5*建設_投入係数表!BF35</f>
        <v>0</v>
      </c>
      <c r="BG37" s="452">
        <f>BG$5*建設_投入係数表!BG35</f>
        <v>0</v>
      </c>
      <c r="BH37" s="452">
        <f>BH$5*建設_投入係数表!BH35</f>
        <v>0</v>
      </c>
      <c r="BI37" s="452">
        <f>BI$5*建設_投入係数表!BI35</f>
        <v>0</v>
      </c>
      <c r="BJ37" s="452">
        <f>BJ$5*建設_投入係数表!BJ35</f>
        <v>0</v>
      </c>
      <c r="BK37" s="452">
        <f>BK$5*建設_投入係数表!BK35</f>
        <v>0</v>
      </c>
      <c r="BL37" s="452">
        <f>BL$5*建設_投入係数表!BL35</f>
        <v>0</v>
      </c>
      <c r="BM37" s="452">
        <f>BM$5*建設_投入係数表!BM35</f>
        <v>0</v>
      </c>
      <c r="BN37" s="452">
        <f>BN$5*建設_投入係数表!BN35</f>
        <v>0</v>
      </c>
      <c r="BO37" s="321">
        <f>BO$5*建設_投入係数表!BO35</f>
        <v>0</v>
      </c>
      <c r="BP37" s="452">
        <f>BP$5*建設_投入係数表!BP35</f>
        <v>0</v>
      </c>
      <c r="BQ37" s="452">
        <f>BQ$5*建設_投入係数表!BQ35</f>
        <v>0</v>
      </c>
      <c r="BR37" s="452">
        <f>BR$5*建設_投入係数表!BR35</f>
        <v>0</v>
      </c>
      <c r="BS37" s="452">
        <f>BS$5*建設_投入係数表!BS35</f>
        <v>0</v>
      </c>
      <c r="BT37" s="452">
        <f>BT$5*建設_投入係数表!BT35</f>
        <v>0</v>
      </c>
      <c r="BU37" s="452">
        <f>BU$5*建設_投入係数表!BU35</f>
        <v>0</v>
      </c>
      <c r="BV37" s="453">
        <f t="shared" si="51"/>
        <v>0</v>
      </c>
    </row>
    <row r="38" spans="1:86">
      <c r="A38" s="317" t="s">
        <v>305</v>
      </c>
      <c r="B38" s="319" t="s">
        <v>306</v>
      </c>
      <c r="C38" s="321">
        <f>C$5*建設_投入係数表!C36</f>
        <v>0</v>
      </c>
      <c r="D38" s="321">
        <f>D$5*建設_投入係数表!D36</f>
        <v>0</v>
      </c>
      <c r="E38" s="321">
        <f>E$5*建設_投入係数表!E36</f>
        <v>0</v>
      </c>
      <c r="F38" s="321">
        <f>F$5*建設_投入係数表!F36</f>
        <v>0</v>
      </c>
      <c r="G38" s="452">
        <f>G$5*建設_投入係数表!G36</f>
        <v>0</v>
      </c>
      <c r="H38" s="452">
        <f>H$5*建設_投入係数表!H36</f>
        <v>0</v>
      </c>
      <c r="I38" s="321">
        <f>I$5*建設_投入係数表!I36</f>
        <v>0</v>
      </c>
      <c r="J38" s="452">
        <f>J$5*建設_投入係数表!J36</f>
        <v>0</v>
      </c>
      <c r="K38" s="321">
        <f>K$5*建設_投入係数表!K36</f>
        <v>0</v>
      </c>
      <c r="L38" s="452">
        <f>L$5*建設_投入係数表!L36</f>
        <v>0</v>
      </c>
      <c r="M38" s="452">
        <f>M$5*建設_投入係数表!M36</f>
        <v>0</v>
      </c>
      <c r="N38" s="321">
        <f>N$5*建設_投入係数表!N36</f>
        <v>0</v>
      </c>
      <c r="O38" s="452">
        <f>O$5*建設_投入係数表!O36</f>
        <v>0</v>
      </c>
      <c r="P38" s="452">
        <f>P$5*建設_投入係数表!P36</f>
        <v>0</v>
      </c>
      <c r="Q38" s="452">
        <f>Q$5*建設_投入係数表!Q36</f>
        <v>0</v>
      </c>
      <c r="R38" s="321">
        <f>R$5*建設_投入係数表!R36</f>
        <v>0</v>
      </c>
      <c r="S38" s="321">
        <f>S$5*建設_投入係数表!S36</f>
        <v>0</v>
      </c>
      <c r="T38" s="452">
        <f>T$5*建設_投入係数表!T36</f>
        <v>0</v>
      </c>
      <c r="U38" s="452">
        <f>U$5*建設_投入係数表!U36</f>
        <v>0</v>
      </c>
      <c r="V38" s="321">
        <f>V$5*建設_投入係数表!V36</f>
        <v>0</v>
      </c>
      <c r="W38" s="452">
        <f>W$5*建設_投入係数表!W36</f>
        <v>0</v>
      </c>
      <c r="X38" s="452">
        <f>X$5*建設_投入係数表!X36</f>
        <v>0</v>
      </c>
      <c r="Y38" s="452">
        <f>Y$5*建設_投入係数表!Y36</f>
        <v>0</v>
      </c>
      <c r="Z38" s="452">
        <f>Z$5*建設_投入係数表!Z36</f>
        <v>0</v>
      </c>
      <c r="AA38" s="452">
        <f>AA$5*建設_投入係数表!AA36</f>
        <v>0</v>
      </c>
      <c r="AB38" s="452">
        <f>AB$5*建設_投入係数表!AB36</f>
        <v>0</v>
      </c>
      <c r="AC38" s="452">
        <f>AC$5*建設_投入係数表!AC36</f>
        <v>0</v>
      </c>
      <c r="AD38" s="452">
        <f>AD$5*建設_投入係数表!AD36</f>
        <v>0</v>
      </c>
      <c r="AE38" s="452">
        <f>AE$5*建設_投入係数表!AE36</f>
        <v>0</v>
      </c>
      <c r="AF38" s="321">
        <f>AF$5*建設_投入係数表!AF36</f>
        <v>0</v>
      </c>
      <c r="AG38" s="321">
        <f>AG$5*建設_投入係数表!AG36</f>
        <v>0</v>
      </c>
      <c r="AH38" s="321">
        <f>AH$5*建設_投入係数表!AH36</f>
        <v>0</v>
      </c>
      <c r="AI38" s="321">
        <f>AI$5*建設_投入係数表!AI36</f>
        <v>0</v>
      </c>
      <c r="AJ38" s="321">
        <f>AJ$5*建設_投入係数表!AJ36</f>
        <v>0</v>
      </c>
      <c r="AK38" s="452">
        <f>AK$5*建設_投入係数表!AK36</f>
        <v>0</v>
      </c>
      <c r="AL38" s="452">
        <f>AL$5*建設_投入係数表!AL36</f>
        <v>0</v>
      </c>
      <c r="AM38" s="452">
        <f>AM$5*建設_投入係数表!AM36</f>
        <v>0</v>
      </c>
      <c r="AN38" s="452">
        <f>AN$5*建設_投入係数表!AN36</f>
        <v>0</v>
      </c>
      <c r="AO38" s="452">
        <f>AO$5*建設_投入係数表!AO36</f>
        <v>0</v>
      </c>
      <c r="AP38" s="452">
        <f>AP$5*建設_投入係数表!AP36</f>
        <v>0</v>
      </c>
      <c r="AQ38" s="452">
        <f>AQ$5*建設_投入係数表!AQ36</f>
        <v>0</v>
      </c>
      <c r="AR38" s="321">
        <f>AR$5*建設_投入係数表!AR36</f>
        <v>0</v>
      </c>
      <c r="AS38" s="321">
        <f>AS$5*建設_投入係数表!AS36</f>
        <v>0</v>
      </c>
      <c r="AT38" s="452">
        <f>AT$5*建設_投入係数表!AT36</f>
        <v>0</v>
      </c>
      <c r="AU38" s="452">
        <f>AU$5*建設_投入係数表!AU36</f>
        <v>0</v>
      </c>
      <c r="AV38" s="452">
        <f>AV$5*建設_投入係数表!AV36</f>
        <v>0</v>
      </c>
      <c r="AW38" s="452">
        <f>AW$5*建設_投入係数表!AW36</f>
        <v>0</v>
      </c>
      <c r="AX38" s="321">
        <f>AX$5*建設_投入係数表!AX36</f>
        <v>0</v>
      </c>
      <c r="AY38" s="452">
        <f>AY$5*建設_投入係数表!AY36</f>
        <v>0</v>
      </c>
      <c r="AZ38" s="452">
        <f>AZ$5*建設_投入係数表!AZ36</f>
        <v>0</v>
      </c>
      <c r="BA38" s="452">
        <f>BA$5*建設_投入係数表!BA36</f>
        <v>0</v>
      </c>
      <c r="BB38" s="321">
        <f>BB$5*建設_投入係数表!BB36</f>
        <v>0</v>
      </c>
      <c r="BC38" s="321">
        <f>BC$5*建設_投入係数表!BC36</f>
        <v>0</v>
      </c>
      <c r="BD38" s="452">
        <f>BD$5*建設_投入係数表!BD36</f>
        <v>0</v>
      </c>
      <c r="BE38" s="452">
        <f>BE$5*建設_投入係数表!BE36</f>
        <v>0</v>
      </c>
      <c r="BF38" s="452">
        <f>BF$5*建設_投入係数表!BF36</f>
        <v>0</v>
      </c>
      <c r="BG38" s="452">
        <f>BG$5*建設_投入係数表!BG36</f>
        <v>0</v>
      </c>
      <c r="BH38" s="452">
        <f>BH$5*建設_投入係数表!BH36</f>
        <v>0</v>
      </c>
      <c r="BI38" s="452">
        <f>BI$5*建設_投入係数表!BI36</f>
        <v>0</v>
      </c>
      <c r="BJ38" s="452">
        <f>BJ$5*建設_投入係数表!BJ36</f>
        <v>0</v>
      </c>
      <c r="BK38" s="452">
        <f>BK$5*建設_投入係数表!BK36</f>
        <v>0</v>
      </c>
      <c r="BL38" s="452">
        <f>BL$5*建設_投入係数表!BL36</f>
        <v>0</v>
      </c>
      <c r="BM38" s="452">
        <f>BM$5*建設_投入係数表!BM36</f>
        <v>0</v>
      </c>
      <c r="BN38" s="452">
        <f>BN$5*建設_投入係数表!BN36</f>
        <v>0</v>
      </c>
      <c r="BO38" s="321">
        <f>BO$5*建設_投入係数表!BO36</f>
        <v>0</v>
      </c>
      <c r="BP38" s="452">
        <f>BP$5*建設_投入係数表!BP36</f>
        <v>0</v>
      </c>
      <c r="BQ38" s="452">
        <f>BQ$5*建設_投入係数表!BQ36</f>
        <v>0</v>
      </c>
      <c r="BR38" s="452">
        <f>BR$5*建設_投入係数表!BR36</f>
        <v>0</v>
      </c>
      <c r="BS38" s="452">
        <f>BS$5*建設_投入係数表!BS36</f>
        <v>0</v>
      </c>
      <c r="BT38" s="452">
        <f>BT$5*建設_投入係数表!BT36</f>
        <v>0</v>
      </c>
      <c r="BU38" s="452">
        <f>BU$5*建設_投入係数表!BU36</f>
        <v>0</v>
      </c>
      <c r="BV38" s="453">
        <f t="shared" si="51"/>
        <v>0</v>
      </c>
      <c r="BW38" s="315"/>
      <c r="BX38" s="315"/>
      <c r="BY38" s="315"/>
      <c r="BZ38" s="315"/>
      <c r="CA38" s="315"/>
      <c r="CB38" s="315"/>
      <c r="CC38" s="315"/>
      <c r="CD38" s="315"/>
      <c r="CE38" s="315"/>
      <c r="CF38" s="315"/>
      <c r="CG38" s="315"/>
      <c r="CH38" s="315"/>
    </row>
    <row r="39" spans="1:86">
      <c r="A39" s="317" t="s">
        <v>307</v>
      </c>
      <c r="B39" s="319" t="s">
        <v>308</v>
      </c>
      <c r="C39" s="321">
        <f>C$5*建設_投入係数表!C37</f>
        <v>0</v>
      </c>
      <c r="D39" s="321">
        <f>D$5*建設_投入係数表!D37</f>
        <v>0</v>
      </c>
      <c r="E39" s="321">
        <f>E$5*建設_投入係数表!E37</f>
        <v>0</v>
      </c>
      <c r="F39" s="321">
        <f>F$5*建設_投入係数表!F37</f>
        <v>0</v>
      </c>
      <c r="G39" s="452">
        <f>G$5*建設_投入係数表!G37</f>
        <v>0</v>
      </c>
      <c r="H39" s="452">
        <f>H$5*建設_投入係数表!H37</f>
        <v>0</v>
      </c>
      <c r="I39" s="321">
        <f>I$5*建設_投入係数表!I37</f>
        <v>0</v>
      </c>
      <c r="J39" s="452">
        <f>J$5*建設_投入係数表!J37</f>
        <v>0</v>
      </c>
      <c r="K39" s="321">
        <f>K$5*建設_投入係数表!K37</f>
        <v>0</v>
      </c>
      <c r="L39" s="452">
        <f>L$5*建設_投入係数表!L37</f>
        <v>0</v>
      </c>
      <c r="M39" s="452">
        <f>M$5*建設_投入係数表!M37</f>
        <v>0</v>
      </c>
      <c r="N39" s="321">
        <f>N$5*建設_投入係数表!N37</f>
        <v>0</v>
      </c>
      <c r="O39" s="452">
        <f>O$5*建設_投入係数表!O37</f>
        <v>0</v>
      </c>
      <c r="P39" s="452">
        <f>P$5*建設_投入係数表!P37</f>
        <v>0</v>
      </c>
      <c r="Q39" s="452">
        <f>Q$5*建設_投入係数表!Q37</f>
        <v>0</v>
      </c>
      <c r="R39" s="321">
        <f>R$5*建設_投入係数表!R37</f>
        <v>0</v>
      </c>
      <c r="S39" s="321">
        <f>S$5*建設_投入係数表!S37</f>
        <v>0</v>
      </c>
      <c r="T39" s="452">
        <f>T$5*建設_投入係数表!T37</f>
        <v>0</v>
      </c>
      <c r="U39" s="452">
        <f>U$5*建設_投入係数表!U37</f>
        <v>0</v>
      </c>
      <c r="V39" s="321">
        <f>V$5*建設_投入係数表!V37</f>
        <v>0</v>
      </c>
      <c r="W39" s="452">
        <f>W$5*建設_投入係数表!W37</f>
        <v>0</v>
      </c>
      <c r="X39" s="452">
        <f>X$5*建設_投入係数表!X37</f>
        <v>0</v>
      </c>
      <c r="Y39" s="452">
        <f>Y$5*建設_投入係数表!Y37</f>
        <v>0</v>
      </c>
      <c r="Z39" s="452">
        <f>Z$5*建設_投入係数表!Z37</f>
        <v>0</v>
      </c>
      <c r="AA39" s="452">
        <f>AA$5*建設_投入係数表!AA37</f>
        <v>0</v>
      </c>
      <c r="AB39" s="452">
        <f>AB$5*建設_投入係数表!AB37</f>
        <v>0</v>
      </c>
      <c r="AC39" s="452">
        <f>AC$5*建設_投入係数表!AC37</f>
        <v>0</v>
      </c>
      <c r="AD39" s="452">
        <f>AD$5*建設_投入係数表!AD37</f>
        <v>0</v>
      </c>
      <c r="AE39" s="452">
        <f>AE$5*建設_投入係数表!AE37</f>
        <v>0</v>
      </c>
      <c r="AF39" s="321">
        <f>AF$5*建設_投入係数表!AF37</f>
        <v>0</v>
      </c>
      <c r="AG39" s="321">
        <f>AG$5*建設_投入係数表!AG37</f>
        <v>0</v>
      </c>
      <c r="AH39" s="321">
        <f>AH$5*建設_投入係数表!AH37</f>
        <v>0</v>
      </c>
      <c r="AI39" s="321">
        <f>AI$5*建設_投入係数表!AI37</f>
        <v>0</v>
      </c>
      <c r="AJ39" s="321">
        <f>AJ$5*建設_投入係数表!AJ37</f>
        <v>0</v>
      </c>
      <c r="AK39" s="452">
        <f>AK$5*建設_投入係数表!AK37</f>
        <v>0</v>
      </c>
      <c r="AL39" s="452">
        <f>AL$5*建設_投入係数表!AL37</f>
        <v>0</v>
      </c>
      <c r="AM39" s="452">
        <f>AM$5*建設_投入係数表!AM37</f>
        <v>0</v>
      </c>
      <c r="AN39" s="452">
        <f>AN$5*建設_投入係数表!AN37</f>
        <v>0</v>
      </c>
      <c r="AO39" s="452">
        <f>AO$5*建設_投入係数表!AO37</f>
        <v>0</v>
      </c>
      <c r="AP39" s="452">
        <f>AP$5*建設_投入係数表!AP37</f>
        <v>0</v>
      </c>
      <c r="AQ39" s="452">
        <f>AQ$5*建設_投入係数表!AQ37</f>
        <v>0</v>
      </c>
      <c r="AR39" s="321">
        <f>AR$5*建設_投入係数表!AR37</f>
        <v>0</v>
      </c>
      <c r="AS39" s="321">
        <f>AS$5*建設_投入係数表!AS37</f>
        <v>0</v>
      </c>
      <c r="AT39" s="452">
        <f>AT$5*建設_投入係数表!AT37</f>
        <v>0</v>
      </c>
      <c r="AU39" s="452">
        <f>AU$5*建設_投入係数表!AU37</f>
        <v>0</v>
      </c>
      <c r="AV39" s="452">
        <f>AV$5*建設_投入係数表!AV37</f>
        <v>0</v>
      </c>
      <c r="AW39" s="452">
        <f>AW$5*建設_投入係数表!AW37</f>
        <v>0</v>
      </c>
      <c r="AX39" s="321">
        <f>AX$5*建設_投入係数表!AX37</f>
        <v>0</v>
      </c>
      <c r="AY39" s="452">
        <f>AY$5*建設_投入係数表!AY37</f>
        <v>0</v>
      </c>
      <c r="AZ39" s="452">
        <f>AZ$5*建設_投入係数表!AZ37</f>
        <v>0</v>
      </c>
      <c r="BA39" s="452">
        <f>BA$5*建設_投入係数表!BA37</f>
        <v>0</v>
      </c>
      <c r="BB39" s="321">
        <f>BB$5*建設_投入係数表!BB37</f>
        <v>0</v>
      </c>
      <c r="BC39" s="321">
        <f>BC$5*建設_投入係数表!BC37</f>
        <v>0</v>
      </c>
      <c r="BD39" s="452">
        <f>BD$5*建設_投入係数表!BD37</f>
        <v>0</v>
      </c>
      <c r="BE39" s="452">
        <f>BE$5*建設_投入係数表!BE37</f>
        <v>0</v>
      </c>
      <c r="BF39" s="452">
        <f>BF$5*建設_投入係数表!BF37</f>
        <v>0</v>
      </c>
      <c r="BG39" s="452">
        <f>BG$5*建設_投入係数表!BG37</f>
        <v>0</v>
      </c>
      <c r="BH39" s="452">
        <f>BH$5*建設_投入係数表!BH37</f>
        <v>0</v>
      </c>
      <c r="BI39" s="452">
        <f>BI$5*建設_投入係数表!BI37</f>
        <v>0</v>
      </c>
      <c r="BJ39" s="452">
        <f>BJ$5*建設_投入係数表!BJ37</f>
        <v>0</v>
      </c>
      <c r="BK39" s="452">
        <f>BK$5*建設_投入係数表!BK37</f>
        <v>0</v>
      </c>
      <c r="BL39" s="452">
        <f>BL$5*建設_投入係数表!BL37</f>
        <v>0</v>
      </c>
      <c r="BM39" s="452">
        <f>BM$5*建設_投入係数表!BM37</f>
        <v>0</v>
      </c>
      <c r="BN39" s="452">
        <f>BN$5*建設_投入係数表!BN37</f>
        <v>0</v>
      </c>
      <c r="BO39" s="321">
        <f>BO$5*建設_投入係数表!BO37</f>
        <v>0</v>
      </c>
      <c r="BP39" s="452">
        <f>BP$5*建設_投入係数表!BP37</f>
        <v>0</v>
      </c>
      <c r="BQ39" s="452">
        <f>BQ$5*建設_投入係数表!BQ37</f>
        <v>0</v>
      </c>
      <c r="BR39" s="452">
        <f>BR$5*建設_投入係数表!BR37</f>
        <v>0</v>
      </c>
      <c r="BS39" s="452">
        <f>BS$5*建設_投入係数表!BS37</f>
        <v>0</v>
      </c>
      <c r="BT39" s="452">
        <f>BT$5*建設_投入係数表!BT37</f>
        <v>0</v>
      </c>
      <c r="BU39" s="452">
        <f>BU$5*建設_投入係数表!BU37</f>
        <v>0</v>
      </c>
      <c r="BV39" s="453">
        <f t="shared" si="51"/>
        <v>0</v>
      </c>
    </row>
    <row r="40" spans="1:86">
      <c r="A40" s="317" t="s">
        <v>309</v>
      </c>
      <c r="B40" s="319" t="s">
        <v>271</v>
      </c>
      <c r="C40" s="321">
        <f>C$5*建設_投入係数表!C38</f>
        <v>0</v>
      </c>
      <c r="D40" s="321">
        <f>D$5*建設_投入係数表!D38</f>
        <v>0</v>
      </c>
      <c r="E40" s="321">
        <f>E$5*建設_投入係数表!E38</f>
        <v>0</v>
      </c>
      <c r="F40" s="321">
        <f>F$5*建設_投入係数表!F38</f>
        <v>0</v>
      </c>
      <c r="G40" s="452">
        <f>G$5*建設_投入係数表!G38</f>
        <v>0</v>
      </c>
      <c r="H40" s="452">
        <f>H$5*建設_投入係数表!H38</f>
        <v>0</v>
      </c>
      <c r="I40" s="321">
        <f>I$5*建設_投入係数表!I38</f>
        <v>0</v>
      </c>
      <c r="J40" s="452">
        <f>J$5*建設_投入係数表!J38</f>
        <v>0</v>
      </c>
      <c r="K40" s="321">
        <f>K$5*建設_投入係数表!K38</f>
        <v>0</v>
      </c>
      <c r="L40" s="452">
        <f>L$5*建設_投入係数表!L38</f>
        <v>0</v>
      </c>
      <c r="M40" s="452">
        <f>M$5*建設_投入係数表!M38</f>
        <v>0</v>
      </c>
      <c r="N40" s="321">
        <f>N$5*建設_投入係数表!N38</f>
        <v>0</v>
      </c>
      <c r="O40" s="452">
        <f>O$5*建設_投入係数表!O38</f>
        <v>0</v>
      </c>
      <c r="P40" s="452">
        <f>P$5*建設_投入係数表!P38</f>
        <v>0</v>
      </c>
      <c r="Q40" s="452">
        <f>Q$5*建設_投入係数表!Q38</f>
        <v>0</v>
      </c>
      <c r="R40" s="321">
        <f>R$5*建設_投入係数表!R38</f>
        <v>0</v>
      </c>
      <c r="S40" s="321">
        <f>S$5*建設_投入係数表!S38</f>
        <v>0</v>
      </c>
      <c r="T40" s="452">
        <f>T$5*建設_投入係数表!T38</f>
        <v>0</v>
      </c>
      <c r="U40" s="452">
        <f>U$5*建設_投入係数表!U38</f>
        <v>0</v>
      </c>
      <c r="V40" s="321">
        <f>V$5*建設_投入係数表!V38</f>
        <v>0</v>
      </c>
      <c r="W40" s="452">
        <f>W$5*建設_投入係数表!W38</f>
        <v>0</v>
      </c>
      <c r="X40" s="452">
        <f>X$5*建設_投入係数表!X38</f>
        <v>0</v>
      </c>
      <c r="Y40" s="452">
        <f>Y$5*建設_投入係数表!Y38</f>
        <v>0</v>
      </c>
      <c r="Z40" s="452">
        <f>Z$5*建設_投入係数表!Z38</f>
        <v>0</v>
      </c>
      <c r="AA40" s="452">
        <f>AA$5*建設_投入係数表!AA38</f>
        <v>0</v>
      </c>
      <c r="AB40" s="452">
        <f>AB$5*建設_投入係数表!AB38</f>
        <v>0</v>
      </c>
      <c r="AC40" s="452">
        <f>AC$5*建設_投入係数表!AC38</f>
        <v>0</v>
      </c>
      <c r="AD40" s="452">
        <f>AD$5*建設_投入係数表!AD38</f>
        <v>0</v>
      </c>
      <c r="AE40" s="452">
        <f>AE$5*建設_投入係数表!AE38</f>
        <v>0</v>
      </c>
      <c r="AF40" s="321">
        <f>AF$5*建設_投入係数表!AF38</f>
        <v>0</v>
      </c>
      <c r="AG40" s="321">
        <f>AG$5*建設_投入係数表!AG38</f>
        <v>0</v>
      </c>
      <c r="AH40" s="321">
        <f>AH$5*建設_投入係数表!AH38</f>
        <v>0</v>
      </c>
      <c r="AI40" s="321">
        <f>AI$5*建設_投入係数表!AI38</f>
        <v>0</v>
      </c>
      <c r="AJ40" s="321">
        <f>AJ$5*建設_投入係数表!AJ38</f>
        <v>0</v>
      </c>
      <c r="AK40" s="452">
        <f>AK$5*建設_投入係数表!AK38</f>
        <v>0</v>
      </c>
      <c r="AL40" s="452">
        <f>AL$5*建設_投入係数表!AL38</f>
        <v>0</v>
      </c>
      <c r="AM40" s="452">
        <f>AM$5*建設_投入係数表!AM38</f>
        <v>0</v>
      </c>
      <c r="AN40" s="452">
        <f>AN$5*建設_投入係数表!AN38</f>
        <v>0</v>
      </c>
      <c r="AO40" s="452">
        <f>AO$5*建設_投入係数表!AO38</f>
        <v>0</v>
      </c>
      <c r="AP40" s="452">
        <f>AP$5*建設_投入係数表!AP38</f>
        <v>0</v>
      </c>
      <c r="AQ40" s="452">
        <f>AQ$5*建設_投入係数表!AQ38</f>
        <v>0</v>
      </c>
      <c r="AR40" s="321">
        <f>AR$5*建設_投入係数表!AR38</f>
        <v>0</v>
      </c>
      <c r="AS40" s="321">
        <f>AS$5*建設_投入係数表!AS38</f>
        <v>0</v>
      </c>
      <c r="AT40" s="452">
        <f>AT$5*建設_投入係数表!AT38</f>
        <v>0</v>
      </c>
      <c r="AU40" s="452">
        <f>AU$5*建設_投入係数表!AU38</f>
        <v>0</v>
      </c>
      <c r="AV40" s="452">
        <f>AV$5*建設_投入係数表!AV38</f>
        <v>0</v>
      </c>
      <c r="AW40" s="452">
        <f>AW$5*建設_投入係数表!AW38</f>
        <v>0</v>
      </c>
      <c r="AX40" s="321">
        <f>AX$5*建設_投入係数表!AX38</f>
        <v>0</v>
      </c>
      <c r="AY40" s="452">
        <f>AY$5*建設_投入係数表!AY38</f>
        <v>0</v>
      </c>
      <c r="AZ40" s="452">
        <f>AZ$5*建設_投入係数表!AZ38</f>
        <v>0</v>
      </c>
      <c r="BA40" s="452">
        <f>BA$5*建設_投入係数表!BA38</f>
        <v>0</v>
      </c>
      <c r="BB40" s="321">
        <f>BB$5*建設_投入係数表!BB38</f>
        <v>0</v>
      </c>
      <c r="BC40" s="321">
        <f>BC$5*建設_投入係数表!BC38</f>
        <v>0</v>
      </c>
      <c r="BD40" s="452">
        <f>BD$5*建設_投入係数表!BD38</f>
        <v>0</v>
      </c>
      <c r="BE40" s="452">
        <f>BE$5*建設_投入係数表!BE38</f>
        <v>0</v>
      </c>
      <c r="BF40" s="452">
        <f>BF$5*建設_投入係数表!BF38</f>
        <v>0</v>
      </c>
      <c r="BG40" s="452">
        <f>BG$5*建設_投入係数表!BG38</f>
        <v>0</v>
      </c>
      <c r="BH40" s="452">
        <f>BH$5*建設_投入係数表!BH38</f>
        <v>0</v>
      </c>
      <c r="BI40" s="452">
        <f>BI$5*建設_投入係数表!BI38</f>
        <v>0</v>
      </c>
      <c r="BJ40" s="452">
        <f>BJ$5*建設_投入係数表!BJ38</f>
        <v>0</v>
      </c>
      <c r="BK40" s="452">
        <f>BK$5*建設_投入係数表!BK38</f>
        <v>0</v>
      </c>
      <c r="BL40" s="452">
        <f>BL$5*建設_投入係数表!BL38</f>
        <v>0</v>
      </c>
      <c r="BM40" s="452">
        <f>BM$5*建設_投入係数表!BM38</f>
        <v>0</v>
      </c>
      <c r="BN40" s="452">
        <f>BN$5*建設_投入係数表!BN38</f>
        <v>0</v>
      </c>
      <c r="BO40" s="321">
        <f>BO$5*建設_投入係数表!BO38</f>
        <v>0</v>
      </c>
      <c r="BP40" s="452">
        <f>BP$5*建設_投入係数表!BP38</f>
        <v>0</v>
      </c>
      <c r="BQ40" s="452">
        <f>BQ$5*建設_投入係数表!BQ38</f>
        <v>0</v>
      </c>
      <c r="BR40" s="452">
        <f>BR$5*建設_投入係数表!BR38</f>
        <v>0</v>
      </c>
      <c r="BS40" s="452">
        <f>BS$5*建設_投入係数表!BS38</f>
        <v>0</v>
      </c>
      <c r="BT40" s="452">
        <f>BT$5*建設_投入係数表!BT38</f>
        <v>0</v>
      </c>
      <c r="BU40" s="452">
        <f>BU$5*建設_投入係数表!BU38</f>
        <v>0</v>
      </c>
      <c r="BV40" s="453">
        <f t="shared" si="51"/>
        <v>0</v>
      </c>
    </row>
    <row r="41" spans="1:86" ht="14.25" thickBot="1">
      <c r="A41" s="317" t="s">
        <v>310</v>
      </c>
      <c r="B41" s="319" t="s">
        <v>311</v>
      </c>
      <c r="C41" s="321">
        <f>C$5*建設_投入係数表!C39</f>
        <v>0</v>
      </c>
      <c r="D41" s="321">
        <f>D$5*建設_投入係数表!D39</f>
        <v>0</v>
      </c>
      <c r="E41" s="321">
        <f>E$5*建設_投入係数表!E39</f>
        <v>0</v>
      </c>
      <c r="F41" s="321">
        <f>F$5*建設_投入係数表!F39</f>
        <v>0</v>
      </c>
      <c r="G41" s="452">
        <f>G$5*建設_投入係数表!G39</f>
        <v>0</v>
      </c>
      <c r="H41" s="452">
        <f>H$5*建設_投入係数表!H39</f>
        <v>0</v>
      </c>
      <c r="I41" s="321">
        <f>I$5*建設_投入係数表!I39</f>
        <v>0</v>
      </c>
      <c r="J41" s="452">
        <f>J$5*建設_投入係数表!J39</f>
        <v>0</v>
      </c>
      <c r="K41" s="321">
        <f>K$5*建設_投入係数表!K39</f>
        <v>0</v>
      </c>
      <c r="L41" s="452">
        <f>L$5*建設_投入係数表!L39</f>
        <v>0</v>
      </c>
      <c r="M41" s="452">
        <f>M$5*建設_投入係数表!M39</f>
        <v>0</v>
      </c>
      <c r="N41" s="321">
        <f>N$5*建設_投入係数表!N39</f>
        <v>0</v>
      </c>
      <c r="O41" s="452">
        <f>O$5*建設_投入係数表!O39</f>
        <v>0</v>
      </c>
      <c r="P41" s="452">
        <f>P$5*建設_投入係数表!P39</f>
        <v>0</v>
      </c>
      <c r="Q41" s="452">
        <f>Q$5*建設_投入係数表!Q39</f>
        <v>0</v>
      </c>
      <c r="R41" s="321">
        <f>R$5*建設_投入係数表!R39</f>
        <v>0</v>
      </c>
      <c r="S41" s="321">
        <f>S$5*建設_投入係数表!S39</f>
        <v>0</v>
      </c>
      <c r="T41" s="452">
        <f>T$5*建設_投入係数表!T39</f>
        <v>0</v>
      </c>
      <c r="U41" s="452">
        <f>U$5*建設_投入係数表!U39</f>
        <v>0</v>
      </c>
      <c r="V41" s="321">
        <f>V$5*建設_投入係数表!V39</f>
        <v>0</v>
      </c>
      <c r="W41" s="452">
        <f>W$5*建設_投入係数表!W39</f>
        <v>0</v>
      </c>
      <c r="X41" s="452">
        <f>X$5*建設_投入係数表!X39</f>
        <v>0</v>
      </c>
      <c r="Y41" s="452">
        <f>Y$5*建設_投入係数表!Y39</f>
        <v>0</v>
      </c>
      <c r="Z41" s="452">
        <f>Z$5*建設_投入係数表!Z39</f>
        <v>0</v>
      </c>
      <c r="AA41" s="452">
        <f>AA$5*建設_投入係数表!AA39</f>
        <v>0</v>
      </c>
      <c r="AB41" s="452">
        <f>AB$5*建設_投入係数表!AB39</f>
        <v>0</v>
      </c>
      <c r="AC41" s="452">
        <f>AC$5*建設_投入係数表!AC39</f>
        <v>0</v>
      </c>
      <c r="AD41" s="452">
        <f>AD$5*建設_投入係数表!AD39</f>
        <v>0</v>
      </c>
      <c r="AE41" s="452">
        <f>AE$5*建設_投入係数表!AE39</f>
        <v>0</v>
      </c>
      <c r="AF41" s="321">
        <f>AF$5*建設_投入係数表!AF39</f>
        <v>0</v>
      </c>
      <c r="AG41" s="321">
        <f>AG$5*建設_投入係数表!AG39</f>
        <v>0</v>
      </c>
      <c r="AH41" s="321">
        <f>AH$5*建設_投入係数表!AH39</f>
        <v>0</v>
      </c>
      <c r="AI41" s="321">
        <f>AI$5*建設_投入係数表!AI39</f>
        <v>0</v>
      </c>
      <c r="AJ41" s="321">
        <f>AJ$5*建設_投入係数表!AJ39</f>
        <v>0</v>
      </c>
      <c r="AK41" s="452">
        <f>AK$5*建設_投入係数表!AK39</f>
        <v>0</v>
      </c>
      <c r="AL41" s="452">
        <f>AL$5*建設_投入係数表!AL39</f>
        <v>0</v>
      </c>
      <c r="AM41" s="452">
        <f>AM$5*建設_投入係数表!AM39</f>
        <v>0</v>
      </c>
      <c r="AN41" s="452">
        <f>AN$5*建設_投入係数表!AN39</f>
        <v>0</v>
      </c>
      <c r="AO41" s="452">
        <f>AO$5*建設_投入係数表!AO39</f>
        <v>0</v>
      </c>
      <c r="AP41" s="452">
        <f>AP$5*建設_投入係数表!AP39</f>
        <v>0</v>
      </c>
      <c r="AQ41" s="452">
        <f>AQ$5*建設_投入係数表!AQ39</f>
        <v>0</v>
      </c>
      <c r="AR41" s="321">
        <f>AR$5*建設_投入係数表!AR39</f>
        <v>0</v>
      </c>
      <c r="AS41" s="321">
        <f>AS$5*建設_投入係数表!AS39</f>
        <v>0</v>
      </c>
      <c r="AT41" s="452">
        <f>AT$5*建設_投入係数表!AT39</f>
        <v>0</v>
      </c>
      <c r="AU41" s="452">
        <f>AU$5*建設_投入係数表!AU39</f>
        <v>0</v>
      </c>
      <c r="AV41" s="452">
        <f>AV$5*建設_投入係数表!AV39</f>
        <v>0</v>
      </c>
      <c r="AW41" s="452">
        <f>AW$5*建設_投入係数表!AW39</f>
        <v>0</v>
      </c>
      <c r="AX41" s="321">
        <f>AX$5*建設_投入係数表!AX39</f>
        <v>0</v>
      </c>
      <c r="AY41" s="452">
        <f>AY$5*建設_投入係数表!AY39</f>
        <v>0</v>
      </c>
      <c r="AZ41" s="452">
        <f>AZ$5*建設_投入係数表!AZ39</f>
        <v>0</v>
      </c>
      <c r="BA41" s="452">
        <f>BA$5*建設_投入係数表!BA39</f>
        <v>0</v>
      </c>
      <c r="BB41" s="321">
        <f>BB$5*建設_投入係数表!BB39</f>
        <v>0</v>
      </c>
      <c r="BC41" s="321">
        <f>BC$5*建設_投入係数表!BC39</f>
        <v>0</v>
      </c>
      <c r="BD41" s="452">
        <f>BD$5*建設_投入係数表!BD39</f>
        <v>0</v>
      </c>
      <c r="BE41" s="452">
        <f>BE$5*建設_投入係数表!BE39</f>
        <v>0</v>
      </c>
      <c r="BF41" s="452">
        <f>BF$5*建設_投入係数表!BF39</f>
        <v>0</v>
      </c>
      <c r="BG41" s="452">
        <f>BG$5*建設_投入係数表!BG39</f>
        <v>0</v>
      </c>
      <c r="BH41" s="452">
        <f>BH$5*建設_投入係数表!BH39</f>
        <v>0</v>
      </c>
      <c r="BI41" s="452">
        <f>BI$5*建設_投入係数表!BI39</f>
        <v>0</v>
      </c>
      <c r="BJ41" s="452">
        <f>BJ$5*建設_投入係数表!BJ39</f>
        <v>0</v>
      </c>
      <c r="BK41" s="452">
        <f>BK$5*建設_投入係数表!BK39</f>
        <v>0</v>
      </c>
      <c r="BL41" s="452">
        <f>BL$5*建設_投入係数表!BL39</f>
        <v>0</v>
      </c>
      <c r="BM41" s="452">
        <f>BM$5*建設_投入係数表!BM39</f>
        <v>0</v>
      </c>
      <c r="BN41" s="452">
        <f>BN$5*建設_投入係数表!BN39</f>
        <v>0</v>
      </c>
      <c r="BO41" s="321">
        <f>BO$5*建設_投入係数表!BO39</f>
        <v>0</v>
      </c>
      <c r="BP41" s="452">
        <f>BP$5*建設_投入係数表!BP39</f>
        <v>0</v>
      </c>
      <c r="BQ41" s="452">
        <f>BQ$5*建設_投入係数表!BQ39</f>
        <v>0</v>
      </c>
      <c r="BR41" s="452">
        <f>BR$5*建設_投入係数表!BR39</f>
        <v>0</v>
      </c>
      <c r="BS41" s="452">
        <f>BS$5*建設_投入係数表!BS39</f>
        <v>0</v>
      </c>
      <c r="BT41" s="452">
        <f>BT$5*建設_投入係数表!BT39</f>
        <v>0</v>
      </c>
      <c r="BU41" s="452">
        <f>BU$5*建設_投入係数表!BU39</f>
        <v>0</v>
      </c>
      <c r="BV41" s="453">
        <f t="shared" si="51"/>
        <v>0</v>
      </c>
      <c r="BW41" s="366"/>
      <c r="BX41" s="365"/>
    </row>
    <row r="42" spans="1:86" ht="14.25" thickBot="1">
      <c r="A42" s="592">
        <v>70</v>
      </c>
      <c r="B42" s="593" t="s">
        <v>272</v>
      </c>
      <c r="C42" s="594">
        <f>C$5*建設_投入係数表!C40</f>
        <v>0</v>
      </c>
      <c r="D42" s="594">
        <f>D$5*建設_投入係数表!D40</f>
        <v>0</v>
      </c>
      <c r="E42" s="594">
        <f>E$5*建設_投入係数表!E40</f>
        <v>0</v>
      </c>
      <c r="F42" s="594">
        <f>F$5*建設_投入係数表!F40</f>
        <v>0</v>
      </c>
      <c r="G42" s="596">
        <f>G$5*建設_投入係数表!G40</f>
        <v>0</v>
      </c>
      <c r="H42" s="596">
        <f>H$5*建設_投入係数表!H40</f>
        <v>0</v>
      </c>
      <c r="I42" s="594">
        <f>I$5*建設_投入係数表!I40</f>
        <v>0</v>
      </c>
      <c r="J42" s="596">
        <f>J$5*建設_投入係数表!J40</f>
        <v>0</v>
      </c>
      <c r="K42" s="594">
        <f>K$5*建設_投入係数表!K40</f>
        <v>0</v>
      </c>
      <c r="L42" s="596">
        <f>L$5*建設_投入係数表!L40</f>
        <v>0</v>
      </c>
      <c r="M42" s="596">
        <f>M$5*建設_投入係数表!M40</f>
        <v>0</v>
      </c>
      <c r="N42" s="594">
        <f>N$5*建設_投入係数表!N40</f>
        <v>0</v>
      </c>
      <c r="O42" s="596">
        <f>O$5*建設_投入係数表!O40</f>
        <v>0</v>
      </c>
      <c r="P42" s="596">
        <f>P$5*建設_投入係数表!P40</f>
        <v>0</v>
      </c>
      <c r="Q42" s="596">
        <f>Q$5*建設_投入係数表!Q40</f>
        <v>0</v>
      </c>
      <c r="R42" s="594">
        <f>R$5*建設_投入係数表!R40</f>
        <v>0</v>
      </c>
      <c r="S42" s="594">
        <f>S$5*建設_投入係数表!S40</f>
        <v>0</v>
      </c>
      <c r="T42" s="596">
        <f>T$5*建設_投入係数表!T40</f>
        <v>0</v>
      </c>
      <c r="U42" s="596">
        <f>U$5*建設_投入係数表!U40</f>
        <v>0</v>
      </c>
      <c r="V42" s="594">
        <f>V$5*建設_投入係数表!V40</f>
        <v>0</v>
      </c>
      <c r="W42" s="596">
        <f>W$5*建設_投入係数表!W40</f>
        <v>0</v>
      </c>
      <c r="X42" s="596">
        <f>X$5*建設_投入係数表!X40</f>
        <v>0</v>
      </c>
      <c r="Y42" s="596">
        <f>Y$5*建設_投入係数表!Y40</f>
        <v>0</v>
      </c>
      <c r="Z42" s="596">
        <f>Z$5*建設_投入係数表!Z40</f>
        <v>0</v>
      </c>
      <c r="AA42" s="596">
        <f>AA$5*建設_投入係数表!AA40</f>
        <v>0</v>
      </c>
      <c r="AB42" s="596">
        <f>AB$5*建設_投入係数表!AB40</f>
        <v>0</v>
      </c>
      <c r="AC42" s="596">
        <f>AC$5*建設_投入係数表!AC40</f>
        <v>0</v>
      </c>
      <c r="AD42" s="596">
        <f>AD$5*建設_投入係数表!AD40</f>
        <v>0</v>
      </c>
      <c r="AE42" s="596">
        <f>AE$5*建設_投入係数表!AE40</f>
        <v>0</v>
      </c>
      <c r="AF42" s="594">
        <f>AF$5*建設_投入係数表!AF40</f>
        <v>0</v>
      </c>
      <c r="AG42" s="594">
        <f>AG$5*建設_投入係数表!AG40</f>
        <v>0</v>
      </c>
      <c r="AH42" s="594">
        <f>AH$5*建設_投入係数表!AH40</f>
        <v>0</v>
      </c>
      <c r="AI42" s="594">
        <f>AI$5*建設_投入係数表!AI40</f>
        <v>0</v>
      </c>
      <c r="AJ42" s="594">
        <f>AJ$5*建設_投入係数表!AJ40</f>
        <v>0</v>
      </c>
      <c r="AK42" s="596">
        <f>AK$5*建設_投入係数表!AK40</f>
        <v>0</v>
      </c>
      <c r="AL42" s="596">
        <f>AL$5*建設_投入係数表!AL40</f>
        <v>0</v>
      </c>
      <c r="AM42" s="596">
        <f>AM$5*建設_投入係数表!AM40</f>
        <v>0</v>
      </c>
      <c r="AN42" s="596">
        <f>AN$5*建設_投入係数表!AN40</f>
        <v>0</v>
      </c>
      <c r="AO42" s="596">
        <f>AO$5*建設_投入係数表!AO40</f>
        <v>0</v>
      </c>
      <c r="AP42" s="596">
        <f>AP$5*建設_投入係数表!AP40</f>
        <v>0</v>
      </c>
      <c r="AQ42" s="596">
        <f>AQ$5*建設_投入係数表!AQ40</f>
        <v>0</v>
      </c>
      <c r="AR42" s="594">
        <f>AR$5*建設_投入係数表!AR40</f>
        <v>0</v>
      </c>
      <c r="AS42" s="594">
        <f>AS$5*建設_投入係数表!AS40</f>
        <v>0</v>
      </c>
      <c r="AT42" s="596">
        <f>AT$5*建設_投入係数表!AT40</f>
        <v>0</v>
      </c>
      <c r="AU42" s="596">
        <f>AU$5*建設_投入係数表!AU40</f>
        <v>0</v>
      </c>
      <c r="AV42" s="596">
        <f>AV$5*建設_投入係数表!AV40</f>
        <v>0</v>
      </c>
      <c r="AW42" s="596">
        <f>AW$5*建設_投入係数表!AW40</f>
        <v>0</v>
      </c>
      <c r="AX42" s="594">
        <f>AX$5*建設_投入係数表!AX40</f>
        <v>0</v>
      </c>
      <c r="AY42" s="596">
        <f>AY$5*建設_投入係数表!AY40</f>
        <v>0</v>
      </c>
      <c r="AZ42" s="596">
        <f>AZ$5*建設_投入係数表!AZ40</f>
        <v>0</v>
      </c>
      <c r="BA42" s="596">
        <f>BA$5*建設_投入係数表!BA40</f>
        <v>0</v>
      </c>
      <c r="BB42" s="594">
        <f>BB$5*建設_投入係数表!BB40</f>
        <v>0</v>
      </c>
      <c r="BC42" s="594">
        <f>BC$5*建設_投入係数表!BC40</f>
        <v>0</v>
      </c>
      <c r="BD42" s="596">
        <f>BD$5*建設_投入係数表!BD40</f>
        <v>0</v>
      </c>
      <c r="BE42" s="596">
        <f>BE$5*建設_投入係数表!BE40</f>
        <v>0</v>
      </c>
      <c r="BF42" s="596">
        <f>BF$5*建設_投入係数表!BF40</f>
        <v>0</v>
      </c>
      <c r="BG42" s="596">
        <f>BG$5*建設_投入係数表!BG40</f>
        <v>0</v>
      </c>
      <c r="BH42" s="596">
        <f>BH$5*建設_投入係数表!BH40</f>
        <v>0</v>
      </c>
      <c r="BI42" s="596">
        <f>BI$5*建設_投入係数表!BI40</f>
        <v>0</v>
      </c>
      <c r="BJ42" s="596">
        <f>BJ$5*建設_投入係数表!BJ40</f>
        <v>0</v>
      </c>
      <c r="BK42" s="596">
        <f>BK$5*建設_投入係数表!BK40</f>
        <v>0</v>
      </c>
      <c r="BL42" s="596">
        <f>BL$5*建設_投入係数表!BL40</f>
        <v>0</v>
      </c>
      <c r="BM42" s="596">
        <f>BM$5*建設_投入係数表!BM40</f>
        <v>0</v>
      </c>
      <c r="BN42" s="596">
        <f>BN$5*建設_投入係数表!BN40</f>
        <v>0</v>
      </c>
      <c r="BO42" s="594">
        <f>BO$5*建設_投入係数表!BO40</f>
        <v>0</v>
      </c>
      <c r="BP42" s="596">
        <f>BP$5*建設_投入係数表!BP40</f>
        <v>0</v>
      </c>
      <c r="BQ42" s="596">
        <f>BQ$5*建設_投入係数表!BQ40</f>
        <v>0</v>
      </c>
      <c r="BR42" s="596">
        <f>BR$5*建設_投入係数表!BR40</f>
        <v>0</v>
      </c>
      <c r="BS42" s="596">
        <f>BS$5*建設_投入係数表!BS40</f>
        <v>0</v>
      </c>
      <c r="BT42" s="596">
        <f>BT$5*建設_投入係数表!BT40</f>
        <v>0</v>
      </c>
      <c r="BU42" s="596">
        <f>BU$5*建設_投入係数表!BU40</f>
        <v>0</v>
      </c>
      <c r="BV42" s="541">
        <f>SUM(G42:H42,J42,L42:M42,O42:Q42,T42:U42,X42:AE42,AK42:AQ42,AT42:AW42,AY42:BA42,BD42:BN42,BP42:BU42)</f>
        <v>0</v>
      </c>
      <c r="BW42" s="366" t="s">
        <v>832</v>
      </c>
      <c r="BX42" s="595" t="s">
        <v>734</v>
      </c>
      <c r="BY42" s="595"/>
      <c r="BZ42" s="595"/>
      <c r="CA42" s="595"/>
      <c r="CB42" s="595"/>
    </row>
    <row r="43" spans="1:86" ht="14.25" thickBot="1">
      <c r="A43" s="440">
        <v>71</v>
      </c>
      <c r="B43" s="572" t="s">
        <v>213</v>
      </c>
      <c r="C43" s="321">
        <f>C$5*建設_投入係数表!C41</f>
        <v>0</v>
      </c>
      <c r="D43" s="321">
        <f>D$5*建設_投入係数表!D41</f>
        <v>0</v>
      </c>
      <c r="E43" s="321">
        <f>E$5*建設_投入係数表!E41</f>
        <v>0</v>
      </c>
      <c r="F43" s="321">
        <f>F$5*建設_投入係数表!F41</f>
        <v>0</v>
      </c>
      <c r="G43" s="452">
        <f>G$5*建設_投入係数表!G41</f>
        <v>0</v>
      </c>
      <c r="H43" s="452">
        <f>H$5*建設_投入係数表!H41</f>
        <v>0</v>
      </c>
      <c r="I43" s="321">
        <f>I$5*建設_投入係数表!I41</f>
        <v>0</v>
      </c>
      <c r="J43" s="452">
        <f>J$5*建設_投入係数表!J41</f>
        <v>0</v>
      </c>
      <c r="K43" s="321">
        <f>K$5*建設_投入係数表!K41</f>
        <v>0</v>
      </c>
      <c r="L43" s="452">
        <f>L$5*建設_投入係数表!L41</f>
        <v>0</v>
      </c>
      <c r="M43" s="452">
        <f>M$5*建設_投入係数表!M41</f>
        <v>0</v>
      </c>
      <c r="N43" s="321">
        <f>N$5*建設_投入係数表!N41</f>
        <v>0</v>
      </c>
      <c r="O43" s="452">
        <f>O$5*建設_投入係数表!O41</f>
        <v>0</v>
      </c>
      <c r="P43" s="452">
        <f>P$5*建設_投入係数表!P41</f>
        <v>0</v>
      </c>
      <c r="Q43" s="452">
        <f>Q$5*建設_投入係数表!Q41</f>
        <v>0</v>
      </c>
      <c r="R43" s="321">
        <f>R$5*建設_投入係数表!R41</f>
        <v>0</v>
      </c>
      <c r="S43" s="321">
        <f>S$5*建設_投入係数表!S41</f>
        <v>0</v>
      </c>
      <c r="T43" s="452">
        <f>T$5*建設_投入係数表!T41</f>
        <v>0</v>
      </c>
      <c r="U43" s="452">
        <f>U$5*建設_投入係数表!U41</f>
        <v>0</v>
      </c>
      <c r="V43" s="321">
        <f>V$5*建設_投入係数表!V41</f>
        <v>0</v>
      </c>
      <c r="W43" s="452">
        <f>W$5*建設_投入係数表!W41</f>
        <v>0</v>
      </c>
      <c r="X43" s="452">
        <f>X$5*建設_投入係数表!X41</f>
        <v>0</v>
      </c>
      <c r="Y43" s="452">
        <f>Y$5*建設_投入係数表!Y41</f>
        <v>0</v>
      </c>
      <c r="Z43" s="452">
        <f>Z$5*建設_投入係数表!Z41</f>
        <v>0</v>
      </c>
      <c r="AA43" s="452">
        <f>AA$5*建設_投入係数表!AA41</f>
        <v>0</v>
      </c>
      <c r="AB43" s="452">
        <f>AB$5*建設_投入係数表!AB41</f>
        <v>0</v>
      </c>
      <c r="AC43" s="452">
        <f>AC$5*建設_投入係数表!AC41</f>
        <v>0</v>
      </c>
      <c r="AD43" s="452">
        <f>AD$5*建設_投入係数表!AD41</f>
        <v>0</v>
      </c>
      <c r="AE43" s="452">
        <f>AE$5*建設_投入係数表!AE41</f>
        <v>0</v>
      </c>
      <c r="AF43" s="321">
        <f>AF$5*建設_投入係数表!AF41</f>
        <v>0</v>
      </c>
      <c r="AG43" s="321">
        <f>AG$5*建設_投入係数表!AG41</f>
        <v>0</v>
      </c>
      <c r="AH43" s="321">
        <f>AH$5*建設_投入係数表!AH41</f>
        <v>0</v>
      </c>
      <c r="AI43" s="321">
        <f>AI$5*建設_投入係数表!AI41</f>
        <v>0</v>
      </c>
      <c r="AJ43" s="321">
        <f>AJ$5*建設_投入係数表!AJ41</f>
        <v>0</v>
      </c>
      <c r="AK43" s="452">
        <f>AK$5*建設_投入係数表!AK41</f>
        <v>0</v>
      </c>
      <c r="AL43" s="452">
        <f>AL$5*建設_投入係数表!AL41</f>
        <v>0</v>
      </c>
      <c r="AM43" s="452">
        <f>AM$5*建設_投入係数表!AM41</f>
        <v>0</v>
      </c>
      <c r="AN43" s="452">
        <f>AN$5*建設_投入係数表!AN41</f>
        <v>0</v>
      </c>
      <c r="AO43" s="452">
        <f>AO$5*建設_投入係数表!AO41</f>
        <v>0</v>
      </c>
      <c r="AP43" s="452">
        <f>AP$5*建設_投入係数表!AP41</f>
        <v>0</v>
      </c>
      <c r="AQ43" s="452">
        <f>AQ$5*建設_投入係数表!AQ41</f>
        <v>0</v>
      </c>
      <c r="AR43" s="321">
        <f>AR$5*建設_投入係数表!AR41</f>
        <v>0</v>
      </c>
      <c r="AS43" s="321">
        <f>AS$5*建設_投入係数表!AS41</f>
        <v>0</v>
      </c>
      <c r="AT43" s="452">
        <f>AT$5*建設_投入係数表!AT41</f>
        <v>0</v>
      </c>
      <c r="AU43" s="452">
        <f>AU$5*建設_投入係数表!AU41</f>
        <v>0</v>
      </c>
      <c r="AV43" s="452">
        <f>AV$5*建設_投入係数表!AV41</f>
        <v>0</v>
      </c>
      <c r="AW43" s="452">
        <f>AW$5*建設_投入係数表!AW41</f>
        <v>0</v>
      </c>
      <c r="AX43" s="321">
        <f>AX$5*建設_投入係数表!AX41</f>
        <v>0</v>
      </c>
      <c r="AY43" s="452">
        <f>AY$5*建設_投入係数表!AY41</f>
        <v>0</v>
      </c>
      <c r="AZ43" s="452">
        <f>AZ$5*建設_投入係数表!AZ41</f>
        <v>0</v>
      </c>
      <c r="BA43" s="452">
        <f>BA$5*建設_投入係数表!BA41</f>
        <v>0</v>
      </c>
      <c r="BB43" s="321">
        <f>BB$5*建設_投入係数表!BB41</f>
        <v>0</v>
      </c>
      <c r="BC43" s="321">
        <f>BC$5*建設_投入係数表!BC41</f>
        <v>0</v>
      </c>
      <c r="BD43" s="452">
        <f>BD$5*建設_投入係数表!BD41</f>
        <v>0</v>
      </c>
      <c r="BE43" s="452">
        <f>BE$5*建設_投入係数表!BE41</f>
        <v>0</v>
      </c>
      <c r="BF43" s="452">
        <f>BF$5*建設_投入係数表!BF41</f>
        <v>0</v>
      </c>
      <c r="BG43" s="452">
        <f>BG$5*建設_投入係数表!BG41</f>
        <v>0</v>
      </c>
      <c r="BH43" s="452">
        <f>BH$5*建設_投入係数表!BH41</f>
        <v>0</v>
      </c>
      <c r="BI43" s="452">
        <f>BI$5*建設_投入係数表!BI41</f>
        <v>0</v>
      </c>
      <c r="BJ43" s="452">
        <f>BJ$5*建設_投入係数表!BJ41</f>
        <v>0</v>
      </c>
      <c r="BK43" s="452">
        <f>BK$5*建設_投入係数表!BK41</f>
        <v>0</v>
      </c>
      <c r="BL43" s="452">
        <f>BL$5*建設_投入係数表!BL41</f>
        <v>0</v>
      </c>
      <c r="BM43" s="452">
        <f>BM$5*建設_投入係数表!BM41</f>
        <v>0</v>
      </c>
      <c r="BN43" s="452">
        <f>BN$5*建設_投入係数表!BN41</f>
        <v>0</v>
      </c>
      <c r="BO43" s="321">
        <f>BO$5*建設_投入係数表!BO41</f>
        <v>0</v>
      </c>
      <c r="BP43" s="452">
        <f>BP$5*建設_投入係数表!BP41</f>
        <v>0</v>
      </c>
      <c r="BQ43" s="452">
        <f>BQ$5*建設_投入係数表!BQ41</f>
        <v>0</v>
      </c>
      <c r="BR43" s="452">
        <f>BR$5*建設_投入係数表!BR41</f>
        <v>0</v>
      </c>
      <c r="BS43" s="452">
        <f>BS$5*建設_投入係数表!BS41</f>
        <v>0</v>
      </c>
      <c r="BT43" s="452">
        <f>BT$5*建設_投入係数表!BT41</f>
        <v>0</v>
      </c>
      <c r="BU43" s="452">
        <f>BU$5*建設_投入係数表!BU41</f>
        <v>0</v>
      </c>
      <c r="BV43" s="591">
        <f t="shared" ref="BV43:BV49" si="52">SUM(G43:H43,J43,L43:M43,O43:Q43,T43:U43,X43:AE43,AK43:AQ43,AT43:AW43,AY43:BA43,BD43:BN43,BP43:BU43)</f>
        <v>0</v>
      </c>
    </row>
    <row r="44" spans="1:86" ht="14.25" thickBot="1">
      <c r="A44" s="440">
        <v>91</v>
      </c>
      <c r="B44" s="572" t="s">
        <v>214</v>
      </c>
      <c r="C44" s="321">
        <f>C$5*建設_投入係数表!C42</f>
        <v>0</v>
      </c>
      <c r="D44" s="321">
        <f>D$5*建設_投入係数表!D42</f>
        <v>0</v>
      </c>
      <c r="E44" s="321">
        <f>E$5*建設_投入係数表!E42</f>
        <v>0</v>
      </c>
      <c r="F44" s="321">
        <f>F$5*建設_投入係数表!F42</f>
        <v>0</v>
      </c>
      <c r="G44" s="452">
        <f>G$5*建設_投入係数表!G42</f>
        <v>0</v>
      </c>
      <c r="H44" s="452">
        <f>H$5*建設_投入係数表!H42</f>
        <v>0</v>
      </c>
      <c r="I44" s="321">
        <f>I$5*建設_投入係数表!I42</f>
        <v>0</v>
      </c>
      <c r="J44" s="452">
        <f>J$5*建設_投入係数表!J42</f>
        <v>0</v>
      </c>
      <c r="K44" s="321">
        <f>K$5*建設_投入係数表!K42</f>
        <v>0</v>
      </c>
      <c r="L44" s="452">
        <f>L$5*建設_投入係数表!L42</f>
        <v>0</v>
      </c>
      <c r="M44" s="452">
        <f>M$5*建設_投入係数表!M42</f>
        <v>0</v>
      </c>
      <c r="N44" s="321">
        <f>N$5*建設_投入係数表!N42</f>
        <v>0</v>
      </c>
      <c r="O44" s="452">
        <f>O$5*建設_投入係数表!O42</f>
        <v>0</v>
      </c>
      <c r="P44" s="452">
        <f>P$5*建設_投入係数表!P42</f>
        <v>0</v>
      </c>
      <c r="Q44" s="452">
        <f>Q$5*建設_投入係数表!Q42</f>
        <v>0</v>
      </c>
      <c r="R44" s="321">
        <f>R$5*建設_投入係数表!R42</f>
        <v>0</v>
      </c>
      <c r="S44" s="321">
        <f>S$5*建設_投入係数表!S42</f>
        <v>0</v>
      </c>
      <c r="T44" s="452">
        <f>T$5*建設_投入係数表!T42</f>
        <v>0</v>
      </c>
      <c r="U44" s="452">
        <f>U$5*建設_投入係数表!U42</f>
        <v>0</v>
      </c>
      <c r="V44" s="321">
        <f>V$5*建設_投入係数表!V42</f>
        <v>0</v>
      </c>
      <c r="W44" s="452">
        <f>W$5*建設_投入係数表!W42</f>
        <v>0</v>
      </c>
      <c r="X44" s="452">
        <f>X$5*建設_投入係数表!X42</f>
        <v>0</v>
      </c>
      <c r="Y44" s="452">
        <f>Y$5*建設_投入係数表!Y42</f>
        <v>0</v>
      </c>
      <c r="Z44" s="452">
        <f>Z$5*建設_投入係数表!Z42</f>
        <v>0</v>
      </c>
      <c r="AA44" s="452">
        <f>AA$5*建設_投入係数表!AA42</f>
        <v>0</v>
      </c>
      <c r="AB44" s="452">
        <f>AB$5*建設_投入係数表!AB42</f>
        <v>0</v>
      </c>
      <c r="AC44" s="452">
        <f>AC$5*建設_投入係数表!AC42</f>
        <v>0</v>
      </c>
      <c r="AD44" s="452">
        <f>AD$5*建設_投入係数表!AD42</f>
        <v>0</v>
      </c>
      <c r="AE44" s="452">
        <f>AE$5*建設_投入係数表!AE42</f>
        <v>0</v>
      </c>
      <c r="AF44" s="321">
        <f>AF$5*建設_投入係数表!AF42</f>
        <v>0</v>
      </c>
      <c r="AG44" s="321">
        <f>AG$5*建設_投入係数表!AG42</f>
        <v>0</v>
      </c>
      <c r="AH44" s="321">
        <f>AH$5*建設_投入係数表!AH42</f>
        <v>0</v>
      </c>
      <c r="AI44" s="321">
        <f>AI$5*建設_投入係数表!AI42</f>
        <v>0</v>
      </c>
      <c r="AJ44" s="321">
        <f>AJ$5*建設_投入係数表!AJ42</f>
        <v>0</v>
      </c>
      <c r="AK44" s="452">
        <f>AK$5*建設_投入係数表!AK42</f>
        <v>0</v>
      </c>
      <c r="AL44" s="452">
        <f>AL$5*建設_投入係数表!AL42</f>
        <v>0</v>
      </c>
      <c r="AM44" s="452">
        <f>AM$5*建設_投入係数表!AM42</f>
        <v>0</v>
      </c>
      <c r="AN44" s="452">
        <f>AN$5*建設_投入係数表!AN42</f>
        <v>0</v>
      </c>
      <c r="AO44" s="452">
        <f>AO$5*建設_投入係数表!AO42</f>
        <v>0</v>
      </c>
      <c r="AP44" s="452">
        <f>AP$5*建設_投入係数表!AP42</f>
        <v>0</v>
      </c>
      <c r="AQ44" s="452">
        <f>AQ$5*建設_投入係数表!AQ42</f>
        <v>0</v>
      </c>
      <c r="AR44" s="321">
        <f>AR$5*建設_投入係数表!AR42</f>
        <v>0</v>
      </c>
      <c r="AS44" s="321">
        <f>AS$5*建設_投入係数表!AS42</f>
        <v>0</v>
      </c>
      <c r="AT44" s="452">
        <f>AT$5*建設_投入係数表!AT42</f>
        <v>0</v>
      </c>
      <c r="AU44" s="452">
        <f>AU$5*建設_投入係数表!AU42</f>
        <v>0</v>
      </c>
      <c r="AV44" s="452">
        <f>AV$5*建設_投入係数表!AV42</f>
        <v>0</v>
      </c>
      <c r="AW44" s="452">
        <f>AW$5*建設_投入係数表!AW42</f>
        <v>0</v>
      </c>
      <c r="AX44" s="321">
        <f>AX$5*建設_投入係数表!AX42</f>
        <v>0</v>
      </c>
      <c r="AY44" s="452">
        <f>AY$5*建設_投入係数表!AY42</f>
        <v>0</v>
      </c>
      <c r="AZ44" s="452">
        <f>AZ$5*建設_投入係数表!AZ42</f>
        <v>0</v>
      </c>
      <c r="BA44" s="452">
        <f>BA$5*建設_投入係数表!BA42</f>
        <v>0</v>
      </c>
      <c r="BB44" s="321">
        <f>BB$5*建設_投入係数表!BB42</f>
        <v>0</v>
      </c>
      <c r="BC44" s="321">
        <f>BC$5*建設_投入係数表!BC42</f>
        <v>0</v>
      </c>
      <c r="BD44" s="452">
        <f>BD$5*建設_投入係数表!BD42</f>
        <v>0</v>
      </c>
      <c r="BE44" s="452">
        <f>BE$5*建設_投入係数表!BE42</f>
        <v>0</v>
      </c>
      <c r="BF44" s="452">
        <f>BF$5*建設_投入係数表!BF42</f>
        <v>0</v>
      </c>
      <c r="BG44" s="452">
        <f>BG$5*建設_投入係数表!BG42</f>
        <v>0</v>
      </c>
      <c r="BH44" s="452">
        <f>BH$5*建設_投入係数表!BH42</f>
        <v>0</v>
      </c>
      <c r="BI44" s="452">
        <f>BI$5*建設_投入係数表!BI42</f>
        <v>0</v>
      </c>
      <c r="BJ44" s="452">
        <f>BJ$5*建設_投入係数表!BJ42</f>
        <v>0</v>
      </c>
      <c r="BK44" s="452">
        <f>BK$5*建設_投入係数表!BK42</f>
        <v>0</v>
      </c>
      <c r="BL44" s="452">
        <f>BL$5*建設_投入係数表!BL42</f>
        <v>0</v>
      </c>
      <c r="BM44" s="452">
        <f>BM$5*建設_投入係数表!BM42</f>
        <v>0</v>
      </c>
      <c r="BN44" s="452">
        <f>BN$5*建設_投入係数表!BN42</f>
        <v>0</v>
      </c>
      <c r="BO44" s="321">
        <f>BO$5*建設_投入係数表!BO42</f>
        <v>0</v>
      </c>
      <c r="BP44" s="452">
        <f>BP$5*建設_投入係数表!BP42</f>
        <v>0</v>
      </c>
      <c r="BQ44" s="452">
        <f>BQ$5*建設_投入係数表!BQ42</f>
        <v>0</v>
      </c>
      <c r="BR44" s="452">
        <f>BR$5*建設_投入係数表!BR42</f>
        <v>0</v>
      </c>
      <c r="BS44" s="452">
        <f>BS$5*建設_投入係数表!BS42</f>
        <v>0</v>
      </c>
      <c r="BT44" s="452">
        <f>BT$5*建設_投入係数表!BT42</f>
        <v>0</v>
      </c>
      <c r="BU44" s="452">
        <f>BU$5*建設_投入係数表!BU42</f>
        <v>0</v>
      </c>
      <c r="BV44" s="541">
        <f t="shared" si="52"/>
        <v>0</v>
      </c>
      <c r="BW44" s="366" t="s">
        <v>726</v>
      </c>
      <c r="BX44" s="365" t="s">
        <v>735</v>
      </c>
    </row>
    <row r="45" spans="1:86">
      <c r="A45" s="440">
        <v>92</v>
      </c>
      <c r="B45" s="572" t="s">
        <v>215</v>
      </c>
      <c r="C45" s="321">
        <f>C$5*建設_投入係数表!C43</f>
        <v>0</v>
      </c>
      <c r="D45" s="321">
        <f>D$5*建設_投入係数表!D43</f>
        <v>0</v>
      </c>
      <c r="E45" s="321">
        <f>E$5*建設_投入係数表!E43</f>
        <v>0</v>
      </c>
      <c r="F45" s="321">
        <f>F$5*建設_投入係数表!F43</f>
        <v>0</v>
      </c>
      <c r="G45" s="452">
        <f>G$5*建設_投入係数表!G43</f>
        <v>0</v>
      </c>
      <c r="H45" s="452">
        <f>H$5*建設_投入係数表!H43</f>
        <v>0</v>
      </c>
      <c r="I45" s="321">
        <f>I$5*建設_投入係数表!I43</f>
        <v>0</v>
      </c>
      <c r="J45" s="452">
        <f>J$5*建設_投入係数表!J43</f>
        <v>0</v>
      </c>
      <c r="K45" s="321">
        <f>K$5*建設_投入係数表!K43</f>
        <v>0</v>
      </c>
      <c r="L45" s="452">
        <f>L$5*建設_投入係数表!L43</f>
        <v>0</v>
      </c>
      <c r="M45" s="452">
        <f>M$5*建設_投入係数表!M43</f>
        <v>0</v>
      </c>
      <c r="N45" s="321">
        <f>N$5*建設_投入係数表!N43</f>
        <v>0</v>
      </c>
      <c r="O45" s="452">
        <f>O$5*建設_投入係数表!O43</f>
        <v>0</v>
      </c>
      <c r="P45" s="452">
        <f>P$5*建設_投入係数表!P43</f>
        <v>0</v>
      </c>
      <c r="Q45" s="452">
        <f>Q$5*建設_投入係数表!Q43</f>
        <v>0</v>
      </c>
      <c r="R45" s="321">
        <f>R$5*建設_投入係数表!R43</f>
        <v>0</v>
      </c>
      <c r="S45" s="321">
        <f>S$5*建設_投入係数表!S43</f>
        <v>0</v>
      </c>
      <c r="T45" s="452">
        <f>T$5*建設_投入係数表!T43</f>
        <v>0</v>
      </c>
      <c r="U45" s="452">
        <f>U$5*建設_投入係数表!U43</f>
        <v>0</v>
      </c>
      <c r="V45" s="321">
        <f>V$5*建設_投入係数表!V43</f>
        <v>0</v>
      </c>
      <c r="W45" s="452">
        <f>W$5*建設_投入係数表!W43</f>
        <v>0</v>
      </c>
      <c r="X45" s="452">
        <f>X$5*建設_投入係数表!X43</f>
        <v>0</v>
      </c>
      <c r="Y45" s="452">
        <f>Y$5*建設_投入係数表!Y43</f>
        <v>0</v>
      </c>
      <c r="Z45" s="452">
        <f>Z$5*建設_投入係数表!Z43</f>
        <v>0</v>
      </c>
      <c r="AA45" s="452">
        <f>AA$5*建設_投入係数表!AA43</f>
        <v>0</v>
      </c>
      <c r="AB45" s="452">
        <f>AB$5*建設_投入係数表!AB43</f>
        <v>0</v>
      </c>
      <c r="AC45" s="452">
        <f>AC$5*建設_投入係数表!AC43</f>
        <v>0</v>
      </c>
      <c r="AD45" s="452">
        <f>AD$5*建設_投入係数表!AD43</f>
        <v>0</v>
      </c>
      <c r="AE45" s="452">
        <f>AE$5*建設_投入係数表!AE43</f>
        <v>0</v>
      </c>
      <c r="AF45" s="321">
        <f>AF$5*建設_投入係数表!AF43</f>
        <v>0</v>
      </c>
      <c r="AG45" s="321">
        <f>AG$5*建設_投入係数表!AG43</f>
        <v>0</v>
      </c>
      <c r="AH45" s="321">
        <f>AH$5*建設_投入係数表!AH43</f>
        <v>0</v>
      </c>
      <c r="AI45" s="321">
        <f>AI$5*建設_投入係数表!AI43</f>
        <v>0</v>
      </c>
      <c r="AJ45" s="321">
        <f>AJ$5*建設_投入係数表!AJ43</f>
        <v>0</v>
      </c>
      <c r="AK45" s="452">
        <f>AK$5*建設_投入係数表!AK43</f>
        <v>0</v>
      </c>
      <c r="AL45" s="452">
        <f>AL$5*建設_投入係数表!AL43</f>
        <v>0</v>
      </c>
      <c r="AM45" s="452">
        <f>AM$5*建設_投入係数表!AM43</f>
        <v>0</v>
      </c>
      <c r="AN45" s="452">
        <f>AN$5*建設_投入係数表!AN43</f>
        <v>0</v>
      </c>
      <c r="AO45" s="452">
        <f>AO$5*建設_投入係数表!AO43</f>
        <v>0</v>
      </c>
      <c r="AP45" s="452">
        <f>AP$5*建設_投入係数表!AP43</f>
        <v>0</v>
      </c>
      <c r="AQ45" s="452">
        <f>AQ$5*建設_投入係数表!AQ43</f>
        <v>0</v>
      </c>
      <c r="AR45" s="321">
        <f>AR$5*建設_投入係数表!AR43</f>
        <v>0</v>
      </c>
      <c r="AS45" s="321">
        <f>AS$5*建設_投入係数表!AS43</f>
        <v>0</v>
      </c>
      <c r="AT45" s="452">
        <f>AT$5*建設_投入係数表!AT43</f>
        <v>0</v>
      </c>
      <c r="AU45" s="452">
        <f>AU$5*建設_投入係数表!AU43</f>
        <v>0</v>
      </c>
      <c r="AV45" s="452">
        <f>AV$5*建設_投入係数表!AV43</f>
        <v>0</v>
      </c>
      <c r="AW45" s="452">
        <f>AW$5*建設_投入係数表!AW43</f>
        <v>0</v>
      </c>
      <c r="AX45" s="321">
        <f>AX$5*建設_投入係数表!AX43</f>
        <v>0</v>
      </c>
      <c r="AY45" s="452">
        <f>AY$5*建設_投入係数表!AY43</f>
        <v>0</v>
      </c>
      <c r="AZ45" s="452">
        <f>AZ$5*建設_投入係数表!AZ43</f>
        <v>0</v>
      </c>
      <c r="BA45" s="452">
        <f>BA$5*建設_投入係数表!BA43</f>
        <v>0</v>
      </c>
      <c r="BB45" s="321">
        <f>BB$5*建設_投入係数表!BB43</f>
        <v>0</v>
      </c>
      <c r="BC45" s="321">
        <f>BC$5*建設_投入係数表!BC43</f>
        <v>0</v>
      </c>
      <c r="BD45" s="452">
        <f>BD$5*建設_投入係数表!BD43</f>
        <v>0</v>
      </c>
      <c r="BE45" s="452">
        <f>BE$5*建設_投入係数表!BE43</f>
        <v>0</v>
      </c>
      <c r="BF45" s="452">
        <f>BF$5*建設_投入係数表!BF43</f>
        <v>0</v>
      </c>
      <c r="BG45" s="452">
        <f>BG$5*建設_投入係数表!BG43</f>
        <v>0</v>
      </c>
      <c r="BH45" s="452">
        <f>BH$5*建設_投入係数表!BH43</f>
        <v>0</v>
      </c>
      <c r="BI45" s="452">
        <f>BI$5*建設_投入係数表!BI43</f>
        <v>0</v>
      </c>
      <c r="BJ45" s="452">
        <f>BJ$5*建設_投入係数表!BJ43</f>
        <v>0</v>
      </c>
      <c r="BK45" s="452">
        <f>BK$5*建設_投入係数表!BK43</f>
        <v>0</v>
      </c>
      <c r="BL45" s="452">
        <f>BL$5*建設_投入係数表!BL43</f>
        <v>0</v>
      </c>
      <c r="BM45" s="452">
        <f>BM$5*建設_投入係数表!BM43</f>
        <v>0</v>
      </c>
      <c r="BN45" s="452">
        <f>BN$5*建設_投入係数表!BN43</f>
        <v>0</v>
      </c>
      <c r="BO45" s="321">
        <f>BO$5*建設_投入係数表!BO43</f>
        <v>0</v>
      </c>
      <c r="BP45" s="452">
        <f>BP$5*建設_投入係数表!BP43</f>
        <v>0</v>
      </c>
      <c r="BQ45" s="452">
        <f>BQ$5*建設_投入係数表!BQ43</f>
        <v>0</v>
      </c>
      <c r="BR45" s="452">
        <f>BR$5*建設_投入係数表!BR43</f>
        <v>0</v>
      </c>
      <c r="BS45" s="452">
        <f>BS$5*建設_投入係数表!BS43</f>
        <v>0</v>
      </c>
      <c r="BT45" s="452">
        <f>BT$5*建設_投入係数表!BT43</f>
        <v>0</v>
      </c>
      <c r="BU45" s="452">
        <f>BU$5*建設_投入係数表!BU43</f>
        <v>0</v>
      </c>
      <c r="BV45" s="582">
        <f t="shared" si="52"/>
        <v>0</v>
      </c>
    </row>
    <row r="46" spans="1:86">
      <c r="A46" s="440">
        <v>93</v>
      </c>
      <c r="B46" s="572" t="s">
        <v>216</v>
      </c>
      <c r="C46" s="321">
        <f>C$5*建設_投入係数表!C44</f>
        <v>0</v>
      </c>
      <c r="D46" s="321">
        <f>D$5*建設_投入係数表!D44</f>
        <v>0</v>
      </c>
      <c r="E46" s="321">
        <f>E$5*建設_投入係数表!E44</f>
        <v>0</v>
      </c>
      <c r="F46" s="321">
        <f>F$5*建設_投入係数表!F44</f>
        <v>0</v>
      </c>
      <c r="G46" s="452">
        <f>G$5*建設_投入係数表!G44</f>
        <v>0</v>
      </c>
      <c r="H46" s="452">
        <f>H$5*建設_投入係数表!H44</f>
        <v>0</v>
      </c>
      <c r="I46" s="321">
        <f>I$5*建設_投入係数表!I44</f>
        <v>0</v>
      </c>
      <c r="J46" s="452">
        <f>J$5*建設_投入係数表!J44</f>
        <v>0</v>
      </c>
      <c r="K46" s="321">
        <f>K$5*建設_投入係数表!K44</f>
        <v>0</v>
      </c>
      <c r="L46" s="452">
        <f>L$5*建設_投入係数表!L44</f>
        <v>0</v>
      </c>
      <c r="M46" s="452">
        <f>M$5*建設_投入係数表!M44</f>
        <v>0</v>
      </c>
      <c r="N46" s="321">
        <f>N$5*建設_投入係数表!N44</f>
        <v>0</v>
      </c>
      <c r="O46" s="452">
        <f>O$5*建設_投入係数表!O44</f>
        <v>0</v>
      </c>
      <c r="P46" s="452">
        <f>P$5*建設_投入係数表!P44</f>
        <v>0</v>
      </c>
      <c r="Q46" s="452">
        <f>Q$5*建設_投入係数表!Q44</f>
        <v>0</v>
      </c>
      <c r="R46" s="321">
        <f>R$5*建設_投入係数表!R44</f>
        <v>0</v>
      </c>
      <c r="S46" s="321">
        <f>S$5*建設_投入係数表!S44</f>
        <v>0</v>
      </c>
      <c r="T46" s="452">
        <f>T$5*建設_投入係数表!T44</f>
        <v>0</v>
      </c>
      <c r="U46" s="452">
        <f>U$5*建設_投入係数表!U44</f>
        <v>0</v>
      </c>
      <c r="V46" s="321">
        <f>V$5*建設_投入係数表!V44</f>
        <v>0</v>
      </c>
      <c r="W46" s="452">
        <f>W$5*建設_投入係数表!W44</f>
        <v>0</v>
      </c>
      <c r="X46" s="452">
        <f>X$5*建設_投入係数表!X44</f>
        <v>0</v>
      </c>
      <c r="Y46" s="452">
        <f>Y$5*建設_投入係数表!Y44</f>
        <v>0</v>
      </c>
      <c r="Z46" s="452">
        <f>Z$5*建設_投入係数表!Z44</f>
        <v>0</v>
      </c>
      <c r="AA46" s="452">
        <f>AA$5*建設_投入係数表!AA44</f>
        <v>0</v>
      </c>
      <c r="AB46" s="452">
        <f>AB$5*建設_投入係数表!AB44</f>
        <v>0</v>
      </c>
      <c r="AC46" s="452">
        <f>AC$5*建設_投入係数表!AC44</f>
        <v>0</v>
      </c>
      <c r="AD46" s="452">
        <f>AD$5*建設_投入係数表!AD44</f>
        <v>0</v>
      </c>
      <c r="AE46" s="452">
        <f>AE$5*建設_投入係数表!AE44</f>
        <v>0</v>
      </c>
      <c r="AF46" s="321">
        <f>AF$5*建設_投入係数表!AF44</f>
        <v>0</v>
      </c>
      <c r="AG46" s="321">
        <f>AG$5*建設_投入係数表!AG44</f>
        <v>0</v>
      </c>
      <c r="AH46" s="321">
        <f>AH$5*建設_投入係数表!AH44</f>
        <v>0</v>
      </c>
      <c r="AI46" s="321">
        <f>AI$5*建設_投入係数表!AI44</f>
        <v>0</v>
      </c>
      <c r="AJ46" s="321">
        <f>AJ$5*建設_投入係数表!AJ44</f>
        <v>0</v>
      </c>
      <c r="AK46" s="452">
        <f>AK$5*建設_投入係数表!AK44</f>
        <v>0</v>
      </c>
      <c r="AL46" s="452">
        <f>AL$5*建設_投入係数表!AL44</f>
        <v>0</v>
      </c>
      <c r="AM46" s="452">
        <f>AM$5*建設_投入係数表!AM44</f>
        <v>0</v>
      </c>
      <c r="AN46" s="452">
        <f>AN$5*建設_投入係数表!AN44</f>
        <v>0</v>
      </c>
      <c r="AO46" s="452">
        <f>AO$5*建設_投入係数表!AO44</f>
        <v>0</v>
      </c>
      <c r="AP46" s="452">
        <f>AP$5*建設_投入係数表!AP44</f>
        <v>0</v>
      </c>
      <c r="AQ46" s="452">
        <f>AQ$5*建設_投入係数表!AQ44</f>
        <v>0</v>
      </c>
      <c r="AR46" s="321">
        <f>AR$5*建設_投入係数表!AR44</f>
        <v>0</v>
      </c>
      <c r="AS46" s="321">
        <f>AS$5*建設_投入係数表!AS44</f>
        <v>0</v>
      </c>
      <c r="AT46" s="452">
        <f>AT$5*建設_投入係数表!AT44</f>
        <v>0</v>
      </c>
      <c r="AU46" s="452">
        <f>AU$5*建設_投入係数表!AU44</f>
        <v>0</v>
      </c>
      <c r="AV46" s="452">
        <f>AV$5*建設_投入係数表!AV44</f>
        <v>0</v>
      </c>
      <c r="AW46" s="452">
        <f>AW$5*建設_投入係数表!AW44</f>
        <v>0</v>
      </c>
      <c r="AX46" s="321">
        <f>AX$5*建設_投入係数表!AX44</f>
        <v>0</v>
      </c>
      <c r="AY46" s="452">
        <f>AY$5*建設_投入係数表!AY44</f>
        <v>0</v>
      </c>
      <c r="AZ46" s="452">
        <f>AZ$5*建設_投入係数表!AZ44</f>
        <v>0</v>
      </c>
      <c r="BA46" s="452">
        <f>BA$5*建設_投入係数表!BA44</f>
        <v>0</v>
      </c>
      <c r="BB46" s="321">
        <f>BB$5*建設_投入係数表!BB44</f>
        <v>0</v>
      </c>
      <c r="BC46" s="321">
        <f>BC$5*建設_投入係数表!BC44</f>
        <v>0</v>
      </c>
      <c r="BD46" s="452">
        <f>BD$5*建設_投入係数表!BD44</f>
        <v>0</v>
      </c>
      <c r="BE46" s="452">
        <f>BE$5*建設_投入係数表!BE44</f>
        <v>0</v>
      </c>
      <c r="BF46" s="452">
        <f>BF$5*建設_投入係数表!BF44</f>
        <v>0</v>
      </c>
      <c r="BG46" s="452">
        <f>BG$5*建設_投入係数表!BG44</f>
        <v>0</v>
      </c>
      <c r="BH46" s="452">
        <f>BH$5*建設_投入係数表!BH44</f>
        <v>0</v>
      </c>
      <c r="BI46" s="452">
        <f>BI$5*建設_投入係数表!BI44</f>
        <v>0</v>
      </c>
      <c r="BJ46" s="452">
        <f>BJ$5*建設_投入係数表!BJ44</f>
        <v>0</v>
      </c>
      <c r="BK46" s="452">
        <f>BK$5*建設_投入係数表!BK44</f>
        <v>0</v>
      </c>
      <c r="BL46" s="452">
        <f>BL$5*建設_投入係数表!BL44</f>
        <v>0</v>
      </c>
      <c r="BM46" s="452">
        <f>BM$5*建設_投入係数表!BM44</f>
        <v>0</v>
      </c>
      <c r="BN46" s="452">
        <f>BN$5*建設_投入係数表!BN44</f>
        <v>0</v>
      </c>
      <c r="BO46" s="321">
        <f>BO$5*建設_投入係数表!BO44</f>
        <v>0</v>
      </c>
      <c r="BP46" s="452">
        <f>BP$5*建設_投入係数表!BP44</f>
        <v>0</v>
      </c>
      <c r="BQ46" s="452">
        <f>BQ$5*建設_投入係数表!BQ44</f>
        <v>0</v>
      </c>
      <c r="BR46" s="452">
        <f>BR$5*建設_投入係数表!BR44</f>
        <v>0</v>
      </c>
      <c r="BS46" s="452">
        <f>BS$5*建設_投入係数表!BS44</f>
        <v>0</v>
      </c>
      <c r="BT46" s="452">
        <f>BT$5*建設_投入係数表!BT44</f>
        <v>0</v>
      </c>
      <c r="BU46" s="452">
        <f>BU$5*建設_投入係数表!BU44</f>
        <v>0</v>
      </c>
      <c r="BV46" s="581">
        <f t="shared" si="52"/>
        <v>0</v>
      </c>
    </row>
    <row r="47" spans="1:86">
      <c r="A47" s="440">
        <v>94</v>
      </c>
      <c r="B47" s="572" t="s">
        <v>217</v>
      </c>
      <c r="C47" s="321">
        <f>C$5*建設_投入係数表!C45</f>
        <v>0</v>
      </c>
      <c r="D47" s="321">
        <f>D$5*建設_投入係数表!D45</f>
        <v>0</v>
      </c>
      <c r="E47" s="321">
        <f>E$5*建設_投入係数表!E45</f>
        <v>0</v>
      </c>
      <c r="F47" s="321">
        <f>F$5*建設_投入係数表!F45</f>
        <v>0</v>
      </c>
      <c r="G47" s="452">
        <f>G$5*建設_投入係数表!G45</f>
        <v>0</v>
      </c>
      <c r="H47" s="452">
        <f>H$5*建設_投入係数表!H45</f>
        <v>0</v>
      </c>
      <c r="I47" s="321">
        <f>I$5*建設_投入係数表!I45</f>
        <v>0</v>
      </c>
      <c r="J47" s="452">
        <f>J$5*建設_投入係数表!J45</f>
        <v>0</v>
      </c>
      <c r="K47" s="321">
        <f>K$5*建設_投入係数表!K45</f>
        <v>0</v>
      </c>
      <c r="L47" s="452">
        <f>L$5*建設_投入係数表!L45</f>
        <v>0</v>
      </c>
      <c r="M47" s="452">
        <f>M$5*建設_投入係数表!M45</f>
        <v>0</v>
      </c>
      <c r="N47" s="321">
        <f>N$5*建設_投入係数表!N45</f>
        <v>0</v>
      </c>
      <c r="O47" s="452">
        <f>O$5*建設_投入係数表!O45</f>
        <v>0</v>
      </c>
      <c r="P47" s="452">
        <f>P$5*建設_投入係数表!P45</f>
        <v>0</v>
      </c>
      <c r="Q47" s="452">
        <f>Q$5*建設_投入係数表!Q45</f>
        <v>0</v>
      </c>
      <c r="R47" s="321">
        <f>R$5*建設_投入係数表!R45</f>
        <v>0</v>
      </c>
      <c r="S47" s="321">
        <f>S$5*建設_投入係数表!S45</f>
        <v>0</v>
      </c>
      <c r="T47" s="452">
        <f>T$5*建設_投入係数表!T45</f>
        <v>0</v>
      </c>
      <c r="U47" s="452">
        <f>U$5*建設_投入係数表!U45</f>
        <v>0</v>
      </c>
      <c r="V47" s="321">
        <f>V$5*建設_投入係数表!V45</f>
        <v>0</v>
      </c>
      <c r="W47" s="452">
        <f>W$5*建設_投入係数表!W45</f>
        <v>0</v>
      </c>
      <c r="X47" s="452">
        <f>X$5*建設_投入係数表!X45</f>
        <v>0</v>
      </c>
      <c r="Y47" s="452">
        <f>Y$5*建設_投入係数表!Y45</f>
        <v>0</v>
      </c>
      <c r="Z47" s="452">
        <f>Z$5*建設_投入係数表!Z45</f>
        <v>0</v>
      </c>
      <c r="AA47" s="452">
        <f>AA$5*建設_投入係数表!AA45</f>
        <v>0</v>
      </c>
      <c r="AB47" s="452">
        <f>AB$5*建設_投入係数表!AB45</f>
        <v>0</v>
      </c>
      <c r="AC47" s="452">
        <f>AC$5*建設_投入係数表!AC45</f>
        <v>0</v>
      </c>
      <c r="AD47" s="452">
        <f>AD$5*建設_投入係数表!AD45</f>
        <v>0</v>
      </c>
      <c r="AE47" s="452">
        <f>AE$5*建設_投入係数表!AE45</f>
        <v>0</v>
      </c>
      <c r="AF47" s="321">
        <f>AF$5*建設_投入係数表!AF45</f>
        <v>0</v>
      </c>
      <c r="AG47" s="321">
        <f>AG$5*建設_投入係数表!AG45</f>
        <v>0</v>
      </c>
      <c r="AH47" s="321">
        <f>AH$5*建設_投入係数表!AH45</f>
        <v>0</v>
      </c>
      <c r="AI47" s="321">
        <f>AI$5*建設_投入係数表!AI45</f>
        <v>0</v>
      </c>
      <c r="AJ47" s="321">
        <f>AJ$5*建設_投入係数表!AJ45</f>
        <v>0</v>
      </c>
      <c r="AK47" s="452">
        <f>AK$5*建設_投入係数表!AK45</f>
        <v>0</v>
      </c>
      <c r="AL47" s="452">
        <f>AL$5*建設_投入係数表!AL45</f>
        <v>0</v>
      </c>
      <c r="AM47" s="452">
        <f>AM$5*建設_投入係数表!AM45</f>
        <v>0</v>
      </c>
      <c r="AN47" s="452">
        <f>AN$5*建設_投入係数表!AN45</f>
        <v>0</v>
      </c>
      <c r="AO47" s="452">
        <f>AO$5*建設_投入係数表!AO45</f>
        <v>0</v>
      </c>
      <c r="AP47" s="452">
        <f>AP$5*建設_投入係数表!AP45</f>
        <v>0</v>
      </c>
      <c r="AQ47" s="452">
        <f>AQ$5*建設_投入係数表!AQ45</f>
        <v>0</v>
      </c>
      <c r="AR47" s="321">
        <f>AR$5*建設_投入係数表!AR45</f>
        <v>0</v>
      </c>
      <c r="AS47" s="321">
        <f>AS$5*建設_投入係数表!AS45</f>
        <v>0</v>
      </c>
      <c r="AT47" s="452">
        <f>AT$5*建設_投入係数表!AT45</f>
        <v>0</v>
      </c>
      <c r="AU47" s="452">
        <f>AU$5*建設_投入係数表!AU45</f>
        <v>0</v>
      </c>
      <c r="AV47" s="452">
        <f>AV$5*建設_投入係数表!AV45</f>
        <v>0</v>
      </c>
      <c r="AW47" s="452">
        <f>AW$5*建設_投入係数表!AW45</f>
        <v>0</v>
      </c>
      <c r="AX47" s="321">
        <f>AX$5*建設_投入係数表!AX45</f>
        <v>0</v>
      </c>
      <c r="AY47" s="452">
        <f>AY$5*建設_投入係数表!AY45</f>
        <v>0</v>
      </c>
      <c r="AZ47" s="452">
        <f>AZ$5*建設_投入係数表!AZ45</f>
        <v>0</v>
      </c>
      <c r="BA47" s="452">
        <f>BA$5*建設_投入係数表!BA45</f>
        <v>0</v>
      </c>
      <c r="BB47" s="321">
        <f>BB$5*建設_投入係数表!BB45</f>
        <v>0</v>
      </c>
      <c r="BC47" s="321">
        <f>BC$5*建設_投入係数表!BC45</f>
        <v>0</v>
      </c>
      <c r="BD47" s="452">
        <f>BD$5*建設_投入係数表!BD45</f>
        <v>0</v>
      </c>
      <c r="BE47" s="452">
        <f>BE$5*建設_投入係数表!BE45</f>
        <v>0</v>
      </c>
      <c r="BF47" s="452">
        <f>BF$5*建設_投入係数表!BF45</f>
        <v>0</v>
      </c>
      <c r="BG47" s="452">
        <f>BG$5*建設_投入係数表!BG45</f>
        <v>0</v>
      </c>
      <c r="BH47" s="452">
        <f>BH$5*建設_投入係数表!BH45</f>
        <v>0</v>
      </c>
      <c r="BI47" s="452">
        <f>BI$5*建設_投入係数表!BI45</f>
        <v>0</v>
      </c>
      <c r="BJ47" s="452">
        <f>BJ$5*建設_投入係数表!BJ45</f>
        <v>0</v>
      </c>
      <c r="BK47" s="452">
        <f>BK$5*建設_投入係数表!BK45</f>
        <v>0</v>
      </c>
      <c r="BL47" s="452">
        <f>BL$5*建設_投入係数表!BL45</f>
        <v>0</v>
      </c>
      <c r="BM47" s="452">
        <f>BM$5*建設_投入係数表!BM45</f>
        <v>0</v>
      </c>
      <c r="BN47" s="452">
        <f>BN$5*建設_投入係数表!BN45</f>
        <v>0</v>
      </c>
      <c r="BO47" s="321">
        <f>BO$5*建設_投入係数表!BO45</f>
        <v>0</v>
      </c>
      <c r="BP47" s="452">
        <f>BP$5*建設_投入係数表!BP45</f>
        <v>0</v>
      </c>
      <c r="BQ47" s="452">
        <f>BQ$5*建設_投入係数表!BQ45</f>
        <v>0</v>
      </c>
      <c r="BR47" s="452">
        <f>BR$5*建設_投入係数表!BR45</f>
        <v>0</v>
      </c>
      <c r="BS47" s="452">
        <f>BS$5*建設_投入係数表!BS45</f>
        <v>0</v>
      </c>
      <c r="BT47" s="452">
        <f>BT$5*建設_投入係数表!BT45</f>
        <v>0</v>
      </c>
      <c r="BU47" s="452">
        <f>BU$5*建設_投入係数表!BU45</f>
        <v>0</v>
      </c>
      <c r="BV47" s="581">
        <f t="shared" si="52"/>
        <v>0</v>
      </c>
    </row>
    <row r="48" spans="1:86">
      <c r="A48" s="440">
        <v>95</v>
      </c>
      <c r="B48" s="572" t="s">
        <v>218</v>
      </c>
      <c r="C48" s="321">
        <f>C$5*建設_投入係数表!C46</f>
        <v>0</v>
      </c>
      <c r="D48" s="321">
        <f>D$5*建設_投入係数表!D46</f>
        <v>0</v>
      </c>
      <c r="E48" s="321">
        <f>E$5*建設_投入係数表!E46</f>
        <v>0</v>
      </c>
      <c r="F48" s="321">
        <f>F$5*建設_投入係数表!F46</f>
        <v>0</v>
      </c>
      <c r="G48" s="452">
        <f>G$5*建設_投入係数表!G46</f>
        <v>0</v>
      </c>
      <c r="H48" s="452">
        <f>H$5*建設_投入係数表!H46</f>
        <v>0</v>
      </c>
      <c r="I48" s="321">
        <f>I$5*建設_投入係数表!I46</f>
        <v>0</v>
      </c>
      <c r="J48" s="452">
        <f>J$5*建設_投入係数表!J46</f>
        <v>0</v>
      </c>
      <c r="K48" s="321">
        <f>K$5*建設_投入係数表!K46</f>
        <v>0</v>
      </c>
      <c r="L48" s="452">
        <f>L$5*建設_投入係数表!L46</f>
        <v>0</v>
      </c>
      <c r="M48" s="452">
        <f>M$5*建設_投入係数表!M46</f>
        <v>0</v>
      </c>
      <c r="N48" s="321">
        <f>N$5*建設_投入係数表!N46</f>
        <v>0</v>
      </c>
      <c r="O48" s="452">
        <f>O$5*建設_投入係数表!O46</f>
        <v>0</v>
      </c>
      <c r="P48" s="452">
        <f>P$5*建設_投入係数表!P46</f>
        <v>0</v>
      </c>
      <c r="Q48" s="452">
        <f>Q$5*建設_投入係数表!Q46</f>
        <v>0</v>
      </c>
      <c r="R48" s="321">
        <f>R$5*建設_投入係数表!R46</f>
        <v>0</v>
      </c>
      <c r="S48" s="321">
        <f>S$5*建設_投入係数表!S46</f>
        <v>0</v>
      </c>
      <c r="T48" s="452">
        <f>T$5*建設_投入係数表!T46</f>
        <v>0</v>
      </c>
      <c r="U48" s="452">
        <f>U$5*建設_投入係数表!U46</f>
        <v>0</v>
      </c>
      <c r="V48" s="321">
        <f>V$5*建設_投入係数表!V46</f>
        <v>0</v>
      </c>
      <c r="W48" s="452">
        <f>W$5*建設_投入係数表!W46</f>
        <v>0</v>
      </c>
      <c r="X48" s="452">
        <f>X$5*建設_投入係数表!X46</f>
        <v>0</v>
      </c>
      <c r="Y48" s="452">
        <f>Y$5*建設_投入係数表!Y46</f>
        <v>0</v>
      </c>
      <c r="Z48" s="452">
        <f>Z$5*建設_投入係数表!Z46</f>
        <v>0</v>
      </c>
      <c r="AA48" s="452">
        <f>AA$5*建設_投入係数表!AA46</f>
        <v>0</v>
      </c>
      <c r="AB48" s="452">
        <f>AB$5*建設_投入係数表!AB46</f>
        <v>0</v>
      </c>
      <c r="AC48" s="452">
        <f>AC$5*建設_投入係数表!AC46</f>
        <v>0</v>
      </c>
      <c r="AD48" s="452">
        <f>AD$5*建設_投入係数表!AD46</f>
        <v>0</v>
      </c>
      <c r="AE48" s="452">
        <f>AE$5*建設_投入係数表!AE46</f>
        <v>0</v>
      </c>
      <c r="AF48" s="321">
        <f>AF$5*建設_投入係数表!AF46</f>
        <v>0</v>
      </c>
      <c r="AG48" s="321">
        <f>AG$5*建設_投入係数表!AG46</f>
        <v>0</v>
      </c>
      <c r="AH48" s="321">
        <f>AH$5*建設_投入係数表!AH46</f>
        <v>0</v>
      </c>
      <c r="AI48" s="321">
        <f>AI$5*建設_投入係数表!AI46</f>
        <v>0</v>
      </c>
      <c r="AJ48" s="321">
        <f>AJ$5*建設_投入係数表!AJ46</f>
        <v>0</v>
      </c>
      <c r="AK48" s="452">
        <f>AK$5*建設_投入係数表!AK46</f>
        <v>0</v>
      </c>
      <c r="AL48" s="452">
        <f>AL$5*建設_投入係数表!AL46</f>
        <v>0</v>
      </c>
      <c r="AM48" s="452">
        <f>AM$5*建設_投入係数表!AM46</f>
        <v>0</v>
      </c>
      <c r="AN48" s="452">
        <f>AN$5*建設_投入係数表!AN46</f>
        <v>0</v>
      </c>
      <c r="AO48" s="452">
        <f>AO$5*建設_投入係数表!AO46</f>
        <v>0</v>
      </c>
      <c r="AP48" s="452">
        <f>AP$5*建設_投入係数表!AP46</f>
        <v>0</v>
      </c>
      <c r="AQ48" s="452">
        <f>AQ$5*建設_投入係数表!AQ46</f>
        <v>0</v>
      </c>
      <c r="AR48" s="321">
        <f>AR$5*建設_投入係数表!AR46</f>
        <v>0</v>
      </c>
      <c r="AS48" s="321">
        <f>AS$5*建設_投入係数表!AS46</f>
        <v>0</v>
      </c>
      <c r="AT48" s="452">
        <f>AT$5*建設_投入係数表!AT46</f>
        <v>0</v>
      </c>
      <c r="AU48" s="452">
        <f>AU$5*建設_投入係数表!AU46</f>
        <v>0</v>
      </c>
      <c r="AV48" s="452">
        <f>AV$5*建設_投入係数表!AV46</f>
        <v>0</v>
      </c>
      <c r="AW48" s="452">
        <f>AW$5*建設_投入係数表!AW46</f>
        <v>0</v>
      </c>
      <c r="AX48" s="321">
        <f>AX$5*建設_投入係数表!AX46</f>
        <v>0</v>
      </c>
      <c r="AY48" s="452">
        <f>AY$5*建設_投入係数表!AY46</f>
        <v>0</v>
      </c>
      <c r="AZ48" s="452">
        <f>AZ$5*建設_投入係数表!AZ46</f>
        <v>0</v>
      </c>
      <c r="BA48" s="452">
        <f>BA$5*建設_投入係数表!BA46</f>
        <v>0</v>
      </c>
      <c r="BB48" s="321">
        <f>BB$5*建設_投入係数表!BB46</f>
        <v>0</v>
      </c>
      <c r="BC48" s="321">
        <f>BC$5*建設_投入係数表!BC46</f>
        <v>0</v>
      </c>
      <c r="BD48" s="452">
        <f>BD$5*建設_投入係数表!BD46</f>
        <v>0</v>
      </c>
      <c r="BE48" s="452">
        <f>BE$5*建設_投入係数表!BE46</f>
        <v>0</v>
      </c>
      <c r="BF48" s="452">
        <f>BF$5*建設_投入係数表!BF46</f>
        <v>0</v>
      </c>
      <c r="BG48" s="452">
        <f>BG$5*建設_投入係数表!BG46</f>
        <v>0</v>
      </c>
      <c r="BH48" s="452">
        <f>BH$5*建設_投入係数表!BH46</f>
        <v>0</v>
      </c>
      <c r="BI48" s="452">
        <f>BI$5*建設_投入係数表!BI46</f>
        <v>0</v>
      </c>
      <c r="BJ48" s="452">
        <f>BJ$5*建設_投入係数表!BJ46</f>
        <v>0</v>
      </c>
      <c r="BK48" s="452">
        <f>BK$5*建設_投入係数表!BK46</f>
        <v>0</v>
      </c>
      <c r="BL48" s="452">
        <f>BL$5*建設_投入係数表!BL46</f>
        <v>0</v>
      </c>
      <c r="BM48" s="452">
        <f>BM$5*建設_投入係数表!BM46</f>
        <v>0</v>
      </c>
      <c r="BN48" s="452">
        <f>BN$5*建設_投入係数表!BN46</f>
        <v>0</v>
      </c>
      <c r="BO48" s="321">
        <f>BO$5*建設_投入係数表!BO46</f>
        <v>0</v>
      </c>
      <c r="BP48" s="452">
        <f>BP$5*建設_投入係数表!BP46</f>
        <v>0</v>
      </c>
      <c r="BQ48" s="452">
        <f>BQ$5*建設_投入係数表!BQ46</f>
        <v>0</v>
      </c>
      <c r="BR48" s="452">
        <f>BR$5*建設_投入係数表!BR46</f>
        <v>0</v>
      </c>
      <c r="BS48" s="452">
        <f>BS$5*建設_投入係数表!BS46</f>
        <v>0</v>
      </c>
      <c r="BT48" s="452">
        <f>BT$5*建設_投入係数表!BT46</f>
        <v>0</v>
      </c>
      <c r="BU48" s="452">
        <f>BU$5*建設_投入係数表!BU46</f>
        <v>0</v>
      </c>
      <c r="BV48" s="583">
        <f t="shared" si="52"/>
        <v>0</v>
      </c>
    </row>
    <row r="49" spans="1:76" s="600" customFormat="1">
      <c r="A49" s="441">
        <v>96</v>
      </c>
      <c r="B49" s="573" t="s">
        <v>219</v>
      </c>
      <c r="C49" s="594">
        <f>C$5*建設_投入係数表!C47</f>
        <v>0</v>
      </c>
      <c r="D49" s="594">
        <f>D$5*建設_投入係数表!D47</f>
        <v>0</v>
      </c>
      <c r="E49" s="594">
        <f>E$5*建設_投入係数表!E47</f>
        <v>0</v>
      </c>
      <c r="F49" s="594">
        <f>F$5*建設_投入係数表!F47</f>
        <v>0</v>
      </c>
      <c r="G49" s="596">
        <f>G$5*建設_投入係数表!G47</f>
        <v>0</v>
      </c>
      <c r="H49" s="596">
        <f>H$5*建設_投入係数表!H47</f>
        <v>0</v>
      </c>
      <c r="I49" s="594">
        <f>I$5*建設_投入係数表!I47</f>
        <v>0</v>
      </c>
      <c r="J49" s="596">
        <f>J$5*建設_投入係数表!J47</f>
        <v>0</v>
      </c>
      <c r="K49" s="594">
        <f>K$5*建設_投入係数表!K47</f>
        <v>0</v>
      </c>
      <c r="L49" s="596">
        <f>L$5*建設_投入係数表!L47</f>
        <v>0</v>
      </c>
      <c r="M49" s="596">
        <f>M$5*建設_投入係数表!M47</f>
        <v>0</v>
      </c>
      <c r="N49" s="594">
        <f>N$5*建設_投入係数表!N47</f>
        <v>0</v>
      </c>
      <c r="O49" s="596">
        <f>O$5*建設_投入係数表!O47</f>
        <v>0</v>
      </c>
      <c r="P49" s="596">
        <f>P$5*建設_投入係数表!P47</f>
        <v>0</v>
      </c>
      <c r="Q49" s="596">
        <f>Q$5*建設_投入係数表!Q47</f>
        <v>0</v>
      </c>
      <c r="R49" s="594">
        <f>R$5*建設_投入係数表!R47</f>
        <v>0</v>
      </c>
      <c r="S49" s="594">
        <f>S$5*建設_投入係数表!S47</f>
        <v>0</v>
      </c>
      <c r="T49" s="596">
        <f>T$5*建設_投入係数表!T47</f>
        <v>0</v>
      </c>
      <c r="U49" s="596">
        <f>U$5*建設_投入係数表!U47</f>
        <v>0</v>
      </c>
      <c r="V49" s="594">
        <f>V$5*建設_投入係数表!V47</f>
        <v>0</v>
      </c>
      <c r="W49" s="596">
        <f>W$5*建設_投入係数表!W47</f>
        <v>0</v>
      </c>
      <c r="X49" s="596">
        <f>X$5*建設_投入係数表!X47</f>
        <v>0</v>
      </c>
      <c r="Y49" s="596">
        <f>Y$5*建設_投入係数表!Y47</f>
        <v>0</v>
      </c>
      <c r="Z49" s="596">
        <f>Z$5*建設_投入係数表!Z47</f>
        <v>0</v>
      </c>
      <c r="AA49" s="596">
        <f>AA$5*建設_投入係数表!AA47</f>
        <v>0</v>
      </c>
      <c r="AB49" s="596">
        <f>AB$5*建設_投入係数表!AB47</f>
        <v>0</v>
      </c>
      <c r="AC49" s="596">
        <f>AC$5*建設_投入係数表!AC47</f>
        <v>0</v>
      </c>
      <c r="AD49" s="596">
        <f>AD$5*建設_投入係数表!AD47</f>
        <v>0</v>
      </c>
      <c r="AE49" s="596">
        <f>AE$5*建設_投入係数表!AE47</f>
        <v>0</v>
      </c>
      <c r="AF49" s="594">
        <f>AF$5*建設_投入係数表!AF47</f>
        <v>0</v>
      </c>
      <c r="AG49" s="594">
        <f>AG$5*建設_投入係数表!AG47</f>
        <v>0</v>
      </c>
      <c r="AH49" s="594">
        <f>AH$5*建設_投入係数表!AH47</f>
        <v>0</v>
      </c>
      <c r="AI49" s="594">
        <f>AI$5*建設_投入係数表!AI47</f>
        <v>0</v>
      </c>
      <c r="AJ49" s="594">
        <f>AJ$5*建設_投入係数表!AJ47</f>
        <v>0</v>
      </c>
      <c r="AK49" s="596">
        <f>AK$5*建設_投入係数表!AK47</f>
        <v>0</v>
      </c>
      <c r="AL49" s="596">
        <f>AL$5*建設_投入係数表!AL47</f>
        <v>0</v>
      </c>
      <c r="AM49" s="596">
        <f>AM$5*建設_投入係数表!AM47</f>
        <v>0</v>
      </c>
      <c r="AN49" s="596">
        <f>AN$5*建設_投入係数表!AN47</f>
        <v>0</v>
      </c>
      <c r="AO49" s="596">
        <f>AO$5*建設_投入係数表!AO47</f>
        <v>0</v>
      </c>
      <c r="AP49" s="596">
        <f>AP$5*建設_投入係数表!AP47</f>
        <v>0</v>
      </c>
      <c r="AQ49" s="596">
        <f>AQ$5*建設_投入係数表!AQ47</f>
        <v>0</v>
      </c>
      <c r="AR49" s="594">
        <f>AR$5*建設_投入係数表!AR47</f>
        <v>0</v>
      </c>
      <c r="AS49" s="594">
        <f>AS$5*建設_投入係数表!AS47</f>
        <v>0</v>
      </c>
      <c r="AT49" s="596">
        <f>AT$5*建設_投入係数表!AT47</f>
        <v>0</v>
      </c>
      <c r="AU49" s="596">
        <f>AU$5*建設_投入係数表!AU47</f>
        <v>0</v>
      </c>
      <c r="AV49" s="596">
        <f>AV$5*建設_投入係数表!AV47</f>
        <v>0</v>
      </c>
      <c r="AW49" s="596">
        <f>AW$5*建設_投入係数表!AW47</f>
        <v>0</v>
      </c>
      <c r="AX49" s="594">
        <f>AX$5*建設_投入係数表!AX47</f>
        <v>0</v>
      </c>
      <c r="AY49" s="596">
        <f>AY$5*建設_投入係数表!AY47</f>
        <v>0</v>
      </c>
      <c r="AZ49" s="596">
        <f>AZ$5*建設_投入係数表!AZ47</f>
        <v>0</v>
      </c>
      <c r="BA49" s="596">
        <f>BA$5*建設_投入係数表!BA47</f>
        <v>0</v>
      </c>
      <c r="BB49" s="594">
        <f>BB$5*建設_投入係数表!BB47</f>
        <v>0</v>
      </c>
      <c r="BC49" s="594">
        <f>BC$5*建設_投入係数表!BC47</f>
        <v>0</v>
      </c>
      <c r="BD49" s="596">
        <f>BD$5*建設_投入係数表!BD47</f>
        <v>0</v>
      </c>
      <c r="BE49" s="596">
        <f>BE$5*建設_投入係数表!BE47</f>
        <v>0</v>
      </c>
      <c r="BF49" s="596">
        <f>BF$5*建設_投入係数表!BF47</f>
        <v>0</v>
      </c>
      <c r="BG49" s="596">
        <f>BG$5*建設_投入係数表!BG47</f>
        <v>0</v>
      </c>
      <c r="BH49" s="596">
        <f>BH$5*建設_投入係数表!BH47</f>
        <v>0</v>
      </c>
      <c r="BI49" s="596">
        <f>BI$5*建設_投入係数表!BI47</f>
        <v>0</v>
      </c>
      <c r="BJ49" s="596">
        <f>BJ$5*建設_投入係数表!BJ47</f>
        <v>0</v>
      </c>
      <c r="BK49" s="596">
        <f>BK$5*建設_投入係数表!BK47</f>
        <v>0</v>
      </c>
      <c r="BL49" s="596">
        <f>BL$5*建設_投入係数表!BL47</f>
        <v>0</v>
      </c>
      <c r="BM49" s="596">
        <f>BM$5*建設_投入係数表!BM47</f>
        <v>0</v>
      </c>
      <c r="BN49" s="596">
        <f>BN$5*建設_投入係数表!BN47</f>
        <v>0</v>
      </c>
      <c r="BO49" s="594">
        <f>BO$5*建設_投入係数表!BO47</f>
        <v>0</v>
      </c>
      <c r="BP49" s="596">
        <f>BP$5*建設_投入係数表!BP47</f>
        <v>0</v>
      </c>
      <c r="BQ49" s="596">
        <f>BQ$5*建設_投入係数表!BQ47</f>
        <v>0</v>
      </c>
      <c r="BR49" s="596">
        <f>BR$5*建設_投入係数表!BR47</f>
        <v>0</v>
      </c>
      <c r="BS49" s="596">
        <f>BS$5*建設_投入係数表!BS47</f>
        <v>0</v>
      </c>
      <c r="BT49" s="596">
        <f>BT$5*建設_投入係数表!BT47</f>
        <v>0</v>
      </c>
      <c r="BU49" s="596">
        <f>BU$5*建設_投入係数表!BU47</f>
        <v>0</v>
      </c>
      <c r="BV49" s="597">
        <f t="shared" si="52"/>
        <v>0</v>
      </c>
      <c r="BW49" s="598" t="s">
        <v>726</v>
      </c>
      <c r="BX49" s="599" t="s">
        <v>736</v>
      </c>
    </row>
    <row r="50" spans="1:76">
      <c r="A50" s="442">
        <v>97</v>
      </c>
      <c r="B50" s="199" t="s">
        <v>220</v>
      </c>
      <c r="C50" s="321">
        <f>C$5*建設_投入係数表!C48</f>
        <v>0</v>
      </c>
      <c r="D50" s="321">
        <f>D$5*建設_投入係数表!D48</f>
        <v>0</v>
      </c>
      <c r="E50" s="321">
        <f>E$5*建設_投入係数表!E48</f>
        <v>0</v>
      </c>
      <c r="F50" s="321">
        <f>F$5*建設_投入係数表!F48</f>
        <v>0</v>
      </c>
      <c r="G50" s="452">
        <f>G$5*建設_投入係数表!G48</f>
        <v>0</v>
      </c>
      <c r="H50" s="452">
        <f>H$5*建設_投入係数表!H48</f>
        <v>0</v>
      </c>
      <c r="I50" s="321">
        <f>I$5*建設_投入係数表!I48</f>
        <v>0</v>
      </c>
      <c r="J50" s="452">
        <f>J$5*建設_投入係数表!J48</f>
        <v>0</v>
      </c>
      <c r="K50" s="321">
        <f>K$5*建設_投入係数表!K48</f>
        <v>0</v>
      </c>
      <c r="L50" s="452">
        <f>L$5*建設_投入係数表!L48</f>
        <v>0</v>
      </c>
      <c r="M50" s="452">
        <f>M$5*建設_投入係数表!M48</f>
        <v>0</v>
      </c>
      <c r="N50" s="321">
        <f>N$5*建設_投入係数表!N48</f>
        <v>0</v>
      </c>
      <c r="O50" s="452">
        <f>O$5*建設_投入係数表!O48</f>
        <v>0</v>
      </c>
      <c r="P50" s="452">
        <f>P$5*建設_投入係数表!P48</f>
        <v>0</v>
      </c>
      <c r="Q50" s="452">
        <f>Q$5*建設_投入係数表!Q48</f>
        <v>0</v>
      </c>
      <c r="R50" s="321">
        <f>R$5*建設_投入係数表!R48</f>
        <v>0</v>
      </c>
      <c r="S50" s="321">
        <f>S$5*建設_投入係数表!S48</f>
        <v>0</v>
      </c>
      <c r="T50" s="452">
        <f>T$5*建設_投入係数表!T48</f>
        <v>0</v>
      </c>
      <c r="U50" s="452">
        <f>U$5*建設_投入係数表!U48</f>
        <v>0</v>
      </c>
      <c r="V50" s="321">
        <f>V$5*建設_投入係数表!V48</f>
        <v>0</v>
      </c>
      <c r="W50" s="452">
        <f>W$5*建設_投入係数表!W48</f>
        <v>0</v>
      </c>
      <c r="X50" s="452">
        <f>X$5*建設_投入係数表!X48</f>
        <v>0</v>
      </c>
      <c r="Y50" s="452">
        <f>Y$5*建設_投入係数表!Y48</f>
        <v>0</v>
      </c>
      <c r="Z50" s="452">
        <f>Z$5*建設_投入係数表!Z48</f>
        <v>0</v>
      </c>
      <c r="AA50" s="452">
        <f>AA$5*建設_投入係数表!AA48</f>
        <v>0</v>
      </c>
      <c r="AB50" s="452">
        <f>AB$5*建設_投入係数表!AB48</f>
        <v>0</v>
      </c>
      <c r="AC50" s="452">
        <f>AC$5*建設_投入係数表!AC48</f>
        <v>0</v>
      </c>
      <c r="AD50" s="452">
        <f>AD$5*建設_投入係数表!AD48</f>
        <v>0</v>
      </c>
      <c r="AE50" s="452">
        <f>AE$5*建設_投入係数表!AE48</f>
        <v>0</v>
      </c>
      <c r="AF50" s="321">
        <f>AF$5*建設_投入係数表!AF48</f>
        <v>0</v>
      </c>
      <c r="AG50" s="321">
        <f>AG$5*建設_投入係数表!AG48</f>
        <v>0</v>
      </c>
      <c r="AH50" s="321">
        <f>AH$5*建設_投入係数表!AH48</f>
        <v>0</v>
      </c>
      <c r="AI50" s="321">
        <f>AI$5*建設_投入係数表!AI48</f>
        <v>0</v>
      </c>
      <c r="AJ50" s="321">
        <f>AJ$5*建設_投入係数表!AJ48</f>
        <v>0</v>
      </c>
      <c r="AK50" s="452">
        <f>AK$5*建設_投入係数表!AK48</f>
        <v>0</v>
      </c>
      <c r="AL50" s="452">
        <f>AL$5*建設_投入係数表!AL48</f>
        <v>0</v>
      </c>
      <c r="AM50" s="452">
        <f>AM$5*建設_投入係数表!AM48</f>
        <v>0</v>
      </c>
      <c r="AN50" s="452">
        <f>AN$5*建設_投入係数表!AN48</f>
        <v>0</v>
      </c>
      <c r="AO50" s="452">
        <f>AO$5*建設_投入係数表!AO48</f>
        <v>0</v>
      </c>
      <c r="AP50" s="452">
        <f>AP$5*建設_投入係数表!AP48</f>
        <v>0</v>
      </c>
      <c r="AQ50" s="452">
        <f>AQ$5*建設_投入係数表!AQ48</f>
        <v>0</v>
      </c>
      <c r="AR50" s="321">
        <f>AR$5*建設_投入係数表!AR48</f>
        <v>0</v>
      </c>
      <c r="AS50" s="321">
        <f>AS$5*建設_投入係数表!AS48</f>
        <v>0</v>
      </c>
      <c r="AT50" s="452">
        <f>AT$5*建設_投入係数表!AT48</f>
        <v>0</v>
      </c>
      <c r="AU50" s="452">
        <f>AU$5*建設_投入係数表!AU48</f>
        <v>0</v>
      </c>
      <c r="AV50" s="452">
        <f>AV$5*建設_投入係数表!AV48</f>
        <v>0</v>
      </c>
      <c r="AW50" s="452">
        <f>AW$5*建設_投入係数表!AW48</f>
        <v>0</v>
      </c>
      <c r="AX50" s="321">
        <f>AX$5*建設_投入係数表!AX48</f>
        <v>0</v>
      </c>
      <c r="AY50" s="452">
        <f>AY$5*建設_投入係数表!AY48</f>
        <v>0</v>
      </c>
      <c r="AZ50" s="452">
        <f>AZ$5*建設_投入係数表!AZ48</f>
        <v>0</v>
      </c>
      <c r="BA50" s="452">
        <f>BA$5*建設_投入係数表!BA48</f>
        <v>0</v>
      </c>
      <c r="BB50" s="321">
        <f>BB$5*建設_投入係数表!BB48</f>
        <v>0</v>
      </c>
      <c r="BC50" s="321">
        <f>BC$5*建設_投入係数表!BC48</f>
        <v>0</v>
      </c>
      <c r="BD50" s="452">
        <f>BD$5*建設_投入係数表!BD48</f>
        <v>0</v>
      </c>
      <c r="BE50" s="452">
        <f>BE$5*建設_投入係数表!BE48</f>
        <v>0</v>
      </c>
      <c r="BF50" s="452">
        <f>BF$5*建設_投入係数表!BF48</f>
        <v>0</v>
      </c>
      <c r="BG50" s="452">
        <f>BG$5*建設_投入係数表!BG48</f>
        <v>0</v>
      </c>
      <c r="BH50" s="452">
        <f>BH$5*建設_投入係数表!BH48</f>
        <v>0</v>
      </c>
      <c r="BI50" s="452">
        <f>BI$5*建設_投入係数表!BI48</f>
        <v>0</v>
      </c>
      <c r="BJ50" s="452">
        <f>BJ$5*建設_投入係数表!BJ48</f>
        <v>0</v>
      </c>
      <c r="BK50" s="452">
        <f>BK$5*建設_投入係数表!BK48</f>
        <v>0</v>
      </c>
      <c r="BL50" s="452">
        <f>BL$5*建設_投入係数表!BL48</f>
        <v>0</v>
      </c>
      <c r="BM50" s="452">
        <f>BM$5*建設_投入係数表!BM48</f>
        <v>0</v>
      </c>
      <c r="BN50" s="452">
        <f>BN$5*建設_投入係数表!BN48</f>
        <v>0</v>
      </c>
      <c r="BO50" s="321">
        <f>BO$5*建設_投入係数表!BO48</f>
        <v>0</v>
      </c>
      <c r="BP50" s="452">
        <f>BP$5*建設_投入係数表!BP48</f>
        <v>0</v>
      </c>
      <c r="BQ50" s="452">
        <f>BQ$5*建設_投入係数表!BQ48</f>
        <v>0</v>
      </c>
      <c r="BR50" s="452">
        <f>BR$5*建設_投入係数表!BR48</f>
        <v>0</v>
      </c>
      <c r="BS50" s="452">
        <f>BS$5*建設_投入係数表!BS48</f>
        <v>0</v>
      </c>
      <c r="BT50" s="452">
        <f>BT$5*建設_投入係数表!BT48</f>
        <v>0</v>
      </c>
      <c r="BU50" s="452">
        <f>BU$5*建設_投入係数表!BU48</f>
        <v>0</v>
      </c>
      <c r="BV50" s="582">
        <f>SUM(G50:H50,J50,L50:M50,O50:Q50,T50:U50,W50,X50:AE50,AK50:AQ50,AT50:AW50,AY50:BA50,BD50:BN50,BP50:BU50)</f>
        <v>0</v>
      </c>
      <c r="BW50" s="366" t="s">
        <v>726</v>
      </c>
      <c r="BX50" s="365" t="s">
        <v>733</v>
      </c>
    </row>
    <row r="51" spans="1:76">
      <c r="BV51" s="366"/>
    </row>
    <row r="52" spans="1:76">
      <c r="BV52" s="365"/>
    </row>
  </sheetData>
  <phoneticPr fontId="3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U48"/>
  <sheetViews>
    <sheetView zoomScaleNormal="100" workbookViewId="0">
      <pane xSplit="2" ySplit="3" topLeftCell="C4" activePane="bottomRight" state="frozen"/>
      <selection activeCell="F41" sqref="F41"/>
      <selection pane="topRight" activeCell="F41" sqref="F41"/>
      <selection pane="bottomLeft" activeCell="F41" sqref="F41"/>
      <selection pane="bottomRight"/>
    </sheetView>
  </sheetViews>
  <sheetFormatPr defaultColWidth="10.33203125" defaultRowHeight="11.25"/>
  <cols>
    <col min="1" max="1" width="4.6640625" style="31" bestFit="1" customWidth="1"/>
    <col min="2" max="2" width="31.6640625" style="31" bestFit="1" customWidth="1"/>
    <col min="3" max="72" width="10.83203125" style="31" customWidth="1"/>
    <col min="73" max="16384" width="10.33203125" style="31"/>
  </cols>
  <sheetData>
    <row r="1" spans="1:73" ht="21" customHeight="1">
      <c r="A1" s="273" t="s">
        <v>563</v>
      </c>
    </row>
    <row r="2" spans="1:73">
      <c r="A2" s="32"/>
      <c r="B2" s="33"/>
      <c r="C2" s="94">
        <v>1</v>
      </c>
      <c r="D2" s="94">
        <v>2</v>
      </c>
      <c r="E2" s="94">
        <v>3</v>
      </c>
      <c r="F2" s="94">
        <v>4</v>
      </c>
      <c r="G2" s="94">
        <v>5</v>
      </c>
      <c r="H2" s="94">
        <v>6</v>
      </c>
      <c r="I2" s="94">
        <v>7</v>
      </c>
      <c r="J2" s="94">
        <v>8</v>
      </c>
      <c r="K2" s="94">
        <v>9</v>
      </c>
      <c r="L2" s="94">
        <v>10</v>
      </c>
      <c r="M2" s="94">
        <v>11</v>
      </c>
      <c r="N2" s="94">
        <v>12</v>
      </c>
      <c r="O2" s="94">
        <v>13</v>
      </c>
      <c r="P2" s="94">
        <v>14</v>
      </c>
      <c r="Q2" s="94">
        <v>15</v>
      </c>
      <c r="R2" s="94">
        <v>16</v>
      </c>
      <c r="S2" s="94">
        <v>17</v>
      </c>
      <c r="T2" s="94">
        <v>18</v>
      </c>
      <c r="U2" s="94">
        <v>19</v>
      </c>
      <c r="V2" s="94">
        <v>20</v>
      </c>
      <c r="W2" s="94">
        <v>21</v>
      </c>
      <c r="X2" s="94">
        <v>22</v>
      </c>
      <c r="Y2" s="94">
        <v>23</v>
      </c>
      <c r="Z2" s="94">
        <v>24</v>
      </c>
      <c r="AA2" s="94">
        <v>25</v>
      </c>
      <c r="AB2" s="94">
        <v>26</v>
      </c>
      <c r="AC2" s="94">
        <v>27</v>
      </c>
      <c r="AD2" s="94">
        <v>28</v>
      </c>
      <c r="AE2" s="94" t="s">
        <v>500</v>
      </c>
      <c r="AF2" s="94">
        <v>29</v>
      </c>
      <c r="AG2" s="94">
        <v>30</v>
      </c>
      <c r="AH2" s="94">
        <v>31</v>
      </c>
      <c r="AI2" s="94">
        <v>32</v>
      </c>
      <c r="AJ2" s="94">
        <v>33</v>
      </c>
      <c r="AK2" s="94">
        <v>34</v>
      </c>
      <c r="AL2" s="94">
        <v>35</v>
      </c>
      <c r="AM2" s="94">
        <v>36</v>
      </c>
      <c r="AN2" s="534">
        <v>37</v>
      </c>
      <c r="AO2" s="534">
        <v>38</v>
      </c>
      <c r="AP2" s="534">
        <v>39</v>
      </c>
      <c r="AQ2" s="534">
        <v>40</v>
      </c>
      <c r="AR2" s="534">
        <v>41</v>
      </c>
      <c r="AS2" s="534">
        <v>42</v>
      </c>
      <c r="AT2" s="534">
        <v>43</v>
      </c>
      <c r="AU2" s="534">
        <v>44</v>
      </c>
      <c r="AV2" s="534">
        <v>45</v>
      </c>
      <c r="AW2" s="534">
        <v>46</v>
      </c>
      <c r="AX2" s="534">
        <v>47</v>
      </c>
      <c r="AY2" s="534">
        <v>48</v>
      </c>
      <c r="AZ2" s="534">
        <v>49</v>
      </c>
      <c r="BA2" s="534">
        <v>50</v>
      </c>
      <c r="BB2" s="534">
        <v>51</v>
      </c>
      <c r="BC2" s="534">
        <v>52</v>
      </c>
      <c r="BD2" s="534">
        <v>53</v>
      </c>
      <c r="BE2" s="534">
        <v>54</v>
      </c>
      <c r="BF2" s="534">
        <v>55</v>
      </c>
      <c r="BG2" s="534">
        <v>56</v>
      </c>
      <c r="BH2" s="534">
        <v>57</v>
      </c>
      <c r="BI2" s="534">
        <v>58</v>
      </c>
      <c r="BJ2" s="534">
        <v>59</v>
      </c>
      <c r="BK2" s="534">
        <v>60</v>
      </c>
      <c r="BL2" s="534">
        <v>61</v>
      </c>
      <c r="BM2" s="534">
        <v>62</v>
      </c>
      <c r="BN2" s="534">
        <v>63</v>
      </c>
      <c r="BO2" s="534">
        <v>64</v>
      </c>
      <c r="BP2" s="534">
        <v>65</v>
      </c>
      <c r="BQ2" s="534">
        <v>66</v>
      </c>
      <c r="BR2" s="534">
        <v>67</v>
      </c>
      <c r="BS2" s="534">
        <v>68</v>
      </c>
      <c r="BT2" s="534">
        <v>69</v>
      </c>
      <c r="BU2" s="535">
        <v>70</v>
      </c>
    </row>
    <row r="3" spans="1:73" ht="86.25" customHeight="1">
      <c r="A3" s="34"/>
      <c r="B3" s="35"/>
      <c r="C3" s="37" t="s">
        <v>336</v>
      </c>
      <c r="D3" s="37" t="s">
        <v>337</v>
      </c>
      <c r="E3" s="37" t="s">
        <v>745</v>
      </c>
      <c r="F3" s="37" t="s">
        <v>746</v>
      </c>
      <c r="G3" s="37" t="s">
        <v>747</v>
      </c>
      <c r="H3" s="37" t="s">
        <v>748</v>
      </c>
      <c r="I3" s="37" t="s">
        <v>749</v>
      </c>
      <c r="J3" s="37" t="s">
        <v>338</v>
      </c>
      <c r="K3" s="37" t="s">
        <v>339</v>
      </c>
      <c r="L3" s="37" t="s">
        <v>340</v>
      </c>
      <c r="M3" s="37" t="s">
        <v>341</v>
      </c>
      <c r="N3" s="37" t="s">
        <v>342</v>
      </c>
      <c r="O3" s="37" t="s">
        <v>343</v>
      </c>
      <c r="P3" s="37" t="s">
        <v>344</v>
      </c>
      <c r="Q3" s="37" t="s">
        <v>345</v>
      </c>
      <c r="R3" s="37" t="s">
        <v>346</v>
      </c>
      <c r="S3" s="37" t="s">
        <v>347</v>
      </c>
      <c r="T3" s="37" t="s">
        <v>348</v>
      </c>
      <c r="U3" s="37" t="s">
        <v>349</v>
      </c>
      <c r="V3" s="37" t="s">
        <v>350</v>
      </c>
      <c r="W3" s="37" t="s">
        <v>351</v>
      </c>
      <c r="X3" s="37" t="s">
        <v>352</v>
      </c>
      <c r="Y3" s="37" t="s">
        <v>353</v>
      </c>
      <c r="Z3" s="37" t="s">
        <v>354</v>
      </c>
      <c r="AA3" s="37" t="s">
        <v>355</v>
      </c>
      <c r="AB3" s="37" t="s">
        <v>356</v>
      </c>
      <c r="AC3" s="37" t="s">
        <v>357</v>
      </c>
      <c r="AD3" s="37" t="s">
        <v>358</v>
      </c>
      <c r="AE3" s="37" t="s">
        <v>744</v>
      </c>
      <c r="AF3" s="37" t="s">
        <v>359</v>
      </c>
      <c r="AG3" s="37" t="s">
        <v>360</v>
      </c>
      <c r="AH3" s="37" t="s">
        <v>361</v>
      </c>
      <c r="AI3" s="37" t="s">
        <v>362</v>
      </c>
      <c r="AJ3" s="37" t="s">
        <v>363</v>
      </c>
      <c r="AK3" s="37" t="s">
        <v>364</v>
      </c>
      <c r="AL3" s="37" t="s">
        <v>365</v>
      </c>
      <c r="AM3" s="37" t="s">
        <v>366</v>
      </c>
      <c r="AN3" s="402" t="s">
        <v>367</v>
      </c>
      <c r="AO3" s="402" t="s">
        <v>368</v>
      </c>
      <c r="AP3" s="402" t="s">
        <v>369</v>
      </c>
      <c r="AQ3" s="402" t="s">
        <v>370</v>
      </c>
      <c r="AR3" s="402" t="s">
        <v>371</v>
      </c>
      <c r="AS3" s="402" t="s">
        <v>372</v>
      </c>
      <c r="AT3" s="402" t="s">
        <v>373</v>
      </c>
      <c r="AU3" s="402" t="s">
        <v>374</v>
      </c>
      <c r="AV3" s="402" t="s">
        <v>375</v>
      </c>
      <c r="AW3" s="402" t="s">
        <v>376</v>
      </c>
      <c r="AX3" s="402" t="s">
        <v>377</v>
      </c>
      <c r="AY3" s="402" t="s">
        <v>373</v>
      </c>
      <c r="AZ3" s="402" t="s">
        <v>826</v>
      </c>
      <c r="BA3" s="402" t="s">
        <v>378</v>
      </c>
      <c r="BB3" s="402" t="s">
        <v>379</v>
      </c>
      <c r="BC3" s="402" t="s">
        <v>380</v>
      </c>
      <c r="BD3" s="402" t="s">
        <v>381</v>
      </c>
      <c r="BE3" s="402" t="s">
        <v>827</v>
      </c>
      <c r="BF3" s="402" t="s">
        <v>382</v>
      </c>
      <c r="BG3" s="402" t="s">
        <v>383</v>
      </c>
      <c r="BH3" s="402" t="s">
        <v>384</v>
      </c>
      <c r="BI3" s="402" t="s">
        <v>385</v>
      </c>
      <c r="BJ3" s="402" t="s">
        <v>386</v>
      </c>
      <c r="BK3" s="402" t="s">
        <v>750</v>
      </c>
      <c r="BL3" s="402" t="s">
        <v>387</v>
      </c>
      <c r="BM3" s="402" t="s">
        <v>388</v>
      </c>
      <c r="BN3" s="402" t="s">
        <v>389</v>
      </c>
      <c r="BO3" s="402" t="s">
        <v>390</v>
      </c>
      <c r="BP3" s="402" t="s">
        <v>391</v>
      </c>
      <c r="BQ3" s="402" t="s">
        <v>392</v>
      </c>
      <c r="BR3" s="402" t="s">
        <v>393</v>
      </c>
      <c r="BS3" s="402" t="s">
        <v>394</v>
      </c>
      <c r="BT3" s="402" t="s">
        <v>395</v>
      </c>
      <c r="BU3" s="569" t="s">
        <v>829</v>
      </c>
    </row>
    <row r="4" spans="1:73">
      <c r="A4" s="102">
        <v>1</v>
      </c>
      <c r="B4" s="41" t="s">
        <v>0</v>
      </c>
      <c r="C4" s="412">
        <f>建設IO2!C4/建設IO2!C$48</f>
        <v>1.068270964467643E-3</v>
      </c>
      <c r="D4" s="413">
        <f>建設IO2!D4/建設IO2!D$48</f>
        <v>7.0508167412390219E-4</v>
      </c>
      <c r="E4" s="413">
        <f>建設IO2!E4/建設IO2!E$48</f>
        <v>5.6017062050534418E-4</v>
      </c>
      <c r="F4" s="413">
        <f>建設IO2!F4/建設IO2!F$48</f>
        <v>2.1402396235249826E-4</v>
      </c>
      <c r="G4" s="413">
        <f>建設IO2!G4/建設IO2!G$48</f>
        <v>2.1242507033031346E-4</v>
      </c>
      <c r="H4" s="413">
        <f>建設IO2!H4/建設IO2!H$48</f>
        <v>2.6850089631916859E-4</v>
      </c>
      <c r="I4" s="413">
        <f>建設IO2!I4/建設IO2!I$48</f>
        <v>9.7683486530710266E-4</v>
      </c>
      <c r="J4" s="413">
        <f>建設IO2!J4/建設IO2!J$48</f>
        <v>1.1417322834645668E-3</v>
      </c>
      <c r="K4" s="413">
        <f>建設IO2!K4/建設IO2!K$48</f>
        <v>1.1366087334590443E-3</v>
      </c>
      <c r="L4" s="413">
        <f>建設IO2!L4/建設IO2!L$48</f>
        <v>1.145457760284135E-3</v>
      </c>
      <c r="M4" s="413">
        <f>建設IO2!M4/建設IO2!M$48</f>
        <v>6.6326192213305032E-4</v>
      </c>
      <c r="N4" s="413">
        <f>建設IO2!N4/建設IO2!N$48</f>
        <v>7.7325493208201153E-4</v>
      </c>
      <c r="O4" s="413">
        <f>建設IO2!O4/建設IO2!O$48</f>
        <v>8.0049509612667999E-4</v>
      </c>
      <c r="P4" s="413">
        <f>建設IO2!P4/建設IO2!P$48</f>
        <v>7.562878209378597E-4</v>
      </c>
      <c r="Q4" s="413">
        <f>建設IO2!Q4/建設IO2!Q$48</f>
        <v>3.8076434917501059E-4</v>
      </c>
      <c r="R4" s="413">
        <f>建設IO2!R4/建設IO2!R$48</f>
        <v>8.8613656138138033E-4</v>
      </c>
      <c r="S4" s="413">
        <f>建設IO2!S4/建設IO2!S$48</f>
        <v>5.589293513299919E-4</v>
      </c>
      <c r="T4" s="413">
        <f>建設IO2!T4/建設IO2!T$48</f>
        <v>2.6081059934275727E-4</v>
      </c>
      <c r="U4" s="413">
        <f>建設IO2!U4/建設IO2!U$48</f>
        <v>5.830166546082901E-4</v>
      </c>
      <c r="V4" s="413">
        <f>建設IO2!V4/建設IO2!V$48</f>
        <v>9.0669331243656899E-4</v>
      </c>
      <c r="W4" s="413">
        <f>建設IO2!W4/建設IO2!W$48</f>
        <v>8.766878389644769E-4</v>
      </c>
      <c r="X4" s="413">
        <f>建設IO2!X4/建設IO2!X$48</f>
        <v>2.4190271433871543E-4</v>
      </c>
      <c r="Y4" s="413">
        <f>建設IO2!Y4/建設IO2!Y$48</f>
        <v>2.067517363915361E-3</v>
      </c>
      <c r="Z4" s="413">
        <f>建設IO2!Z4/建設IO2!Z$48</f>
        <v>1.247308723944238E-3</v>
      </c>
      <c r="AA4" s="413">
        <f>建設IO2!AA4/建設IO2!AA$48</f>
        <v>1.3119030778365208E-3</v>
      </c>
      <c r="AB4" s="413">
        <f>建設IO2!AB4/建設IO2!AB$48</f>
        <v>7.219450226650301E-4</v>
      </c>
      <c r="AC4" s="413">
        <f>建設IO2!AC4/建設IO2!AC$48</f>
        <v>7.8080757650774866E-4</v>
      </c>
      <c r="AD4" s="413">
        <f>建設IO2!AD4/建設IO2!AD$48</f>
        <v>8.3019607617049E-4</v>
      </c>
      <c r="AE4" s="413">
        <f>建設IO2!AE4/建設IO2!AE$48</f>
        <v>7.8828717488832376E-6</v>
      </c>
      <c r="AF4" s="413">
        <f>建設IO2!AF4/建設IO2!AF$48</f>
        <v>1.9795779131773234E-3</v>
      </c>
      <c r="AG4" s="413">
        <f>建設IO2!AG4/建設IO2!AG$48</f>
        <v>2.3103466916387385E-3</v>
      </c>
      <c r="AH4" s="413">
        <f>建設IO2!AH4/建設IO2!AH$48</f>
        <v>3.0256269940587628E-3</v>
      </c>
      <c r="AI4" s="413">
        <f>建設IO2!AI4/建設IO2!AI$48</f>
        <v>2.9590622792026234E-3</v>
      </c>
      <c r="AJ4" s="413">
        <f>建設IO2!AJ4/建設IO2!AJ$48</f>
        <v>3.610859807460036E-3</v>
      </c>
      <c r="AK4" s="413">
        <f>建設IO2!AK4/建設IO2!AK$48</f>
        <v>6.4595622251118843E-3</v>
      </c>
      <c r="AL4" s="414">
        <f>建設IO2!AL4/建設IO2!AL$48</f>
        <v>3.7951007057080121E-4</v>
      </c>
      <c r="AM4" s="413">
        <f>建設IO2!AM4/建設IO2!AM$48</f>
        <v>2.8342930564543937E-5</v>
      </c>
      <c r="AN4" s="413">
        <f>建設IO2!AN4/建設IO2!AN$48</f>
        <v>8.7750428599930441E-4</v>
      </c>
      <c r="AO4" s="413">
        <f>建設IO2!AO4/建設IO2!AO$48</f>
        <v>4.2332461581294301E-3</v>
      </c>
      <c r="AP4" s="413">
        <f>建設IO2!AP4/建設IO2!AP$48</f>
        <v>1.0458063166701528E-4</v>
      </c>
      <c r="AQ4" s="413">
        <f>建設IO2!AQ4/建設IO2!AQ$48</f>
        <v>0</v>
      </c>
      <c r="AR4" s="413">
        <f>建設IO2!AR4/建設IO2!AR$48</f>
        <v>2.7791733920437192E-4</v>
      </c>
      <c r="AS4" s="413">
        <f>建設IO2!AS4/建設IO2!AS$48</f>
        <v>1.1808969324142477E-4</v>
      </c>
      <c r="AT4" s="413">
        <f>建設IO2!AT4/建設IO2!AT$48</f>
        <v>3.3503007453302394E-5</v>
      </c>
      <c r="AU4" s="413">
        <f>建設IO2!AU4/建設IO2!AU$48</f>
        <v>7.0898520584203805E-4</v>
      </c>
      <c r="AV4" s="413">
        <f>建設IO2!AV4/建設IO2!AV$48</f>
        <v>2.8135330941830202E-5</v>
      </c>
      <c r="AW4" s="413">
        <f>建設IO2!AW4/建設IO2!AW$48</f>
        <v>1.0957266660025899E-3</v>
      </c>
      <c r="AX4" s="413">
        <f>建設IO2!AX4/建設IO2!AX$48</f>
        <v>1.9280205655526992E-3</v>
      </c>
      <c r="AY4" s="413">
        <f>建設IO2!AY4/建設IO2!AY$48</f>
        <v>1.959340711537548E-3</v>
      </c>
      <c r="AZ4" s="413">
        <f>建設IO2!AZ4/建設IO2!AZ$48</f>
        <v>1.8058899796258565E-3</v>
      </c>
      <c r="BA4" s="413">
        <f>建設IO2!BA4/建設IO2!BA$48</f>
        <v>5.276724456734723E-3</v>
      </c>
      <c r="BB4" s="413">
        <f>建設IO2!BB4/建設IO2!BB$48</f>
        <v>1.7184597485088652E-3</v>
      </c>
      <c r="BC4" s="413">
        <f>建設IO2!BC4/建設IO2!BC$48</f>
        <v>2.8728757156555257E-3</v>
      </c>
      <c r="BD4" s="413">
        <f>建設IO2!BD4/建設IO2!BD$48</f>
        <v>2.9199124653299584E-3</v>
      </c>
      <c r="BE4" s="413">
        <f>建設IO2!BE4/建設IO2!BE$48</f>
        <v>2.2389790255643426E-3</v>
      </c>
      <c r="BF4" s="413">
        <f>建設IO2!BF4/建設IO2!BF$48</f>
        <v>4.4478241531199336E-4</v>
      </c>
      <c r="BG4" s="413">
        <f>建設IO2!BG4/建設IO2!BG$48</f>
        <v>3.7233082706766918E-3</v>
      </c>
      <c r="BH4" s="413">
        <f>建設IO2!BH4/建設IO2!BH$48</f>
        <v>2.5170776728218539E-5</v>
      </c>
      <c r="BI4" s="413">
        <f>建設IO2!BI4/建設IO2!BI$48</f>
        <v>1.2284237868102844E-4</v>
      </c>
      <c r="BJ4" s="413">
        <f>建設IO2!BJ4/建設IO2!BJ$48</f>
        <v>6.0053876906710597E-4</v>
      </c>
      <c r="BK4" s="413">
        <f>建設IO2!BK4/建設IO2!BK$48</f>
        <v>7.6050150613287109E-4</v>
      </c>
      <c r="BL4" s="413">
        <f>建設IO2!BL4/建設IO2!BL$48</f>
        <v>6.2729856105009345E-3</v>
      </c>
      <c r="BM4" s="413">
        <f>建設IO2!BM4/建設IO2!BM$48</f>
        <v>2.4142106885247944E-3</v>
      </c>
      <c r="BN4" s="413">
        <f>建設IO2!BN4/建設IO2!BN$48</f>
        <v>6.8494428221776873E-4</v>
      </c>
      <c r="BO4" s="413">
        <f>建設IO2!BO4/建設IO2!BO$48</f>
        <v>1.4813626765483217E-3</v>
      </c>
      <c r="BP4" s="413">
        <f>建設IO2!BP4/建設IO2!BP$48</f>
        <v>2.9247221513956177E-4</v>
      </c>
      <c r="BQ4" s="413">
        <f>建設IO2!BQ4/建設IO2!BQ$48</f>
        <v>2.76579335015553E-4</v>
      </c>
      <c r="BR4" s="413">
        <f>建設IO2!BR4/建設IO2!BR$48</f>
        <v>4.0667174038076094E-5</v>
      </c>
      <c r="BS4" s="413">
        <f>建設IO2!BS4/建設IO2!BS$48</f>
        <v>7.4445936120423741E-5</v>
      </c>
      <c r="BT4" s="413">
        <f>建設IO2!BT4/建設IO2!BT$48</f>
        <v>1.743252273963339E-3</v>
      </c>
      <c r="BU4" s="415">
        <f>建設IO2!BU4/建設IO2!BU$48</f>
        <v>3.0692858903632173E-3</v>
      </c>
    </row>
    <row r="5" spans="1:73">
      <c r="A5" s="102">
        <v>2</v>
      </c>
      <c r="B5" s="41" t="s">
        <v>1</v>
      </c>
      <c r="C5" s="412">
        <f>建設IO2!C5/建設IO2!C$48</f>
        <v>3.9098878315487307E-5</v>
      </c>
      <c r="D5" s="413">
        <f>建設IO2!D5/建設IO2!D$48</f>
        <v>1.1784380271909034E-5</v>
      </c>
      <c r="E5" s="413">
        <f>建設IO2!E5/建設IO2!E$48</f>
        <v>1.1991796135529927E-5</v>
      </c>
      <c r="F5" s="413">
        <f>建設IO2!F5/建設IO2!F$48</f>
        <v>1.8351344483670286E-5</v>
      </c>
      <c r="G5" s="413">
        <f>建設IO2!G5/建設IO2!G$48</f>
        <v>1.8310507971734601E-5</v>
      </c>
      <c r="H5" s="413">
        <f>建設IO2!H5/建設IO2!H$48</f>
        <v>1.9742712964644749E-5</v>
      </c>
      <c r="I5" s="413">
        <f>建設IO2!I5/建設IO2!I$48</f>
        <v>4.3366697682890237E-6</v>
      </c>
      <c r="J5" s="413">
        <f>建設IO2!J5/建設IO2!J$48</f>
        <v>9.8425196850393696E-6</v>
      </c>
      <c r="K5" s="413">
        <f>建設IO2!K5/建設IO2!K$48</f>
        <v>3.8949967306371193E-6</v>
      </c>
      <c r="L5" s="413">
        <f>建設IO2!L5/建設IO2!L$48</f>
        <v>3.7198238589006335E-6</v>
      </c>
      <c r="M5" s="413">
        <f>建設IO2!M5/建設IO2!M$48</f>
        <v>1.3265238442661008E-5</v>
      </c>
      <c r="N5" s="413">
        <f>建設IO2!N5/建設IO2!N$48</f>
        <v>4.5181840772738567E-6</v>
      </c>
      <c r="O5" s="413">
        <f>建設IO2!O5/建設IO2!O$48</f>
        <v>4.2042809670518907E-6</v>
      </c>
      <c r="P5" s="413">
        <f>建設IO2!P5/建設IO2!P$48</f>
        <v>4.7137052551528653E-6</v>
      </c>
      <c r="Q5" s="413">
        <f>建設IO2!Q5/建設IO2!Q$48</f>
        <v>1.4102383302778169E-5</v>
      </c>
      <c r="R5" s="413">
        <f>建設IO2!R5/建設IO2!R$48</f>
        <v>1.1525230573762859E-5</v>
      </c>
      <c r="S5" s="413">
        <f>建設IO2!S5/建設IO2!S$48</f>
        <v>1.9497535511511345E-5</v>
      </c>
      <c r="T5" s="413">
        <f>建設IO2!T5/建設IO2!T$48</f>
        <v>3.4774746579034308E-5</v>
      </c>
      <c r="U5" s="413">
        <f>建設IO2!U5/建設IO2!U$48</f>
        <v>1.8263172313030775E-5</v>
      </c>
      <c r="V5" s="413">
        <f>建設IO2!V5/建設IO2!V$48</f>
        <v>1.1024371537326563E-5</v>
      </c>
      <c r="W5" s="413">
        <f>建設IO2!W5/建設IO2!W$48</f>
        <v>8.5949788133772244E-6</v>
      </c>
      <c r="X5" s="413">
        <f>建設IO2!X5/建設IO2!X$48</f>
        <v>8.1540240788331048E-6</v>
      </c>
      <c r="Y5" s="413">
        <f>建設IO2!Y5/建設IO2!Y$48</f>
        <v>9.6914876433532547E-6</v>
      </c>
      <c r="Z5" s="413">
        <f>建設IO2!Z5/建設IO2!Z$48</f>
        <v>1.0825244470104283E-5</v>
      </c>
      <c r="AA5" s="413">
        <f>建設IO2!AA5/建設IO2!AA$48</f>
        <v>1.2526127414097905E-5</v>
      </c>
      <c r="AB5" s="413">
        <f>建設IO2!AB5/建設IO2!AB$48</f>
        <v>1.0108915136499839E-5</v>
      </c>
      <c r="AC5" s="413">
        <f>建設IO2!AC5/建設IO2!AC$48</f>
        <v>1.1299675492152657E-5</v>
      </c>
      <c r="AD5" s="413">
        <f>建設IO2!AD5/建設IO2!AD$48</f>
        <v>1.1530501057923472E-5</v>
      </c>
      <c r="AE5" s="413">
        <f>建設IO2!AE5/建設IO2!AE$48</f>
        <v>4.2620950642266995E-5</v>
      </c>
      <c r="AF5" s="413">
        <f>建設IO2!AF5/建設IO2!AF$48</f>
        <v>7.7049292800366852E-5</v>
      </c>
      <c r="AG5" s="413">
        <f>建設IO2!AG5/建設IO2!AG$48</f>
        <v>1.0803338893146894E-4</v>
      </c>
      <c r="AH5" s="413">
        <f>建設IO2!AH5/建設IO2!AH$48</f>
        <v>3.4241613261903634E-5</v>
      </c>
      <c r="AI5" s="413">
        <f>建設IO2!AI5/建設IO2!AI$48</f>
        <v>3.5254134159281115E-5</v>
      </c>
      <c r="AJ5" s="413">
        <f>建設IO2!AJ5/建設IO2!AJ$48</f>
        <v>4.2607212427184784E-5</v>
      </c>
      <c r="AK5" s="413">
        <f>建設IO2!AK5/建設IO2!AK$48</f>
        <v>9.018977544092031E-5</v>
      </c>
      <c r="AL5" s="413">
        <f>建設IO2!AL5/建設IO2!AL$48</f>
        <v>0</v>
      </c>
      <c r="AM5" s="413">
        <f>建設IO2!AM5/建設IO2!AM$48</f>
        <v>2.3619108803786617E-6</v>
      </c>
      <c r="AN5" s="413">
        <f>建設IO2!AN5/建設IO2!AN$48</f>
        <v>2.9426703085154404E-6</v>
      </c>
      <c r="AO5" s="413">
        <f>建設IO2!AO5/建設IO2!AO$48</f>
        <v>6.8462202018265717E-6</v>
      </c>
      <c r="AP5" s="413">
        <f>建設IO2!AP5/建設IO2!AP$48</f>
        <v>0</v>
      </c>
      <c r="AQ5" s="413">
        <f>建設IO2!AQ5/建設IO2!AQ$48</f>
        <v>0</v>
      </c>
      <c r="AR5" s="413">
        <f>建設IO2!AR5/建設IO2!AR$48</f>
        <v>5.0075196253039979E-6</v>
      </c>
      <c r="AS5" s="413">
        <f>建設IO2!AS5/建設IO2!AS$48</f>
        <v>2.7462719358470874E-6</v>
      </c>
      <c r="AT5" s="413">
        <f>建設IO2!AT5/建設IO2!AT$48</f>
        <v>3.3503007453302391E-6</v>
      </c>
      <c r="AU5" s="413">
        <f>建設IO2!AU5/建設IO2!AU$48</f>
        <v>0</v>
      </c>
      <c r="AV5" s="413">
        <f>建設IO2!AV5/建設IO2!AV$48</f>
        <v>0</v>
      </c>
      <c r="AW5" s="413">
        <f>建設IO2!AW5/建設IO2!AW$48</f>
        <v>0</v>
      </c>
      <c r="AX5" s="413">
        <f>建設IO2!AX5/建設IO2!AX$48</f>
        <v>2.8353243611069107E-5</v>
      </c>
      <c r="AY5" s="413">
        <f>建設IO2!AY5/建設IO2!AY$48</f>
        <v>2.3749584382273311E-5</v>
      </c>
      <c r="AZ5" s="413">
        <f>建設IO2!AZ5/建設IO2!AZ$48</f>
        <v>4.6304871272457863E-5</v>
      </c>
      <c r="BA5" s="413">
        <f>建設IO2!BA5/建設IO2!BA$48</f>
        <v>0</v>
      </c>
      <c r="BB5" s="413">
        <f>建設IO2!BB5/建設IO2!BB$48</f>
        <v>2.1314852953655476E-5</v>
      </c>
      <c r="BC5" s="413">
        <f>建設IO2!BC5/建設IO2!BC$48</f>
        <v>8.7000346137091409E-6</v>
      </c>
      <c r="BD5" s="413">
        <f>建設IO2!BD5/建設IO2!BD$48</f>
        <v>2.0901306122619604E-6</v>
      </c>
      <c r="BE5" s="413">
        <f>建設IO2!BE5/建設IO2!BE$48</f>
        <v>0</v>
      </c>
      <c r="BF5" s="413">
        <f>建設IO2!BF5/建設IO2!BF$48</f>
        <v>0</v>
      </c>
      <c r="BG5" s="413">
        <f>建設IO2!BG5/建設IO2!BG$48</f>
        <v>3.6090225563909776E-5</v>
      </c>
      <c r="BH5" s="413">
        <f>建設IO2!BH5/建設IO2!BH$48</f>
        <v>2.097564727351545E-6</v>
      </c>
      <c r="BI5" s="413">
        <f>建設IO2!BI5/建設IO2!BI$48</f>
        <v>7.758466021959691E-5</v>
      </c>
      <c r="BJ5" s="413">
        <f>建設IO2!BJ5/建設IO2!BJ$48</f>
        <v>0</v>
      </c>
      <c r="BK5" s="413">
        <f>建設IO2!BK5/建設IO2!BK$48</f>
        <v>0</v>
      </c>
      <c r="BL5" s="413">
        <f>建設IO2!BL5/建設IO2!BL$48</f>
        <v>1.2165412173522448E-4</v>
      </c>
      <c r="BM5" s="413">
        <f>建設IO2!BM5/建設IO2!BM$48</f>
        <v>3.113102112862404E-6</v>
      </c>
      <c r="BN5" s="413">
        <f>建設IO2!BN5/建設IO2!BN$48</f>
        <v>1.0372605544629145E-3</v>
      </c>
      <c r="BO5" s="413">
        <f>建設IO2!BO5/建設IO2!BO$48</f>
        <v>3.0379988467903972E-5</v>
      </c>
      <c r="BP5" s="413">
        <f>建設IO2!BP5/建設IO2!BP$48</f>
        <v>1.3844838586488129E-5</v>
      </c>
      <c r="BQ5" s="413">
        <f>建設IO2!BQ5/建設IO2!BQ$48</f>
        <v>8.5288781722857752E-6</v>
      </c>
      <c r="BR5" s="413">
        <f>建設IO2!BR5/建設IO2!BR$48</f>
        <v>2.9047981455768637E-5</v>
      </c>
      <c r="BS5" s="413">
        <f>建設IO2!BS5/建設IO2!BS$48</f>
        <v>7.4445936120423745E-6</v>
      </c>
      <c r="BT5" s="413">
        <f>建設IO2!BT5/建設IO2!BT$48</f>
        <v>5.9012199576069114E-5</v>
      </c>
      <c r="BU5" s="415">
        <f>建設IO2!BU5/建設IO2!BU$48</f>
        <v>4.3521501491801467E-5</v>
      </c>
    </row>
    <row r="6" spans="1:73">
      <c r="A6" s="102">
        <v>3</v>
      </c>
      <c r="B6" s="41" t="s">
        <v>2</v>
      </c>
      <c r="C6" s="412">
        <f>建設IO2!C6/建設IO2!C$48</f>
        <v>0</v>
      </c>
      <c r="D6" s="413">
        <f>建設IO2!D6/建設IO2!D$48</f>
        <v>0</v>
      </c>
      <c r="E6" s="413">
        <f>建設IO2!E6/建設IO2!E$48</f>
        <v>0</v>
      </c>
      <c r="F6" s="413">
        <f>建設IO2!F6/建設IO2!F$48</f>
        <v>0</v>
      </c>
      <c r="G6" s="413">
        <f>建設IO2!G6/建設IO2!G$48</f>
        <v>0</v>
      </c>
      <c r="H6" s="413">
        <f>建設IO2!H6/建設IO2!H$48</f>
        <v>0</v>
      </c>
      <c r="I6" s="413">
        <f>建設IO2!I6/建設IO2!I$48</f>
        <v>0</v>
      </c>
      <c r="J6" s="413">
        <f>建設IO2!J6/建設IO2!J$48</f>
        <v>0</v>
      </c>
      <c r="K6" s="413">
        <f>建設IO2!K6/建設IO2!K$48</f>
        <v>0</v>
      </c>
      <c r="L6" s="413">
        <f>建設IO2!L6/建設IO2!L$48</f>
        <v>0</v>
      </c>
      <c r="M6" s="413">
        <f>建設IO2!M6/建設IO2!M$48</f>
        <v>0</v>
      </c>
      <c r="N6" s="413">
        <f>建設IO2!N6/建設IO2!N$48</f>
        <v>0</v>
      </c>
      <c r="O6" s="413">
        <f>建設IO2!O6/建設IO2!O$48</f>
        <v>0</v>
      </c>
      <c r="P6" s="413">
        <f>建設IO2!P6/建設IO2!P$48</f>
        <v>0</v>
      </c>
      <c r="Q6" s="413">
        <f>建設IO2!Q6/建設IO2!Q$48</f>
        <v>0</v>
      </c>
      <c r="R6" s="413">
        <f>建設IO2!R6/建設IO2!R$48</f>
        <v>0</v>
      </c>
      <c r="S6" s="413">
        <f>建設IO2!S6/建設IO2!S$48</f>
        <v>0</v>
      </c>
      <c r="T6" s="413">
        <f>建設IO2!T6/建設IO2!T$48</f>
        <v>0</v>
      </c>
      <c r="U6" s="413">
        <f>建設IO2!U6/建設IO2!U$48</f>
        <v>0</v>
      </c>
      <c r="V6" s="413">
        <f>建設IO2!V6/建設IO2!V$48</f>
        <v>0</v>
      </c>
      <c r="W6" s="413">
        <f>建設IO2!W6/建設IO2!W$48</f>
        <v>0</v>
      </c>
      <c r="X6" s="413">
        <f>建設IO2!X6/建設IO2!X$48</f>
        <v>0</v>
      </c>
      <c r="Y6" s="413">
        <f>建設IO2!Y6/建設IO2!Y$48</f>
        <v>0</v>
      </c>
      <c r="Z6" s="413">
        <f>建設IO2!Z6/建設IO2!Z$48</f>
        <v>0</v>
      </c>
      <c r="AA6" s="413">
        <f>建設IO2!AA6/建設IO2!AA$48</f>
        <v>0</v>
      </c>
      <c r="AB6" s="413">
        <f>建設IO2!AB6/建設IO2!AB$48</f>
        <v>0</v>
      </c>
      <c r="AC6" s="413">
        <f>建設IO2!AC6/建設IO2!AC$48</f>
        <v>0</v>
      </c>
      <c r="AD6" s="413">
        <f>建設IO2!AD6/建設IO2!AD$48</f>
        <v>0</v>
      </c>
      <c r="AE6" s="413">
        <f>建設IO2!AE6/建設IO2!AE$48</f>
        <v>0</v>
      </c>
      <c r="AF6" s="413">
        <f>建設IO2!AF6/建設IO2!AF$48</f>
        <v>0</v>
      </c>
      <c r="AG6" s="413">
        <f>建設IO2!AG6/建設IO2!AG$48</f>
        <v>0</v>
      </c>
      <c r="AH6" s="413">
        <f>建設IO2!AH6/建設IO2!AH$48</f>
        <v>0</v>
      </c>
      <c r="AI6" s="413">
        <f>建設IO2!AI6/建設IO2!AI$48</f>
        <v>0</v>
      </c>
      <c r="AJ6" s="413">
        <f>建設IO2!AJ6/建設IO2!AJ$48</f>
        <v>0</v>
      </c>
      <c r="AK6" s="413">
        <f>建設IO2!AK6/建設IO2!AK$48</f>
        <v>0</v>
      </c>
      <c r="AL6" s="413">
        <f>建設IO2!AL6/建設IO2!AL$48</f>
        <v>0</v>
      </c>
      <c r="AM6" s="413">
        <f>建設IO2!AM6/建設IO2!AM$48</f>
        <v>0</v>
      </c>
      <c r="AN6" s="413">
        <f>建設IO2!AN6/建設IO2!AN$48</f>
        <v>0</v>
      </c>
      <c r="AO6" s="413">
        <f>建設IO2!AO6/建設IO2!AO$48</f>
        <v>0</v>
      </c>
      <c r="AP6" s="413">
        <f>建設IO2!AP6/建設IO2!AP$48</f>
        <v>0</v>
      </c>
      <c r="AQ6" s="413">
        <f>建設IO2!AQ6/建設IO2!AQ$48</f>
        <v>0</v>
      </c>
      <c r="AR6" s="413">
        <f>建設IO2!AR6/建設IO2!AR$48</f>
        <v>0</v>
      </c>
      <c r="AS6" s="413">
        <f>建設IO2!AS6/建設IO2!AS$48</f>
        <v>0</v>
      </c>
      <c r="AT6" s="413">
        <f>建設IO2!AT6/建設IO2!AT$48</f>
        <v>0</v>
      </c>
      <c r="AU6" s="413">
        <f>建設IO2!AU6/建設IO2!AU$48</f>
        <v>0</v>
      </c>
      <c r="AV6" s="413">
        <f>建設IO2!AV6/建設IO2!AV$48</f>
        <v>0</v>
      </c>
      <c r="AW6" s="413">
        <f>建設IO2!AW6/建設IO2!AW$48</f>
        <v>0</v>
      </c>
      <c r="AX6" s="413">
        <f>建設IO2!AX6/建設IO2!AX$48</f>
        <v>0</v>
      </c>
      <c r="AY6" s="413">
        <f>建設IO2!AY6/建設IO2!AY$48</f>
        <v>0</v>
      </c>
      <c r="AZ6" s="413">
        <f>建設IO2!AZ6/建設IO2!AZ$48</f>
        <v>0</v>
      </c>
      <c r="BA6" s="413">
        <f>建設IO2!BA6/建設IO2!BA$48</f>
        <v>0</v>
      </c>
      <c r="BB6" s="413">
        <f>建設IO2!BB6/建設IO2!BB$48</f>
        <v>0</v>
      </c>
      <c r="BC6" s="413">
        <f>建設IO2!BC6/建設IO2!BC$48</f>
        <v>0</v>
      </c>
      <c r="BD6" s="413">
        <f>建設IO2!BD6/建設IO2!BD$48</f>
        <v>0</v>
      </c>
      <c r="BE6" s="413">
        <f>建設IO2!BE6/建設IO2!BE$48</f>
        <v>0</v>
      </c>
      <c r="BF6" s="413">
        <f>建設IO2!BF6/建設IO2!BF$48</f>
        <v>0</v>
      </c>
      <c r="BG6" s="413">
        <f>建設IO2!BG6/建設IO2!BG$48</f>
        <v>0</v>
      </c>
      <c r="BH6" s="413">
        <f>建設IO2!BH6/建設IO2!BH$48</f>
        <v>0</v>
      </c>
      <c r="BI6" s="413">
        <f>建設IO2!BI6/建設IO2!BI$48</f>
        <v>0</v>
      </c>
      <c r="BJ6" s="413">
        <f>建設IO2!BJ6/建設IO2!BJ$48</f>
        <v>0</v>
      </c>
      <c r="BK6" s="413">
        <f>建設IO2!BK6/建設IO2!BK$48</f>
        <v>0</v>
      </c>
      <c r="BL6" s="413">
        <f>建設IO2!BL6/建設IO2!BL$48</f>
        <v>0</v>
      </c>
      <c r="BM6" s="413">
        <f>建設IO2!BM6/建設IO2!BM$48</f>
        <v>0</v>
      </c>
      <c r="BN6" s="413">
        <f>建設IO2!BN6/建設IO2!BN$48</f>
        <v>0</v>
      </c>
      <c r="BO6" s="413">
        <f>建設IO2!BO6/建設IO2!BO$48</f>
        <v>0</v>
      </c>
      <c r="BP6" s="413">
        <f>建設IO2!BP6/建設IO2!BP$48</f>
        <v>0</v>
      </c>
      <c r="BQ6" s="413">
        <f>建設IO2!BQ6/建設IO2!BQ$48</f>
        <v>0</v>
      </c>
      <c r="BR6" s="413">
        <f>建設IO2!BR6/建設IO2!BR$48</f>
        <v>0</v>
      </c>
      <c r="BS6" s="413">
        <f>建設IO2!BS6/建設IO2!BS$48</f>
        <v>0</v>
      </c>
      <c r="BT6" s="413">
        <f>建設IO2!BT6/建設IO2!BT$48</f>
        <v>0</v>
      </c>
      <c r="BU6" s="415">
        <f>建設IO2!BU6/建設IO2!BU$48</f>
        <v>0</v>
      </c>
    </row>
    <row r="7" spans="1:73">
      <c r="A7" s="102">
        <v>6</v>
      </c>
      <c r="B7" s="41" t="s">
        <v>3</v>
      </c>
      <c r="C7" s="412">
        <f>建設IO2!C7/建設IO2!C$48</f>
        <v>6.6228144335206971E-3</v>
      </c>
      <c r="D7" s="413">
        <f>建設IO2!D7/建設IO2!D$48</f>
        <v>2.177787631872766E-3</v>
      </c>
      <c r="E7" s="413">
        <f>建設IO2!E7/建設IO2!E$48</f>
        <v>1.8905220348639027E-3</v>
      </c>
      <c r="F7" s="413">
        <f>建設IO2!F7/建設IO2!F$48</f>
        <v>1.9505340072367345E-3</v>
      </c>
      <c r="G7" s="413">
        <f>建設IO2!G7/建設IO2!G$48</f>
        <v>1.9662935997241835E-3</v>
      </c>
      <c r="H7" s="413">
        <f>建設IO2!H7/建設IO2!H$48</f>
        <v>1.4135782482685641E-3</v>
      </c>
      <c r="I7" s="413">
        <f>建設IO2!I7/建設IO2!I$48</f>
        <v>1.8182843212854324E-3</v>
      </c>
      <c r="J7" s="413">
        <f>建設IO2!J7/建設IO2!J$48</f>
        <v>1.3681102362204725E-3</v>
      </c>
      <c r="K7" s="413">
        <f>建設IO2!K7/建設IO2!K$48</f>
        <v>1.8406293925217036E-3</v>
      </c>
      <c r="L7" s="413">
        <f>建設IO2!L7/建設IO2!L$48</f>
        <v>1.8393289040977332E-3</v>
      </c>
      <c r="M7" s="413">
        <f>建設IO2!M7/建設IO2!M$48</f>
        <v>1.910194335743185E-3</v>
      </c>
      <c r="N7" s="413">
        <f>建設IO2!N7/建設IO2!N$48</f>
        <v>1.8088872680799978E-3</v>
      </c>
      <c r="O7" s="413">
        <f>建設IO2!O7/建設IO2!O$48</f>
        <v>1.3790041571930202E-3</v>
      </c>
      <c r="P7" s="413">
        <f>建設IO2!P7/建設IO2!P$48</f>
        <v>2.0766490374090124E-3</v>
      </c>
      <c r="Q7" s="413">
        <f>建設IO2!Q7/建設IO2!Q$48</f>
        <v>1.5794669299111549E-3</v>
      </c>
      <c r="R7" s="413">
        <f>建設IO2!R7/建設IO2!R$48</f>
        <v>2.5367032492852053E-3</v>
      </c>
      <c r="S7" s="413">
        <f>建設IO2!S7/建設IO2!S$48</f>
        <v>3.2365908949108834E-3</v>
      </c>
      <c r="T7" s="413">
        <f>建設IO2!T7/建設IO2!T$48</f>
        <v>8.8849477509432648E-3</v>
      </c>
      <c r="U7" s="413">
        <f>建設IO2!U7/建設IO2!U$48</f>
        <v>2.7802167698067616E-3</v>
      </c>
      <c r="V7" s="413">
        <f>建設IO2!V7/建設IO2!V$48</f>
        <v>2.4927328976066172E-3</v>
      </c>
      <c r="W7" s="413">
        <f>建設IO2!W7/建設IO2!W$48</f>
        <v>2.7503932202807119E-3</v>
      </c>
      <c r="X7" s="413">
        <f>建設IO2!X7/建設IO2!X$48</f>
        <v>1.1374863589972181E-3</v>
      </c>
      <c r="Y7" s="413">
        <f>建設IO2!Y7/建設IO2!Y$48</f>
        <v>4.8845097722500404E-3</v>
      </c>
      <c r="Z7" s="413">
        <f>建設IO2!Z7/建設IO2!Z$48</f>
        <v>2.4128267118921323E-3</v>
      </c>
      <c r="AA7" s="413">
        <f>建設IO2!AA7/建設IO2!AA$48</f>
        <v>2.6739106653294329E-3</v>
      </c>
      <c r="AB7" s="413">
        <f>建設IO2!AB7/建設IO2!AB$48</f>
        <v>3.3401540430184882E-3</v>
      </c>
      <c r="AC7" s="413">
        <f>建設IO2!AC7/建設IO2!AC$48</f>
        <v>2.0552226440976994E-3</v>
      </c>
      <c r="AD7" s="413">
        <f>建設IO2!AD7/建設IO2!AD$48</f>
        <v>3.4764460689639268E-3</v>
      </c>
      <c r="AE7" s="413">
        <f>建設IO2!AE7/建設IO2!AE$48</f>
        <v>1.2746202793956964E-4</v>
      </c>
      <c r="AF7" s="413">
        <f>建設IO2!AF7/建設IO2!AF$48</f>
        <v>1.5395037613305402E-2</v>
      </c>
      <c r="AG7" s="413">
        <f>建設IO2!AG7/建設IO2!AG$48</f>
        <v>1.5670884078948809E-2</v>
      </c>
      <c r="AH7" s="413">
        <f>建設IO2!AH7/建設IO2!AH$48</f>
        <v>1.3535107323678679E-2</v>
      </c>
      <c r="AI7" s="413">
        <f>建設IO2!AI7/建設IO2!AI$48</f>
        <v>1.3386941379066651E-2</v>
      </c>
      <c r="AJ7" s="413">
        <f>建設IO2!AJ7/建設IO2!AJ$48</f>
        <v>1.4818179807711621E-2</v>
      </c>
      <c r="AK7" s="413">
        <f>建設IO2!AK7/建設IO2!AK$48</f>
        <v>2.3268962063757441E-2</v>
      </c>
      <c r="AL7" s="413">
        <f>建設IO2!AL7/建設IO2!AL$48</f>
        <v>4.3643658115642144E-2</v>
      </c>
      <c r="AM7" s="413">
        <f>建設IO2!AM7/建設IO2!AM$48</f>
        <v>3.6420665775438962E-3</v>
      </c>
      <c r="AN7" s="413">
        <f>建設IO2!AN7/建設IO2!AN$48</f>
        <v>3.7789772101955287E-3</v>
      </c>
      <c r="AO7" s="413">
        <f>建設IO2!AO7/建設IO2!AO$48</f>
        <v>1.848935869173296E-2</v>
      </c>
      <c r="AP7" s="413">
        <f>建設IO2!AP7/建設IO2!AP$48</f>
        <v>1.9033674963396779E-2</v>
      </c>
      <c r="AQ7" s="413">
        <f>建設IO2!AQ7/建設IO2!AQ$48</f>
        <v>5.2200240121104561E-3</v>
      </c>
      <c r="AR7" s="413">
        <f>建設IO2!AR7/建設IO2!AR$48</f>
        <v>7.4995952254969548E-3</v>
      </c>
      <c r="AS7" s="413">
        <f>建設IO2!AS7/建設IO2!AS$48</f>
        <v>6.6642865643222662E-3</v>
      </c>
      <c r="AT7" s="413">
        <f>建設IO2!AT7/建設IO2!AT$48</f>
        <v>7.1193890838267583E-3</v>
      </c>
      <c r="AU7" s="413">
        <f>建設IO2!AU7/建設IO2!AU$48</f>
        <v>5.1614122985300373E-3</v>
      </c>
      <c r="AV7" s="413">
        <f>建設IO2!AV7/建設IO2!AV$48</f>
        <v>4.4031792923964266E-3</v>
      </c>
      <c r="AW7" s="413">
        <f>建設IO2!AW7/建設IO2!AW$48</f>
        <v>2.2910648470963243E-3</v>
      </c>
      <c r="AX7" s="413">
        <f>建設IO2!AX7/建設IO2!AX$48</f>
        <v>1.612354453349463E-2</v>
      </c>
      <c r="AY7" s="413">
        <f>建設IO2!AY7/建設IO2!AY$48</f>
        <v>1.6470336769106541E-2</v>
      </c>
      <c r="AZ7" s="413">
        <f>建設IO2!AZ7/建設IO2!AZ$48</f>
        <v>1.4771253935914058E-2</v>
      </c>
      <c r="BA7" s="413">
        <f>建設IO2!BA7/建設IO2!BA$48</f>
        <v>1.8545809806096936E-2</v>
      </c>
      <c r="BB7" s="413">
        <f>建設IO2!BB7/建設IO2!BB$48</f>
        <v>1.5411644103085063E-2</v>
      </c>
      <c r="BC7" s="413">
        <f>建設IO2!BC7/建設IO2!BC$48</f>
        <v>1.1541838777172849E-2</v>
      </c>
      <c r="BD7" s="413">
        <f>建設IO2!BD7/建設IO2!BD$48</f>
        <v>1.4025821473583885E-2</v>
      </c>
      <c r="BE7" s="413">
        <f>建設IO2!BE7/建設IO2!BE$48</f>
        <v>6.1172105519882933E-3</v>
      </c>
      <c r="BF7" s="413">
        <f>建設IO2!BF7/建設IO2!BF$48</f>
        <v>4.0719112730820552E-2</v>
      </c>
      <c r="BG7" s="413">
        <f>建設IO2!BG7/建設IO2!BG$48</f>
        <v>2.3578947368421053E-3</v>
      </c>
      <c r="BH7" s="413">
        <f>建設IO2!BH7/建設IO2!BH$48</f>
        <v>4.7265125189654813E-3</v>
      </c>
      <c r="BI7" s="413">
        <f>建設IO2!BI7/建設IO2!BI$48</f>
        <v>2.864005405064662E-2</v>
      </c>
      <c r="BJ7" s="413">
        <f>建設IO2!BJ7/建設IO2!BJ$48</f>
        <v>0.11710505996808565</v>
      </c>
      <c r="BK7" s="413">
        <f>建設IO2!BK7/建設IO2!BK$48</f>
        <v>1.7822926358812257E-2</v>
      </c>
      <c r="BL7" s="413">
        <f>建設IO2!BL7/建設IO2!BL$48</f>
        <v>1.0212707552849358E-2</v>
      </c>
      <c r="BM7" s="413">
        <f>建設IO2!BM7/建設IO2!BM$48</f>
        <v>1.941330477580995E-2</v>
      </c>
      <c r="BN7" s="413">
        <f>建設IO2!BN7/建設IO2!BN$48</f>
        <v>3.0967564106018183E-2</v>
      </c>
      <c r="BO7" s="413">
        <f>建設IO2!BO7/建設IO2!BO$48</f>
        <v>1.4979548240961768E-2</v>
      </c>
      <c r="BP7" s="413">
        <f>建設IO2!BP7/建設IO2!BP$48</f>
        <v>9.4987130068797318E-3</v>
      </c>
      <c r="BQ7" s="413">
        <f>建設IO2!BQ7/建設IO2!BQ$48</f>
        <v>3.5955313552021892E-3</v>
      </c>
      <c r="BR7" s="413">
        <f>建設IO2!BR7/建設IO2!BR$48</f>
        <v>1.2316344137245903E-3</v>
      </c>
      <c r="BS7" s="413">
        <f>建設IO2!BS7/建設IO2!BS$48</f>
        <v>1.5394592412635626E-2</v>
      </c>
      <c r="BT7" s="413">
        <f>建設IO2!BT7/建設IO2!BT$48</f>
        <v>2.509055182786301E-2</v>
      </c>
      <c r="BU7" s="415">
        <f>建設IO2!BU7/建設IO2!BU$48</f>
        <v>1.7709850989859149E-2</v>
      </c>
    </row>
    <row r="8" spans="1:73">
      <c r="A8" s="103">
        <v>11</v>
      </c>
      <c r="B8" s="42" t="s">
        <v>4</v>
      </c>
      <c r="C8" s="416">
        <f>建設IO2!C8/建設IO2!C$48</f>
        <v>2.6480126629960743E-5</v>
      </c>
      <c r="D8" s="417">
        <f>建設IO2!D8/建設IO2!D$48</f>
        <v>0</v>
      </c>
      <c r="E8" s="417">
        <f>建設IO2!E8/建設IO2!E$48</f>
        <v>0</v>
      </c>
      <c r="F8" s="417">
        <f>建設IO2!F8/建設IO2!F$48</f>
        <v>0</v>
      </c>
      <c r="G8" s="417">
        <f>建設IO2!G8/建設IO2!G$48</f>
        <v>0</v>
      </c>
      <c r="H8" s="417">
        <f>建設IO2!H8/建設IO2!H$48</f>
        <v>0</v>
      </c>
      <c r="I8" s="417">
        <f>建設IO2!I8/建設IO2!I$48</f>
        <v>0</v>
      </c>
      <c r="J8" s="417">
        <f>建設IO2!J8/建設IO2!J$48</f>
        <v>0</v>
      </c>
      <c r="K8" s="417">
        <f>建設IO2!K8/建設IO2!K$48</f>
        <v>0</v>
      </c>
      <c r="L8" s="417">
        <f>建設IO2!L8/建設IO2!L$48</f>
        <v>0</v>
      </c>
      <c r="M8" s="417">
        <f>建設IO2!M8/建設IO2!M$48</f>
        <v>0</v>
      </c>
      <c r="N8" s="417">
        <f>建設IO2!N8/建設IO2!N$48</f>
        <v>0</v>
      </c>
      <c r="O8" s="417">
        <f>建設IO2!O8/建設IO2!O$48</f>
        <v>0</v>
      </c>
      <c r="P8" s="417">
        <f>建設IO2!P8/建設IO2!P$48</f>
        <v>0</v>
      </c>
      <c r="Q8" s="417">
        <f>建設IO2!Q8/建設IO2!Q$48</f>
        <v>0</v>
      </c>
      <c r="R8" s="417">
        <f>建設IO2!R8/建設IO2!R$48</f>
        <v>0</v>
      </c>
      <c r="S8" s="417">
        <f>建設IO2!S8/建設IO2!S$48</f>
        <v>0</v>
      </c>
      <c r="T8" s="417">
        <f>建設IO2!T8/建設IO2!T$48</f>
        <v>0</v>
      </c>
      <c r="U8" s="417">
        <f>建設IO2!U8/建設IO2!U$48</f>
        <v>0</v>
      </c>
      <c r="V8" s="417">
        <f>建設IO2!V8/建設IO2!V$48</f>
        <v>0</v>
      </c>
      <c r="W8" s="417">
        <f>建設IO2!W8/建設IO2!W$48</f>
        <v>0</v>
      </c>
      <c r="X8" s="417">
        <f>建設IO2!X8/建設IO2!X$48</f>
        <v>0</v>
      </c>
      <c r="Y8" s="417">
        <f>建設IO2!Y8/建設IO2!Y$48</f>
        <v>0</v>
      </c>
      <c r="Z8" s="417">
        <f>建設IO2!Z8/建設IO2!Z$48</f>
        <v>0</v>
      </c>
      <c r="AA8" s="417">
        <f>建設IO2!AA8/建設IO2!AA$48</f>
        <v>0</v>
      </c>
      <c r="AB8" s="417">
        <f>建設IO2!AB8/建設IO2!AB$48</f>
        <v>0</v>
      </c>
      <c r="AC8" s="417">
        <f>建設IO2!AC8/建設IO2!AC$48</f>
        <v>0</v>
      </c>
      <c r="AD8" s="417">
        <f>建設IO2!AD8/建設IO2!AD$48</f>
        <v>0</v>
      </c>
      <c r="AE8" s="417">
        <f>建設IO2!AE8/建設IO2!AE$48</f>
        <v>0</v>
      </c>
      <c r="AF8" s="417">
        <f>建設IO2!AF8/建設IO2!AF$48</f>
        <v>7.4251961787869458E-5</v>
      </c>
      <c r="AG8" s="417">
        <f>建設IO2!AG8/建設IO2!AG$48</f>
        <v>1.2354838809774189E-4</v>
      </c>
      <c r="AH8" s="417">
        <f>建設IO2!AH8/建設IO2!AH$48</f>
        <v>0</v>
      </c>
      <c r="AI8" s="417">
        <f>建設IO2!AI8/建設IO2!AI$48</f>
        <v>0</v>
      </c>
      <c r="AJ8" s="417">
        <f>建設IO2!AJ8/建設IO2!AJ$48</f>
        <v>0</v>
      </c>
      <c r="AK8" s="417">
        <f>建設IO2!AK8/建設IO2!AK$48</f>
        <v>0</v>
      </c>
      <c r="AL8" s="417">
        <f>建設IO2!AL8/建設IO2!AL$48</f>
        <v>0</v>
      </c>
      <c r="AM8" s="417">
        <f>建設IO2!AM8/建設IO2!AM$48</f>
        <v>0</v>
      </c>
      <c r="AN8" s="417">
        <f>建設IO2!AN8/建設IO2!AN$48</f>
        <v>0</v>
      </c>
      <c r="AO8" s="417">
        <f>建設IO2!AO8/建設IO2!AO$48</f>
        <v>0</v>
      </c>
      <c r="AP8" s="417">
        <f>建設IO2!AP8/建設IO2!AP$48</f>
        <v>0</v>
      </c>
      <c r="AQ8" s="417">
        <f>建設IO2!AQ8/建設IO2!AQ$48</f>
        <v>0</v>
      </c>
      <c r="AR8" s="417">
        <f>建設IO2!AR8/建設IO2!AR$48</f>
        <v>0</v>
      </c>
      <c r="AS8" s="417">
        <f>建設IO2!AS8/建設IO2!AS$48</f>
        <v>0</v>
      </c>
      <c r="AT8" s="417">
        <f>建設IO2!AT8/建設IO2!AT$48</f>
        <v>0</v>
      </c>
      <c r="AU8" s="417">
        <f>建設IO2!AU8/建設IO2!AU$48</f>
        <v>0</v>
      </c>
      <c r="AV8" s="417">
        <f>建設IO2!AV8/建設IO2!AV$48</f>
        <v>0</v>
      </c>
      <c r="AW8" s="417">
        <f>建設IO2!AW8/建設IO2!AW$48</f>
        <v>0</v>
      </c>
      <c r="AX8" s="417">
        <f>建設IO2!AX8/建設IO2!AX$48</f>
        <v>0</v>
      </c>
      <c r="AY8" s="417">
        <f>建設IO2!AY8/建設IO2!AY$48</f>
        <v>0</v>
      </c>
      <c r="AZ8" s="417">
        <f>建設IO2!AZ8/建設IO2!AZ$48</f>
        <v>0</v>
      </c>
      <c r="BA8" s="417">
        <f>建設IO2!BA8/建設IO2!BA$48</f>
        <v>0</v>
      </c>
      <c r="BB8" s="417">
        <f>建設IO2!BB8/建設IO2!BB$48</f>
        <v>0</v>
      </c>
      <c r="BC8" s="417">
        <f>建設IO2!BC8/建設IO2!BC$48</f>
        <v>0</v>
      </c>
      <c r="BD8" s="417">
        <f>建設IO2!BD8/建設IO2!BD$48</f>
        <v>0</v>
      </c>
      <c r="BE8" s="417">
        <f>建設IO2!BE8/建設IO2!BE$48</f>
        <v>0</v>
      </c>
      <c r="BF8" s="417">
        <f>建設IO2!BF8/建設IO2!BF$48</f>
        <v>0</v>
      </c>
      <c r="BG8" s="417">
        <f>建設IO2!BG8/建設IO2!BG$48</f>
        <v>0</v>
      </c>
      <c r="BH8" s="417">
        <f>建設IO2!BH8/建設IO2!BH$48</f>
        <v>0</v>
      </c>
      <c r="BI8" s="417">
        <f>建設IO2!BI8/建設IO2!BI$48</f>
        <v>0</v>
      </c>
      <c r="BJ8" s="417">
        <f>建設IO2!BJ8/建設IO2!BJ$48</f>
        <v>0</v>
      </c>
      <c r="BK8" s="417">
        <f>建設IO2!BK8/建設IO2!BK$48</f>
        <v>0</v>
      </c>
      <c r="BL8" s="417">
        <f>建設IO2!BL8/建設IO2!BL$48</f>
        <v>0</v>
      </c>
      <c r="BM8" s="417">
        <f>建設IO2!BM8/建設IO2!BM$48</f>
        <v>0</v>
      </c>
      <c r="BN8" s="417">
        <f>建設IO2!BN8/建設IO2!BN$48</f>
        <v>1.5678074114908989E-3</v>
      </c>
      <c r="BO8" s="417">
        <f>建設IO2!BO8/建設IO2!BO$48</f>
        <v>0</v>
      </c>
      <c r="BP8" s="417">
        <f>建設IO2!BP8/建設IO2!BP$48</f>
        <v>0</v>
      </c>
      <c r="BQ8" s="417">
        <f>建設IO2!BQ8/建設IO2!BQ$48</f>
        <v>0</v>
      </c>
      <c r="BR8" s="417">
        <f>建設IO2!BR8/建設IO2!BR$48</f>
        <v>0</v>
      </c>
      <c r="BS8" s="417">
        <f>建設IO2!BS8/建設IO2!BS$48</f>
        <v>0</v>
      </c>
      <c r="BT8" s="417">
        <f>建設IO2!BT8/建設IO2!BT$48</f>
        <v>0</v>
      </c>
      <c r="BU8" s="418">
        <f>建設IO2!BU8/建設IO2!BU$48</f>
        <v>0</v>
      </c>
    </row>
    <row r="9" spans="1:73">
      <c r="A9" s="102">
        <v>15</v>
      </c>
      <c r="B9" s="41" t="s">
        <v>5</v>
      </c>
      <c r="C9" s="412">
        <f>建設IO2!C9/建設IO2!C$48</f>
        <v>3.1201569961728428E-3</v>
      </c>
      <c r="D9" s="413">
        <f>建設IO2!D9/建設IO2!D$48</f>
        <v>3.8057058329710632E-3</v>
      </c>
      <c r="E9" s="413">
        <f>建設IO2!E9/建設IO2!E$48</f>
        <v>3.1716148404811306E-3</v>
      </c>
      <c r="F9" s="413">
        <f>建設IO2!F9/建設IO2!F$48</f>
        <v>2.8572930776139152E-3</v>
      </c>
      <c r="G9" s="413">
        <f>建設IO2!G9/建設IO2!G$48</f>
        <v>2.8515718933702634E-3</v>
      </c>
      <c r="H9" s="413">
        <f>建設IO2!H9/建設IO2!H$48</f>
        <v>3.0522234243340785E-3</v>
      </c>
      <c r="I9" s="413">
        <f>建設IO2!I9/建設IO2!I$48</f>
        <v>3.549970768135343E-3</v>
      </c>
      <c r="J9" s="413">
        <f>建設IO2!J9/建設IO2!J$48</f>
        <v>4.8720472440944886E-3</v>
      </c>
      <c r="K9" s="413">
        <f>建設IO2!K9/建設IO2!K$48</f>
        <v>3.5695210663332548E-3</v>
      </c>
      <c r="L9" s="413">
        <f>建設IO2!L9/建設IO2!L$48</f>
        <v>3.5968216832996526E-3</v>
      </c>
      <c r="M9" s="413">
        <f>建設IO2!M9/建設IO2!M$48</f>
        <v>2.1091729123830999E-3</v>
      </c>
      <c r="N9" s="413">
        <f>建設IO2!N9/建設IO2!N$48</f>
        <v>3.439628992541769E-3</v>
      </c>
      <c r="O9" s="413">
        <f>建設IO2!O9/建設IO2!O$48</f>
        <v>3.8317816733710935E-3</v>
      </c>
      <c r="P9" s="413">
        <f>建設IO2!P9/建設IO2!P$48</f>
        <v>3.1953684179652927E-3</v>
      </c>
      <c r="Q9" s="413">
        <f>建設IO2!Q9/建設IO2!Q$48</f>
        <v>5.3448032717529261E-3</v>
      </c>
      <c r="R9" s="413">
        <f>建設IO2!R9/建設IO2!R$48</f>
        <v>4.5979523199674464E-3</v>
      </c>
      <c r="S9" s="413">
        <f>建設IO2!S9/建設IO2!S$48</f>
        <v>3.6278414408418775E-3</v>
      </c>
      <c r="T9" s="413">
        <f>建設IO2!T9/建設IO2!T$48</f>
        <v>2.1560342879001267E-3</v>
      </c>
      <c r="U9" s="413">
        <f>建設IO2!U9/建設IO2!U$48</f>
        <v>3.7467600429886977E-3</v>
      </c>
      <c r="V9" s="413">
        <f>建設IO2!V9/建設IO2!V$48</f>
        <v>4.6588994116742053E-3</v>
      </c>
      <c r="W9" s="413">
        <f>建設IO2!W9/建設IO2!W$48</f>
        <v>2.8191530507877299E-3</v>
      </c>
      <c r="X9" s="413">
        <f>建設IO2!X9/建設IO2!X$48</f>
        <v>4.8584393469713917E-3</v>
      </c>
      <c r="Y9" s="413">
        <f>建設IO2!Y9/建設IO2!Y$48</f>
        <v>1.9059925698594734E-3</v>
      </c>
      <c r="Z9" s="413">
        <f>建設IO2!Z9/建設IO2!Z$48</f>
        <v>4.9182694042507131E-3</v>
      </c>
      <c r="AA9" s="413">
        <f>建設IO2!AA9/建設IO2!AA$48</f>
        <v>7.1845691471460887E-3</v>
      </c>
      <c r="AB9" s="413">
        <f>建設IO2!AB9/建設IO2!AB$48</f>
        <v>1.8322408684905958E-3</v>
      </c>
      <c r="AC9" s="413">
        <f>建設IO2!AC9/建設IO2!AC$48</f>
        <v>4.9385231738453194E-3</v>
      </c>
      <c r="AD9" s="413">
        <f>建設IO2!AD9/建設IO2!AD$48</f>
        <v>3.9722576144546363E-3</v>
      </c>
      <c r="AE9" s="413">
        <f>建設IO2!AE9/建設IO2!AE$48</f>
        <v>5.0746988943403924E-3</v>
      </c>
      <c r="AF9" s="413">
        <f>建設IO2!AF9/建設IO2!AF$48</f>
        <v>1.4172653036826715E-3</v>
      </c>
      <c r="AG9" s="413">
        <f>建設IO2!AG9/建設IO2!AG$48</f>
        <v>1.3461303224000494E-3</v>
      </c>
      <c r="AH9" s="413">
        <f>建設IO2!AH9/建設IO2!AH$48</f>
        <v>1.2816826075115319E-3</v>
      </c>
      <c r="AI9" s="413">
        <f>建設IO2!AI9/建設IO2!AI$48</f>
        <v>1.2652317037164223E-3</v>
      </c>
      <c r="AJ9" s="413">
        <f>建設IO2!AJ9/建設IO2!AJ$48</f>
        <v>1.2806510706685253E-3</v>
      </c>
      <c r="AK9" s="413">
        <f>建設IO2!AK9/建設IO2!AK$48</f>
        <v>1.1284939563876348E-3</v>
      </c>
      <c r="AL9" s="413">
        <f>建設IO2!AL9/建設IO2!AL$48</f>
        <v>1.5903279147728812E-3</v>
      </c>
      <c r="AM9" s="413">
        <f>建設IO2!AM9/建設IO2!AM$48</f>
        <v>1.1738697075481949E-3</v>
      </c>
      <c r="AN9" s="413">
        <f>建設IO2!AN9/建設IO2!AN$48</f>
        <v>1.1564694312465682E-3</v>
      </c>
      <c r="AO9" s="413">
        <f>建設IO2!AO9/建設IO2!AO$48</f>
        <v>2.4760496396606102E-3</v>
      </c>
      <c r="AP9" s="413">
        <f>建設IO2!AP9/建設IO2!AP$48</f>
        <v>2.719096423342397E-3</v>
      </c>
      <c r="AQ9" s="413">
        <f>建設IO2!AQ9/建設IO2!AQ$48</f>
        <v>2.5056115258130186E-3</v>
      </c>
      <c r="AR9" s="413">
        <f>建設IO2!AR9/建設IO2!AR$48</f>
        <v>1.2018047100729595E-3</v>
      </c>
      <c r="AS9" s="413">
        <f>建設IO2!AS9/建設IO2!AS$48</f>
        <v>1.189135748221789E-3</v>
      </c>
      <c r="AT9" s="413">
        <f>建設IO2!AT9/建設IO2!AT$48</f>
        <v>1.0787968399963369E-3</v>
      </c>
      <c r="AU9" s="413">
        <f>建設IO2!AU9/建設IO2!AU$48</f>
        <v>1.8055489908777238E-3</v>
      </c>
      <c r="AV9" s="413">
        <f>建設IO2!AV9/建設IO2!AV$48</f>
        <v>1.7162551874516424E-3</v>
      </c>
      <c r="AW9" s="413">
        <f>建設IO2!AW9/建設IO2!AW$48</f>
        <v>9.9611515091144534E-4</v>
      </c>
      <c r="AX9" s="413">
        <f>建設IO2!AX9/建設IO2!AX$48</f>
        <v>1.332602449720248E-3</v>
      </c>
      <c r="AY9" s="413">
        <f>建設IO2!AY9/建設IO2!AY$48</f>
        <v>1.341851517598442E-3</v>
      </c>
      <c r="AZ9" s="413">
        <f>建設IO2!AZ9/建設IO2!AZ$48</f>
        <v>1.2965363956288201E-3</v>
      </c>
      <c r="BA9" s="413">
        <f>建設IO2!BA9/建設IO2!BA$48</f>
        <v>1.8380222218542497E-3</v>
      </c>
      <c r="BB9" s="413">
        <f>建設IO2!BB9/建設IO2!BB$48</f>
        <v>1.5925814659712395E-3</v>
      </c>
      <c r="BC9" s="413">
        <f>建設IO2!BC9/建設IO2!BC$48</f>
        <v>1.5877563170019183E-3</v>
      </c>
      <c r="BD9" s="413">
        <f>建設IO2!BD9/建設IO2!BD$48</f>
        <v>1.6261216163398051E-3</v>
      </c>
      <c r="BE9" s="413">
        <f>建設IO2!BE9/建設IO2!BE$48</f>
        <v>1.1474767506017257E-3</v>
      </c>
      <c r="BF9" s="413">
        <f>建設IO2!BF9/建設IO2!BF$48</f>
        <v>1.6930427421553295E-3</v>
      </c>
      <c r="BG9" s="413">
        <f>建設IO2!BG9/建設IO2!BG$48</f>
        <v>1.7864661654135338E-3</v>
      </c>
      <c r="BH9" s="413">
        <f>建設IO2!BH9/建設IO2!BH$48</f>
        <v>1.9975808086811213E-3</v>
      </c>
      <c r="BI9" s="413">
        <f>建設IO2!BI9/建設IO2!BI$48</f>
        <v>1.1767006799972199E-3</v>
      </c>
      <c r="BJ9" s="413">
        <f>建設IO2!BJ9/建設IO2!BJ$48</f>
        <v>1.355501793037182E-3</v>
      </c>
      <c r="BK9" s="413">
        <f>建設IO2!BK9/建設IO2!BK$48</f>
        <v>1.278832141597733E-3</v>
      </c>
      <c r="BL9" s="413">
        <f>建設IO2!BL9/建設IO2!BL$48</f>
        <v>1.3787467129992108E-3</v>
      </c>
      <c r="BM9" s="413">
        <f>建設IO2!BM9/建設IO2!BM$48</f>
        <v>1.3682083786030266E-3</v>
      </c>
      <c r="BN9" s="413">
        <f>建設IO2!BN9/建設IO2!BN$48</f>
        <v>4.9738767846373524E-4</v>
      </c>
      <c r="BO9" s="413">
        <f>建設IO2!BO9/建設IO2!BO$48</f>
        <v>1.5244112432032462E-3</v>
      </c>
      <c r="BP9" s="413">
        <f>建設IO2!BP9/建設IO2!BP$48</f>
        <v>1.1918098549868531E-3</v>
      </c>
      <c r="BQ9" s="413">
        <f>建設IO2!BQ9/建設IO2!BQ$48</f>
        <v>1.5498190050210723E-3</v>
      </c>
      <c r="BR9" s="413">
        <f>建設IO2!BR9/建設IO2!BR$48</f>
        <v>1.8358324280045779E-3</v>
      </c>
      <c r="BS9" s="413">
        <f>建設IO2!BS9/建設IO2!BS$48</f>
        <v>1.7924927063662029E-3</v>
      </c>
      <c r="BT9" s="413">
        <f>建設IO2!BT9/建設IO2!BT$48</f>
        <v>1.355685665936723E-3</v>
      </c>
      <c r="BU9" s="415">
        <f>建設IO2!BU9/建設IO2!BU$48</f>
        <v>1.656877162262098E-3</v>
      </c>
    </row>
    <row r="10" spans="1:73">
      <c r="A10" s="102">
        <v>16</v>
      </c>
      <c r="B10" s="41" t="s">
        <v>6</v>
      </c>
      <c r="C10" s="412">
        <f>建設IO2!C10/建設IO2!C$48</f>
        <v>4.8237759823991339E-2</v>
      </c>
      <c r="D10" s="413">
        <f>建設IO2!D10/建設IO2!D$48</f>
        <v>7.8670336607330207E-2</v>
      </c>
      <c r="E10" s="413">
        <f>建設IO2!E10/建設IO2!E$48</f>
        <v>0.12296480001958045</v>
      </c>
      <c r="F10" s="413">
        <f>建設IO2!F10/建設IO2!F$48</f>
        <v>0.16662198921143598</v>
      </c>
      <c r="G10" s="413">
        <f>建設IO2!G10/建設IO2!G$48</f>
        <v>0.16552061815347799</v>
      </c>
      <c r="H10" s="413">
        <f>建設IO2!H10/建設IO2!H$48</f>
        <v>0.20414754913961256</v>
      </c>
      <c r="I10" s="413">
        <f>建設IO2!I10/建設IO2!I$48</f>
        <v>7.0413693902127331E-2</v>
      </c>
      <c r="J10" s="413">
        <f>建設IO2!J10/建設IO2!J$48</f>
        <v>5.121062992125984E-2</v>
      </c>
      <c r="K10" s="413">
        <f>建設IO2!K10/建設IO2!K$48</f>
        <v>5.4125361443524742E-2</v>
      </c>
      <c r="L10" s="413">
        <f>建設IO2!L10/建設IO2!L$48</f>
        <v>5.3849906099246392E-2</v>
      </c>
      <c r="M10" s="413">
        <f>建設IO2!M10/建設IO2!M$48</f>
        <v>6.8859852755853282E-2</v>
      </c>
      <c r="N10" s="413">
        <f>建設IO2!N10/建設IO2!N$48</f>
        <v>9.2374273459864001E-2</v>
      </c>
      <c r="O10" s="413">
        <f>建設IO2!O10/建設IO2!O$48</f>
        <v>4.4931991551076966E-2</v>
      </c>
      <c r="P10" s="413">
        <f>建設IO2!P10/建設IO2!P$48</f>
        <v>0.12192470012978401</v>
      </c>
      <c r="Q10" s="413">
        <f>建設IO2!Q10/建設IO2!Q$48</f>
        <v>8.1892539839232836E-2</v>
      </c>
      <c r="R10" s="413">
        <f>建設IO2!R10/建設IO2!R$48</f>
        <v>2.3327911864871435E-2</v>
      </c>
      <c r="S10" s="413">
        <f>建設IO2!S10/建設IO2!S$48</f>
        <v>8.8824272611941854E-2</v>
      </c>
      <c r="T10" s="413">
        <f>建設IO2!T10/建設IO2!T$48</f>
        <v>7.940813381322484E-2</v>
      </c>
      <c r="U10" s="413">
        <f>建設IO2!U10/建設IO2!U$48</f>
        <v>8.9585074773642026E-2</v>
      </c>
      <c r="V10" s="413">
        <f>建設IO2!V10/建設IO2!V$48</f>
        <v>1.9213111391229956E-2</v>
      </c>
      <c r="W10" s="413">
        <f>建設IO2!W10/建設IO2!W$48</f>
        <v>7.7612658684796344E-3</v>
      </c>
      <c r="X10" s="413">
        <f>建設IO2!X10/建設IO2!X$48</f>
        <v>1.5254820047483601E-2</v>
      </c>
      <c r="Y10" s="413">
        <f>建設IO2!Y10/建設IO2!Y$48</f>
        <v>1.3115813277338071E-2</v>
      </c>
      <c r="Z10" s="413">
        <f>建設IO2!Z10/建設IO2!Z$48</f>
        <v>4.4716679296118549E-2</v>
      </c>
      <c r="AA10" s="413">
        <f>建設IO2!AA10/建設IO2!AA$48</f>
        <v>3.3530355399637744E-2</v>
      </c>
      <c r="AB10" s="413">
        <f>建設IO2!AB10/建設IO2!AB$48</f>
        <v>6.8239389219347454E-3</v>
      </c>
      <c r="AC10" s="413">
        <f>建設IO2!AC10/建設IO2!AC$48</f>
        <v>1.566681174194479E-2</v>
      </c>
      <c r="AD10" s="413">
        <f>建設IO2!AD10/建設IO2!AD$48</f>
        <v>1.2775795172179208E-2</v>
      </c>
      <c r="AE10" s="413">
        <f>建設IO2!AE10/建設IO2!AE$48</f>
        <v>5.2377808139452545E-2</v>
      </c>
      <c r="AF10" s="413">
        <f>建設IO2!AF10/建設IO2!AF$48</f>
        <v>2.993046031406862E-3</v>
      </c>
      <c r="AG10" s="413">
        <f>建設IO2!AG10/建設IO2!AG$48</f>
        <v>1.890543477355532E-3</v>
      </c>
      <c r="AH10" s="413">
        <f>建設IO2!AH10/建設IO2!AH$48</f>
        <v>2.1336012633887086E-3</v>
      </c>
      <c r="AI10" s="413">
        <f>建設IO2!AI10/建設IO2!AI$48</f>
        <v>1.9794543476100062E-3</v>
      </c>
      <c r="AJ10" s="413">
        <f>建設IO2!AJ10/建設IO2!AJ$48</f>
        <v>1.2281021753416642E-3</v>
      </c>
      <c r="AK10" s="413">
        <f>建設IO2!AK10/建設IO2!AK$48</f>
        <v>1.0181124401763592E-3</v>
      </c>
      <c r="AL10" s="413">
        <f>建設IO2!AL10/建設IO2!AL$48</f>
        <v>6.6866060052950694E-4</v>
      </c>
      <c r="AM10" s="413">
        <f>建設IO2!AM10/建設IO2!AM$48</f>
        <v>8.5264982781669684E-4</v>
      </c>
      <c r="AN10" s="413">
        <f>建設IO2!AN10/建設IO2!AN$48</f>
        <v>1.2771189138957011E-3</v>
      </c>
      <c r="AO10" s="413">
        <f>建設IO2!AO10/建設IO2!AO$48</f>
        <v>2.5627684288837466E-3</v>
      </c>
      <c r="AP10" s="413">
        <f>建設IO2!AP10/建設IO2!AP$48</f>
        <v>1.7778707383392595E-3</v>
      </c>
      <c r="AQ10" s="413">
        <f>建設IO2!AQ10/建設IO2!AQ$48</f>
        <v>2.0358093647230777E-3</v>
      </c>
      <c r="AR10" s="413">
        <f>建設IO2!AR10/建設IO2!AR$48</f>
        <v>5.0701136206202984E-3</v>
      </c>
      <c r="AS10" s="413">
        <f>建設IO2!AS10/建設IO2!AS$48</f>
        <v>5.4760662400790928E-3</v>
      </c>
      <c r="AT10" s="413">
        <f>建設IO2!AT10/建設IO2!AT$48</f>
        <v>6.5476044232903978E-3</v>
      </c>
      <c r="AU10" s="413">
        <f>建設IO2!AU10/建設IO2!AU$48</f>
        <v>6.1445384506309973E-4</v>
      </c>
      <c r="AV10" s="413">
        <f>建設IO2!AV10/建設IO2!AV$48</f>
        <v>6.1897728072026446E-4</v>
      </c>
      <c r="AW10" s="413">
        <f>建設IO2!AW10/建設IO2!AW$48</f>
        <v>4.9805757545572267E-4</v>
      </c>
      <c r="AX10" s="413">
        <f>建設IO2!AX10/建設IO2!AX$48</f>
        <v>8.7895055194314232E-4</v>
      </c>
      <c r="AY10" s="413">
        <f>建設IO2!AY10/建設IO2!AY$48</f>
        <v>8.668598299529758E-4</v>
      </c>
      <c r="AZ10" s="413">
        <f>建設IO2!AZ10/建設IO2!AZ$48</f>
        <v>9.2609742544915721E-4</v>
      </c>
      <c r="BA10" s="413">
        <f>建設IO2!BA10/建設IO2!BA$48</f>
        <v>7.3465693011651846E-3</v>
      </c>
      <c r="BB10" s="413">
        <f>建設IO2!BB10/建設IO2!BB$48</f>
        <v>1.3295642238638681E-3</v>
      </c>
      <c r="BC10" s="413">
        <f>建設IO2!BC10/建設IO2!BC$48</f>
        <v>5.9098092268838529E-4</v>
      </c>
      <c r="BD10" s="413">
        <f>建設IO2!BD10/建設IO2!BD$48</f>
        <v>4.3579223265661869E-4</v>
      </c>
      <c r="BE10" s="413">
        <f>建設IO2!BE10/建設IO2!BE$48</f>
        <v>2.6787784770144812E-4</v>
      </c>
      <c r="BF10" s="413">
        <f>建設IO2!BF10/建設IO2!BF$48</f>
        <v>3.8739113591689742E-4</v>
      </c>
      <c r="BG10" s="413">
        <f>建設IO2!BG10/建設IO2!BG$48</f>
        <v>1.3233082706766918E-3</v>
      </c>
      <c r="BH10" s="413">
        <f>建設IO2!BH10/建設IO2!BH$48</f>
        <v>1.4829782622375423E-3</v>
      </c>
      <c r="BI10" s="413">
        <f>建設IO2!BI10/建設IO2!BI$48</f>
        <v>9.8597172362404413E-4</v>
      </c>
      <c r="BJ10" s="413">
        <f>建設IO2!BJ10/建設IO2!BJ$48</f>
        <v>5.6279061786860211E-3</v>
      </c>
      <c r="BK10" s="413">
        <f>建設IO2!BK10/建設IO2!BK$48</f>
        <v>3.8662367071559369E-4</v>
      </c>
      <c r="BL10" s="413">
        <f>建設IO2!BL10/建設IO2!BL$48</f>
        <v>6.4445491155121484E-3</v>
      </c>
      <c r="BM10" s="413">
        <f>建設IO2!BM10/建設IO2!BM$48</f>
        <v>1.8211647360245062E-4</v>
      </c>
      <c r="BN10" s="413">
        <f>建設IO2!BN10/建設IO2!BN$48</f>
        <v>3.1926071611391008E-3</v>
      </c>
      <c r="BO10" s="413">
        <f>建設IO2!BO10/建設IO2!BO$48</f>
        <v>4.6536730513020838E-3</v>
      </c>
      <c r="BP10" s="413">
        <f>建設IO2!BP10/建設IO2!BP$48</f>
        <v>7.155474076116615E-3</v>
      </c>
      <c r="BQ10" s="413">
        <f>建設IO2!BQ10/建設IO2!BQ$48</f>
        <v>2.4685010252929974E-3</v>
      </c>
      <c r="BR10" s="413">
        <f>建設IO2!BR10/建設IO2!BR$48</f>
        <v>2.1553602240180331E-3</v>
      </c>
      <c r="BS10" s="413">
        <f>建設IO2!BS10/建設IO2!BS$48</f>
        <v>3.4096238743154075E-3</v>
      </c>
      <c r="BT10" s="413">
        <f>建設IO2!BT10/建設IO2!BT$48</f>
        <v>5.3916416396459907E-3</v>
      </c>
      <c r="BU10" s="415">
        <f>建設IO2!BU10/建設IO2!BU$48</f>
        <v>4.1318225478779022E-3</v>
      </c>
    </row>
    <row r="11" spans="1:73">
      <c r="A11" s="102">
        <v>20</v>
      </c>
      <c r="B11" s="41" t="s">
        <v>7</v>
      </c>
      <c r="C11" s="412">
        <f>建設IO2!C11/建設IO2!C$48</f>
        <v>5.3745906190799829E-3</v>
      </c>
      <c r="D11" s="413">
        <f>建設IO2!D11/建設IO2!D$48</f>
        <v>6.1330697002371327E-3</v>
      </c>
      <c r="E11" s="413">
        <f>建設IO2!E11/建設IO2!E$48</f>
        <v>7.0279919884962396E-3</v>
      </c>
      <c r="F11" s="413">
        <f>建設IO2!F11/建設IO2!F$48</f>
        <v>7.1600641418894427E-3</v>
      </c>
      <c r="G11" s="413">
        <f>建設IO2!G11/建設IO2!G$48</f>
        <v>7.0406220937138751E-3</v>
      </c>
      <c r="H11" s="413">
        <f>建設IO2!H11/建設IO2!H$48</f>
        <v>1.1229655134289933E-2</v>
      </c>
      <c r="I11" s="413">
        <f>建設IO2!I11/建設IO2!I$48</f>
        <v>6.869013871109296E-3</v>
      </c>
      <c r="J11" s="413">
        <f>建設IO2!J11/建設IO2!J$48</f>
        <v>7.9527559055118102E-3</v>
      </c>
      <c r="K11" s="413">
        <f>建設IO2!K11/建設IO2!K$48</f>
        <v>7.5969476858120362E-3</v>
      </c>
      <c r="L11" s="413">
        <f>建設IO2!L11/建設IO2!L$48</f>
        <v>7.34169235618355E-3</v>
      </c>
      <c r="M11" s="413">
        <f>建設IO2!M11/建設IO2!M$48</f>
        <v>2.1250911985142933E-2</v>
      </c>
      <c r="N11" s="413">
        <f>建設IO2!N11/建設IO2!N$48</f>
        <v>5.6180391726559503E-3</v>
      </c>
      <c r="O11" s="413">
        <f>建設IO2!O11/建設IO2!O$48</f>
        <v>7.6147936875243846E-3</v>
      </c>
      <c r="P11" s="413">
        <f>建設IO2!P11/建設IO2!P$48</f>
        <v>4.3743184767818591E-3</v>
      </c>
      <c r="Q11" s="413">
        <f>建設IO2!Q11/建設IO2!Q$48</f>
        <v>1.7811310111408827E-2</v>
      </c>
      <c r="R11" s="413">
        <f>建設IO2!R11/建設IO2!R$48</f>
        <v>5.0149351621261865E-3</v>
      </c>
      <c r="S11" s="413">
        <f>建設IO2!S11/建設IO2!S$48</f>
        <v>4.8444876567601859E-3</v>
      </c>
      <c r="T11" s="413">
        <f>建設IO2!T11/建設IO2!T$48</f>
        <v>3.8078347504042565E-3</v>
      </c>
      <c r="U11" s="413">
        <f>建設IO2!U11/建設IO2!U$48</f>
        <v>4.9282468057009199E-3</v>
      </c>
      <c r="V11" s="413">
        <f>建設IO2!V11/建設IO2!V$48</f>
        <v>5.0256435048159354E-3</v>
      </c>
      <c r="W11" s="413">
        <f>建設IO2!W11/建設IO2!W$48</f>
        <v>7.5463913981452038E-3</v>
      </c>
      <c r="X11" s="413">
        <f>建設IO2!X11/建設IO2!X$48</f>
        <v>3.2765586756777691E-3</v>
      </c>
      <c r="Y11" s="413">
        <f>建設IO2!Y11/建設IO2!Y$48</f>
        <v>4.790825391697626E-3</v>
      </c>
      <c r="Z11" s="413">
        <f>建設IO2!Z11/建設IO2!Z$48</f>
        <v>8.1069053031669856E-3</v>
      </c>
      <c r="AA11" s="413">
        <f>建設IO2!AA11/建設IO2!AA$48</f>
        <v>5.7340435925935518E-3</v>
      </c>
      <c r="AB11" s="413">
        <f>建設IO2!AB11/建設IO2!AB$48</f>
        <v>5.9149789692444681E-3</v>
      </c>
      <c r="AC11" s="413">
        <f>建設IO2!AC11/建設IO2!AC$48</f>
        <v>4.0882225930608312E-3</v>
      </c>
      <c r="AD11" s="413">
        <f>建設IO2!AD11/建設IO2!AD$48</f>
        <v>3.147826788813108E-3</v>
      </c>
      <c r="AE11" s="413">
        <f>建設IO2!AE11/建設IO2!AE$48</f>
        <v>8.7342218977626267E-3</v>
      </c>
      <c r="AF11" s="413">
        <f>建設IO2!AF11/建設IO2!AF$48</f>
        <v>3.0508084630157997E-3</v>
      </c>
      <c r="AG11" s="413">
        <f>建設IO2!AG11/建設IO2!AG$48</f>
        <v>2.8215250852222573E-3</v>
      </c>
      <c r="AH11" s="413">
        <f>建設IO2!AH11/建設IO2!AH$48</f>
        <v>3.5503480120999717E-3</v>
      </c>
      <c r="AI11" s="413">
        <f>建設IO2!AI11/建設IO2!AI$48</f>
        <v>3.622851925618347E-3</v>
      </c>
      <c r="AJ11" s="413">
        <f>建設IO2!AJ11/建設IO2!AJ$48</f>
        <v>3.6678723155173644E-3</v>
      </c>
      <c r="AK11" s="413">
        <f>建設IO2!AK11/建設IO2!AK$48</f>
        <v>1.6431589933564685E-3</v>
      </c>
      <c r="AL11" s="413">
        <f>建設IO2!AL11/建設IO2!AL$48</f>
        <v>2.2860963774860169E-3</v>
      </c>
      <c r="AM11" s="413">
        <f>建設IO2!AM11/建設IO2!AM$48</f>
        <v>6.2519781003623175E-3</v>
      </c>
      <c r="AN11" s="413">
        <f>建設IO2!AN11/建設IO2!AN$48</f>
        <v>6.3820633651082877E-3</v>
      </c>
      <c r="AO11" s="413">
        <f>建設IO2!AO11/建設IO2!AO$48</f>
        <v>1.2574224437354802E-3</v>
      </c>
      <c r="AP11" s="413">
        <f>建設IO2!AP11/建設IO2!AP$48</f>
        <v>2.8236770550094121E-3</v>
      </c>
      <c r="AQ11" s="413">
        <f>建設IO2!AQ11/建設IO2!AQ$48</f>
        <v>4.9068225713838282E-3</v>
      </c>
      <c r="AR11" s="413">
        <f>建設IO2!AR11/建設IO2!AR$48</f>
        <v>3.4376622227711949E-3</v>
      </c>
      <c r="AS11" s="413">
        <f>建設IO2!AS11/建設IO2!AS$48</f>
        <v>3.3678448173271452E-3</v>
      </c>
      <c r="AT11" s="413">
        <f>建設IO2!AT11/建設IO2!AT$48</f>
        <v>2.9315131521639591E-3</v>
      </c>
      <c r="AU11" s="413">
        <f>建設IO2!AU11/建設IO2!AU$48</f>
        <v>2.6941437821997446E-3</v>
      </c>
      <c r="AV11" s="413">
        <f>建設IO2!AV11/建設IO2!AV$48</f>
        <v>8.2155166350144186E-3</v>
      </c>
      <c r="AW11" s="413">
        <f>建設IO2!AW11/建設IO2!AW$48</f>
        <v>9.2140651459308703E-3</v>
      </c>
      <c r="AX11" s="413">
        <f>建設IO2!AX11/建設IO2!AX$48</f>
        <v>4.1584757296234693E-3</v>
      </c>
      <c r="AY11" s="413">
        <f>建設IO2!AY11/建設IO2!AY$48</f>
        <v>4.2274260200446494E-3</v>
      </c>
      <c r="AZ11" s="413">
        <f>建設IO2!AZ11/建設IO2!AZ$48</f>
        <v>3.8896091868864603E-3</v>
      </c>
      <c r="BA11" s="413">
        <f>建設IO2!BA11/建設IO2!BA$48</f>
        <v>1.0983976641110982E-3</v>
      </c>
      <c r="BB11" s="413">
        <f>建設IO2!BB11/建設IO2!BB$48</f>
        <v>1.5479409248796213E-3</v>
      </c>
      <c r="BC11" s="413">
        <f>建設IO2!BC11/建設IO2!BC$48</f>
        <v>1.8593216831584109E-3</v>
      </c>
      <c r="BD11" s="413">
        <f>建設IO2!BD11/建設IO2!BD$48</f>
        <v>2.3890192898154204E-3</v>
      </c>
      <c r="BE11" s="413">
        <f>建設IO2!BE11/建設IO2!BE$48</f>
        <v>1.3833691836522546E-3</v>
      </c>
      <c r="BF11" s="413">
        <f>建設IO2!BF11/建設IO2!BF$48</f>
        <v>1.1478255879019182E-3</v>
      </c>
      <c r="BG11" s="413">
        <f>建設IO2!BG11/建設IO2!BG$48</f>
        <v>8.4210526315789478E-4</v>
      </c>
      <c r="BH11" s="413">
        <f>建設IO2!BH11/建設IO2!BH$48</f>
        <v>1.2795144836844424E-3</v>
      </c>
      <c r="BI11" s="413">
        <f>建設IO2!BI11/建設IO2!BI$48</f>
        <v>1.6987807893915907E-3</v>
      </c>
      <c r="BJ11" s="413">
        <f>建設IO2!BJ11/建設IO2!BJ$48</f>
        <v>3.3458588562310185E-3</v>
      </c>
      <c r="BK11" s="413">
        <f>建設IO2!BK11/建設IO2!BK$48</f>
        <v>2.7191115303074721E-4</v>
      </c>
      <c r="BL11" s="413">
        <f>建設IO2!BL11/建設IO2!BL$48</f>
        <v>3.4593441283170246E-3</v>
      </c>
      <c r="BM11" s="413">
        <f>建設IO2!BM11/建設IO2!BM$48</f>
        <v>4.0781637678497494E-4</v>
      </c>
      <c r="BN11" s="413">
        <f>建設IO2!BN11/建設IO2!BN$48</f>
        <v>4.6205242880620742E-3</v>
      </c>
      <c r="BO11" s="413">
        <f>建設IO2!BO11/建設IO2!BO$48</f>
        <v>3.3961629213593706E-3</v>
      </c>
      <c r="BP11" s="413">
        <f>建設IO2!BP11/建設IO2!BP$48</f>
        <v>4.3524711306272062E-3</v>
      </c>
      <c r="BQ11" s="413">
        <f>建設IO2!BQ11/建設IO2!BQ$48</f>
        <v>1.3938623755849896E-3</v>
      </c>
      <c r="BR11" s="413">
        <f>建設IO2!BR11/建設IO2!BR$48</f>
        <v>1.9055475834984226E-3</v>
      </c>
      <c r="BS11" s="413">
        <f>建設IO2!BS11/建設IO2!BS$48</f>
        <v>5.9167975674376781E-3</v>
      </c>
      <c r="BT11" s="413">
        <f>建設IO2!BT11/建設IO2!BT$48</f>
        <v>3.142000896347464E-3</v>
      </c>
      <c r="BU11" s="415">
        <f>建設IO2!BU11/建設IO2!BU$48</f>
        <v>2.5507680014960517E-3</v>
      </c>
    </row>
    <row r="12" spans="1:73">
      <c r="A12" s="102">
        <v>21</v>
      </c>
      <c r="B12" s="41" t="s">
        <v>8</v>
      </c>
      <c r="C12" s="412">
        <f>建設IO2!C12/建設IO2!C$48</f>
        <v>1.2683543112350171E-2</v>
      </c>
      <c r="D12" s="413">
        <f>建設IO2!D12/建設IO2!D$48</f>
        <v>3.0890788819430879E-3</v>
      </c>
      <c r="E12" s="413">
        <f>建設IO2!E12/建設IO2!E$48</f>
        <v>1.8681988451346855E-3</v>
      </c>
      <c r="F12" s="413">
        <f>建設IO2!F12/建設IO2!F$48</f>
        <v>4.6947918096260793E-4</v>
      </c>
      <c r="G12" s="413">
        <f>建設IO2!G12/建設IO2!G$48</f>
        <v>4.6842451406171686E-4</v>
      </c>
      <c r="H12" s="413">
        <f>建設IO2!H12/建設IO2!H$48</f>
        <v>5.0541345189490563E-4</v>
      </c>
      <c r="I12" s="413">
        <f>建設IO2!I12/建設IO2!I$48</f>
        <v>3.5518680611589695E-3</v>
      </c>
      <c r="J12" s="413">
        <f>建設IO2!J12/建設IO2!J$48</f>
        <v>4.3799212598425201E-3</v>
      </c>
      <c r="K12" s="413">
        <f>建設IO2!K12/建設IO2!K$48</f>
        <v>4.4804634267110108E-3</v>
      </c>
      <c r="L12" s="413">
        <f>建設IO2!L12/建設IO2!L$48</f>
        <v>4.5364491900579526E-3</v>
      </c>
      <c r="M12" s="413">
        <f>建設IO2!M12/建設IO2!M$48</f>
        <v>1.4857067055780327E-3</v>
      </c>
      <c r="N12" s="413">
        <f>建設IO2!N12/建設IO2!N$48</f>
        <v>2.1990647358960044E-3</v>
      </c>
      <c r="O12" s="413">
        <f>建設IO2!O12/建設IO2!O$48</f>
        <v>3.4676909416243998E-3</v>
      </c>
      <c r="P12" s="413">
        <f>建設IO2!P12/建設IO2!P$48</f>
        <v>1.4088741262623565E-3</v>
      </c>
      <c r="Q12" s="413">
        <f>建設IO2!Q12/建設IO2!Q$48</f>
        <v>7.6857989000141021E-3</v>
      </c>
      <c r="R12" s="413">
        <f>建設IO2!R12/建設IO2!R$48</f>
        <v>4.6144718171231731E-3</v>
      </c>
      <c r="S12" s="413">
        <f>建設IO2!S12/建設IO2!S$48</f>
        <v>1.1503545951791693E-3</v>
      </c>
      <c r="T12" s="413">
        <f>建設IO2!T12/建設IO2!T$48</f>
        <v>3.1471145654026048E-3</v>
      </c>
      <c r="U12" s="413">
        <f>建設IO2!U12/建設IO2!U$48</f>
        <v>9.8902102372105103E-4</v>
      </c>
      <c r="V12" s="413">
        <f>建設IO2!V12/建設IO2!V$48</f>
        <v>4.8321045378273133E-3</v>
      </c>
      <c r="W12" s="413">
        <f>建設IO2!W12/建設IO2!W$48</f>
        <v>8.5004340464300762E-3</v>
      </c>
      <c r="X12" s="413">
        <f>建設IO2!X12/建設IO2!X$48</f>
        <v>2.8756524918018083E-3</v>
      </c>
      <c r="Y12" s="413">
        <f>建設IO2!Y12/建設IO2!Y$48</f>
        <v>1.4918429979001778E-2</v>
      </c>
      <c r="Z12" s="413">
        <f>建設IO2!Z12/建設IO2!Z$48</f>
        <v>4.0161656984086889E-3</v>
      </c>
      <c r="AA12" s="413">
        <f>建設IO2!AA12/建設IO2!AA$48</f>
        <v>6.2112890470706816E-3</v>
      </c>
      <c r="AB12" s="413">
        <f>建設IO2!AB12/建設IO2!AB$48</f>
        <v>6.0758792018337573E-3</v>
      </c>
      <c r="AC12" s="413">
        <f>建設IO2!AC12/建設IO2!AC$48</f>
        <v>3.4251199695963398E-3</v>
      </c>
      <c r="AD12" s="413">
        <f>建設IO2!AD12/建設IO2!AD$48</f>
        <v>3.5859858290141996E-3</v>
      </c>
      <c r="AE12" s="413">
        <f>建設IO2!AE12/建設IO2!AE$48</f>
        <v>2.6326119481355137E-3</v>
      </c>
      <c r="AF12" s="413">
        <f>建設IO2!AF12/建設IO2!AF$48</f>
        <v>3.016023406495481E-2</v>
      </c>
      <c r="AG12" s="413">
        <f>建設IO2!AG12/建設IO2!AG$48</f>
        <v>3.8414076383117265E-2</v>
      </c>
      <c r="AH12" s="413">
        <f>建設IO2!AH12/建設IO2!AH$48</f>
        <v>5.4959850123190546E-2</v>
      </c>
      <c r="AI12" s="413">
        <f>建設IO2!AI12/建設IO2!AI$48</f>
        <v>5.5509919223965108E-2</v>
      </c>
      <c r="AJ12" s="413">
        <f>建設IO2!AJ12/建設IO2!AJ$48</f>
        <v>5.5796985154226951E-2</v>
      </c>
      <c r="AK12" s="413">
        <f>建設IO2!AK12/建設IO2!AK$48</f>
        <v>3.6876849226925551E-2</v>
      </c>
      <c r="AL12" s="413">
        <f>建設IO2!AL12/建設IO2!AL$48</f>
        <v>0.21360091805293263</v>
      </c>
      <c r="AM12" s="413">
        <f>建設IO2!AM12/建設IO2!AM$48</f>
        <v>5.7394434393201474E-3</v>
      </c>
      <c r="AN12" s="413">
        <f>建設IO2!AN12/建設IO2!AN$48</f>
        <v>8.6778758864058642E-2</v>
      </c>
      <c r="AO12" s="413">
        <f>建設IO2!AO12/建設IO2!AO$48</f>
        <v>4.1310092697821529E-2</v>
      </c>
      <c r="AP12" s="413">
        <f>建設IO2!AP12/建設IO2!AP$48</f>
        <v>0.10719514745869065</v>
      </c>
      <c r="AQ12" s="413">
        <f>建設IO2!AQ12/建設IO2!AQ$48</f>
        <v>9.3438429816777163E-3</v>
      </c>
      <c r="AR12" s="413">
        <f>建設IO2!AR12/建設IO2!AR$48</f>
        <v>5.4329084174735726E-2</v>
      </c>
      <c r="AS12" s="413">
        <f>建設IO2!AS12/建設IO2!AS$48</f>
        <v>5.2498649749631539E-2</v>
      </c>
      <c r="AT12" s="413">
        <f>建設IO2!AT12/建設IO2!AT$48</f>
        <v>3.2189689561132939E-2</v>
      </c>
      <c r="AU12" s="413">
        <f>建設IO2!AU12/建設IO2!AU$48</f>
        <v>3.0996833199413907E-2</v>
      </c>
      <c r="AV12" s="413">
        <f>建設IO2!AV12/建設IO2!AV$48</f>
        <v>0.32281071956108881</v>
      </c>
      <c r="AW12" s="413">
        <f>建設IO2!AW12/建設IO2!AW$48</f>
        <v>0.11450343659727065</v>
      </c>
      <c r="AX12" s="413">
        <f>建設IO2!AX12/建設IO2!AX$48</f>
        <v>7.3226977166187812E-2</v>
      </c>
      <c r="AY12" s="413">
        <f>建設IO2!AY12/建設IO2!AY$48</f>
        <v>7.4775566427587523E-2</v>
      </c>
      <c r="AZ12" s="413">
        <f>建設IO2!AZ12/建設IO2!AZ$48</f>
        <v>6.7188368216336364E-2</v>
      </c>
      <c r="BA12" s="413">
        <f>建設IO2!BA12/建設IO2!BA$48</f>
        <v>3.6357514640702533E-2</v>
      </c>
      <c r="BB12" s="413">
        <f>建設IO2!BB12/建設IO2!BB$48</f>
        <v>1.9364946075432862E-2</v>
      </c>
      <c r="BC12" s="413">
        <f>建設IO2!BC12/建設IO2!BC$48</f>
        <v>1.6676723492392753E-2</v>
      </c>
      <c r="BD12" s="413">
        <f>建設IO2!BD12/建設IO2!BD$48</f>
        <v>2.0787394004251326E-2</v>
      </c>
      <c r="BE12" s="413">
        <f>建設IO2!BE12/建設IO2!BE$48</f>
        <v>1.5760813069240428E-2</v>
      </c>
      <c r="BF12" s="413">
        <f>建設IO2!BF12/建設IO2!BF$48</f>
        <v>1.4448254587715396E-2</v>
      </c>
      <c r="BG12" s="413">
        <f>建設IO2!BG12/建設IO2!BG$48</f>
        <v>6.0030075187969927E-3</v>
      </c>
      <c r="BH12" s="413">
        <f>建設IO2!BH12/建設IO2!BH$48</f>
        <v>1.9682149024981995E-2</v>
      </c>
      <c r="BI12" s="413">
        <f>建設IO2!BI12/建設IO2!BI$48</f>
        <v>2.5046914474226536E-2</v>
      </c>
      <c r="BJ12" s="413">
        <f>建設IO2!BJ12/建設IO2!BJ$48</f>
        <v>7.4243750107239062E-2</v>
      </c>
      <c r="BK12" s="413">
        <f>建設IO2!BK12/建設IO2!BK$48</f>
        <v>1.390145769869695E-2</v>
      </c>
      <c r="BL12" s="413">
        <f>建設IO2!BL12/建設IO2!BL$48</f>
        <v>1.0830336170889729E-2</v>
      </c>
      <c r="BM12" s="413">
        <f>建設IO2!BM12/建設IO2!BM$48</f>
        <v>1.6223931661182418E-2</v>
      </c>
      <c r="BN12" s="413">
        <f>建設IO2!BN12/建設IO2!BN$48</f>
        <v>2.8424669599872335E-2</v>
      </c>
      <c r="BO12" s="413">
        <f>建設IO2!BO12/建設IO2!BO$48</f>
        <v>1.7728014728021615E-2</v>
      </c>
      <c r="BP12" s="413">
        <f>建設IO2!BP12/建設IO2!BP$48</f>
        <v>5.1410500617825924E-3</v>
      </c>
      <c r="BQ12" s="413">
        <f>建設IO2!BQ12/建設IO2!BQ$48</f>
        <v>7.8002682941390768E-3</v>
      </c>
      <c r="BR12" s="413">
        <f>建設IO2!BR12/建設IO2!BR$48</f>
        <v>3.2649931156283948E-3</v>
      </c>
      <c r="BS12" s="413">
        <f>建設IO2!BS12/建設IO2!BS$48</f>
        <v>2.2950027751790631E-2</v>
      </c>
      <c r="BT12" s="413">
        <f>建設IO2!BT12/建設IO2!BT$48</f>
        <v>2.174838793025077E-2</v>
      </c>
      <c r="BU12" s="415">
        <f>建設IO2!BU12/建設IO2!BU$48</f>
        <v>2.490313915830096E-2</v>
      </c>
    </row>
    <row r="13" spans="1:73">
      <c r="A13" s="103">
        <v>25</v>
      </c>
      <c r="B13" s="42" t="s">
        <v>9</v>
      </c>
      <c r="C13" s="416">
        <f>建設IO2!C13/建設IO2!C$48</f>
        <v>5.21753529036929E-2</v>
      </c>
      <c r="D13" s="417">
        <f>建設IO2!D13/建設IO2!D$48</f>
        <v>4.8949890458207787E-2</v>
      </c>
      <c r="E13" s="417">
        <f>建設IO2!E13/建設IO2!E$48</f>
        <v>4.3958480834988149E-2</v>
      </c>
      <c r="F13" s="417">
        <f>建設IO2!F13/建設IO2!F$48</f>
        <v>3.8841127231897837E-2</v>
      </c>
      <c r="G13" s="417">
        <f>建設IO2!G13/建設IO2!G$48</f>
        <v>3.8806224413817481E-2</v>
      </c>
      <c r="H13" s="417">
        <f>建設IO2!H13/建設IO2!H$48</f>
        <v>4.0030324807113694E-2</v>
      </c>
      <c r="I13" s="417">
        <f>建設IO2!I13/建設IO2!I$48</f>
        <v>5.0118350428395214E-2</v>
      </c>
      <c r="J13" s="417">
        <f>建設IO2!J13/建設IO2!J$48</f>
        <v>4.8474409448818895E-2</v>
      </c>
      <c r="K13" s="417">
        <f>建設IO2!K13/建設IO2!K$48</f>
        <v>5.8977310183420263E-2</v>
      </c>
      <c r="L13" s="417">
        <f>建設IO2!L13/建設IO2!L$48</f>
        <v>5.7960559451588851E-2</v>
      </c>
      <c r="M13" s="417">
        <f>建設IO2!M13/建設IO2!M$48</f>
        <v>0.11336472773098097</v>
      </c>
      <c r="N13" s="417">
        <f>建設IO2!N13/建設IO2!N$48</f>
        <v>3.816800544763909E-2</v>
      </c>
      <c r="O13" s="417">
        <f>建設IO2!O13/建設IO2!O$48</f>
        <v>3.7774623632767831E-2</v>
      </c>
      <c r="P13" s="417">
        <f>建設IO2!P13/建設IO2!P$48</f>
        <v>3.8413031614297398E-2</v>
      </c>
      <c r="Q13" s="417">
        <f>建設IO2!Q13/建設IO2!Q$48</f>
        <v>6.1472288816810043E-2</v>
      </c>
      <c r="R13" s="417">
        <f>建設IO2!R13/建設IO2!R$48</f>
        <v>5.5186261556348697E-2</v>
      </c>
      <c r="S13" s="417">
        <f>建設IO2!S13/建設IO2!S$48</f>
        <v>5.2874716635817234E-2</v>
      </c>
      <c r="T13" s="417">
        <f>建設IO2!T13/建設IO2!T$48</f>
        <v>7.2070662285048603E-2</v>
      </c>
      <c r="U13" s="417">
        <f>建設IO2!U13/建設IO2!U$48</f>
        <v>5.132372877784256E-2</v>
      </c>
      <c r="V13" s="417">
        <f>建設IO2!V13/建設IO2!V$48</f>
        <v>5.5331484069864788E-2</v>
      </c>
      <c r="W13" s="417">
        <f>建設IO2!W13/建設IO2!W$48</f>
        <v>5.5300093685269065E-2</v>
      </c>
      <c r="X13" s="417">
        <f>建設IO2!X13/建設IO2!X$48</f>
        <v>5.4067974662729182E-2</v>
      </c>
      <c r="Y13" s="417">
        <f>建設IO2!Y13/建設IO2!Y$48</f>
        <v>8.2174123727992252E-2</v>
      </c>
      <c r="Z13" s="417">
        <f>建設IO2!Z13/建設IO2!Z$48</f>
        <v>5.130564476358869E-2</v>
      </c>
      <c r="AA13" s="417">
        <f>建設IO2!AA13/建設IO2!AA$48</f>
        <v>6.8595996482663416E-2</v>
      </c>
      <c r="AB13" s="417">
        <f>建設IO2!AB13/建設IO2!AB$48</f>
        <v>5.0469601228570152E-2</v>
      </c>
      <c r="AC13" s="417">
        <f>建設IO2!AC13/建設IO2!AC$48</f>
        <v>5.1074721552454884E-2</v>
      </c>
      <c r="AD13" s="417">
        <f>建設IO2!AD13/建設IO2!AD$48</f>
        <v>4.5810680703129956E-2</v>
      </c>
      <c r="AE13" s="417">
        <f>建設IO2!AE13/建設IO2!AE$48</f>
        <v>4.4914866321192015E-2</v>
      </c>
      <c r="AF13" s="417">
        <f>建設IO2!AF13/建設IO2!AF$48</f>
        <v>5.9476410303875543E-2</v>
      </c>
      <c r="AG13" s="417">
        <f>建設IO2!AG13/建設IO2!AG$48</f>
        <v>6.540168251183591E-2</v>
      </c>
      <c r="AH13" s="417">
        <f>建設IO2!AH13/建設IO2!AH$48</f>
        <v>6.0733842159479044E-2</v>
      </c>
      <c r="AI13" s="417">
        <f>建設IO2!AI13/建設IO2!AI$48</f>
        <v>6.0546690428388325E-2</v>
      </c>
      <c r="AJ13" s="417">
        <f>建設IO2!AJ13/建設IO2!AJ$48</f>
        <v>5.7498230278998114E-2</v>
      </c>
      <c r="AK13" s="417">
        <f>建設IO2!AK13/建設IO2!AK$48</f>
        <v>8.0875998481581099E-2</v>
      </c>
      <c r="AL13" s="417">
        <f>建設IO2!AL13/建設IO2!AL$48</f>
        <v>4.1917790889951116E-2</v>
      </c>
      <c r="AM13" s="417">
        <f>建設IO2!AM13/建設IO2!AM$48</f>
        <v>4.8423896869523322E-2</v>
      </c>
      <c r="AN13" s="417">
        <f>建設IO2!AN13/建設IO2!AN$48</f>
        <v>2.4361778950137629E-2</v>
      </c>
      <c r="AO13" s="417">
        <f>建設IO2!AO13/建設IO2!AO$48</f>
        <v>7.9658054121652763E-2</v>
      </c>
      <c r="AP13" s="417">
        <f>建設IO2!AP13/建設IO2!AP$48</f>
        <v>6.4735411001882445E-2</v>
      </c>
      <c r="AQ13" s="417">
        <f>建設IO2!AQ13/建設IO2!AQ$48</f>
        <v>5.6950461972125069E-2</v>
      </c>
      <c r="AR13" s="417">
        <f>建設IO2!AR13/建設IO2!AR$48</f>
        <v>7.3086418104520282E-2</v>
      </c>
      <c r="AS13" s="417">
        <f>建設IO2!AS13/建設IO2!AS$48</f>
        <v>7.4729721070313712E-2</v>
      </c>
      <c r="AT13" s="417">
        <f>建設IO2!AT13/建設IO2!AT$48</f>
        <v>8.2200745553592525E-2</v>
      </c>
      <c r="AU13" s="417">
        <f>建設IO2!AU13/建設IO2!AU$48</f>
        <v>6.2579760835657236E-2</v>
      </c>
      <c r="AV13" s="417">
        <f>建設IO2!AV13/建設IO2!AV$48</f>
        <v>1.8681859745375257E-2</v>
      </c>
      <c r="AW13" s="417">
        <f>建設IO2!AW13/建設IO2!AW$48</f>
        <v>3.9844606036457814E-3</v>
      </c>
      <c r="AX13" s="417">
        <f>建設IO2!AX13/建設IO2!AX$48</f>
        <v>5.6120520187509453E-2</v>
      </c>
      <c r="AY13" s="417">
        <f>建設IO2!AY13/建設IO2!AY$48</f>
        <v>5.7343371490998905E-2</v>
      </c>
      <c r="AZ13" s="417">
        <f>建設IO2!AZ13/建設IO2!AZ$48</f>
        <v>5.1352102241155773E-2</v>
      </c>
      <c r="BA13" s="417">
        <f>建設IO2!BA13/建設IO2!BA$48</f>
        <v>6.7062972959546954E-2</v>
      </c>
      <c r="BB13" s="417">
        <f>建設IO2!BB13/建設IO2!BB$48</f>
        <v>6.8738993190909897E-2</v>
      </c>
      <c r="BC13" s="417">
        <f>建設IO2!BC13/建設IO2!BC$48</f>
        <v>6.8728409155170714E-2</v>
      </c>
      <c r="BD13" s="417">
        <f>建設IO2!BD13/建設IO2!BD$48</f>
        <v>5.4521057020853234E-2</v>
      </c>
      <c r="BE13" s="417">
        <f>建設IO2!BE13/建設IO2!BE$48</f>
        <v>7.042788488449267E-2</v>
      </c>
      <c r="BF13" s="417">
        <f>建設IO2!BF13/建設IO2!BF$48</f>
        <v>7.0304317258992499E-2</v>
      </c>
      <c r="BG13" s="417">
        <f>建設IO2!BG13/建設IO2!BG$48</f>
        <v>0.10800601503759398</v>
      </c>
      <c r="BH13" s="417">
        <f>建設IO2!BH13/建設IO2!BH$48</f>
        <v>5.1791669871279443E-2</v>
      </c>
      <c r="BI13" s="417">
        <f>建設IO2!BI13/建設IO2!BI$48</f>
        <v>6.5938879451217833E-2</v>
      </c>
      <c r="BJ13" s="417">
        <f>建設IO2!BJ13/建設IO2!BJ$48</f>
        <v>6.1718227209553715E-2</v>
      </c>
      <c r="BK13" s="417">
        <f>建設IO2!BK13/建設IO2!BK$48</f>
        <v>5.5873493336052446E-2</v>
      </c>
      <c r="BL13" s="417">
        <f>建設IO2!BL13/建設IO2!BL$48</f>
        <v>3.3598372954105206E-2</v>
      </c>
      <c r="BM13" s="417">
        <f>建設IO2!BM13/建設IO2!BM$48</f>
        <v>0.1327130996223807</v>
      </c>
      <c r="BN13" s="417">
        <f>建設IO2!BN13/建設IO2!BN$48</f>
        <v>7.8715745014206639E-2</v>
      </c>
      <c r="BO13" s="417">
        <f>建設IO2!BO13/建設IO2!BO$48</f>
        <v>5.0551562835163842E-2</v>
      </c>
      <c r="BP13" s="417">
        <f>建設IO2!BP13/建設IO2!BP$48</f>
        <v>4.0136187062229087E-2</v>
      </c>
      <c r="BQ13" s="417">
        <f>建設IO2!BQ13/建設IO2!BQ$48</f>
        <v>2.1190607024627744E-2</v>
      </c>
      <c r="BR13" s="417">
        <f>建設IO2!BR13/建設IO2!BR$48</f>
        <v>1.5418668556721993E-2</v>
      </c>
      <c r="BS13" s="417">
        <f>建設IO2!BS13/建設IO2!BS$48</f>
        <v>5.4638354049983004E-2</v>
      </c>
      <c r="BT13" s="417">
        <f>建設IO2!BT13/建設IO2!BT$48</f>
        <v>6.2386261959938689E-2</v>
      </c>
      <c r="BU13" s="418">
        <f>建設IO2!BU13/建設IO2!BU$48</f>
        <v>6.0214377396020161E-2</v>
      </c>
    </row>
    <row r="14" spans="1:73">
      <c r="A14" s="102">
        <v>26</v>
      </c>
      <c r="B14" s="41" t="s">
        <v>10</v>
      </c>
      <c r="C14" s="412">
        <f>建設IO2!C14/建設IO2!C$48</f>
        <v>2.3784999293542424E-2</v>
      </c>
      <c r="D14" s="413">
        <f>建設IO2!D14/建設IO2!D$48</f>
        <v>2.1454642723037584E-2</v>
      </c>
      <c r="E14" s="413">
        <f>建設IO2!E14/建設IO2!E$48</f>
        <v>2.1633938185181251E-2</v>
      </c>
      <c r="F14" s="413">
        <f>建設IO2!F14/建設IO2!F$48</f>
        <v>8.2784828909739875E-3</v>
      </c>
      <c r="G14" s="413">
        <f>建設IO2!G14/建設IO2!G$48</f>
        <v>7.8481386731255633E-3</v>
      </c>
      <c r="H14" s="413">
        <f>建設IO2!H14/建設IO2!H$48</f>
        <v>2.2941032464917199E-2</v>
      </c>
      <c r="I14" s="413">
        <f>建設IO2!I14/建設IO2!I$48</f>
        <v>3.7710189574808504E-2</v>
      </c>
      <c r="J14" s="413">
        <f>建設IO2!J14/建設IO2!J$48</f>
        <v>3.2135826771653546E-2</v>
      </c>
      <c r="K14" s="413">
        <f>建設IO2!K14/建設IO2!K$48</f>
        <v>4.1128731102571328E-2</v>
      </c>
      <c r="L14" s="413">
        <f>建設IO2!L14/建設IO2!L$48</f>
        <v>4.1568287658442796E-2</v>
      </c>
      <c r="M14" s="413">
        <f>建設IO2!M14/建設IO2!M$48</f>
        <v>1.7616236651853818E-2</v>
      </c>
      <c r="N14" s="413">
        <f>建設IO2!N14/建設IO2!N$48</f>
        <v>3.3504916752458376E-2</v>
      </c>
      <c r="O14" s="413">
        <f>建設IO2!O14/建設IO2!O$48</f>
        <v>1.6496757658518209E-2</v>
      </c>
      <c r="P14" s="413">
        <f>建設IO2!P14/建設IO2!P$48</f>
        <v>4.4098807642068458E-2</v>
      </c>
      <c r="Q14" s="413">
        <f>建設IO2!Q14/建設IO2!Q$48</f>
        <v>3.1420109998589761E-2</v>
      </c>
      <c r="R14" s="413">
        <f>建設IO2!R14/建設IO2!R$48</f>
        <v>2.1230627239928562E-2</v>
      </c>
      <c r="S14" s="413">
        <f>建設IO2!S14/建設IO2!S$48</f>
        <v>9.3627165526277475E-3</v>
      </c>
      <c r="T14" s="413">
        <f>建設IO2!T14/建設IO2!T$48</f>
        <v>1.6726653104515501E-2</v>
      </c>
      <c r="U14" s="413">
        <f>建設IO2!U14/建設IO2!U$48</f>
        <v>8.7677275696634652E-3</v>
      </c>
      <c r="V14" s="413">
        <f>建設IO2!V14/建設IO2!V$48</f>
        <v>2.1976227208540932E-2</v>
      </c>
      <c r="W14" s="413">
        <f>建設IO2!W14/建設IO2!W$48</f>
        <v>2.8200125486690677E-2</v>
      </c>
      <c r="X14" s="413">
        <f>建設IO2!X14/建設IO2!X$48</f>
        <v>2.1419262251081428E-2</v>
      </c>
      <c r="Y14" s="413">
        <f>建設IO2!Y14/建設IO2!Y$48</f>
        <v>3.8245840736553058E-2</v>
      </c>
      <c r="Z14" s="413">
        <f>建設IO2!Z14/建設IO2!Z$48</f>
        <v>2.3375311225778517E-2</v>
      </c>
      <c r="AA14" s="413">
        <f>建設IO2!AA14/建設IO2!AA$48</f>
        <v>3.4094448670852623E-2</v>
      </c>
      <c r="AB14" s="413">
        <f>建設IO2!AB14/建設IO2!AB$48</f>
        <v>1.7313623195242746E-2</v>
      </c>
      <c r="AC14" s="413">
        <f>建設IO2!AC14/建設IO2!AC$48</f>
        <v>1.7478714707111469E-2</v>
      </c>
      <c r="AD14" s="413">
        <f>建設IO2!AD14/建設IO2!AD$48</f>
        <v>1.859869820643056E-2</v>
      </c>
      <c r="AE14" s="413">
        <f>建設IO2!AE14/建設IO2!AE$48</f>
        <v>1.3829630031443305E-2</v>
      </c>
      <c r="AF14" s="413">
        <f>建設IO2!AF14/建設IO2!AF$48</f>
        <v>3.0789878922680102E-2</v>
      </c>
      <c r="AG14" s="413">
        <f>建設IO2!AG14/建設IO2!AG$48</f>
        <v>2.2159746677626244E-2</v>
      </c>
      <c r="AH14" s="413">
        <f>建設IO2!AH14/建設IO2!AH$48</f>
        <v>2.3427604510635032E-2</v>
      </c>
      <c r="AI14" s="413">
        <f>建設IO2!AI14/建設IO2!AI$48</f>
        <v>2.372358408543513E-2</v>
      </c>
      <c r="AJ14" s="413">
        <f>建設IO2!AJ14/建設IO2!AJ$48</f>
        <v>1.2780134813277949E-2</v>
      </c>
      <c r="AK14" s="413">
        <f>建設IO2!AK14/建設IO2!AK$48</f>
        <v>1.130468259929625E-2</v>
      </c>
      <c r="AL14" s="413">
        <f>建設IO2!AL14/建設IO2!AL$48</f>
        <v>2.4035637802817412E-3</v>
      </c>
      <c r="AM14" s="413">
        <f>建設IO2!AM14/建設IO2!AM$48</f>
        <v>4.8560887700585281E-2</v>
      </c>
      <c r="AN14" s="413">
        <f>建設IO2!AN14/建設IO2!AN$48</f>
        <v>6.0772027211460876E-3</v>
      </c>
      <c r="AO14" s="413">
        <f>建設IO2!AO14/建設IO2!AO$48</f>
        <v>1.2957612768657091E-2</v>
      </c>
      <c r="AP14" s="413">
        <f>建設IO2!AP14/建設IO2!AP$48</f>
        <v>4.6015477933486716E-3</v>
      </c>
      <c r="AQ14" s="413">
        <f>建設IO2!AQ14/建設IO2!AQ$48</f>
        <v>4.8128621391658404E-2</v>
      </c>
      <c r="AR14" s="413">
        <f>建設IO2!AR14/建設IO2!AR$48</f>
        <v>6.8739056483152206E-2</v>
      </c>
      <c r="AS14" s="413">
        <f>建設IO2!AS14/建設IO2!AS$48</f>
        <v>7.2947390583948959E-2</v>
      </c>
      <c r="AT14" s="413">
        <f>建設IO2!AT14/建設IO2!AT$48</f>
        <v>8.0579199992852693E-2</v>
      </c>
      <c r="AU14" s="413">
        <f>建設IO2!AU14/建設IO2!AU$48</f>
        <v>5.0801153282601506E-2</v>
      </c>
      <c r="AV14" s="413">
        <f>建設IO2!AV14/建設IO2!AV$48</f>
        <v>2.817753393824295E-2</v>
      </c>
      <c r="AW14" s="413">
        <f>建設IO2!AW14/建設IO2!AW$48</f>
        <v>7.7696981771092737E-3</v>
      </c>
      <c r="AX14" s="413">
        <f>建設IO2!AX14/建設IO2!AX$48</f>
        <v>2.5291093301073642E-2</v>
      </c>
      <c r="AY14" s="413">
        <f>建設IO2!AY14/建設IO2!AY$48</f>
        <v>2.5744549470384268E-2</v>
      </c>
      <c r="AZ14" s="413">
        <f>建設IO2!AZ14/建設IO2!AZ$48</f>
        <v>2.3522874606408593E-2</v>
      </c>
      <c r="BA14" s="413">
        <f>建設IO2!BA14/建設IO2!BA$48</f>
        <v>1.3418114178161205E-2</v>
      </c>
      <c r="BB14" s="413">
        <f>建設IO2!BB14/建設IO2!BB$48</f>
        <v>1.9153607297562183E-2</v>
      </c>
      <c r="BC14" s="413">
        <f>建設IO2!BC14/建設IO2!BC$48</f>
        <v>2.0346895237290337E-2</v>
      </c>
      <c r="BD14" s="413">
        <f>建設IO2!BD14/建設IO2!BD$48</f>
        <v>2.5557072061433119E-2</v>
      </c>
      <c r="BE14" s="413">
        <f>建設IO2!BE14/建設IO2!BE$48</f>
        <v>1.4265494934309954E-2</v>
      </c>
      <c r="BF14" s="413">
        <f>建設IO2!BF14/建設IO2!BF$48</f>
        <v>4.020259121626469E-2</v>
      </c>
      <c r="BG14" s="413">
        <f>建設IO2!BG14/建設IO2!BG$48</f>
        <v>5.7654135338345864E-3</v>
      </c>
      <c r="BH14" s="413">
        <f>建設IO2!BH14/建設IO2!BH$48</f>
        <v>2.5358159177195277E-2</v>
      </c>
      <c r="BI14" s="413">
        <f>建設IO2!BI14/建設IO2!BI$48</f>
        <v>2.0936543829675809E-2</v>
      </c>
      <c r="BJ14" s="413">
        <f>建設IO2!BJ14/建設IO2!BJ$48</f>
        <v>1.2216674387879411E-2</v>
      </c>
      <c r="BK14" s="413">
        <f>建設IO2!BK14/建設IO2!BK$48</f>
        <v>1.5579659346308594E-2</v>
      </c>
      <c r="BL14" s="413">
        <f>建設IO2!BL14/建設IO2!BL$48</f>
        <v>1.0792904133432736E-3</v>
      </c>
      <c r="BM14" s="413">
        <f>建設IO2!BM14/建設IO2!BM$48</f>
        <v>1.2222038895097797E-2</v>
      </c>
      <c r="BN14" s="413">
        <f>建設IO2!BN14/建設IO2!BN$48</f>
        <v>2.9363488842972636E-2</v>
      </c>
      <c r="BO14" s="413">
        <f>建設IO2!BO14/建設IO2!BO$48</f>
        <v>4.3788879005484636E-2</v>
      </c>
      <c r="BP14" s="413">
        <f>建設IO2!BP14/建設IO2!BP$48</f>
        <v>6.0071024021948687E-2</v>
      </c>
      <c r="BQ14" s="413">
        <f>建設IO2!BQ14/建設IO2!BQ$48</f>
        <v>1.7358703902936493E-2</v>
      </c>
      <c r="BR14" s="413">
        <f>建設IO2!BR14/建設IO2!BR$48</f>
        <v>7.1109458603721629E-3</v>
      </c>
      <c r="BS14" s="413">
        <f>建設IO2!BS14/建設IO2!BS$48</f>
        <v>0.11688177406320129</v>
      </c>
      <c r="BT14" s="413">
        <f>建設IO2!BT14/建設IO2!BT$48</f>
        <v>7.6022067372792821E-3</v>
      </c>
      <c r="BU14" s="415">
        <f>建設IO2!BU14/建設IO2!BU$48</f>
        <v>2.9098203888034139E-2</v>
      </c>
    </row>
    <row r="15" spans="1:73">
      <c r="A15" s="102">
        <v>27</v>
      </c>
      <c r="B15" s="41" t="s">
        <v>11</v>
      </c>
      <c r="C15" s="412">
        <f>建設IO2!C15/建設IO2!C$48</f>
        <v>8.6621692222205744E-3</v>
      </c>
      <c r="D15" s="413">
        <f>建設IO2!D15/建設IO2!D$48</f>
        <v>7.1132568778681515E-3</v>
      </c>
      <c r="E15" s="413">
        <f>建設IO2!E15/建設IO2!E$48</f>
        <v>6.1120032529130685E-3</v>
      </c>
      <c r="F15" s="413">
        <f>建設IO2!F15/建設IO2!F$48</f>
        <v>4.3905873139519864E-3</v>
      </c>
      <c r="G15" s="413">
        <f>建設IO2!G15/建設IO2!G$48</f>
        <v>4.4473674298942225E-3</v>
      </c>
      <c r="H15" s="413">
        <f>建設IO2!H15/建設IO2!H$48</f>
        <v>2.4559934928018068E-3</v>
      </c>
      <c r="I15" s="413">
        <f>建設IO2!I15/建設IO2!I$48</f>
        <v>8.1841089783429421E-3</v>
      </c>
      <c r="J15" s="413">
        <f>建設IO2!J15/建設IO2!J$48</f>
        <v>1.2303149606299213E-2</v>
      </c>
      <c r="K15" s="413">
        <f>建設IO2!K15/建設IO2!K$48</f>
        <v>8.241082770141149E-3</v>
      </c>
      <c r="L15" s="413">
        <f>建設IO2!L15/建設IO2!L$48</f>
        <v>8.3006629470081337E-3</v>
      </c>
      <c r="M15" s="413">
        <f>建設IO2!M15/建設IO2!M$48</f>
        <v>5.0540558466538434E-3</v>
      </c>
      <c r="N15" s="413">
        <f>建設IO2!N15/建設IO2!N$48</f>
        <v>7.9965403619065446E-3</v>
      </c>
      <c r="O15" s="413">
        <f>建設IO2!O15/建設IO2!O$48</f>
        <v>1.2099079766981932E-2</v>
      </c>
      <c r="P15" s="413">
        <f>建設IO2!P15/建設IO2!P$48</f>
        <v>5.4411870995314578E-3</v>
      </c>
      <c r="Q15" s="413">
        <f>建設IO2!Q15/建設IO2!Q$48</f>
        <v>7.1781131011140883E-3</v>
      </c>
      <c r="R15" s="413">
        <f>建設IO2!R15/建設IO2!R$48</f>
        <v>8.3642440017321646E-3</v>
      </c>
      <c r="S15" s="413">
        <f>建設IO2!S15/建設IO2!S$48</f>
        <v>5.996142087640122E-3</v>
      </c>
      <c r="T15" s="413">
        <f>建設IO2!T15/建設IO2!T$48</f>
        <v>5.0423382539599741E-3</v>
      </c>
      <c r="U15" s="413">
        <f>建設IO2!U15/建設IO2!U$48</f>
        <v>6.0732072237870798E-3</v>
      </c>
      <c r="V15" s="413">
        <f>建設IO2!V15/建設IO2!V$48</f>
        <v>8.5130197011235708E-3</v>
      </c>
      <c r="W15" s="413">
        <f>建設IO2!W15/建設IO2!W$48</f>
        <v>1.0571823940453987E-2</v>
      </c>
      <c r="X15" s="413">
        <f>建設IO2!X15/建設IO2!X$48</f>
        <v>5.6915088070255068E-3</v>
      </c>
      <c r="Y15" s="413">
        <f>建設IO2!Y15/建設IO2!Y$48</f>
        <v>5.8633500242287195E-3</v>
      </c>
      <c r="Z15" s="413">
        <f>建設IO2!Z15/建設IO2!Z$48</f>
        <v>6.9955135375696122E-3</v>
      </c>
      <c r="AA15" s="413">
        <f>建設IO2!AA15/建設IO2!AA$48</f>
        <v>1.089146778655813E-2</v>
      </c>
      <c r="AB15" s="413">
        <f>建設IO2!AB15/建設IO2!AB$48</f>
        <v>7.3955138319443401E-3</v>
      </c>
      <c r="AC15" s="413">
        <f>建設IO2!AC15/建設IO2!AC$48</f>
        <v>8.5954748189556573E-3</v>
      </c>
      <c r="AD15" s="413">
        <f>建設IO2!AD15/建設IO2!AD$48</f>
        <v>1.1034689512432763E-2</v>
      </c>
      <c r="AE15" s="413">
        <f>建設IO2!AE15/建設IO2!AE$48</f>
        <v>6.7546858328227282E-3</v>
      </c>
      <c r="AF15" s="413">
        <f>建設IO2!AF15/建設IO2!AF$48</f>
        <v>1.1588213637175175E-2</v>
      </c>
      <c r="AG15" s="413">
        <f>建設IO2!AG15/建設IO2!AG$48</f>
        <v>3.9311741571721676E-3</v>
      </c>
      <c r="AH15" s="413">
        <f>建設IO2!AH15/建設IO2!AH$48</f>
        <v>4.0021470759723111E-3</v>
      </c>
      <c r="AI15" s="413">
        <f>建設IO2!AI15/建設IO2!AI$48</f>
        <v>1.7919219395127193E-3</v>
      </c>
      <c r="AJ15" s="413">
        <f>建設IO2!AJ15/建設IO2!AJ$48</f>
        <v>1.164597139676384E-3</v>
      </c>
      <c r="AK15" s="413">
        <f>建設IO2!AK15/建設IO2!AK$48</f>
        <v>1.1536214560129657E-3</v>
      </c>
      <c r="AL15" s="413">
        <f>建設IO2!AL15/建設IO2!AL$48</f>
        <v>5.0601342742773495E-4</v>
      </c>
      <c r="AM15" s="413">
        <f>建設IO2!AM15/建設IO2!AM$48</f>
        <v>1.8895287043029293E-3</v>
      </c>
      <c r="AN15" s="413">
        <f>建設IO2!AN15/建設IO2!AN$48</f>
        <v>6.7563710283514511E-4</v>
      </c>
      <c r="AO15" s="413">
        <f>建設IO2!AO15/建設IO2!AO$48</f>
        <v>1.7435040780651668E-3</v>
      </c>
      <c r="AP15" s="413">
        <f>建設IO2!AP15/建設IO2!AP$48</f>
        <v>3.3047479606776828E-2</v>
      </c>
      <c r="AQ15" s="413">
        <f>建設IO2!AQ15/建設IO2!AQ$48</f>
        <v>4.4370204102938873E-3</v>
      </c>
      <c r="AR15" s="413">
        <f>建設IO2!AR15/建設IO2!AR$48</f>
        <v>4.3723992194946082E-3</v>
      </c>
      <c r="AS15" s="413">
        <f>建設IO2!AS15/建設IO2!AS$48</f>
        <v>4.2182736934611269E-3</v>
      </c>
      <c r="AT15" s="413">
        <f>建設IO2!AT15/建設IO2!AT$48</f>
        <v>8.6884465995564202E-4</v>
      </c>
      <c r="AU15" s="413">
        <f>建設IO2!AU15/建設IO2!AU$48</f>
        <v>6.0594602259299519E-3</v>
      </c>
      <c r="AV15" s="413">
        <f>建設IO2!AV15/建設IO2!AV$48</f>
        <v>4.4805514524864601E-2</v>
      </c>
      <c r="AW15" s="413">
        <f>建設IO2!AW15/建設IO2!AW$48</f>
        <v>1.9922303018228907E-4</v>
      </c>
      <c r="AX15" s="413">
        <f>建設IO2!AX15/建設IO2!AX$48</f>
        <v>5.9636322395282019E-3</v>
      </c>
      <c r="AY15" s="413">
        <f>建設IO2!AY15/建設IO2!AY$48</f>
        <v>6.0798936018619677E-3</v>
      </c>
      <c r="AZ15" s="413">
        <f>建設IO2!AZ15/建設IO2!AZ$48</f>
        <v>5.510279681422486E-3</v>
      </c>
      <c r="BA15" s="413">
        <f>建設IO2!BA15/建設IO2!BA$48</f>
        <v>7.8747937054638381E-2</v>
      </c>
      <c r="BB15" s="413">
        <f>建設IO2!BB15/建設IO2!BB$48</f>
        <v>4.4262504076968334E-3</v>
      </c>
      <c r="BC15" s="413">
        <f>建設IO2!BC15/建設IO2!BC$48</f>
        <v>1.707071077418501E-3</v>
      </c>
      <c r="BD15" s="413">
        <f>建設IO2!BD15/建設IO2!BD$48</f>
        <v>1.6104456367478403E-3</v>
      </c>
      <c r="BE15" s="413">
        <f>建設IO2!BE15/建設IO2!BE$48</f>
        <v>2.9786417393668487E-3</v>
      </c>
      <c r="BF15" s="413">
        <f>建設IO2!BF15/建設IO2!BF$48</f>
        <v>5.9973886967875228E-3</v>
      </c>
      <c r="BG15" s="413">
        <f>建設IO2!BG15/建設IO2!BG$48</f>
        <v>1.2932330827067668E-4</v>
      </c>
      <c r="BH15" s="413">
        <f>建設IO2!BH15/建設IO2!BH$48</f>
        <v>9.9543430077679816E-3</v>
      </c>
      <c r="BI15" s="413">
        <f>建設IO2!BI15/建設IO2!BI$48</f>
        <v>2.5619101343346065E-3</v>
      </c>
      <c r="BJ15" s="413">
        <f>建設IO2!BJ15/建設IO2!BJ$48</f>
        <v>1.166761037044663E-3</v>
      </c>
      <c r="BK15" s="413">
        <f>建設IO2!BK15/建設IO2!BK$48</f>
        <v>4.2571089896376356E-3</v>
      </c>
      <c r="BL15" s="413">
        <f>建設IO2!BL15/建設IO2!BL$48</f>
        <v>6.9841943221837849E-3</v>
      </c>
      <c r="BM15" s="413">
        <f>建設IO2!BM15/建設IO2!BM$48</f>
        <v>1.0273236972445933E-4</v>
      </c>
      <c r="BN15" s="413">
        <f>建設IO2!BN15/建設IO2!BN$48</f>
        <v>9.1602230783737913E-4</v>
      </c>
      <c r="BO15" s="413">
        <f>建設IO2!BO15/建設IO2!BO$48</f>
        <v>2.3121508146264763E-2</v>
      </c>
      <c r="BP15" s="413">
        <f>建設IO2!BP15/建設IO2!BP$48</f>
        <v>5.585642440891192E-2</v>
      </c>
      <c r="BQ15" s="413">
        <f>建設IO2!BQ15/建設IO2!BQ$48</f>
        <v>6.3085675018062948E-2</v>
      </c>
      <c r="BR15" s="413">
        <f>建設IO2!BR15/建設IO2!BR$48</f>
        <v>6.3493077866019085E-2</v>
      </c>
      <c r="BS15" s="413">
        <f>建設IO2!BS15/建設IO2!BS$48</f>
        <v>1.1290966978264269E-3</v>
      </c>
      <c r="BT15" s="413">
        <f>建設IO2!BT15/建設IO2!BT$48</f>
        <v>1.0215490223911424E-3</v>
      </c>
      <c r="BU15" s="415">
        <f>建設IO2!BU15/建設IO2!BU$48</f>
        <v>8.7746827265540658E-3</v>
      </c>
    </row>
    <row r="16" spans="1:73">
      <c r="A16" s="102">
        <v>28</v>
      </c>
      <c r="B16" s="41" t="s">
        <v>12</v>
      </c>
      <c r="C16" s="412">
        <f>建設IO2!C16/建設IO2!C$48</f>
        <v>9.2562481503946581E-2</v>
      </c>
      <c r="D16" s="413">
        <f>建設IO2!D16/建設IO2!D$48</f>
        <v>9.9063326219552703E-2</v>
      </c>
      <c r="E16" s="413">
        <f>建設IO2!E16/建設IO2!E$48</f>
        <v>7.0648221767299263E-2</v>
      </c>
      <c r="F16" s="413">
        <f>建設IO2!F16/建設IO2!F$48</f>
        <v>5.1305067684374435E-2</v>
      </c>
      <c r="G16" s="413">
        <f>建設IO2!G16/建設IO2!G$48</f>
        <v>5.0797752906648279E-2</v>
      </c>
      <c r="H16" s="413">
        <f>建設IO2!H16/建設IO2!H$48</f>
        <v>6.8590133381768795E-2</v>
      </c>
      <c r="I16" s="413">
        <f>建設IO2!I16/建設IO2!I$48</f>
        <v>9.3931996139279744E-2</v>
      </c>
      <c r="J16" s="413">
        <f>建設IO2!J16/建設IO2!J$48</f>
        <v>8.4370078740157478E-2</v>
      </c>
      <c r="K16" s="413">
        <f>建設IO2!K16/建設IO2!K$48</f>
        <v>5.6292440249532963E-2</v>
      </c>
      <c r="L16" s="413">
        <f>建設IO2!L16/建設IO2!L$48</f>
        <v>5.5971941616620571E-2</v>
      </c>
      <c r="M16" s="413">
        <f>建設IO2!M16/建設IO2!M$48</f>
        <v>7.3436360018571331E-2</v>
      </c>
      <c r="N16" s="413">
        <f>建設IO2!N16/建設IO2!N$48</f>
        <v>0.14472808600040662</v>
      </c>
      <c r="O16" s="413">
        <f>建設IO2!O16/建設IO2!O$48</f>
        <v>0.13590674568472602</v>
      </c>
      <c r="P16" s="413">
        <f>建設IO2!P16/建設IO2!P$48</f>
        <v>0.15022264401155172</v>
      </c>
      <c r="Q16" s="413">
        <f>建設IO2!Q16/建設IO2!Q$48</f>
        <v>6.8438866168382462E-2</v>
      </c>
      <c r="R16" s="413">
        <f>建設IO2!R16/建設IO2!R$48</f>
        <v>0.13456574928904694</v>
      </c>
      <c r="S16" s="413">
        <f>建設IO2!S16/建設IO2!S$48</f>
        <v>7.6189869600482504E-2</v>
      </c>
      <c r="T16" s="413">
        <f>建設IO2!T16/建設IO2!T$48</f>
        <v>8.2590023125206469E-2</v>
      </c>
      <c r="U16" s="413">
        <f>建設IO2!U16/建設IO2!U$48</f>
        <v>7.5672752049338668E-2</v>
      </c>
      <c r="V16" s="413">
        <f>建設IO2!V16/建設IO2!V$48</f>
        <v>0.13823320645234419</v>
      </c>
      <c r="W16" s="413">
        <f>建設IO2!W16/建設IO2!W$48</f>
        <v>0.14179136548428409</v>
      </c>
      <c r="X16" s="413">
        <f>建設IO2!X16/建設IO2!X$48</f>
        <v>0.13328703659661906</v>
      </c>
      <c r="Y16" s="413">
        <f>建設IO2!Y16/建設IO2!Y$48</f>
        <v>0.10187045711516718</v>
      </c>
      <c r="Z16" s="413">
        <f>建設IO2!Z16/建設IO2!Z$48</f>
        <v>9.25654626589206E-2</v>
      </c>
      <c r="AA16" s="413">
        <f>建設IO2!AA16/建設IO2!AA$48</f>
        <v>0.1096629052097834</v>
      </c>
      <c r="AB16" s="413">
        <f>建設IO2!AB16/建設IO2!AB$48</f>
        <v>0.17000541669369398</v>
      </c>
      <c r="AC16" s="413">
        <f>建設IO2!AC16/建設IO2!AC$48</f>
        <v>0.14791350550397778</v>
      </c>
      <c r="AD16" s="413">
        <f>建設IO2!AD16/建設IO2!AD$48</f>
        <v>0.10388404928136152</v>
      </c>
      <c r="AE16" s="413">
        <f>建設IO2!AE16/建設IO2!AE$48</f>
        <v>0.18538550315835942</v>
      </c>
      <c r="AF16" s="413">
        <f>建設IO2!AF16/建設IO2!AF$48</f>
        <v>4.9127267077288685E-2</v>
      </c>
      <c r="AG16" s="413">
        <f>建設IO2!AG16/建設IO2!AG$48</f>
        <v>3.7620443346817231E-2</v>
      </c>
      <c r="AH16" s="413">
        <f>建設IO2!AH16/建設IO2!AH$48</f>
        <v>4.5680531455201984E-2</v>
      </c>
      <c r="AI16" s="413">
        <f>建設IO2!AI16/建設IO2!AI$48</f>
        <v>4.6356738215693603E-2</v>
      </c>
      <c r="AJ16" s="413">
        <f>建設IO2!AJ16/建設IO2!AJ$48</f>
        <v>4.2403915156460782E-2</v>
      </c>
      <c r="AK16" s="413">
        <f>建設IO2!AK16/建設IO2!AK$48</f>
        <v>3.0906375833806718E-2</v>
      </c>
      <c r="AL16" s="413">
        <f>建設IO2!AL16/建設IO2!AL$48</f>
        <v>4.7782125075676113E-2</v>
      </c>
      <c r="AM16" s="413">
        <f>建設IO2!AM16/建設IO2!AM$48</f>
        <v>0.12449868441563963</v>
      </c>
      <c r="AN16" s="413">
        <f>建設IO2!AN16/建設IO2!AN$48</f>
        <v>4.2081362479894205E-2</v>
      </c>
      <c r="AO16" s="413">
        <f>建設IO2!AO16/建設IO2!AO$48</f>
        <v>1.8706155664790801E-2</v>
      </c>
      <c r="AP16" s="413">
        <f>建設IO2!AP16/建設IO2!AP$48</f>
        <v>6.7977410583559925E-2</v>
      </c>
      <c r="AQ16" s="413">
        <f>建設IO2!AQ16/建設IO2!AQ$48</f>
        <v>9.2446625254476167E-2</v>
      </c>
      <c r="AR16" s="413">
        <f>建設IO2!AR16/建設IO2!AR$48</f>
        <v>6.261652915461384E-2</v>
      </c>
      <c r="AS16" s="413">
        <f>建設IO2!AS16/建設IO2!AS$48</f>
        <v>6.2937229377786327E-2</v>
      </c>
      <c r="AT16" s="413">
        <f>建設IO2!AT16/建設IO2!AT$48</f>
        <v>5.4235785232321018E-2</v>
      </c>
      <c r="AU16" s="413">
        <f>建設IO2!AU16/建設IO2!AU$48</f>
        <v>0.16520300609727276</v>
      </c>
      <c r="AV16" s="413">
        <f>建設IO2!AV16/建設IO2!AV$48</f>
        <v>2.1410986846732784E-2</v>
      </c>
      <c r="AW16" s="413">
        <f>建設IO2!AW16/建設IO2!AW$48</f>
        <v>5.9219045721685425E-2</v>
      </c>
      <c r="AX16" s="413">
        <f>建設IO2!AX16/建設IO2!AX$48</f>
        <v>5.9305534553152878E-2</v>
      </c>
      <c r="AY16" s="413">
        <f>建設IO2!AY16/建設IO2!AY$48</f>
        <v>6.0597064551370351E-2</v>
      </c>
      <c r="AZ16" s="413">
        <f>建設IO2!AZ16/建設IO2!AZ$48</f>
        <v>5.4269309131320616E-2</v>
      </c>
      <c r="BA16" s="413">
        <f>建設IO2!BA16/建設IO2!BA$48</f>
        <v>2.2812449978749594E-2</v>
      </c>
      <c r="BB16" s="413">
        <f>建設IO2!BB16/建設IO2!BB$48</f>
        <v>2.735359209564819E-2</v>
      </c>
      <c r="BC16" s="413">
        <f>建設IO2!BC16/建設IO2!BC$48</f>
        <v>2.5730973801088623E-2</v>
      </c>
      <c r="BD16" s="413">
        <f>建設IO2!BD16/建設IO2!BD$48</f>
        <v>1.8793409400153414E-2</v>
      </c>
      <c r="BE16" s="413">
        <f>建設IO2!BE16/建設IO2!BE$48</f>
        <v>2.5100554147308825E-2</v>
      </c>
      <c r="BF16" s="413">
        <f>建設IO2!BF16/建設IO2!BF$48</f>
        <v>1.6327818987904787E-2</v>
      </c>
      <c r="BG16" s="413">
        <f>建設IO2!BG16/建設IO2!BG$48</f>
        <v>4.8141353383458645E-2</v>
      </c>
      <c r="BH16" s="413">
        <f>建設IO2!BH16/建設IO2!BH$48</f>
        <v>2.8719157058654902E-2</v>
      </c>
      <c r="BI16" s="413">
        <f>建設IO2!BI16/建設IO2!BI$48</f>
        <v>4.0518588799684487E-2</v>
      </c>
      <c r="BJ16" s="413">
        <f>建設IO2!BJ16/建設IO2!BJ$48</f>
        <v>1.7810264065475884E-2</v>
      </c>
      <c r="BK16" s="413">
        <f>建設IO2!BK16/建設IO2!BK$48</f>
        <v>9.2407305912792989E-3</v>
      </c>
      <c r="BL16" s="413">
        <f>建設IO2!BL16/建設IO2!BL$48</f>
        <v>5.4114248816991652E-2</v>
      </c>
      <c r="BM16" s="413">
        <f>建設IO2!BM16/建設IO2!BM$48</f>
        <v>1.0713740921415964E-2</v>
      </c>
      <c r="BN16" s="413">
        <f>建設IO2!BN16/建設IO2!BN$48</f>
        <v>3.7841876312119056E-2</v>
      </c>
      <c r="BO16" s="413">
        <f>建設IO2!BO16/建設IO2!BO$48</f>
        <v>6.6459238173205787E-2</v>
      </c>
      <c r="BP16" s="413">
        <f>建設IO2!BP16/建設IO2!BP$48</f>
        <v>4.1824680501506201E-2</v>
      </c>
      <c r="BQ16" s="413">
        <f>建設IO2!BQ16/建設IO2!BQ$48</f>
        <v>7.319239565222159E-2</v>
      </c>
      <c r="BR16" s="413">
        <f>建設IO2!BR16/建設IO2!BR$48</f>
        <v>3.7088462722725396E-2</v>
      </c>
      <c r="BS16" s="413">
        <f>建設IO2!BS16/建設IO2!BS$48</f>
        <v>0.13194466847156702</v>
      </c>
      <c r="BT16" s="413">
        <f>建設IO2!BT16/建設IO2!BT$48</f>
        <v>1.7832051280006506E-2</v>
      </c>
      <c r="BU16" s="415">
        <f>建設IO2!BU16/建設IO2!BU$48</f>
        <v>7.4634274882483448E-2</v>
      </c>
    </row>
    <row r="17" spans="1:73">
      <c r="A17" s="102">
        <v>29</v>
      </c>
      <c r="B17" s="41" t="s">
        <v>13</v>
      </c>
      <c r="C17" s="412">
        <f>建設IO2!C17/建設IO2!C$48</f>
        <v>7.0953263031543253E-3</v>
      </c>
      <c r="D17" s="413">
        <f>建設IO2!D17/建設IO2!D$48</f>
        <v>9.6890833019396307E-3</v>
      </c>
      <c r="E17" s="413">
        <f>建設IO2!E17/建設IO2!E$48</f>
        <v>4.2208662541447801E-3</v>
      </c>
      <c r="F17" s="413">
        <f>建設IO2!F17/建設IO2!F$48</f>
        <v>2.9210161510970895E-3</v>
      </c>
      <c r="G17" s="413">
        <f>建設IO2!G17/建設IO2!G$48</f>
        <v>2.9833380171921764E-3</v>
      </c>
      <c r="H17" s="413">
        <f>建設IO2!H17/建設IO2!H$48</f>
        <v>7.9760560377164786E-4</v>
      </c>
      <c r="I17" s="413">
        <f>建設IO2!I17/建設IO2!I$48</f>
        <v>5.7855240336883353E-3</v>
      </c>
      <c r="J17" s="413">
        <f>建設IO2!J17/建設IO2!J$48</f>
        <v>1.5570866141732283E-2</v>
      </c>
      <c r="K17" s="413">
        <f>建設IO2!K17/建設IO2!K$48</f>
        <v>6.8184352142759419E-3</v>
      </c>
      <c r="L17" s="413">
        <f>建設IO2!L17/建設IO2!L$48</f>
        <v>6.7844627421202348E-3</v>
      </c>
      <c r="M17" s="413">
        <f>建設IO2!M17/建設IO2!M$48</f>
        <v>8.6356702261723151E-3</v>
      </c>
      <c r="N17" s="413">
        <f>建設IO2!N17/建設IO2!N$48</f>
        <v>4.1638293546419503E-3</v>
      </c>
      <c r="O17" s="413">
        <f>建設IO2!O17/建設IO2!O$48</f>
        <v>8.2210510029732675E-3</v>
      </c>
      <c r="P17" s="413">
        <f>建設IO2!P17/建設IO2!P$48</f>
        <v>1.636703213594745E-3</v>
      </c>
      <c r="Q17" s="413">
        <f>建設IO2!Q17/建設IO2!Q$48</f>
        <v>2.7922718939500774E-3</v>
      </c>
      <c r="R17" s="413">
        <f>建設IO2!R17/建設IO2!R$48</f>
        <v>1.6521187522877581E-2</v>
      </c>
      <c r="S17" s="413">
        <f>建設IO2!S17/建設IO2!S$48</f>
        <v>1.1745315392134434E-2</v>
      </c>
      <c r="T17" s="413">
        <f>建設IO2!T17/建設IO2!T$48</f>
        <v>1.8952236885573697E-3</v>
      </c>
      <c r="U17" s="413">
        <f>建設IO2!U17/建設IO2!U$48</f>
        <v>1.2541179941417362E-2</v>
      </c>
      <c r="V17" s="413">
        <f>建設IO2!V17/建設IO2!V$48</f>
        <v>1.6821231077687033E-2</v>
      </c>
      <c r="W17" s="413">
        <f>建設IO2!W17/建設IO2!W$48</f>
        <v>3.4947183855191799E-2</v>
      </c>
      <c r="X17" s="413">
        <f>建設IO2!X17/建設IO2!X$48</f>
        <v>1.1972825355753275E-2</v>
      </c>
      <c r="Y17" s="413">
        <f>建設IO2!Y17/建設IO2!Y$48</f>
        <v>9.9725407850104995E-3</v>
      </c>
      <c r="Z17" s="413">
        <f>建設IO2!Z17/建設IO2!Z$48</f>
        <v>1.3398044239165734E-2</v>
      </c>
      <c r="AA17" s="413">
        <f>建設IO2!AA17/建設IO2!AA$48</f>
        <v>1.9014243877020151E-2</v>
      </c>
      <c r="AB17" s="413">
        <f>建設IO2!AB17/建設IO2!AB$48</f>
        <v>1.4470490813102165E-2</v>
      </c>
      <c r="AC17" s="413">
        <f>建設IO2!AC17/建設IO2!AC$48</f>
        <v>1.8160085139288275E-2</v>
      </c>
      <c r="AD17" s="413">
        <f>建設IO2!AD17/建設IO2!AD$48</f>
        <v>1.4770571855199968E-2</v>
      </c>
      <c r="AE17" s="413">
        <f>建設IO2!AE17/建設IO2!AE$48</f>
        <v>1.00179275208689E-3</v>
      </c>
      <c r="AF17" s="413">
        <f>建設IO2!AF17/建設IO2!AF$48</f>
        <v>5.6069800966463143E-3</v>
      </c>
      <c r="AG17" s="413">
        <f>建設IO2!AG17/建設IO2!AG$48</f>
        <v>4.7464465344146363E-3</v>
      </c>
      <c r="AH17" s="413">
        <f>建設IO2!AH17/建設IO2!AH$48</f>
        <v>8.3099322555045768E-4</v>
      </c>
      <c r="AI17" s="413">
        <f>建設IO2!AI17/建設IO2!AI$48</f>
        <v>8.3287891951301641E-4</v>
      </c>
      <c r="AJ17" s="413">
        <f>建設IO2!AJ17/建設IO2!AJ$48</f>
        <v>8.4463726349700121E-4</v>
      </c>
      <c r="AK17" s="413">
        <f>建設IO2!AK17/建設IO2!AK$48</f>
        <v>8.3189971973863814E-4</v>
      </c>
      <c r="AL17" s="413">
        <f>建設IO2!AL17/建設IO2!AL$48</f>
        <v>1.0662425792227273E-3</v>
      </c>
      <c r="AM17" s="413">
        <f>建設IO2!AM17/建設IO2!AM$48</f>
        <v>8.8099275838124077E-4</v>
      </c>
      <c r="AN17" s="413">
        <f>建設IO2!AN17/建設IO2!AN$48</f>
        <v>8.6102533227161784E-4</v>
      </c>
      <c r="AO17" s="413">
        <f>建設IO2!AO17/建設IO2!AO$48</f>
        <v>7.3939178179726977E-4</v>
      </c>
      <c r="AP17" s="413">
        <f>建設IO2!AP17/建設IO2!AP$48</f>
        <v>1.0458063166701526E-3</v>
      </c>
      <c r="AQ17" s="413">
        <f>建設IO2!AQ17/建設IO2!AQ$48</f>
        <v>1.0962050425431958E-3</v>
      </c>
      <c r="AR17" s="413">
        <f>建設IO2!AR17/建設IO2!AR$48</f>
        <v>7.845114079642931E-4</v>
      </c>
      <c r="AS17" s="413">
        <f>建設IO2!AS17/建設IO2!AS$48</f>
        <v>5.5200065910526459E-4</v>
      </c>
      <c r="AT17" s="413">
        <f>建設IO2!AT17/建設IO2!AT$48</f>
        <v>5.1594631478085685E-4</v>
      </c>
      <c r="AU17" s="413">
        <f>建設IO2!AU17/建設IO2!AU$48</f>
        <v>7.7515715838729498E-4</v>
      </c>
      <c r="AV17" s="413">
        <f>建設IO2!AV17/建設IO2!AV$48</f>
        <v>7.174509390166702E-4</v>
      </c>
      <c r="AW17" s="413">
        <f>建設IO2!AW17/建設IO2!AW$48</f>
        <v>3.9844606036457814E-4</v>
      </c>
      <c r="AX17" s="413">
        <f>建設IO2!AX17/建設IO2!AX$48</f>
        <v>3.1850143656434295E-3</v>
      </c>
      <c r="AY17" s="413">
        <f>建設IO2!AY17/建設IO2!AY$48</f>
        <v>3.241818268180307E-3</v>
      </c>
      <c r="AZ17" s="413">
        <f>建設IO2!AZ17/建設IO2!AZ$48</f>
        <v>2.9635117614373032E-3</v>
      </c>
      <c r="BA17" s="413">
        <f>建設IO2!BA17/建設IO2!BA$48</f>
        <v>7.6722248900222437E-4</v>
      </c>
      <c r="BB17" s="413">
        <f>建設IO2!BB17/建設IO2!BB$48</f>
        <v>1.0447093116549214E-2</v>
      </c>
      <c r="BC17" s="413">
        <f>建設IO2!BC17/建設IO2!BC$48</f>
        <v>5.7892516043795972E-3</v>
      </c>
      <c r="BD17" s="413">
        <f>建設IO2!BD17/建設IO2!BD$48</f>
        <v>7.3990623674073394E-3</v>
      </c>
      <c r="BE17" s="413">
        <f>建設IO2!BE17/建設IO2!BE$48</f>
        <v>8.2962169250821623E-3</v>
      </c>
      <c r="BF17" s="413">
        <f>建設IO2!BF17/建設IO2!BF$48</f>
        <v>1.6213036429114597E-3</v>
      </c>
      <c r="BG17" s="413">
        <f>建設IO2!BG17/建設IO2!BG$48</f>
        <v>1.443609022556391E-4</v>
      </c>
      <c r="BH17" s="413">
        <f>建設IO2!BH17/建設IO2!BH$48</f>
        <v>2.5927997594792446E-2</v>
      </c>
      <c r="BI17" s="413">
        <f>建設IO2!BI17/建設IO2!BI$48</f>
        <v>1.7941452675781786E-3</v>
      </c>
      <c r="BJ17" s="413">
        <f>建設IO2!BJ17/建設IO2!BJ$48</f>
        <v>9.4370377996259503E-5</v>
      </c>
      <c r="BK17" s="413">
        <f>建設IO2!BK17/建設IO2!BK$48</f>
        <v>5.1450688487536698E-3</v>
      </c>
      <c r="BL17" s="413">
        <f>建設IO2!BL17/建設IO2!BL$48</f>
        <v>9.7666424398202018E-3</v>
      </c>
      <c r="BM17" s="413">
        <f>建設IO2!BM17/建設IO2!BM$48</f>
        <v>1.432026971916706E-4</v>
      </c>
      <c r="BN17" s="413">
        <f>建設IO2!BN17/建設IO2!BN$48</f>
        <v>9.6368862702348704E-4</v>
      </c>
      <c r="BO17" s="413">
        <f>建設IO2!BO17/建設IO2!BO$48</f>
        <v>6.9031451528789901E-3</v>
      </c>
      <c r="BP17" s="413">
        <f>建設IO2!BP17/建設IO2!BP$48</f>
        <v>4.3259351900031039E-3</v>
      </c>
      <c r="BQ17" s="413">
        <f>建設IO2!BQ17/建設IO2!BQ$48</f>
        <v>3.6028418222070055E-3</v>
      </c>
      <c r="BR17" s="413">
        <f>建設IO2!BR17/建設IO2!BR$48</f>
        <v>2.0972642611064955E-3</v>
      </c>
      <c r="BS17" s="413">
        <f>建設IO2!BS17/建設IO2!BS$48</f>
        <v>2.7793149484958197E-4</v>
      </c>
      <c r="BT17" s="413">
        <f>建設IO2!BT17/建設IO2!BT$48</f>
        <v>4.5798251643968235E-3</v>
      </c>
      <c r="BU17" s="415">
        <f>建設IO2!BU17/建設IO2!BU$48</f>
        <v>1.3338320172045936E-2</v>
      </c>
    </row>
    <row r="18" spans="1:73">
      <c r="A18" s="103">
        <v>32</v>
      </c>
      <c r="B18" s="42" t="s">
        <v>16</v>
      </c>
      <c r="C18" s="416">
        <f>建設IO2!C18/建設IO2!C$48</f>
        <v>3.2404464279823077E-4</v>
      </c>
      <c r="D18" s="417">
        <f>建設IO2!D18/建設IO2!D$48</f>
        <v>5.5581285734638782E-4</v>
      </c>
      <c r="E18" s="417">
        <f>建設IO2!E18/建設IO2!E$48</f>
        <v>6.7172507276099175E-4</v>
      </c>
      <c r="F18" s="417">
        <f>建設IO2!F18/建設IO2!F$48</f>
        <v>4.4853838296283696E-4</v>
      </c>
      <c r="G18" s="417">
        <f>建設IO2!G18/建設IO2!G$48</f>
        <v>4.5312712765495123E-4</v>
      </c>
      <c r="H18" s="417">
        <f>建設IO2!H18/建設IO2!H$48</f>
        <v>2.9219215187674229E-4</v>
      </c>
      <c r="I18" s="417">
        <f>建設IO2!I18/建設IO2!I$48</f>
        <v>9.4037973506742303E-4</v>
      </c>
      <c r="J18" s="417">
        <f>建設IO2!J18/建設IO2!J$48</f>
        <v>8.9566929133858269E-4</v>
      </c>
      <c r="K18" s="417">
        <f>建設IO2!K18/建設IO2!K$48</f>
        <v>1.1487805982422854E-3</v>
      </c>
      <c r="L18" s="417">
        <f>建設IO2!L18/建設IO2!L$48</f>
        <v>1.157609184889877E-3</v>
      </c>
      <c r="M18" s="417">
        <f>建設IO2!M18/建設IO2!M$48</f>
        <v>6.7652716057571137E-4</v>
      </c>
      <c r="N18" s="417">
        <f>建設IO2!N18/建設IO2!N$48</f>
        <v>6.6030033015016508E-4</v>
      </c>
      <c r="O18" s="417">
        <f>建設IO2!O18/建設IO2!O$48</f>
        <v>4.9442344172530241E-4</v>
      </c>
      <c r="P18" s="417">
        <f>建設IO2!P18/建設IO2!P$48</f>
        <v>7.6362025133476421E-4</v>
      </c>
      <c r="Q18" s="417">
        <f>建設IO2!Q18/建設IO2!Q$48</f>
        <v>1.170497814130588E-3</v>
      </c>
      <c r="R18" s="417">
        <f>建設IO2!R18/建設IO2!R$48</f>
        <v>4.1098972226038356E-4</v>
      </c>
      <c r="S18" s="417">
        <f>建設IO2!S18/建設IO2!S$48</f>
        <v>4.068485743402034E-4</v>
      </c>
      <c r="T18" s="417">
        <f>建設IO2!T18/建設IO2!T$48</f>
        <v>4.1729695894841167E-4</v>
      </c>
      <c r="U18" s="417">
        <f>建設IO2!U18/建設IO2!U$48</f>
        <v>4.0600436911276104E-4</v>
      </c>
      <c r="V18" s="417">
        <f>建設IO2!V18/建設IO2!V$48</f>
        <v>4.1124988934797458E-4</v>
      </c>
      <c r="W18" s="417">
        <f>建設IO2!W18/建設IO2!W$48</f>
        <v>1.6330459745416727E-4</v>
      </c>
      <c r="X18" s="417">
        <f>建設IO2!X18/建設IO2!X$48</f>
        <v>1.7802952572118947E-4</v>
      </c>
      <c r="Y18" s="417">
        <f>建設IO2!Y18/建設IO2!Y$48</f>
        <v>1.1306735583912131E-4</v>
      </c>
      <c r="Z18" s="417">
        <f>建設IO2!Z18/建設IO2!Z$48</f>
        <v>5.1480051480051476E-4</v>
      </c>
      <c r="AA18" s="417">
        <f>建設IO2!AA18/建設IO2!AA$48</f>
        <v>7.2150493905203934E-4</v>
      </c>
      <c r="AB18" s="417">
        <f>建設IO2!AB18/建設IO2!AB$48</f>
        <v>1.6637589495489317E-4</v>
      </c>
      <c r="AC18" s="417">
        <f>建設IO2!AC18/建設IO2!AC$48</f>
        <v>4.1262648338844123E-4</v>
      </c>
      <c r="AD18" s="417">
        <f>建設IO2!AD18/建設IO2!AD$48</f>
        <v>6.2841230765682923E-4</v>
      </c>
      <c r="AE18" s="417">
        <f>建設IO2!AE18/建設IO2!AE$48</f>
        <v>2.056227054496831E-4</v>
      </c>
      <c r="AF18" s="417">
        <f>建設IO2!AF18/建設IO2!AF$48</f>
        <v>3.4549491803476603E-5</v>
      </c>
      <c r="AG18" s="417">
        <f>建設IO2!AG18/建設IO2!AG$48</f>
        <v>5.103618146800309E-5</v>
      </c>
      <c r="AH18" s="417">
        <f>建設IO2!AH18/建設IO2!AH$48</f>
        <v>3.8838866894288846E-5</v>
      </c>
      <c r="AI18" s="417">
        <f>建設IO2!AI18/建設IO2!AI$48</f>
        <v>3.8028765088483794E-5</v>
      </c>
      <c r="AJ18" s="417">
        <f>建設IO2!AJ18/建設IO2!AJ$48</f>
        <v>3.6723359282478315E-5</v>
      </c>
      <c r="AK18" s="417">
        <f>建設IO2!AK18/建設IO2!AK$48</f>
        <v>3.4550311984830168E-5</v>
      </c>
      <c r="AL18" s="417">
        <f>建設IO2!AL18/建設IO2!AL$48</f>
        <v>5.421572436725732E-5</v>
      </c>
      <c r="AM18" s="417">
        <f>建設IO2!AM18/建設IO2!AM$48</f>
        <v>4.2514395846815911E-5</v>
      </c>
      <c r="AN18" s="417">
        <f>建設IO2!AN18/建設IO2!AN$48</f>
        <v>3.5900577763888373E-5</v>
      </c>
      <c r="AO18" s="417">
        <f>建設IO2!AO18/建設IO2!AO$48</f>
        <v>3.8795247810350572E-5</v>
      </c>
      <c r="AP18" s="417">
        <f>建設IO2!AP18/建設IO2!AP$48</f>
        <v>1.0458063166701528E-4</v>
      </c>
      <c r="AQ18" s="417">
        <f>建設IO2!AQ18/建設IO2!AQ$48</f>
        <v>5.2200240121104554E-5</v>
      </c>
      <c r="AR18" s="417">
        <f>建設IO2!AR18/建設IO2!AR$48</f>
        <v>4.3398503419301315E-5</v>
      </c>
      <c r="AS18" s="417">
        <f>建設IO2!AS18/建設IO2!AS$48</f>
        <v>4.3024926994937707E-5</v>
      </c>
      <c r="AT18" s="417">
        <f>建設IO2!AT18/建設IO2!AT$48</f>
        <v>3.7970075113742711E-5</v>
      </c>
      <c r="AU18" s="417">
        <f>建設IO2!AU18/建設IO2!AU$48</f>
        <v>6.6171952545256892E-5</v>
      </c>
      <c r="AV18" s="417">
        <f>建設IO2!AV18/建設IO2!AV$48</f>
        <v>7.0338327354575511E-5</v>
      </c>
      <c r="AW18" s="417">
        <f>建設IO2!AW18/建設IO2!AW$48</f>
        <v>4.9805757545572267E-5</v>
      </c>
      <c r="AX18" s="417">
        <f>建設IO2!AX18/建設IO2!AX$48</f>
        <v>4.7255406018448511E-5</v>
      </c>
      <c r="AY18" s="417">
        <f>建設IO2!AY18/建設IO2!AY$48</f>
        <v>4.7499168764546622E-5</v>
      </c>
      <c r="AZ18" s="417">
        <f>建設IO2!AZ18/建設IO2!AZ$48</f>
        <v>4.6304871272457863E-5</v>
      </c>
      <c r="BA18" s="417">
        <f>建設IO2!BA18/建設IO2!BA$48</f>
        <v>6.6235035021774765E-5</v>
      </c>
      <c r="BB18" s="417">
        <f>建設IO2!BB18/建設IO2!BB$48</f>
        <v>5.4493633494722962E-5</v>
      </c>
      <c r="BC18" s="417">
        <f>建設IO2!BC18/建設IO2!BC$48</f>
        <v>5.7793087076782153E-5</v>
      </c>
      <c r="BD18" s="417">
        <f>建設IO2!BD18/建設IO2!BD$48</f>
        <v>5.4343395918810965E-5</v>
      </c>
      <c r="BE18" s="417">
        <f>建設IO2!BE18/建設IO2!BE$48</f>
        <v>5.197629880774367E-5</v>
      </c>
      <c r="BF18" s="417">
        <f>建設IO2!BF18/建設IO2!BF$48</f>
        <v>5.7391279395095913E-5</v>
      </c>
      <c r="BG18" s="417">
        <f>建設IO2!BG18/建設IO2!BG$48</f>
        <v>7.2180451127819552E-5</v>
      </c>
      <c r="BH18" s="417">
        <f>建設IO2!BH18/建設IO2!BH$48</f>
        <v>4.9642365213986559E-5</v>
      </c>
      <c r="BI18" s="417">
        <f>建設IO2!BI18/建設IO2!BI$48</f>
        <v>4.8490412637248072E-5</v>
      </c>
      <c r="BJ18" s="417">
        <f>建設IO2!BJ18/建設IO2!BJ$48</f>
        <v>6.0053876906710591E-5</v>
      </c>
      <c r="BK18" s="417">
        <f>建設IO2!BK18/建設IO2!BK$48</f>
        <v>3.8237505894948823E-5</v>
      </c>
      <c r="BL18" s="417">
        <f>建設IO2!BL18/建設IO2!BL$48</f>
        <v>8.1102747823482986E-5</v>
      </c>
      <c r="BM18" s="417">
        <f>建設IO2!BM18/建設IO2!BM$48</f>
        <v>5.4479286975092071E-5</v>
      </c>
      <c r="BN18" s="417">
        <f>建設IO2!BN18/建設IO2!BN$48</f>
        <v>1.1294845198447321E-4</v>
      </c>
      <c r="BO18" s="417">
        <f>建設IO2!BO18/建設IO2!BO$48</f>
        <v>9.7166764735401378E-6</v>
      </c>
      <c r="BP18" s="417">
        <f>建設IO2!BP18/建設IO2!BP$48</f>
        <v>2.2497862703043211E-5</v>
      </c>
      <c r="BQ18" s="417">
        <f>建設IO2!BQ18/建設IO2!BQ$48</f>
        <v>3.5333923856612497E-5</v>
      </c>
      <c r="BR18" s="417">
        <f>建設IO2!BR18/建設IO2!BR$48</f>
        <v>2.9047981455768637E-5</v>
      </c>
      <c r="BS18" s="417">
        <f>建設IO2!BS18/建設IO2!BS$48</f>
        <v>8.2717706800470826E-7</v>
      </c>
      <c r="BT18" s="417">
        <f>建設IO2!BT18/建設IO2!BT$48</f>
        <v>7.9746215643336644E-7</v>
      </c>
      <c r="BU18" s="418">
        <f>建設IO2!BU18/建設IO2!BU$48</f>
        <v>1.3600469216187959E-6</v>
      </c>
    </row>
    <row r="19" spans="1:73">
      <c r="A19" s="102">
        <v>33</v>
      </c>
      <c r="B19" s="41" t="s">
        <v>14</v>
      </c>
      <c r="C19" s="412">
        <f>建設IO2!C19/建設IO2!C$48</f>
        <v>8.0553665319447205E-3</v>
      </c>
      <c r="D19" s="413">
        <f>建設IO2!D19/建設IO2!D$48</f>
        <v>1.058476451785267E-2</v>
      </c>
      <c r="E19" s="413">
        <f>建設IO2!E19/建設IO2!E$48</f>
        <v>9.5230850377621655E-3</v>
      </c>
      <c r="F19" s="413">
        <f>建設IO2!F19/建設IO2!F$48</f>
        <v>9.0771604232878344E-3</v>
      </c>
      <c r="G19" s="413">
        <f>建設IO2!G19/建設IO2!G$48</f>
        <v>9.2056658274350511E-3</v>
      </c>
      <c r="H19" s="413">
        <f>建設IO2!H19/建設IO2!H$48</f>
        <v>4.6987656855854501E-3</v>
      </c>
      <c r="I19" s="413">
        <f>建設IO2!I19/建設IO2!I$48</f>
        <v>1.0059854174058204E-2</v>
      </c>
      <c r="J19" s="413">
        <f>建設IO2!J19/建設IO2!J$48</f>
        <v>1.6122047244094488E-2</v>
      </c>
      <c r="K19" s="413">
        <f>建設IO2!K19/建設IO2!K$48</f>
        <v>7.9285092825075211E-3</v>
      </c>
      <c r="L19" s="413">
        <f>建設IO2!L19/建設IO2!L$48</f>
        <v>7.7677361821563021E-3</v>
      </c>
      <c r="M19" s="413">
        <f>建設IO2!M19/建設IO2!M$48</f>
        <v>1.6528487099555615E-2</v>
      </c>
      <c r="N19" s="413">
        <f>建設IO2!N19/建設IO2!N$48</f>
        <v>1.2767097292639555E-2</v>
      </c>
      <c r="O19" s="413">
        <f>建設IO2!O19/建設IO2!O$48</f>
        <v>1.7875761815711228E-2</v>
      </c>
      <c r="P19" s="413">
        <f>建設IO2!P19/建設IO2!P$48</f>
        <v>9.5850577638391769E-3</v>
      </c>
      <c r="Q19" s="413">
        <f>建設IO2!Q19/建設IO2!Q$48</f>
        <v>6.5435058524890705E-3</v>
      </c>
      <c r="R19" s="413">
        <f>建設IO2!R19/建設IO2!R$48</f>
        <v>1.1911248963113423E-2</v>
      </c>
      <c r="S19" s="413">
        <f>建設IO2!S19/建設IO2!S$48</f>
        <v>1.8018322484038018E-2</v>
      </c>
      <c r="T19" s="413">
        <f>建設IO2!T19/建設IO2!T$48</f>
        <v>1.264062038147897E-2</v>
      </c>
      <c r="U19" s="413">
        <f>建設IO2!U19/建設IO2!U$48</f>
        <v>1.8452828333204555E-2</v>
      </c>
      <c r="V19" s="413">
        <f>建設IO2!V19/建設IO2!V$48</f>
        <v>1.1527572851496979E-2</v>
      </c>
      <c r="W19" s="413">
        <f>建設IO2!W19/建設IO2!W$48</f>
        <v>9.8068708260634144E-3</v>
      </c>
      <c r="X19" s="413">
        <f>建設IO2!X19/建設IO2!X$48</f>
        <v>6.2487004524124359E-3</v>
      </c>
      <c r="Y19" s="413">
        <f>建設IO2!Y19/建設IO2!Y$48</f>
        <v>6.4642222581166213E-3</v>
      </c>
      <c r="Z19" s="413">
        <f>建設IO2!Z19/建設IO2!Z$48</f>
        <v>8.8346022925462186E-3</v>
      </c>
      <c r="AA19" s="413">
        <f>建設IO2!AA19/建設IO2!AA$48</f>
        <v>1.5124046239781811E-2</v>
      </c>
      <c r="AB19" s="413">
        <f>建設IO2!AB19/建設IO2!AB$48</f>
        <v>8.9059542352563584E-3</v>
      </c>
      <c r="AC19" s="413">
        <f>建設IO2!AC19/建設IO2!AC$48</f>
        <v>1.233491409515871E-2</v>
      </c>
      <c r="AD19" s="413">
        <f>建設IO2!AD19/建設IO2!AD$48</f>
        <v>1.8529515200083019E-2</v>
      </c>
      <c r="AE19" s="413">
        <f>建設IO2!AE19/建設IO2!AE$48</f>
        <v>7.5885333342596822E-3</v>
      </c>
      <c r="AF19" s="413">
        <f>建設IO2!AF19/建設IO2!AF$48</f>
        <v>4.5927267626939688E-3</v>
      </c>
      <c r="AG19" s="413">
        <f>建設IO2!AG19/建設IO2!AG$48</f>
        <v>3.1034081227063318E-3</v>
      </c>
      <c r="AH19" s="413">
        <f>建設IO2!AH19/建設IO2!AH$48</f>
        <v>1.3806028236014757E-3</v>
      </c>
      <c r="AI19" s="413">
        <f>建設IO2!AI19/建設IO2!AI$48</f>
        <v>1.385520115176562E-3</v>
      </c>
      <c r="AJ19" s="413">
        <f>建設IO2!AJ19/建設IO2!AJ$48</f>
        <v>1.5575979514452264E-3</v>
      </c>
      <c r="AK19" s="413">
        <f>建設IO2!AK19/建設IO2!AK$48</f>
        <v>6.6004557051539193E-4</v>
      </c>
      <c r="AL19" s="413">
        <f>建設IO2!AL19/建設IO2!AL$48</f>
        <v>7.1384037083555463E-4</v>
      </c>
      <c r="AM19" s="413">
        <f>建設IO2!AM19/建設IO2!AM$48</f>
        <v>1.1289934008210003E-3</v>
      </c>
      <c r="AN19" s="413">
        <f>建設IO2!AN19/建設IO2!AN$48</f>
        <v>1.8997879511775684E-3</v>
      </c>
      <c r="AO19" s="413">
        <f>建設IO2!AO19/建設IO2!AO$48</f>
        <v>5.2236660139936743E-3</v>
      </c>
      <c r="AP19" s="413">
        <f>建設IO2!AP19/建設IO2!AP$48</f>
        <v>3.3465802133444888E-3</v>
      </c>
      <c r="AQ19" s="413">
        <f>建設IO2!AQ19/建設IO2!AQ$48</f>
        <v>5.2200240121104561E-3</v>
      </c>
      <c r="AR19" s="413">
        <f>建設IO2!AR19/建設IO2!AR$48</f>
        <v>6.7768432262447446E-4</v>
      </c>
      <c r="AS19" s="413">
        <f>建設IO2!AS19/建設IO2!AS$48</f>
        <v>4.2475672607768288E-4</v>
      </c>
      <c r="AT19" s="413">
        <f>建設IO2!AT19/建設IO2!AT$48</f>
        <v>2.9705999941928118E-4</v>
      </c>
      <c r="AU19" s="413">
        <f>建設IO2!AU19/建設IO2!AU$48</f>
        <v>6.1445384506309973E-4</v>
      </c>
      <c r="AV19" s="413">
        <f>建設IO2!AV19/建設IO2!AV$48</f>
        <v>1.7584581838643878E-3</v>
      </c>
      <c r="AW19" s="413">
        <f>建設IO2!AW19/建設IO2!AW$48</f>
        <v>3.9844606036457814E-4</v>
      </c>
      <c r="AX19" s="413">
        <f>建設IO2!AX19/建設IO2!AX$48</f>
        <v>3.2889762588840165E-3</v>
      </c>
      <c r="AY19" s="413">
        <f>建設IO2!AY19/建設IO2!AY$48</f>
        <v>3.26556785256258E-3</v>
      </c>
      <c r="AZ19" s="413">
        <f>建設IO2!AZ19/建設IO2!AZ$48</f>
        <v>3.3802556028894241E-3</v>
      </c>
      <c r="BA19" s="413">
        <f>建設IO2!BA19/建設IO2!BA$48</f>
        <v>1.214308975399204E-3</v>
      </c>
      <c r="BB19" s="413">
        <f>建設IO2!BB19/建設IO2!BB$48</f>
        <v>5.6999134134369635E-3</v>
      </c>
      <c r="BC19" s="413">
        <f>建設IO2!BC19/建設IO2!BC$48</f>
        <v>3.1537625474695637E-3</v>
      </c>
      <c r="BD19" s="413">
        <f>建設IO2!BD19/建設IO2!BD$48</f>
        <v>2.5426438898166746E-3</v>
      </c>
      <c r="BE19" s="413">
        <f>建設IO2!BE19/建設IO2!BE$48</f>
        <v>9.0718632303669524E-3</v>
      </c>
      <c r="BF19" s="413">
        <f>建設IO2!BF19/建設IO2!BF$48</f>
        <v>2.1952164368624189E-3</v>
      </c>
      <c r="BG19" s="413">
        <f>建設IO2!BG19/建設IO2!BG$48</f>
        <v>6.6165413533834591E-4</v>
      </c>
      <c r="BH19" s="413">
        <f>建設IO2!BH19/建設IO2!BH$48</f>
        <v>1.2232997489914209E-2</v>
      </c>
      <c r="BI19" s="413">
        <f>建設IO2!BI19/建設IO2!BI$48</f>
        <v>3.6965857900462112E-3</v>
      </c>
      <c r="BJ19" s="413">
        <f>建設IO2!BJ19/建設IO2!BJ$48</f>
        <v>7.5496302397007602E-4</v>
      </c>
      <c r="BK19" s="413">
        <f>建設IO2!BK19/建設IO2!BK$48</f>
        <v>2.2432670125036645E-3</v>
      </c>
      <c r="BL19" s="413">
        <f>建設IO2!BL19/建設IO2!BL$48</f>
        <v>8.0447687167985622E-3</v>
      </c>
      <c r="BM19" s="413">
        <f>建設IO2!BM19/建設IO2!BM$48</f>
        <v>4.5606945953434219E-4</v>
      </c>
      <c r="BN19" s="413">
        <f>建設IO2!BN19/建設IO2!BN$48</f>
        <v>9.8441311362614274E-4</v>
      </c>
      <c r="BO19" s="413">
        <f>建設IO2!BO19/建設IO2!BO$48</f>
        <v>6.8359893888973074E-3</v>
      </c>
      <c r="BP19" s="413">
        <f>建設IO2!BP19/建設IO2!BP$48</f>
        <v>3.3971772681595249E-3</v>
      </c>
      <c r="BQ19" s="413">
        <f>建設IO2!BQ19/建設IO2!BQ$48</f>
        <v>9.0649790859723099E-3</v>
      </c>
      <c r="BR19" s="413">
        <f>建設IO2!BR19/建設IO2!BR$48</f>
        <v>5.5365452654695026E-3</v>
      </c>
      <c r="BS19" s="413">
        <f>建設IO2!BS19/建設IO2!BS$48</f>
        <v>2.0447817121076388E-3</v>
      </c>
      <c r="BT19" s="413">
        <f>建設IO2!BT19/建設IO2!BT$48</f>
        <v>2.2552229783935605E-3</v>
      </c>
      <c r="BU19" s="415">
        <f>建設IO2!BU19/建設IO2!BU$48</f>
        <v>1.2239402259377948E-2</v>
      </c>
    </row>
    <row r="20" spans="1:73">
      <c r="A20" s="102">
        <v>34</v>
      </c>
      <c r="B20" s="41" t="s">
        <v>15</v>
      </c>
      <c r="C20" s="412">
        <f>建設IO2!C20/建設IO2!C$48</f>
        <v>1.7469357829276481E-3</v>
      </c>
      <c r="D20" s="413">
        <f>建設IO2!D20/建設IO2!D$48</f>
        <v>1.4192492762255661E-3</v>
      </c>
      <c r="E20" s="413">
        <f>建設IO2!E20/建設IO2!E$48</f>
        <v>9.5325554818897129E-4</v>
      </c>
      <c r="F20" s="413">
        <f>建設IO2!F20/建設IO2!F$48</f>
        <v>5.0663220967187906E-4</v>
      </c>
      <c r="G20" s="413">
        <f>建設IO2!G20/建設IO2!G$48</f>
        <v>5.1165121958992579E-4</v>
      </c>
      <c r="H20" s="413">
        <f>建設IO2!H20/建設IO2!H$48</f>
        <v>3.3562612039896077E-4</v>
      </c>
      <c r="I20" s="413">
        <f>建設IO2!I20/建設IO2!I$48</f>
        <v>1.4908657537796111E-3</v>
      </c>
      <c r="J20" s="413">
        <f>建設IO2!J20/建設IO2!J$48</f>
        <v>2.0374015748031494E-3</v>
      </c>
      <c r="K20" s="413">
        <f>建設IO2!K20/建設IO2!K$48</f>
        <v>1.8890734143590028E-3</v>
      </c>
      <c r="L20" s="413">
        <f>建設IO2!L20/建設IO2!L$48</f>
        <v>1.9162052638483462E-3</v>
      </c>
      <c r="M20" s="413">
        <f>建設IO2!M20/建設IO2!M$48</f>
        <v>4.3775286860781325E-4</v>
      </c>
      <c r="N20" s="413">
        <f>建設IO2!N20/建設IO2!N$48</f>
        <v>9.6366411819569545E-4</v>
      </c>
      <c r="O20" s="413">
        <f>建設IO2!O20/建設IO2!O$48</f>
        <v>1.6581684134052658E-3</v>
      </c>
      <c r="P20" s="413">
        <f>建設IO2!P20/建設IO2!P$48</f>
        <v>5.3107745874722285E-4</v>
      </c>
      <c r="Q20" s="413">
        <f>建設IO2!Q20/建設IO2!Q$48</f>
        <v>6.7691439853335218E-4</v>
      </c>
      <c r="R20" s="413">
        <f>建設IO2!R20/建設IO2!R$48</f>
        <v>2.0014715414396582E-3</v>
      </c>
      <c r="S20" s="413">
        <f>建設IO2!S20/建設IO2!S$48</f>
        <v>8.4879271260112721E-4</v>
      </c>
      <c r="T20" s="413">
        <f>建設IO2!T20/建設IO2!T$48</f>
        <v>2.6081059934275727E-4</v>
      </c>
      <c r="U20" s="413">
        <f>建設IO2!U20/建設IO2!U$48</f>
        <v>8.9630030274720257E-4</v>
      </c>
      <c r="V20" s="413">
        <f>建設IO2!V20/建設IO2!V$48</f>
        <v>2.0738884411995954E-3</v>
      </c>
      <c r="W20" s="413">
        <f>建設IO2!W20/建設IO2!W$48</f>
        <v>2.2604794279182101E-3</v>
      </c>
      <c r="X20" s="413">
        <f>建設IO2!X20/建設IO2!X$48</f>
        <v>1.1864105034702168E-3</v>
      </c>
      <c r="Y20" s="413">
        <f>建設IO2!Y20/建設IO2!Y$48</f>
        <v>2.1127443062510095E-3</v>
      </c>
      <c r="Z20" s="413">
        <f>建設IO2!Z20/建設IO2!Z$48</f>
        <v>1.5119258109912315E-3</v>
      </c>
      <c r="AA20" s="413">
        <f>建設IO2!AA20/建設IO2!AA$48</f>
        <v>2.8062700783384009E-3</v>
      </c>
      <c r="AB20" s="413">
        <f>建設IO2!AB20/建設IO2!AB$48</f>
        <v>1.7560028001694927E-3</v>
      </c>
      <c r="AC20" s="413">
        <f>建設IO2!AC20/建設IO2!AC$48</f>
        <v>2.0849784562270348E-3</v>
      </c>
      <c r="AD20" s="413">
        <f>建設IO2!AD20/建設IO2!AD$48</f>
        <v>2.2369172052371534E-3</v>
      </c>
      <c r="AE20" s="413">
        <f>建設IO2!AE20/建設IO2!AE$48</f>
        <v>3.68758068252843E-4</v>
      </c>
      <c r="AF20" s="413">
        <f>建設IO2!AF20/建設IO2!AF$48</f>
        <v>2.7239624183976827E-3</v>
      </c>
      <c r="AG20" s="413">
        <f>建設IO2!AG20/建設IO2!AG$48</f>
        <v>2.6184419119247792E-3</v>
      </c>
      <c r="AH20" s="413">
        <f>建設IO2!AH20/建設IO2!AH$48</f>
        <v>7.7756996782239512E-4</v>
      </c>
      <c r="AI20" s="413">
        <f>建設IO2!AI20/建設IO2!AI$48</f>
        <v>7.6481885495551535E-4</v>
      </c>
      <c r="AJ20" s="413">
        <f>建設IO2!AJ20/建設IO2!AJ$48</f>
        <v>7.5374187698567358E-4</v>
      </c>
      <c r="AK20" s="413">
        <f>建設IO2!AK20/建設IO2!AK$48</f>
        <v>8.3952771069632792E-4</v>
      </c>
      <c r="AL20" s="413">
        <f>建設IO2!AL20/建設IO2!AL$48</f>
        <v>8.5841563581490752E-4</v>
      </c>
      <c r="AM20" s="413">
        <f>建設IO2!AM20/建設IO2!AM$48</f>
        <v>6.8023033354905457E-4</v>
      </c>
      <c r="AN20" s="413">
        <f>建設IO2!AN20/建設IO2!AN$48</f>
        <v>5.4380547301365338E-4</v>
      </c>
      <c r="AO20" s="413">
        <f>建設IO2!AO20/建設IO2!AO$48</f>
        <v>7.6449458920396719E-4</v>
      </c>
      <c r="AP20" s="413">
        <f>建設IO2!AP20/建設IO2!AP$48</f>
        <v>1.9661158753398869E-2</v>
      </c>
      <c r="AQ20" s="413">
        <f>建設IO2!AQ20/建設IO2!AQ$48</f>
        <v>7.3080336169546376E-4</v>
      </c>
      <c r="AR20" s="413">
        <f>建設IO2!AR20/建設IO2!AR$48</f>
        <v>8.1038359269503034E-4</v>
      </c>
      <c r="AS20" s="413">
        <f>建設IO2!AS20/建設IO2!AS$48</f>
        <v>6.4262763298821848E-4</v>
      </c>
      <c r="AT20" s="413">
        <f>建設IO2!AT20/建設IO2!AT$48</f>
        <v>5.762517281968011E-4</v>
      </c>
      <c r="AU20" s="413">
        <f>建設IO2!AU20/建設IO2!AU$48</f>
        <v>1.011485560334641E-3</v>
      </c>
      <c r="AV20" s="413">
        <f>建設IO2!AV20/建設IO2!AV$48</f>
        <v>9.5660125202222694E-4</v>
      </c>
      <c r="AW20" s="413">
        <f>建設IO2!AW20/建設IO2!AW$48</f>
        <v>5.4786333300129494E-4</v>
      </c>
      <c r="AX20" s="413">
        <f>建設IO2!AX20/建設IO2!AX$48</f>
        <v>2.5423408437925299E-3</v>
      </c>
      <c r="AY20" s="413">
        <f>建設IO2!AY20/建設IO2!AY$48</f>
        <v>2.5768299054766543E-3</v>
      </c>
      <c r="AZ20" s="413">
        <f>建設IO2!AZ20/建設IO2!AZ$48</f>
        <v>2.4078533061678087E-3</v>
      </c>
      <c r="BA20" s="413">
        <f>建設IO2!BA20/建設IO2!BA$48</f>
        <v>1.2087893891473895E-3</v>
      </c>
      <c r="BB20" s="413">
        <f>建設IO2!BB20/建設IO2!BB$48</f>
        <v>5.4519774352118954E-3</v>
      </c>
      <c r="BC20" s="413">
        <f>建設IO2!BC20/建設IO2!BC$48</f>
        <v>5.4431145129627406E-3</v>
      </c>
      <c r="BD20" s="413">
        <f>建設IO2!BD20/建設IO2!BD$48</f>
        <v>1.4944433877673016E-3</v>
      </c>
      <c r="BE20" s="413">
        <f>建設IO2!BE20/建設IO2!BE$48</f>
        <v>2.8163157600134339E-2</v>
      </c>
      <c r="BF20" s="413">
        <f>建設IO2!BF20/建設IO2!BF$48</f>
        <v>6.0260843364850711E-4</v>
      </c>
      <c r="BG20" s="413">
        <f>建設IO2!BG20/建設IO2!BG$48</f>
        <v>7.3082706766917297E-4</v>
      </c>
      <c r="BH20" s="413">
        <f>建設IO2!BH20/建設IO2!BH$48</f>
        <v>1.1068149877991651E-2</v>
      </c>
      <c r="BI20" s="413">
        <f>建設IO2!BI20/建設IO2!BI$48</f>
        <v>8.7282742747046534E-4</v>
      </c>
      <c r="BJ20" s="413">
        <f>建設IO2!BJ20/建設IO2!BJ$48</f>
        <v>1.3898182941267309E-3</v>
      </c>
      <c r="BK20" s="413">
        <f>建設IO2!BK20/建設IO2!BK$48</f>
        <v>3.1269782598535929E-3</v>
      </c>
      <c r="BL20" s="413">
        <f>建設IO2!BL20/建設IO2!BL$48</f>
        <v>2.2552802567837771E-3</v>
      </c>
      <c r="BM20" s="413">
        <f>建設IO2!BM20/建設IO2!BM$48</f>
        <v>5.6502803348452632E-4</v>
      </c>
      <c r="BN20" s="413">
        <f>建設IO2!BN20/建設IO2!BN$48</f>
        <v>4.9738767846373524E-5</v>
      </c>
      <c r="BO20" s="413">
        <f>建設IO2!BO20/建設IO2!BO$48</f>
        <v>2.8829010109279402E-3</v>
      </c>
      <c r="BP20" s="413">
        <f>建設IO2!BP20/建設IO2!BP$48</f>
        <v>3.3360292310692023E-3</v>
      </c>
      <c r="BQ20" s="413">
        <f>建設IO2!BQ20/建設IO2!BQ$48</f>
        <v>2.5026165379821406E-3</v>
      </c>
      <c r="BR20" s="413">
        <f>建設IO2!BR20/建設IO2!BR$48</f>
        <v>1.8038796484032324E-2</v>
      </c>
      <c r="BS20" s="413">
        <f>建設IO2!BS20/建設IO2!BS$48</f>
        <v>3.3004365013387861E-4</v>
      </c>
      <c r="BT20" s="413">
        <f>建設IO2!BT20/建設IO2!BT$48</f>
        <v>4.0750316193745024E-4</v>
      </c>
      <c r="BU20" s="415">
        <f>建設IO2!BU20/建設IO2!BU$48</f>
        <v>3.9397159201992465E-3</v>
      </c>
    </row>
    <row r="21" spans="1:73">
      <c r="A21" s="102">
        <v>35</v>
      </c>
      <c r="B21" s="41" t="s">
        <v>17</v>
      </c>
      <c r="C21" s="412">
        <f>建設IO2!C21/建設IO2!C$48</f>
        <v>0</v>
      </c>
      <c r="D21" s="413">
        <f>建設IO2!D21/建設IO2!D$48</f>
        <v>0</v>
      </c>
      <c r="E21" s="413">
        <f>建設IO2!E21/建設IO2!E$48</f>
        <v>0</v>
      </c>
      <c r="F21" s="413">
        <f>建設IO2!F21/建設IO2!F$48</f>
        <v>0</v>
      </c>
      <c r="G21" s="413">
        <f>建設IO2!G21/建設IO2!G$48</f>
        <v>0</v>
      </c>
      <c r="H21" s="413">
        <f>建設IO2!H21/建設IO2!H$48</f>
        <v>0</v>
      </c>
      <c r="I21" s="413">
        <f>建設IO2!I21/建設IO2!I$48</f>
        <v>0</v>
      </c>
      <c r="J21" s="413">
        <f>建設IO2!J21/建設IO2!J$48</f>
        <v>0</v>
      </c>
      <c r="K21" s="413">
        <f>建設IO2!K21/建設IO2!K$48</f>
        <v>0</v>
      </c>
      <c r="L21" s="413">
        <f>建設IO2!L21/建設IO2!L$48</f>
        <v>0</v>
      </c>
      <c r="M21" s="413">
        <f>建設IO2!M21/建設IO2!M$48</f>
        <v>0</v>
      </c>
      <c r="N21" s="413">
        <f>建設IO2!N21/建設IO2!N$48</f>
        <v>0</v>
      </c>
      <c r="O21" s="413">
        <f>建設IO2!O21/建設IO2!O$48</f>
        <v>0</v>
      </c>
      <c r="P21" s="413">
        <f>建設IO2!P21/建設IO2!P$48</f>
        <v>0</v>
      </c>
      <c r="Q21" s="413">
        <f>建設IO2!Q21/建設IO2!Q$48</f>
        <v>0</v>
      </c>
      <c r="R21" s="413">
        <f>建設IO2!R21/建設IO2!R$48</f>
        <v>0</v>
      </c>
      <c r="S21" s="413">
        <f>建設IO2!S21/建設IO2!S$48</f>
        <v>0</v>
      </c>
      <c r="T21" s="413">
        <f>建設IO2!T21/建設IO2!T$48</f>
        <v>0</v>
      </c>
      <c r="U21" s="413">
        <f>建設IO2!U21/建設IO2!U$48</f>
        <v>0</v>
      </c>
      <c r="V21" s="413">
        <f>建設IO2!V21/建設IO2!V$48</f>
        <v>0</v>
      </c>
      <c r="W21" s="413">
        <f>建設IO2!W21/建設IO2!W$48</f>
        <v>0</v>
      </c>
      <c r="X21" s="413">
        <f>建設IO2!X21/建設IO2!X$48</f>
        <v>0</v>
      </c>
      <c r="Y21" s="413">
        <f>建設IO2!Y21/建設IO2!Y$48</f>
        <v>0</v>
      </c>
      <c r="Z21" s="413">
        <f>建設IO2!Z21/建設IO2!Z$48</f>
        <v>0</v>
      </c>
      <c r="AA21" s="413">
        <f>建設IO2!AA21/建設IO2!AA$48</f>
        <v>0</v>
      </c>
      <c r="AB21" s="413">
        <f>建設IO2!AB21/建設IO2!AB$48</f>
        <v>0</v>
      </c>
      <c r="AC21" s="413">
        <f>建設IO2!AC21/建設IO2!AC$48</f>
        <v>0</v>
      </c>
      <c r="AD21" s="413">
        <f>建設IO2!AD21/建設IO2!AD$48</f>
        <v>0</v>
      </c>
      <c r="AE21" s="413">
        <f>建設IO2!AE21/建設IO2!AE$48</f>
        <v>0</v>
      </c>
      <c r="AF21" s="413">
        <f>建設IO2!AF21/建設IO2!AF$48</f>
        <v>0</v>
      </c>
      <c r="AG21" s="413">
        <f>建設IO2!AG21/建設IO2!AG$48</f>
        <v>0</v>
      </c>
      <c r="AH21" s="413">
        <f>建設IO2!AH21/建設IO2!AH$48</f>
        <v>0</v>
      </c>
      <c r="AI21" s="413">
        <f>建設IO2!AI21/建設IO2!AI$48</f>
        <v>0</v>
      </c>
      <c r="AJ21" s="413">
        <f>建設IO2!AJ21/建設IO2!AJ$48</f>
        <v>0</v>
      </c>
      <c r="AK21" s="413">
        <f>建設IO2!AK21/建設IO2!AK$48</f>
        <v>0</v>
      </c>
      <c r="AL21" s="413">
        <f>建設IO2!AL21/建設IO2!AL$48</f>
        <v>0</v>
      </c>
      <c r="AM21" s="413">
        <f>建設IO2!AM21/建設IO2!AM$48</f>
        <v>0</v>
      </c>
      <c r="AN21" s="413">
        <f>建設IO2!AN21/建設IO2!AN$48</f>
        <v>0</v>
      </c>
      <c r="AO21" s="413">
        <f>建設IO2!AO21/建設IO2!AO$48</f>
        <v>0</v>
      </c>
      <c r="AP21" s="413">
        <f>建設IO2!AP21/建設IO2!AP$48</f>
        <v>0</v>
      </c>
      <c r="AQ21" s="413">
        <f>建設IO2!AQ21/建設IO2!AQ$48</f>
        <v>0</v>
      </c>
      <c r="AR21" s="413">
        <f>建設IO2!AR21/建設IO2!AR$48</f>
        <v>0</v>
      </c>
      <c r="AS21" s="413">
        <f>建設IO2!AS21/建設IO2!AS$48</f>
        <v>0</v>
      </c>
      <c r="AT21" s="413">
        <f>建設IO2!AT21/建設IO2!AT$48</f>
        <v>0</v>
      </c>
      <c r="AU21" s="413">
        <f>建設IO2!AU21/建設IO2!AU$48</f>
        <v>0</v>
      </c>
      <c r="AV21" s="413">
        <f>建設IO2!AV21/建設IO2!AV$48</f>
        <v>0</v>
      </c>
      <c r="AW21" s="413">
        <f>建設IO2!AW21/建設IO2!AW$48</f>
        <v>0</v>
      </c>
      <c r="AX21" s="413">
        <f>建設IO2!AX21/建設IO2!AX$48</f>
        <v>0</v>
      </c>
      <c r="AY21" s="413">
        <f>建設IO2!AY21/建設IO2!AY$48</f>
        <v>0</v>
      </c>
      <c r="AZ21" s="413">
        <f>建設IO2!AZ21/建設IO2!AZ$48</f>
        <v>0</v>
      </c>
      <c r="BA21" s="413">
        <f>建設IO2!BA21/建設IO2!BA$48</f>
        <v>0</v>
      </c>
      <c r="BB21" s="413">
        <f>建設IO2!BB21/建設IO2!BB$48</f>
        <v>0</v>
      </c>
      <c r="BC21" s="413">
        <f>建設IO2!BC21/建設IO2!BC$48</f>
        <v>0</v>
      </c>
      <c r="BD21" s="413">
        <f>建設IO2!BD21/建設IO2!BD$48</f>
        <v>0</v>
      </c>
      <c r="BE21" s="413">
        <f>建設IO2!BE21/建設IO2!BE$48</f>
        <v>0</v>
      </c>
      <c r="BF21" s="413">
        <f>建設IO2!BF21/建設IO2!BF$48</f>
        <v>0</v>
      </c>
      <c r="BG21" s="413">
        <f>建設IO2!BG21/建設IO2!BG$48</f>
        <v>0</v>
      </c>
      <c r="BH21" s="413">
        <f>建設IO2!BH21/建設IO2!BH$48</f>
        <v>0</v>
      </c>
      <c r="BI21" s="413">
        <f>建設IO2!BI21/建設IO2!BI$48</f>
        <v>0</v>
      </c>
      <c r="BJ21" s="413">
        <f>建設IO2!BJ21/建設IO2!BJ$48</f>
        <v>0</v>
      </c>
      <c r="BK21" s="413">
        <f>建設IO2!BK21/建設IO2!BK$48</f>
        <v>0</v>
      </c>
      <c r="BL21" s="413">
        <f>建設IO2!BL21/建設IO2!BL$48</f>
        <v>0</v>
      </c>
      <c r="BM21" s="413">
        <f>建設IO2!BM21/建設IO2!BM$48</f>
        <v>0</v>
      </c>
      <c r="BN21" s="413">
        <f>建設IO2!BN21/建設IO2!BN$48</f>
        <v>0</v>
      </c>
      <c r="BO21" s="413">
        <f>建設IO2!BO21/建設IO2!BO$48</f>
        <v>0</v>
      </c>
      <c r="BP21" s="413">
        <f>建設IO2!BP21/建設IO2!BP$48</f>
        <v>0</v>
      </c>
      <c r="BQ21" s="413">
        <f>建設IO2!BQ21/建設IO2!BQ$48</f>
        <v>0</v>
      </c>
      <c r="BR21" s="413">
        <f>建設IO2!BR21/建設IO2!BR$48</f>
        <v>0</v>
      </c>
      <c r="BS21" s="413">
        <f>建設IO2!BS21/建設IO2!BS$48</f>
        <v>0</v>
      </c>
      <c r="BT21" s="413">
        <f>建設IO2!BT21/建設IO2!BT$48</f>
        <v>0</v>
      </c>
      <c r="BU21" s="415">
        <f>建設IO2!BU21/建設IO2!BU$48</f>
        <v>0</v>
      </c>
    </row>
    <row r="22" spans="1:73">
      <c r="A22" s="102">
        <v>39</v>
      </c>
      <c r="B22" s="41" t="s">
        <v>18</v>
      </c>
      <c r="C22" s="412">
        <f>建設IO2!C22/建設IO2!C$48</f>
        <v>1.6383707640920172E-2</v>
      </c>
      <c r="D22" s="413">
        <f>建設IO2!D22/建設IO2!D$48</f>
        <v>1.3891973986509994E-2</v>
      </c>
      <c r="E22" s="413">
        <f>建設IO2!E22/建設IO2!E$48</f>
        <v>1.398397170378886E-2</v>
      </c>
      <c r="F22" s="413">
        <f>建設IO2!F22/建設IO2!F$48</f>
        <v>1.3642929896850809E-2</v>
      </c>
      <c r="G22" s="413">
        <f>建設IO2!G22/建設IO2!G$48</f>
        <v>1.3701243202368776E-2</v>
      </c>
      <c r="H22" s="413">
        <f>建設IO2!H22/建設IO2!H$48</f>
        <v>1.165609773432626E-2</v>
      </c>
      <c r="I22" s="413">
        <f>建設IO2!I22/建設IO2!I$48</f>
        <v>1.4394491128393342E-2</v>
      </c>
      <c r="J22" s="413">
        <f>建設IO2!J22/建設IO2!J$48</f>
        <v>1.3769685039370079E-2</v>
      </c>
      <c r="K22" s="413">
        <f>建設IO2!K22/建設IO2!K$48</f>
        <v>1.4232804928339364E-2</v>
      </c>
      <c r="L22" s="413">
        <f>建設IO2!L22/建設IO2!L$48</f>
        <v>1.4200055598967278E-2</v>
      </c>
      <c r="M22" s="413">
        <f>建設IO2!M22/建設IO2!M$48</f>
        <v>1.5984612323406512E-2</v>
      </c>
      <c r="N22" s="413">
        <f>建設IO2!N22/建設IO2!N$48</f>
        <v>1.4576307288153643E-2</v>
      </c>
      <c r="O22" s="413">
        <f>建設IO2!O22/建設IO2!O$48</f>
        <v>1.5184181140604609E-2</v>
      </c>
      <c r="P22" s="413">
        <f>建設IO2!P22/建設IO2!P$48</f>
        <v>1.4197680228520431E-2</v>
      </c>
      <c r="Q22" s="413">
        <f>建設IO2!Q22/建設IO2!Q$48</f>
        <v>1.6711324213792129E-2</v>
      </c>
      <c r="R22" s="413">
        <f>建設IO2!R22/建設IO2!R$48</f>
        <v>1.3777030123264646E-2</v>
      </c>
      <c r="S22" s="413">
        <f>建設IO2!S22/建設IO2!S$48</f>
        <v>1.0419482977351662E-2</v>
      </c>
      <c r="T22" s="413">
        <f>建設IO2!T22/建設IO2!T$48</f>
        <v>9.0414341105489199E-3</v>
      </c>
      <c r="U22" s="413">
        <f>建設IO2!U22/建設IO2!U$48</f>
        <v>1.0530826127575284E-2</v>
      </c>
      <c r="V22" s="413">
        <f>建設IO2!V22/建設IO2!V$48</f>
        <v>1.3987967592594104E-2</v>
      </c>
      <c r="W22" s="413">
        <f>建設IO2!W22/建設IO2!W$48</f>
        <v>1.3494116737002243E-2</v>
      </c>
      <c r="X22" s="413">
        <f>建設IO2!X22/建設IO2!X$48</f>
        <v>1.0151759978147216E-2</v>
      </c>
      <c r="Y22" s="413">
        <f>建設IO2!Y22/建設IO2!Y$48</f>
        <v>7.3364561460184143E-3</v>
      </c>
      <c r="Z22" s="413">
        <f>建設IO2!Z22/建設IO2!Z$48</f>
        <v>1.5676156797652125E-2</v>
      </c>
      <c r="AA22" s="413">
        <f>建設IO2!AA22/建設IO2!AA$48</f>
        <v>1.9359129918488312E-2</v>
      </c>
      <c r="AB22" s="413">
        <f>建設IO2!AB22/建設IO2!AB$48</f>
        <v>1.06872293232671E-2</v>
      </c>
      <c r="AC22" s="413">
        <f>建設IO2!AC22/建設IO2!AC$48</f>
        <v>1.3838524247314491E-2</v>
      </c>
      <c r="AD22" s="413">
        <f>建設IO2!AD22/建設IO2!AD$48</f>
        <v>9.9623529140458796E-3</v>
      </c>
      <c r="AE22" s="413">
        <f>建設IO2!AE22/建設IO2!AE$48</f>
        <v>2.2265104450722831E-2</v>
      </c>
      <c r="AF22" s="413">
        <f>建設IO2!AF22/建設IO2!AF$48</f>
        <v>1.7803392387117634E-2</v>
      </c>
      <c r="AG22" s="413">
        <f>建設IO2!AG22/建設IO2!AG$48</f>
        <v>1.6379511251395737E-2</v>
      </c>
      <c r="AH22" s="413">
        <f>建設IO2!AH22/建設IO2!AH$48</f>
        <v>1.7146963418860219E-2</v>
      </c>
      <c r="AI22" s="413">
        <f>建設IO2!AI22/建設IO2!AI$48</f>
        <v>1.7146566288136281E-2</v>
      </c>
      <c r="AJ22" s="413">
        <f>建設IO2!AJ22/建設IO2!AJ$48</f>
        <v>1.547392509611477E-2</v>
      </c>
      <c r="AK22" s="413">
        <f>建設IO2!AK22/建設IO2!AK$48</f>
        <v>1.3676987787137771E-2</v>
      </c>
      <c r="AL22" s="413">
        <f>建設IO2!AL22/建設IO2!AL$48</f>
        <v>5.7920465532353234E-3</v>
      </c>
      <c r="AM22" s="413">
        <f>建設IO2!AM22/建設IO2!AM$48</f>
        <v>2.1892551950229815E-2</v>
      </c>
      <c r="AN22" s="413">
        <f>建設IO2!AN22/建設IO2!AN$48</f>
        <v>1.7453566133866779E-2</v>
      </c>
      <c r="AO22" s="413">
        <f>建設IO2!AO22/建設IO2!AO$48</f>
        <v>1.1668241297313087E-2</v>
      </c>
      <c r="AP22" s="413">
        <f>建設IO2!AP22/建設IO2!AP$48</f>
        <v>2.5413093495084711E-2</v>
      </c>
      <c r="AQ22" s="413">
        <f>建設IO2!AQ22/建設IO2!AQ$48</f>
        <v>4.5101007464634336E-2</v>
      </c>
      <c r="AR22" s="413">
        <f>建設IO2!AR22/建設IO2!AR$48</f>
        <v>2.40269137488128E-2</v>
      </c>
      <c r="AS22" s="413">
        <f>建設IO2!AS22/建設IO2!AS$48</f>
        <v>2.46413826563773E-2</v>
      </c>
      <c r="AT22" s="413">
        <f>建設IO2!AT22/建設IO2!AT$48</f>
        <v>2.565101927316342E-2</v>
      </c>
      <c r="AU22" s="413">
        <f>建設IO2!AU22/建設IO2!AU$48</f>
        <v>2.0012289076901262E-2</v>
      </c>
      <c r="AV22" s="413">
        <f>建設IO2!AV22/建設IO2!AV$48</f>
        <v>1.7218822536400086E-2</v>
      </c>
      <c r="AW22" s="413">
        <f>建設IO2!AW22/建設IO2!AW$48</f>
        <v>3.0281900587707938E-2</v>
      </c>
      <c r="AX22" s="413">
        <f>建設IO2!AX22/建設IO2!AX$48</f>
        <v>1.7682972932103434E-2</v>
      </c>
      <c r="AY22" s="413">
        <f>建設IO2!AY22/建設IO2!AY$48</f>
        <v>1.7776563910131573E-2</v>
      </c>
      <c r="AZ22" s="413">
        <f>建設IO2!AZ22/建設IO2!AZ$48</f>
        <v>1.731802185589924E-2</v>
      </c>
      <c r="BA22" s="413">
        <f>建設IO2!BA22/建設IO2!BA$48</f>
        <v>1.7160393656891478E-2</v>
      </c>
      <c r="BB22" s="413">
        <f>建設IO2!BB22/建設IO2!BB$48</f>
        <v>1.5398975841423929E-2</v>
      </c>
      <c r="BC22" s="413">
        <f>建設IO2!BC22/建設IO2!BC$48</f>
        <v>8.4060977299745404E-3</v>
      </c>
      <c r="BD22" s="413">
        <f>建設IO2!BD22/建設IO2!BD$48</f>
        <v>6.6654265225033916E-3</v>
      </c>
      <c r="BE22" s="413">
        <f>建設IO2!BE22/建設IO2!BE$48</f>
        <v>6.6529662473911897E-3</v>
      </c>
      <c r="BF22" s="413">
        <f>建設IO2!BF22/建設IO2!BF$48</f>
        <v>1.0359125930814813E-2</v>
      </c>
      <c r="BG22" s="413">
        <f>建設IO2!BG22/建設IO2!BG$48</f>
        <v>1.4324812030075188E-2</v>
      </c>
      <c r="BH22" s="413">
        <f>建設IO2!BH22/建設IO2!BH$48</f>
        <v>2.9501548701957026E-2</v>
      </c>
      <c r="BI22" s="413">
        <f>建設IO2!BI22/建設IO2!BI$48</f>
        <v>1.4505098766888807E-2</v>
      </c>
      <c r="BJ22" s="413">
        <f>建設IO2!BJ22/建設IO2!BJ$48</f>
        <v>9.5056708018050485E-3</v>
      </c>
      <c r="BK22" s="413">
        <f>建設IO2!BK22/建設IO2!BK$48</f>
        <v>1.7240866546855815E-2</v>
      </c>
      <c r="BL22" s="413">
        <f>建設IO2!BL22/建設IO2!BL$48</f>
        <v>1.082409749798023E-2</v>
      </c>
      <c r="BM22" s="413">
        <f>建設IO2!BM22/建設IO2!BM$48</f>
        <v>5.057234382344975E-3</v>
      </c>
      <c r="BN22" s="413">
        <f>建設IO2!BN22/建設IO2!BN$48</f>
        <v>1.641586583796353E-2</v>
      </c>
      <c r="BO22" s="413">
        <f>建設IO2!BO22/建設IO2!BO$48</f>
        <v>1.9948090808368443E-2</v>
      </c>
      <c r="BP22" s="413">
        <f>建設IO2!BP22/建設IO2!BP$48</f>
        <v>1.7944064544637491E-2</v>
      </c>
      <c r="BQ22" s="413">
        <f>建設IO2!BQ22/建設IO2!BQ$48</f>
        <v>1.0372334268666973E-2</v>
      </c>
      <c r="BR22" s="413">
        <f>建設IO2!BR22/建設IO2!BR$48</f>
        <v>2.4743070604023726E-2</v>
      </c>
      <c r="BS22" s="413">
        <f>建設IO2!BS22/建設IO2!BS$48</f>
        <v>2.676248685822433E-2</v>
      </c>
      <c r="BT22" s="413">
        <f>建設IO2!BT22/建設IO2!BT$48</f>
        <v>2.2415863755185499E-2</v>
      </c>
      <c r="BU22" s="415">
        <f>建設IO2!BU22/建設IO2!BU$48</f>
        <v>1.9667638533529406E-2</v>
      </c>
    </row>
    <row r="23" spans="1:73">
      <c r="A23" s="103">
        <v>41</v>
      </c>
      <c r="B23" s="42" t="s">
        <v>19</v>
      </c>
      <c r="C23" s="416">
        <f>建設IO2!C23/建設IO2!C$48</f>
        <v>6.0543755486466096E-4</v>
      </c>
      <c r="D23" s="417">
        <f>建設IO2!D23/建設IO2!D$48</f>
        <v>6.3680058379478289E-4</v>
      </c>
      <c r="E23" s="417">
        <f>建設IO2!E23/建設IO2!E$48</f>
        <v>5.7659015675245431E-4</v>
      </c>
      <c r="F23" s="417">
        <f>建設IO2!F23/建設IO2!F$48</f>
        <v>6.2822393999313012E-4</v>
      </c>
      <c r="G23" s="417">
        <f>建設IO2!G23/建設IO2!G$48</f>
        <v>6.3495742517173344E-4</v>
      </c>
      <c r="H23" s="417">
        <f>建設IO2!H23/建設IO2!H$48</f>
        <v>3.9880280188582393E-4</v>
      </c>
      <c r="I23" s="417">
        <f>建設IO2!I23/建設IO2!I$48</f>
        <v>5.144374512632855E-4</v>
      </c>
      <c r="J23" s="417">
        <f>建設IO2!J23/建設IO2!J$48</f>
        <v>6.5944881889763783E-4</v>
      </c>
      <c r="K23" s="417">
        <f>建設IO2!K23/建設IO2!K$48</f>
        <v>5.9033544198718838E-4</v>
      </c>
      <c r="L23" s="417">
        <f>建設IO2!L23/建設IO2!L$48</f>
        <v>5.9467584090958125E-4</v>
      </c>
      <c r="M23" s="417">
        <f>建設IO2!M23/建設IO2!M$48</f>
        <v>3.5816143795184717E-4</v>
      </c>
      <c r="N23" s="417">
        <f>建設IO2!N23/建設IO2!N$48</f>
        <v>4.1212293333419396E-4</v>
      </c>
      <c r="O23" s="417">
        <f>建設IO2!O23/建設IO2!O$48</f>
        <v>6.0205303448183077E-4</v>
      </c>
      <c r="P23" s="417">
        <f>建設IO2!P23/建設IO2!P$48</f>
        <v>2.9382096090452861E-4</v>
      </c>
      <c r="Q23" s="417">
        <f>建設IO2!Q23/建設IO2!Q$48</f>
        <v>3.8076434917501059E-4</v>
      </c>
      <c r="R23" s="417">
        <f>建設IO2!R23/建設IO2!R$48</f>
        <v>7.1202874484706941E-4</v>
      </c>
      <c r="S23" s="417">
        <f>建設IO2!S23/建設IO2!S$48</f>
        <v>6.1092277936068879E-4</v>
      </c>
      <c r="T23" s="417">
        <f>建設IO2!T23/建設IO2!T$48</f>
        <v>5.2162119868551455E-4</v>
      </c>
      <c r="U23" s="417">
        <f>建設IO2!U23/建設IO2!U$48</f>
        <v>6.1813813982565698E-4</v>
      </c>
      <c r="V23" s="417">
        <f>建設IO2!V23/建設IO2!V$48</f>
        <v>7.1838071417675378E-4</v>
      </c>
      <c r="W23" s="417">
        <f>建設IO2!W23/建設IO2!W$48</f>
        <v>1.1087522669256621E-3</v>
      </c>
      <c r="X23" s="417">
        <f>建設IO2!X23/建設IO2!X$48</f>
        <v>5.6262766143948424E-4</v>
      </c>
      <c r="Y23" s="417">
        <f>建設IO2!Y23/建設IO2!Y$48</f>
        <v>6.2994669681796156E-4</v>
      </c>
      <c r="Z23" s="417">
        <f>建設IO2!Z23/建設IO2!Z$48</f>
        <v>1.0091533456019438E-3</v>
      </c>
      <c r="AA23" s="417">
        <f>建設IO2!AA23/建設IO2!AA$48</f>
        <v>8.4634867561254846E-4</v>
      </c>
      <c r="AB23" s="417">
        <f>建設IO2!AB23/建設IO2!AB$48</f>
        <v>5.9347755947201139E-4</v>
      </c>
      <c r="AC23" s="417">
        <f>建設IO2!AC23/建設IO2!AC$48</f>
        <v>6.9606001031660377E-4</v>
      </c>
      <c r="AD23" s="417">
        <f>建設IO2!AD23/建設IO2!AD$48</f>
        <v>5.0734204654863282E-4</v>
      </c>
      <c r="AE23" s="417">
        <f>建設IO2!AE23/建設IO2!AE$48</f>
        <v>1.1953907379196327E-3</v>
      </c>
      <c r="AF23" s="417">
        <f>建設IO2!AF23/建設IO2!AF$48</f>
        <v>3.436791066757765E-4</v>
      </c>
      <c r="AG23" s="417">
        <f>建設IO2!AG23/建設IO2!AG$48</f>
        <v>4.0779950440193187E-4</v>
      </c>
      <c r="AH23" s="417">
        <f>建設IO2!AH23/建設IO2!AH$48</f>
        <v>4.8826004095677407E-4</v>
      </c>
      <c r="AI23" s="417">
        <f>建設IO2!AI23/建設IO2!AI$48</f>
        <v>4.9323145106179415E-4</v>
      </c>
      <c r="AJ23" s="417">
        <f>建設IO2!AJ23/建設IO2!AJ$48</f>
        <v>5.2548895326861233E-4</v>
      </c>
      <c r="AK23" s="417">
        <f>建設IO2!AK23/建設IO2!AK$48</f>
        <v>5.2992101888421335E-4</v>
      </c>
      <c r="AL23" s="417">
        <f>建設IO2!AL23/建設IO2!AL$48</f>
        <v>4.9697747336652546E-4</v>
      </c>
      <c r="AM23" s="417">
        <f>建設IO2!AM23/建設IO2!AM$48</f>
        <v>3.8262956262134318E-4</v>
      </c>
      <c r="AN23" s="417">
        <f>建設IO2!AN23/建設IO2!AN$48</f>
        <v>5.461596092604657E-4</v>
      </c>
      <c r="AO23" s="417">
        <f>建設IO2!AO23/建設IO2!AO$48</f>
        <v>5.6823627675160542E-4</v>
      </c>
      <c r="AP23" s="417">
        <f>建設IO2!AP23/建設IO2!AP$48</f>
        <v>5.229031583350763E-4</v>
      </c>
      <c r="AQ23" s="417">
        <f>建設IO2!AQ23/建設IO2!AQ$48</f>
        <v>5.2200240121104554E-4</v>
      </c>
      <c r="AR23" s="417">
        <f>建設IO2!AR23/建設IO2!AR$48</f>
        <v>3.6054141302188788E-4</v>
      </c>
      <c r="AS23" s="417">
        <f>建設IO2!AS23/建設IO2!AS$48</f>
        <v>3.4969195983119582E-4</v>
      </c>
      <c r="AT23" s="417">
        <f>建設IO2!AT23/建設IO2!AT$48</f>
        <v>3.4061390910857431E-4</v>
      </c>
      <c r="AU23" s="417">
        <f>建設IO2!AU23/建設IO2!AU$48</f>
        <v>3.8757857919364749E-4</v>
      </c>
      <c r="AV23" s="417">
        <f>建設IO2!AV23/建設IO2!AV$48</f>
        <v>3.9389463318562285E-4</v>
      </c>
      <c r="AW23" s="417">
        <f>建設IO2!AW23/建設IO2!AW$48</f>
        <v>3.9844606036457814E-4</v>
      </c>
      <c r="AX23" s="417">
        <f>建設IO2!AX23/建設IO2!AX$48</f>
        <v>4.7255406018448508E-4</v>
      </c>
      <c r="AY23" s="417">
        <f>建設IO2!AY23/建設IO2!AY$48</f>
        <v>4.749916876454662E-4</v>
      </c>
      <c r="AZ23" s="417">
        <f>建設IO2!AZ23/建設IO2!AZ$48</f>
        <v>4.630487127245786E-4</v>
      </c>
      <c r="BA23" s="417">
        <f>建設IO2!BA23/建設IO2!BA$48</f>
        <v>3.2013600260524469E-4</v>
      </c>
      <c r="BB23" s="417">
        <f>建設IO2!BB23/建設IO2!BB$48</f>
        <v>3.4324956596122548E-4</v>
      </c>
      <c r="BC23" s="417">
        <f>建設IO2!BC23/建設IO2!BC$48</f>
        <v>3.4800138454836566E-4</v>
      </c>
      <c r="BD23" s="417">
        <f>建設IO2!BD23/建設IO2!BD$48</f>
        <v>3.6681792245197404E-4</v>
      </c>
      <c r="BE23" s="417">
        <f>建設IO2!BE23/建設IO2!BE$48</f>
        <v>2.6387967087008324E-4</v>
      </c>
      <c r="BF23" s="417">
        <f>建設IO2!BF23/建設IO2!BF$48</f>
        <v>4.0173895576567142E-4</v>
      </c>
      <c r="BG23" s="417">
        <f>建設IO2!BG23/建設IO2!BG$48</f>
        <v>3.4586466165413532E-4</v>
      </c>
      <c r="BH23" s="417">
        <f>建設IO2!BH23/建設IO2!BH$48</f>
        <v>3.9713892171189247E-4</v>
      </c>
      <c r="BI23" s="417">
        <f>建設IO2!BI23/建設IO2!BI$48</f>
        <v>4.1540120159242513E-4</v>
      </c>
      <c r="BJ23" s="417">
        <f>建設IO2!BJ23/建設IO2!BJ$48</f>
        <v>2.7453200871639129E-4</v>
      </c>
      <c r="BK23" s="417">
        <f>建設IO2!BK23/建設IO2!BK$48</f>
        <v>2.1243058830527125E-4</v>
      </c>
      <c r="BL23" s="417">
        <f>建設IO2!BL23/建設IO2!BL$48</f>
        <v>2.0587620601345683E-4</v>
      </c>
      <c r="BM23" s="417">
        <f>建設IO2!BM23/建設IO2!BM$48</f>
        <v>2.7083988381902913E-4</v>
      </c>
      <c r="BN23" s="417">
        <f>建設IO2!BN23/建設IO2!BN$48</f>
        <v>2.1449843633748584E-4</v>
      </c>
      <c r="BO23" s="417">
        <f>建設IO2!BO23/建設IO2!BO$48</f>
        <v>2.4709877259926756E-4</v>
      </c>
      <c r="BP23" s="417">
        <f>建設IO2!BP23/建設IO2!BP$48</f>
        <v>2.688206158876445E-4</v>
      </c>
      <c r="BQ23" s="417">
        <f>建設IO2!BQ23/建設IO2!BQ$48</f>
        <v>3.8136269541792111E-4</v>
      </c>
      <c r="BR23" s="417">
        <f>建設IO2!BR23/建設IO2!BR$48</f>
        <v>2.5562223681076403E-4</v>
      </c>
      <c r="BS23" s="417">
        <f>建設IO2!BS23/建設IO2!BS$48</f>
        <v>1.7784306962101228E-4</v>
      </c>
      <c r="BT23" s="417">
        <f>建設IO2!BT23/建設IO2!BT$48</f>
        <v>1.6188481775597339E-4</v>
      </c>
      <c r="BU23" s="418">
        <f>建設IO2!BU23/建設IO2!BU$48</f>
        <v>2.6112900895080882E-4</v>
      </c>
    </row>
    <row r="24" spans="1:73">
      <c r="A24" s="102">
        <v>46</v>
      </c>
      <c r="B24" s="41" t="s">
        <v>20</v>
      </c>
      <c r="C24" s="412">
        <f>建設IO2!C24/建設IO2!C$48</f>
        <v>3.2805254035160884E-3</v>
      </c>
      <c r="D24" s="413">
        <f>建設IO2!D24/建設IO2!D$48</f>
        <v>3.6891258623391052E-3</v>
      </c>
      <c r="E24" s="413">
        <f>建設IO2!E24/建設IO2!E$48</f>
        <v>5.3440363291156444E-3</v>
      </c>
      <c r="F24" s="413">
        <f>建設IO2!F24/建設IO2!F$48</f>
        <v>3.9234724166345141E-3</v>
      </c>
      <c r="G24" s="413">
        <f>建設IO2!G24/建設IO2!G$48</f>
        <v>3.8980521907421841E-3</v>
      </c>
      <c r="H24" s="413">
        <f>建設IO2!H24/建設IO2!H$48</f>
        <v>4.789582165222816E-3</v>
      </c>
      <c r="I24" s="413">
        <f>建設IO2!I24/建設IO2!I$48</f>
        <v>7.0539999409128746E-3</v>
      </c>
      <c r="J24" s="413">
        <f>建設IO2!J24/建設IO2!J$48</f>
        <v>8.2677165354330708E-3</v>
      </c>
      <c r="K24" s="413">
        <f>建設IO2!K24/建設IO2!K$48</f>
        <v>7.4021978492801802E-3</v>
      </c>
      <c r="L24" s="413">
        <f>建設IO2!L24/建設IO2!L$48</f>
        <v>7.3994736201251398E-3</v>
      </c>
      <c r="M24" s="413">
        <f>建設IO2!M24/建設IO2!M$48</f>
        <v>7.5479206738741133E-3</v>
      </c>
      <c r="N24" s="413">
        <f>建設IO2!N24/建設IO2!N$48</f>
        <v>6.5655669191470962E-3</v>
      </c>
      <c r="O24" s="413">
        <f>建設IO2!O24/建設IO2!O$48</f>
        <v>6.4434810101037278E-3</v>
      </c>
      <c r="P24" s="413">
        <f>建設IO2!P24/建設IO2!P$48</f>
        <v>6.6416107045103876E-3</v>
      </c>
      <c r="Q24" s="413">
        <f>建設IO2!Q24/建設IO2!Q$48</f>
        <v>6.4870963192779577E-3</v>
      </c>
      <c r="R24" s="413">
        <f>建設IO2!R24/建設IO2!R$48</f>
        <v>1.6214462719874507E-3</v>
      </c>
      <c r="S24" s="413">
        <f>建設IO2!S24/建設IO2!S$48</f>
        <v>1.5481043196140009E-3</v>
      </c>
      <c r="T24" s="413">
        <f>建設IO2!T24/建設IO2!T$48</f>
        <v>1.6691878357936467E-3</v>
      </c>
      <c r="U24" s="413">
        <f>建設IO2!U24/建設IO2!U$48</f>
        <v>1.5383210525206691E-3</v>
      </c>
      <c r="V24" s="413">
        <f>建設IO2!V24/建設IO2!V$48</f>
        <v>1.626053970749974E-3</v>
      </c>
      <c r="W24" s="413">
        <f>建設IO2!W24/建設IO2!W$48</f>
        <v>2.2862643643583418E-3</v>
      </c>
      <c r="X24" s="413">
        <f>建設IO2!X24/建設IO2!X$48</f>
        <v>1.284258792416214E-3</v>
      </c>
      <c r="Y24" s="413">
        <f>建設IO2!Y24/建設IO2!Y$48</f>
        <v>1.8575351316427072E-3</v>
      </c>
      <c r="Z24" s="413">
        <f>建設IO2!Z24/建設IO2!Z$48</f>
        <v>2.5138623269464391E-3</v>
      </c>
      <c r="AA24" s="413">
        <f>建設IO2!AA24/建設IO2!AA$48</f>
        <v>1.878919112114686E-3</v>
      </c>
      <c r="AB24" s="413">
        <f>建設IO2!AB24/建設IO2!AB$48</f>
        <v>1.3571218570751034E-3</v>
      </c>
      <c r="AC24" s="413">
        <f>建設IO2!AC24/建設IO2!AC$48</f>
        <v>1.4992786098837886E-3</v>
      </c>
      <c r="AD24" s="413">
        <f>建設IO2!AD24/建設IO2!AD$48</f>
        <v>2.0351334367234926E-3</v>
      </c>
      <c r="AE24" s="413">
        <f>建設IO2!AE24/建設IO2!AE$48</f>
        <v>2.5572570385360197E-3</v>
      </c>
      <c r="AF24" s="413">
        <f>建設IO2!AF24/建設IO2!AF$48</f>
        <v>2.9591345273781659E-3</v>
      </c>
      <c r="AG24" s="413">
        <f>建設IO2!AG24/建設IO2!AG$48</f>
        <v>2.2427339584299277E-3</v>
      </c>
      <c r="AH24" s="413">
        <f>建設IO2!AH24/建設IO2!AH$48</f>
        <v>2.2933954586109254E-3</v>
      </c>
      <c r="AI24" s="413">
        <f>建設IO2!AI24/建設IO2!AI$48</f>
        <v>2.3517445328753777E-3</v>
      </c>
      <c r="AJ24" s="413">
        <f>建設IO2!AJ24/建設IO2!AJ$48</f>
        <v>2.4432192954674243E-3</v>
      </c>
      <c r="AK24" s="413">
        <f>建設IO2!AK24/建設IO2!AK$48</f>
        <v>2.6863989331581588E-3</v>
      </c>
      <c r="AL24" s="413">
        <f>建設IO2!AL24/建設IO2!AL$48</f>
        <v>2.3583840099756933E-3</v>
      </c>
      <c r="AM24" s="413">
        <f>建設IO2!AM24/建設IO2!AM$48</f>
        <v>1.7336425861979375E-3</v>
      </c>
      <c r="AN24" s="413">
        <f>建設IO2!AN24/建設IO2!AN$48</f>
        <v>2.6848923894894879E-3</v>
      </c>
      <c r="AO24" s="413">
        <f>建設IO2!AO24/建設IO2!AO$48</f>
        <v>1.0680103514849452E-3</v>
      </c>
      <c r="AP24" s="413">
        <f>建設IO2!AP24/建設IO2!AP$48</f>
        <v>8.366450533361222E-4</v>
      </c>
      <c r="AQ24" s="413">
        <f>建設IO2!AQ24/建設IO2!AQ$48</f>
        <v>1.1484052826643003E-3</v>
      </c>
      <c r="AR24" s="413">
        <f>建設IO2!AR24/建設IO2!AR$48</f>
        <v>1.9754664921824271E-3</v>
      </c>
      <c r="AS24" s="413">
        <f>建設IO2!AS24/建設IO2!AS$48</f>
        <v>1.9132361153068043E-3</v>
      </c>
      <c r="AT24" s="413">
        <f>建設IO2!AT24/建設IO2!AT$48</f>
        <v>1.9007372895173556E-3</v>
      </c>
      <c r="AU24" s="413">
        <f>建設IO2!AU24/建設IO2!AU$48</f>
        <v>2.0796899371366452E-3</v>
      </c>
      <c r="AV24" s="413">
        <f>建設IO2!AV24/建設IO2!AV$48</f>
        <v>1.674052191038897E-3</v>
      </c>
      <c r="AW24" s="413">
        <f>建設IO2!AW24/建設IO2!AW$48</f>
        <v>2.4404821197330411E-3</v>
      </c>
      <c r="AX24" s="413">
        <f>建設IO2!AX24/建設IO2!AX$48</f>
        <v>2.6179494934220476E-3</v>
      </c>
      <c r="AY24" s="413">
        <f>建設IO2!AY24/建設IO2!AY$48</f>
        <v>2.5412055289032441E-3</v>
      </c>
      <c r="AZ24" s="413">
        <f>建設IO2!AZ24/建設IO2!AZ$48</f>
        <v>2.9172068901648454E-3</v>
      </c>
      <c r="BA24" s="413">
        <f>建設IO2!BA24/建設IO2!BA$48</f>
        <v>3.2013600260524469E-4</v>
      </c>
      <c r="BB24" s="413">
        <f>建設IO2!BB24/建設IO2!BB$48</f>
        <v>2.0639212331728285E-3</v>
      </c>
      <c r="BC24" s="413">
        <f>建設IO2!BC24/建設IO2!BC$48</f>
        <v>2.4335239676632143E-3</v>
      </c>
      <c r="BD24" s="413">
        <f>建設IO2!BD24/建設IO2!BD$48</f>
        <v>2.3587123959376223E-3</v>
      </c>
      <c r="BE24" s="413">
        <f>建設IO2!BE24/建設IO2!BE$48</f>
        <v>2.9586508552100241E-3</v>
      </c>
      <c r="BF24" s="413">
        <f>建設IO2!BF24/建設IO2!BF$48</f>
        <v>2.1378251574673229E-3</v>
      </c>
      <c r="BG24" s="413">
        <f>建設IO2!BG24/建設IO2!BG$48</f>
        <v>2.3157894736842107E-3</v>
      </c>
      <c r="BH24" s="413">
        <f>建設IO2!BH24/建設IO2!BH$48</f>
        <v>1.6270110401823484E-3</v>
      </c>
      <c r="BI24" s="413">
        <f>建設IO2!BI24/建設IO2!BI$48</f>
        <v>2.2855147823022926E-3</v>
      </c>
      <c r="BJ24" s="413">
        <f>建設IO2!BJ24/建設IO2!BJ$48</f>
        <v>1.4241347952162798E-3</v>
      </c>
      <c r="BK24" s="413">
        <f>建設IO2!BK24/建設IO2!BK$48</f>
        <v>2.6128962361548365E-3</v>
      </c>
      <c r="BL24" s="413">
        <f>建設IO2!BL24/建設IO2!BL$48</f>
        <v>7.3304406686609629E-4</v>
      </c>
      <c r="BM24" s="413">
        <f>建設IO2!BM24/建設IO2!BM$48</f>
        <v>2.4764727307820425E-3</v>
      </c>
      <c r="BN24" s="413">
        <f>建設IO2!BN24/建設IO2!BN$48</f>
        <v>2.8330373185830255E-3</v>
      </c>
      <c r="BO24" s="413">
        <f>建設IO2!BO24/建設IO2!BO$48</f>
        <v>4.03820154404139E-3</v>
      </c>
      <c r="BP24" s="413">
        <f>建設IO2!BP24/建設IO2!BP$48</f>
        <v>3.7807946706601334E-3</v>
      </c>
      <c r="BQ24" s="413">
        <f>建設IO2!BQ24/建設IO2!BQ$48</f>
        <v>2.7365514821362648E-3</v>
      </c>
      <c r="BR24" s="413">
        <f>建設IO2!BR24/建設IO2!BR$48</f>
        <v>5.850263465191804E-3</v>
      </c>
      <c r="BS24" s="413">
        <f>建設IO2!BS24/建設IO2!BS$48</f>
        <v>6.0516274295224458E-3</v>
      </c>
      <c r="BT24" s="413">
        <f>建設IO2!BT24/建設IO2!BT$48</f>
        <v>2.2416661217341933E-3</v>
      </c>
      <c r="BU24" s="415">
        <f>建設IO2!BU24/建設IO2!BU$48</f>
        <v>4.385471298759807E-3</v>
      </c>
    </row>
    <row r="25" spans="1:73">
      <c r="A25" s="102">
        <v>47</v>
      </c>
      <c r="B25" s="41" t="s">
        <v>199</v>
      </c>
      <c r="C25" s="412">
        <f>建設IO2!C25/建設IO2!C$48</f>
        <v>6.7276673341420414E-4</v>
      </c>
      <c r="D25" s="413">
        <f>建設IO2!D25/建設IO2!D$48</f>
        <v>6.4937058941815255E-4</v>
      </c>
      <c r="E25" s="413">
        <f>建設IO2!E25/建設IO2!E$48</f>
        <v>6.974920603547715E-4</v>
      </c>
      <c r="F25" s="413">
        <f>建設IO2!F25/建設IO2!F$48</f>
        <v>8.098234409266281E-4</v>
      </c>
      <c r="G25" s="413">
        <f>建設IO2!G25/建設IO2!G$48</f>
        <v>8.0577824004728288E-4</v>
      </c>
      <c r="H25" s="413">
        <f>建設IO2!H25/建設IO2!H$48</f>
        <v>9.4765022230294794E-4</v>
      </c>
      <c r="I25" s="413">
        <f>建設IO2!I25/建設IO2!I$48</f>
        <v>5.622763396447237E-4</v>
      </c>
      <c r="J25" s="413">
        <f>建設IO2!J25/建設IO2!J$48</f>
        <v>5.6102362204724413E-4</v>
      </c>
      <c r="K25" s="413">
        <f>建設IO2!K25/建設IO2!K$48</f>
        <v>5.1267894467011083E-4</v>
      </c>
      <c r="L25" s="413">
        <f>建設IO2!L25/建設IO2!L$48</f>
        <v>5.0192823269432541E-4</v>
      </c>
      <c r="M25" s="413">
        <f>建設IO2!M25/建設IO2!M$48</f>
        <v>1.0877495522982027E-3</v>
      </c>
      <c r="N25" s="413">
        <f>建設IO2!N25/建設IO2!N$48</f>
        <v>6.3093213364788503E-4</v>
      </c>
      <c r="O25" s="413">
        <f>建設IO2!O25/建設IO2!O$48</f>
        <v>4.2883665863929288E-4</v>
      </c>
      <c r="P25" s="413">
        <f>建設IO2!P25/建設IO2!P$48</f>
        <v>7.5681156596621002E-4</v>
      </c>
      <c r="Q25" s="413">
        <f>建設IO2!Q25/建設IO2!Q$48</f>
        <v>4.3717388238612327E-4</v>
      </c>
      <c r="R25" s="413">
        <f>建設IO2!R25/建設IO2!R$48</f>
        <v>5.8924662180124914E-4</v>
      </c>
      <c r="S25" s="413">
        <f>建設IO2!S25/建設IO2!S$48</f>
        <v>1.5637023480232098E-3</v>
      </c>
      <c r="T25" s="413">
        <f>建設IO2!T25/建設IO2!T$48</f>
        <v>1.9647731817154382E-3</v>
      </c>
      <c r="U25" s="413">
        <f>建設IO2!U25/建設IO2!U$48</f>
        <v>1.5312967554771957E-3</v>
      </c>
      <c r="V25" s="413">
        <f>建設IO2!V25/建設IO2!V$48</f>
        <v>5.2802656563224852E-4</v>
      </c>
      <c r="W25" s="413">
        <f>建設IO2!W25/建設IO2!W$48</f>
        <v>7.0478826269693249E-4</v>
      </c>
      <c r="X25" s="413">
        <f>建設IO2!X25/建設IO2!X$48</f>
        <v>4.2944526815187688E-4</v>
      </c>
      <c r="Y25" s="413">
        <f>建設IO2!Y25/建設IO2!Y$48</f>
        <v>6.5256016798578582E-4</v>
      </c>
      <c r="Z25" s="413">
        <f>建設IO2!Z25/建設IO2!Z$48</f>
        <v>8.4557187360925681E-4</v>
      </c>
      <c r="AA25" s="413">
        <f>建設IO2!AA25/建設IO2!AA$48</f>
        <v>6.070996420032785E-4</v>
      </c>
      <c r="AB25" s="413">
        <f>建設IO2!AB25/建設IO2!AB$48</f>
        <v>4.4394985641128457E-4</v>
      </c>
      <c r="AC25" s="413">
        <f>建設IO2!AC25/建設IO2!AC$48</f>
        <v>4.7741128954344978E-4</v>
      </c>
      <c r="AD25" s="413">
        <f>建設IO2!AD25/建設IO2!AD$48</f>
        <v>6.9183006347540836E-4</v>
      </c>
      <c r="AE25" s="413">
        <f>建設IO2!AE25/建設IO2!AE$48</f>
        <v>1.0612483101928739E-3</v>
      </c>
      <c r="AF25" s="413">
        <f>建設IO2!AF25/建設IO2!AF$48</f>
        <v>5.6368673700956285E-4</v>
      </c>
      <c r="AG25" s="413">
        <f>建設IO2!AG25/建設IO2!AG$48</f>
        <v>4.9207044724189862E-4</v>
      </c>
      <c r="AH25" s="413">
        <f>建設IO2!AH25/建設IO2!AH$48</f>
        <v>6.2459239005509411E-4</v>
      </c>
      <c r="AI25" s="413">
        <f>建設IO2!AI25/建設IO2!AI$48</f>
        <v>6.4110295822988991E-4</v>
      </c>
      <c r="AJ25" s="413">
        <f>建設IO2!AJ25/建設IO2!AJ$48</f>
        <v>6.7400552230051358E-4</v>
      </c>
      <c r="AK25" s="413">
        <f>建設IO2!AK25/建設IO2!AK$48</f>
        <v>6.4793052605317879E-4</v>
      </c>
      <c r="AL25" s="413">
        <f>建設IO2!AL25/建設IO2!AL$48</f>
        <v>6.2348083022345914E-4</v>
      </c>
      <c r="AM25" s="413">
        <f>建設IO2!AM25/建設IO2!AM$48</f>
        <v>4.2986778022891642E-4</v>
      </c>
      <c r="AN25" s="413">
        <f>建設IO2!AN25/建設IO2!AN$48</f>
        <v>8.7926988818441362E-4</v>
      </c>
      <c r="AO25" s="413">
        <f>建設IO2!AO25/建設IO2!AO$48</f>
        <v>2.761308814736717E-4</v>
      </c>
      <c r="AP25" s="413">
        <f>建設IO2!AP25/建設IO2!AP$48</f>
        <v>2.0916126333403055E-4</v>
      </c>
      <c r="AQ25" s="413">
        <f>建設IO2!AQ25/建設IO2!AQ$48</f>
        <v>5.2200240121104554E-4</v>
      </c>
      <c r="AR25" s="413">
        <f>建設IO2!AR25/建設IO2!AR$48</f>
        <v>5.0575948215570387E-4</v>
      </c>
      <c r="AS25" s="413">
        <f>建設IO2!AS25/建設IO2!AS$48</f>
        <v>4.9066725253801293E-4</v>
      </c>
      <c r="AT25" s="413">
        <f>建設IO2!AT25/建設IO2!AT$48</f>
        <v>4.8579360807288468E-4</v>
      </c>
      <c r="AU25" s="413">
        <f>建設IO2!AU25/建設IO2!AU$48</f>
        <v>5.3882875643994897E-4</v>
      </c>
      <c r="AV25" s="413">
        <f>建設IO2!AV25/建設IO2!AV$48</f>
        <v>4.5016529506928323E-4</v>
      </c>
      <c r="AW25" s="413">
        <f>建設IO2!AW25/建設IO2!AW$48</f>
        <v>5.976690905468672E-4</v>
      </c>
      <c r="AX25" s="413">
        <f>建設IO2!AX25/建設IO2!AX$48</f>
        <v>6.6157568425827913E-4</v>
      </c>
      <c r="AY25" s="413">
        <f>建設IO2!AY25/建設IO2!AY$48</f>
        <v>6.5311357051251601E-4</v>
      </c>
      <c r="AZ25" s="413">
        <f>建設IO2!AZ25/建設IO2!AZ$48</f>
        <v>6.9457306908686793E-4</v>
      </c>
      <c r="BA25" s="413">
        <f>建設IO2!BA25/建設IO2!BA$48</f>
        <v>6.6235035021774765E-5</v>
      </c>
      <c r="BB25" s="413">
        <f>建設IO2!BB25/建設IO2!BB$48</f>
        <v>3.8608035538696716E-4</v>
      </c>
      <c r="BC25" s="413">
        <f>建設IO2!BC25/建設IO2!BC$48</f>
        <v>3.9460871283609323E-4</v>
      </c>
      <c r="BD25" s="413">
        <f>建設IO2!BD25/建設IO2!BD$48</f>
        <v>3.7413337959489091E-4</v>
      </c>
      <c r="BE25" s="413">
        <f>建設IO2!BE25/建設IO2!BE$48</f>
        <v>4.2780492095604406E-4</v>
      </c>
      <c r="BF25" s="413">
        <f>建設IO2!BF25/建設IO2!BF$48</f>
        <v>4.3043459546321936E-4</v>
      </c>
      <c r="BG25" s="413">
        <f>建設IO2!BG25/建設IO2!BG$48</f>
        <v>4.2105263157894739E-4</v>
      </c>
      <c r="BH25" s="413">
        <f>建設IO2!BH25/建設IO2!BH$48</f>
        <v>3.4889493298280693E-4</v>
      </c>
      <c r="BI25" s="413">
        <f>建設IO2!BI25/建設IO2!BI$48</f>
        <v>4.6065892005385669E-4</v>
      </c>
      <c r="BJ25" s="413">
        <f>建設IO2!BJ25/建設IO2!BJ$48</f>
        <v>4.1179801307458694E-4</v>
      </c>
      <c r="BK25" s="413">
        <f>建設IO2!BK25/建設IO2!BK$48</f>
        <v>2.1667920007137668E-4</v>
      </c>
      <c r="BL25" s="413">
        <f>建設IO2!BL25/建設IO2!BL$48</f>
        <v>2.3395023410620092E-4</v>
      </c>
      <c r="BM25" s="413">
        <f>建設IO2!BM25/建設IO2!BM$48</f>
        <v>5.0899219545300306E-4</v>
      </c>
      <c r="BN25" s="413">
        <f>建設IO2!BN25/建設IO2!BN$48</f>
        <v>1.7201323880204177E-4</v>
      </c>
      <c r="BO25" s="413">
        <f>建設IO2!BO25/建設IO2!BO$48</f>
        <v>6.7155763981682466E-4</v>
      </c>
      <c r="BP25" s="413">
        <f>建設IO2!BP25/建設IO2!BP$48</f>
        <v>6.3282449705739496E-4</v>
      </c>
      <c r="BQ25" s="413">
        <f>建設IO2!BQ25/建設IO2!BQ$48</f>
        <v>5.4219296952388147E-4</v>
      </c>
      <c r="BR25" s="413">
        <f>建設IO2!BR25/建設IO2!BR$48</f>
        <v>6.8553236235613987E-4</v>
      </c>
      <c r="BS25" s="413">
        <f>建設IO2!BS25/建設IO2!BS$48</f>
        <v>4.9713341787082971E-4</v>
      </c>
      <c r="BT25" s="413">
        <f>建設IO2!BT25/建設IO2!BT$48</f>
        <v>5.4945142578258948E-4</v>
      </c>
      <c r="BU25" s="415">
        <f>建設IO2!BU25/建設IO2!BU$48</f>
        <v>8.534294433157944E-4</v>
      </c>
    </row>
    <row r="26" spans="1:73">
      <c r="A26" s="102">
        <v>48</v>
      </c>
      <c r="B26" s="41" t="s">
        <v>200</v>
      </c>
      <c r="C26" s="412">
        <f>建設IO2!C26/建設IO2!C$48</f>
        <v>2.0191402835725782E-3</v>
      </c>
      <c r="D26" s="413">
        <f>建設IO2!D26/建設IO2!D$48</f>
        <v>4.2792671317819236E-4</v>
      </c>
      <c r="E26" s="413">
        <f>建設IO2!E26/建設IO2!E$48</f>
        <v>4.9018772818620025E-4</v>
      </c>
      <c r="F26" s="413">
        <f>建設IO2!F26/建設IO2!F$48</f>
        <v>4.1847820518897211E-4</v>
      </c>
      <c r="G26" s="413">
        <f>建設IO2!G26/建設IO2!G$48</f>
        <v>4.1418832589227509E-4</v>
      </c>
      <c r="H26" s="413">
        <f>建設IO2!H26/建設IO2!H$48</f>
        <v>5.6464159078883989E-4</v>
      </c>
      <c r="I26" s="413">
        <f>建設IO2!I26/建設IO2!I$48</f>
        <v>5.765060373219221E-4</v>
      </c>
      <c r="J26" s="413">
        <f>建設IO2!J26/建設IO2!J$48</f>
        <v>5.7086614173228341E-4</v>
      </c>
      <c r="K26" s="413">
        <f>建設IO2!K26/建設IO2!K$48</f>
        <v>5.5357641034180054E-4</v>
      </c>
      <c r="L26" s="413">
        <f>建設IO2!L26/建設IO2!L$48</f>
        <v>5.4978996634551356E-4</v>
      </c>
      <c r="M26" s="413">
        <f>建設IO2!M26/建設IO2!M$48</f>
        <v>7.561185912316774E-4</v>
      </c>
      <c r="N26" s="413">
        <f>建設IO2!N26/建設IO2!N$48</f>
        <v>6.0543666635469679E-4</v>
      </c>
      <c r="O26" s="413">
        <f>建設IO2!O26/建設IO2!O$48</f>
        <v>3.4895532026530697E-4</v>
      </c>
      <c r="P26" s="413">
        <f>建設IO2!P26/建設IO2!P$48</f>
        <v>7.6519148641981515E-4</v>
      </c>
      <c r="Q26" s="413">
        <f>建設IO2!Q26/建設IO2!Q$48</f>
        <v>6.4870963192779582E-4</v>
      </c>
      <c r="R26" s="413">
        <f>建設IO2!R26/建設IO2!R$48</f>
        <v>3.5013650483091565E-4</v>
      </c>
      <c r="S26" s="413">
        <f>建設IO2!S26/建設IO2!S$48</f>
        <v>3.2235925379032088E-4</v>
      </c>
      <c r="T26" s="413">
        <f>建設IO2!T26/建設IO2!T$48</f>
        <v>5.5639594526454893E-4</v>
      </c>
      <c r="U26" s="413">
        <f>建設IO2!U26/建設IO2!U$48</f>
        <v>3.0344963227804976E-4</v>
      </c>
      <c r="V26" s="413">
        <f>建設IO2!V26/建設IO2!V$48</f>
        <v>3.5188160706918633E-4</v>
      </c>
      <c r="W26" s="413">
        <f>建設IO2!W26/建設IO2!W$48</f>
        <v>3.3520417372171179E-4</v>
      </c>
      <c r="X26" s="413">
        <f>建設IO2!X26/建設IO2!X$48</f>
        <v>2.5005673841754853E-4</v>
      </c>
      <c r="Y26" s="413">
        <f>建設IO2!Y26/建設IO2!Y$48</f>
        <v>7.0424810208366984E-4</v>
      </c>
      <c r="Z26" s="413">
        <f>建設IO2!Z26/建設IO2!Z$48</f>
        <v>5.725351519744043E-4</v>
      </c>
      <c r="AA26" s="413">
        <f>建設IO2!AA26/建設IO2!AA$48</f>
        <v>3.9206778806126448E-4</v>
      </c>
      <c r="AB26" s="413">
        <f>建設IO2!AB26/建設IO2!AB$48</f>
        <v>2.9947661091880775E-4</v>
      </c>
      <c r="AC26" s="413">
        <f>建設IO2!AC26/建設IO2!AC$48</f>
        <v>3.0057136809126072E-4</v>
      </c>
      <c r="AD26" s="413">
        <f>建設IO2!AD26/建設IO2!AD$48</f>
        <v>8.417265772284135E-4</v>
      </c>
      <c r="AE26" s="413">
        <f>建設IO2!AE26/建設IO2!AE$48</f>
        <v>2.0041199361567552E-6</v>
      </c>
      <c r="AF26" s="413">
        <f>建設IO2!AF26/建設IO2!AF$48</f>
        <v>5.0462379185972749E-3</v>
      </c>
      <c r="AG26" s="413">
        <f>建設IO2!AG26/建設IO2!AG$48</f>
        <v>4.6388214349349114E-3</v>
      </c>
      <c r="AH26" s="413">
        <f>建設IO2!AH26/建設IO2!AH$48</f>
        <v>4.2763970340421878E-3</v>
      </c>
      <c r="AI26" s="413">
        <f>建設IO2!AI26/建設IO2!AI$48</f>
        <v>4.1694542186712751E-3</v>
      </c>
      <c r="AJ26" s="413">
        <f>建設IO2!AJ26/建設IO2!AJ$48</f>
        <v>4.9164665311216271E-3</v>
      </c>
      <c r="AK26" s="413">
        <f>建設IO2!AK26/建設IO2!AK$48</f>
        <v>6.9944190028510735E-3</v>
      </c>
      <c r="AL26" s="413">
        <f>建設IO2!AL26/建設IO2!AL$48</f>
        <v>3.3884827729535822E-3</v>
      </c>
      <c r="AM26" s="413">
        <f>建設IO2!AM26/建設IO2!AM$48</f>
        <v>1.5895660224948393E-3</v>
      </c>
      <c r="AN26" s="413">
        <f>建設IO2!AN26/建設IO2!AN$48</f>
        <v>2.4483016966848465E-3</v>
      </c>
      <c r="AO26" s="413">
        <f>建設IO2!AO26/建設IO2!AO$48</f>
        <v>7.5856119836238411E-3</v>
      </c>
      <c r="AP26" s="413">
        <f>建設IO2!AP26/建設IO2!AP$48</f>
        <v>5.8565153733528552E-3</v>
      </c>
      <c r="AQ26" s="413">
        <f>建設IO2!AQ26/建設IO2!AQ$48</f>
        <v>2.923213446781855E-3</v>
      </c>
      <c r="AR26" s="413">
        <f>建設IO2!AR26/建設IO2!AR$48</f>
        <v>1.0966467979415756E-3</v>
      </c>
      <c r="AS26" s="413">
        <f>建設IO2!AS26/建設IO2!AS$48</f>
        <v>8.5866769194152277E-4</v>
      </c>
      <c r="AT26" s="413">
        <f>建設IO2!AT26/建設IO2!AT$48</f>
        <v>1.3959586438875996E-4</v>
      </c>
      <c r="AU26" s="413">
        <f>建設IO2!AU26/建設IO2!AU$48</f>
        <v>3.1668005860944369E-3</v>
      </c>
      <c r="AV26" s="413">
        <f>建設IO2!AV26/建設IO2!AV$48</f>
        <v>4.023352324681719E-3</v>
      </c>
      <c r="AW26" s="413">
        <f>建設IO2!AW26/建設IO2!AW$48</f>
        <v>9.5627054487498753E-3</v>
      </c>
      <c r="AX26" s="413">
        <f>建設IO2!AX26/建設IO2!AX$48</f>
        <v>3.5536065325873279E-3</v>
      </c>
      <c r="AY26" s="413">
        <f>建設IO2!AY26/建設IO2!AY$48</f>
        <v>3.6218116182966799E-3</v>
      </c>
      <c r="AZ26" s="413">
        <f>建設IO2!AZ26/建設IO2!AZ$48</f>
        <v>3.2876458603445084E-3</v>
      </c>
      <c r="BA26" s="413">
        <f>建設IO2!BA26/建設IO2!BA$48</f>
        <v>7.8930083400948273E-3</v>
      </c>
      <c r="BB26" s="413">
        <f>建設IO2!BB26/建設IO2!BB$48</f>
        <v>4.1350814730091627E-3</v>
      </c>
      <c r="BC26" s="413">
        <f>建設IO2!BC26/建設IO2!BC$48</f>
        <v>5.6935512236287967E-3</v>
      </c>
      <c r="BD26" s="413">
        <f>建設IO2!BD26/建設IO2!BD$48</f>
        <v>8.1703205633320026E-3</v>
      </c>
      <c r="BE26" s="413">
        <f>建設IO2!BE26/建設IO2!BE$48</f>
        <v>1.2754184092054024E-3</v>
      </c>
      <c r="BF26" s="413">
        <f>建設IO2!BF26/建設IO2!BF$48</f>
        <v>1.4491298047261719E-3</v>
      </c>
      <c r="BG26" s="413">
        <f>建設IO2!BG26/建設IO2!BG$48</f>
        <v>2.7789473684210527E-3</v>
      </c>
      <c r="BH26" s="413">
        <f>建設IO2!BH26/建設IO2!BH$48</f>
        <v>5.3501884312313402E-3</v>
      </c>
      <c r="BI26" s="413">
        <f>建設IO2!BI26/建設IO2!BI$48</f>
        <v>2.1901503041157045E-3</v>
      </c>
      <c r="BJ26" s="413">
        <f>建設IO2!BJ26/建設IO2!BJ$48</f>
        <v>2.8568487157049466E-3</v>
      </c>
      <c r="BK26" s="413">
        <f>建設IO2!BK26/建設IO2!BK$48</f>
        <v>2.0775711536255527E-3</v>
      </c>
      <c r="BL26" s="413">
        <f>建設IO2!BL26/建設IO2!BL$48</f>
        <v>1.4941621618249365E-3</v>
      </c>
      <c r="BM26" s="413">
        <f>建設IO2!BM26/建設IO2!BM$48</f>
        <v>1.702866855735735E-3</v>
      </c>
      <c r="BN26" s="413">
        <f>建設IO2!BN26/建設IO2!BN$48</f>
        <v>9.6037270916706219E-3</v>
      </c>
      <c r="BO26" s="413">
        <f>建設IO2!BO26/建設IO2!BO$48</f>
        <v>5.6599025478847658E-3</v>
      </c>
      <c r="BP26" s="413">
        <f>建設IO2!BP26/建設IO2!BP$48</f>
        <v>7.5673580240646372E-3</v>
      </c>
      <c r="BQ26" s="413">
        <f>建設IO2!BQ26/建設IO2!BQ$48</f>
        <v>4.7408378526234219E-3</v>
      </c>
      <c r="BR26" s="413">
        <f>建設IO2!BR26/建設IO2!BR$48</f>
        <v>5.1647311028356641E-3</v>
      </c>
      <c r="BS26" s="413">
        <f>建設IO2!BS26/建設IO2!BS$48</f>
        <v>2.8537608846162434E-3</v>
      </c>
      <c r="BT26" s="413">
        <f>建設IO2!BT26/建設IO2!BT$48</f>
        <v>3.4976690181167452E-3</v>
      </c>
      <c r="BU26" s="415">
        <f>建設IO2!BU26/建設IO2!BU$48</f>
        <v>6.896457927798509E-3</v>
      </c>
    </row>
    <row r="27" spans="1:73">
      <c r="A27" s="102">
        <v>51</v>
      </c>
      <c r="B27" s="41" t="s">
        <v>21</v>
      </c>
      <c r="C27" s="412">
        <f>建設IO2!C27/建設IO2!C$48</f>
        <v>5.4818482582333551E-2</v>
      </c>
      <c r="D27" s="413">
        <f>建設IO2!D27/建設IO2!D$48</f>
        <v>5.9757294369139596E-2</v>
      </c>
      <c r="E27" s="413">
        <f>建設IO2!E27/建設IO2!E$48</f>
        <v>6.3801705626987365E-2</v>
      </c>
      <c r="F27" s="413">
        <f>建設IO2!F27/建設IO2!F$48</f>
        <v>6.4825505171420134E-2</v>
      </c>
      <c r="G27" s="413">
        <f>建設IO2!G27/建設IO2!G$48</f>
        <v>6.4496446544615935E-2</v>
      </c>
      <c r="H27" s="413">
        <f>建設IO2!H27/建設IO2!H$48</f>
        <v>7.6037084712032785E-2</v>
      </c>
      <c r="I27" s="413">
        <f>建設IO2!I27/建設IO2!I$48</f>
        <v>6.2569335895943781E-2</v>
      </c>
      <c r="J27" s="413">
        <f>建設IO2!J27/建設IO2!J$48</f>
        <v>5.6594488188976375E-2</v>
      </c>
      <c r="K27" s="413">
        <f>建設IO2!K27/建設IO2!K$48</f>
        <v>5.5855957178405941E-2</v>
      </c>
      <c r="L27" s="413">
        <f>建設IO2!L27/建設IO2!L$48</f>
        <v>5.5285758108782036E-2</v>
      </c>
      <c r="M27" s="413">
        <f>建設IO2!M27/建設IO2!M$48</f>
        <v>8.6356702261723151E-2</v>
      </c>
      <c r="N27" s="413">
        <f>建設IO2!N27/建設IO2!N$48</f>
        <v>7.1548349410538337E-2</v>
      </c>
      <c r="O27" s="413">
        <f>建設IO2!O27/建設IO2!O$48</f>
        <v>5.0183979335118194E-2</v>
      </c>
      <c r="P27" s="413">
        <f>建設IO2!P27/建設IO2!P$48</f>
        <v>8.4855598258233536E-2</v>
      </c>
      <c r="Q27" s="413">
        <f>建設IO2!Q27/建設IO2!Q$48</f>
        <v>6.7677337470032434E-2</v>
      </c>
      <c r="R27" s="413">
        <f>建設IO2!R27/建設IO2!R$48</f>
        <v>5.4704122744012949E-2</v>
      </c>
      <c r="S27" s="413">
        <f>建設IO2!S27/建設IO2!S$48</f>
        <v>6.2167242060603541E-2</v>
      </c>
      <c r="T27" s="413">
        <f>建設IO2!T27/建設IO2!T$48</f>
        <v>6.181211204423348E-2</v>
      </c>
      <c r="U27" s="413">
        <f>建設IO2!U27/建設IO2!U$48</f>
        <v>6.2195935741730643E-2</v>
      </c>
      <c r="V27" s="413">
        <f>建設IO2!V27/建設IO2!V$48</f>
        <v>5.4235253228997589E-2</v>
      </c>
      <c r="W27" s="413">
        <f>建設IO2!W27/建設IO2!W$48</f>
        <v>5.5626702880177403E-2</v>
      </c>
      <c r="X27" s="413">
        <f>建設IO2!X27/建設IO2!X$48</f>
        <v>5.0723465786394466E-2</v>
      </c>
      <c r="Y27" s="413">
        <f>建設IO2!Y27/建設IO2!Y$48</f>
        <v>5.7005330318203845E-2</v>
      </c>
      <c r="Z27" s="413">
        <f>建設IO2!Z27/建設IO2!Z$48</f>
        <v>5.7192172145443171E-2</v>
      </c>
      <c r="AA27" s="413">
        <f>建設IO2!AA27/建設IO2!AA$48</f>
        <v>6.7419793118479635E-2</v>
      </c>
      <c r="AB27" s="413">
        <f>建設IO2!AB27/建設IO2!AB$48</f>
        <v>4.6370014935922112E-2</v>
      </c>
      <c r="AC27" s="413">
        <f>建設IO2!AC27/建設IO2!AC$48</f>
        <v>5.1921820558516595E-2</v>
      </c>
      <c r="AD27" s="413">
        <f>建設IO2!AD27/建設IO2!AD$48</f>
        <v>4.5510887675623946E-2</v>
      </c>
      <c r="AE27" s="413">
        <f>建設IO2!AE27/建設IO2!AE$48</f>
        <v>7.5376153270817259E-2</v>
      </c>
      <c r="AF27" s="413">
        <f>建設IO2!AF27/建設IO2!AF$48</f>
        <v>4.0171538226804263E-2</v>
      </c>
      <c r="AG27" s="413">
        <f>建設IO2!AG27/建設IO2!AG$48</f>
        <v>4.0829761753305958E-2</v>
      </c>
      <c r="AH27" s="413">
        <f>建設IO2!AH27/建設IO2!AH$48</f>
        <v>4.2751446787423313E-2</v>
      </c>
      <c r="AI27" s="413">
        <f>建設IO2!AI27/建設IO2!AI$48</f>
        <v>4.2641670615075289E-2</v>
      </c>
      <c r="AJ27" s="413">
        <f>建設IO2!AJ27/建設IO2!AJ$48</f>
        <v>4.0862548524035439E-2</v>
      </c>
      <c r="AK27" s="413">
        <f>建設IO2!AK27/建設IO2!AK$48</f>
        <v>4.8149673746339688E-2</v>
      </c>
      <c r="AL27" s="413">
        <f>建設IO2!AL27/建設IO2!AL$48</f>
        <v>4.3309327815377385E-2</v>
      </c>
      <c r="AM27" s="413">
        <f>建設IO2!AM27/建設IO2!AM$48</f>
        <v>3.5294034285498342E-2</v>
      </c>
      <c r="AN27" s="413">
        <f>建設IO2!AN27/建設IO2!AN$48</f>
        <v>3.204862233004166E-2</v>
      </c>
      <c r="AO27" s="413">
        <f>建設IO2!AO27/建設IO2!AO$48</f>
        <v>4.2245742792071161E-2</v>
      </c>
      <c r="AP27" s="413">
        <f>建設IO2!AP27/建設IO2!AP$48</f>
        <v>5.3859025308512866E-2</v>
      </c>
      <c r="AQ27" s="413">
        <f>建設IO2!AQ27/建設IO2!AQ$48</f>
        <v>4.5675210105966486E-2</v>
      </c>
      <c r="AR27" s="413">
        <f>建設IO2!AR27/建設IO2!AR$48</f>
        <v>4.9960023301657989E-2</v>
      </c>
      <c r="AS27" s="413">
        <f>建設IO2!AS27/建設IO2!AS$48</f>
        <v>5.0647662464870603E-2</v>
      </c>
      <c r="AT27" s="413">
        <f>建設IO2!AT27/建設IO2!AT$48</f>
        <v>5.0246693811547817E-2</v>
      </c>
      <c r="AU27" s="413">
        <f>建設IO2!AU27/建設IO2!AU$48</f>
        <v>5.0224511981849976E-2</v>
      </c>
      <c r="AV27" s="413">
        <f>建設IO2!AV27/建設IO2!AV$48</f>
        <v>5.907012731237251E-2</v>
      </c>
      <c r="AW27" s="413">
        <f>建設IO2!AW27/建設IO2!AW$48</f>
        <v>4.0940332702460405E-2</v>
      </c>
      <c r="AX27" s="413">
        <f>建設IO2!AX27/建設IO2!AX$48</f>
        <v>4.2860653258732798E-2</v>
      </c>
      <c r="AY27" s="413">
        <f>建設IO2!AY27/建設IO2!AY$48</f>
        <v>4.3829857977485391E-2</v>
      </c>
      <c r="AZ27" s="413">
        <f>建設IO2!AZ27/建設IO2!AZ$48</f>
        <v>3.9081311353954436E-2</v>
      </c>
      <c r="BA27" s="413">
        <f>建設IO2!BA27/建設IO2!BA$48</f>
        <v>4.6463877067775002E-2</v>
      </c>
      <c r="BB27" s="413">
        <f>建設IO2!BB27/建設IO2!BB$48</f>
        <v>3.808823464355332E-2</v>
      </c>
      <c r="BC27" s="413">
        <f>建設IO2!BC27/建設IO2!BC$48</f>
        <v>3.6805496433296524E-2</v>
      </c>
      <c r="BD27" s="413">
        <f>建設IO2!BD27/建設IO2!BD$48</f>
        <v>3.2629028988021461E-2</v>
      </c>
      <c r="BE27" s="413">
        <f>建設IO2!BE27/建設IO2!BE$48</f>
        <v>3.8330521282295277E-2</v>
      </c>
      <c r="BF27" s="413">
        <f>建設IO2!BF27/建設IO2!BF$48</f>
        <v>3.6945636110592997E-2</v>
      </c>
      <c r="BG27" s="413">
        <f>建設IO2!BG27/建設IO2!BG$48</f>
        <v>4.7648120300751877E-2</v>
      </c>
      <c r="BH27" s="413">
        <f>建設IO2!BH27/建設IO2!BH$48</f>
        <v>3.843367849926236E-2</v>
      </c>
      <c r="BI27" s="413">
        <f>建設IO2!BI27/建設IO2!BI$48</f>
        <v>3.5968571747222712E-2</v>
      </c>
      <c r="BJ27" s="413">
        <f>建設IO2!BJ27/建設IO2!BJ$48</f>
        <v>3.914654861790292E-2</v>
      </c>
      <c r="BK27" s="413">
        <f>建設IO2!BK27/建設IO2!BK$48</f>
        <v>2.9948464339277142E-2</v>
      </c>
      <c r="BL27" s="413">
        <f>建設IO2!BL27/建設IO2!BL$48</f>
        <v>3.6592935950664575E-2</v>
      </c>
      <c r="BM27" s="413">
        <f>建設IO2!BM27/建設IO2!BM$48</f>
        <v>4.6109711944661499E-2</v>
      </c>
      <c r="BN27" s="413">
        <f>建設IO2!BN27/建設IO2!BN$48</f>
        <v>4.2396082243052635E-2</v>
      </c>
      <c r="BO27" s="413">
        <f>建設IO2!BO27/建設IO2!BO$48</f>
        <v>3.9180099459408396E-2</v>
      </c>
      <c r="BP27" s="413">
        <f>建設IO2!BP27/建設IO2!BP$48</f>
        <v>3.7488361682563233E-2</v>
      </c>
      <c r="BQ27" s="413">
        <f>建設IO2!BQ27/建設IO2!BQ$48</f>
        <v>2.3397149648914824E-2</v>
      </c>
      <c r="BR27" s="413">
        <f>建設IO2!BR27/建設IO2!BR$48</f>
        <v>2.4452590789466041E-2</v>
      </c>
      <c r="BS27" s="413">
        <f>建設IO2!BS27/建設IO2!BS$48</f>
        <v>4.371465368991282E-2</v>
      </c>
      <c r="BT27" s="413">
        <f>建設IO2!BT27/建設IO2!BT$48</f>
        <v>3.5854696015400589E-2</v>
      </c>
      <c r="BU27" s="415">
        <f>建設IO2!BU27/建設IO2!BU$48</f>
        <v>4.4997492413488265E-2</v>
      </c>
    </row>
    <row r="28" spans="1:73">
      <c r="A28" s="103">
        <v>53</v>
      </c>
      <c r="B28" s="42" t="s">
        <v>22</v>
      </c>
      <c r="C28" s="416">
        <f>建設IO2!C28/建設IO2!C$48</f>
        <v>1.2811568311489737E-2</v>
      </c>
      <c r="D28" s="417">
        <f>建設IO2!D28/建設IO2!D$48</f>
        <v>1.1880568141026992E-2</v>
      </c>
      <c r="E28" s="417">
        <f>建設IO2!E28/建設IO2!E$48</f>
        <v>1.1026733280376741E-2</v>
      </c>
      <c r="F28" s="417">
        <f>建設IO2!F28/建設IO2!F$48</f>
        <v>1.2109748245448219E-2</v>
      </c>
      <c r="G28" s="417">
        <f>建設IO2!G28/建設IO2!G$48</f>
        <v>1.2052022702712099E-2</v>
      </c>
      <c r="H28" s="417">
        <f>建設IO2!H28/建設IO2!H$48</f>
        <v>1.4076554343791707E-2</v>
      </c>
      <c r="I28" s="417">
        <f>建設IO2!I28/建設IO2!I$48</f>
        <v>9.7230846623645104E-3</v>
      </c>
      <c r="J28" s="417">
        <f>建設IO2!J28/建設IO2!J$48</f>
        <v>9.1535433070866149E-3</v>
      </c>
      <c r="K28" s="417">
        <f>建設IO2!K28/建設IO2!K$48</f>
        <v>9.1968175929212324E-3</v>
      </c>
      <c r="L28" s="417">
        <f>建設IO2!L28/建設IO2!L$48</f>
        <v>9.1760614951360824E-3</v>
      </c>
      <c r="M28" s="417">
        <f>建設IO2!M28/建設IO2!M$48</f>
        <v>1.0307090269947602E-2</v>
      </c>
      <c r="N28" s="417">
        <f>建設IO2!N28/建設IO2!N$48</f>
        <v>1.0414091570682149E-2</v>
      </c>
      <c r="O28" s="417">
        <f>建設IO2!O28/建設IO2!O$48</f>
        <v>1.0500612143308804E-2</v>
      </c>
      <c r="P28" s="417">
        <f>建設IO2!P28/建設IO2!P$48</f>
        <v>1.0360200405797647E-2</v>
      </c>
      <c r="Q28" s="417">
        <f>建設IO2!Q28/建設IO2!Q$48</f>
        <v>1.0830630376533635E-2</v>
      </c>
      <c r="R28" s="417">
        <f>建設IO2!R28/建設IO2!R$48</f>
        <v>1.2947367191694703E-2</v>
      </c>
      <c r="S28" s="417">
        <f>建設IO2!S28/建設IO2!S$48</f>
        <v>1.3747062371316265E-2</v>
      </c>
      <c r="T28" s="417">
        <f>建設IO2!T28/建設IO2!T$48</f>
        <v>1.4431519830299236E-2</v>
      </c>
      <c r="U28" s="417">
        <f>建設IO2!U28/建設IO2!U$48</f>
        <v>1.3691759797138301E-2</v>
      </c>
      <c r="V28" s="417">
        <f>建設IO2!V28/建設IO2!V$48</f>
        <v>1.2897126444478489E-2</v>
      </c>
      <c r="W28" s="417">
        <f>建設IO2!W28/建設IO2!W$48</f>
        <v>1.4645843897994792E-2</v>
      </c>
      <c r="X28" s="417">
        <f>建設IO2!X28/建設IO2!X$48</f>
        <v>9.8283170230201687E-3</v>
      </c>
      <c r="Y28" s="417">
        <f>建設IO2!Y28/建設IO2!Y$48</f>
        <v>1.2989823937974479E-2</v>
      </c>
      <c r="Z28" s="417">
        <f>建設IO2!Z28/建設IO2!Z$48</f>
        <v>1.300833543824198E-2</v>
      </c>
      <c r="AA28" s="417">
        <f>建設IO2!AA28/建設IO2!AA$48</f>
        <v>1.4306090119641218E-2</v>
      </c>
      <c r="AB28" s="417">
        <f>建設IO2!AB28/建設IO2!AB$48</f>
        <v>1.1326618205650715E-2</v>
      </c>
      <c r="AC28" s="417">
        <f>建設IO2!AC28/建設IO2!AC$48</f>
        <v>1.3347553347180458E-2</v>
      </c>
      <c r="AD28" s="417">
        <f>建設IO2!AD28/建設IO2!AD$48</f>
        <v>1.2297279378275383E-2</v>
      </c>
      <c r="AE28" s="417">
        <f>建設IO2!AE28/建設IO2!AE$48</f>
        <v>6.8014486313330525E-3</v>
      </c>
      <c r="AF28" s="417">
        <f>建設IO2!AF28/建設IO2!AF$48</f>
        <v>1.6356779645795076E-2</v>
      </c>
      <c r="AG28" s="417">
        <f>建設IO2!AG28/建設IO2!AG$48</f>
        <v>1.7356874540980585E-2</v>
      </c>
      <c r="AH28" s="417">
        <f>建設IO2!AH28/建設IO2!AH$48</f>
        <v>1.6714821577416009E-2</v>
      </c>
      <c r="AI28" s="417">
        <f>建設IO2!AI28/建設IO2!AI$48</f>
        <v>1.6401333063269255E-2</v>
      </c>
      <c r="AJ28" s="417">
        <f>建設IO2!AJ28/建設IO2!AJ$48</f>
        <v>1.6072454984972843E-2</v>
      </c>
      <c r="AK28" s="417">
        <f>建設IO2!AK28/建設IO2!AK$48</f>
        <v>1.5727122533354513E-2</v>
      </c>
      <c r="AL28" s="417">
        <f>建設IO2!AL28/建設IO2!AL$48</f>
        <v>2.347540865102242E-2</v>
      </c>
      <c r="AM28" s="417">
        <f>建設IO2!AM28/建設IO2!AM$48</f>
        <v>1.7818255681576623E-2</v>
      </c>
      <c r="AN28" s="417">
        <f>建設IO2!AN28/建設IO2!AN$48</f>
        <v>1.5433717234101783E-2</v>
      </c>
      <c r="AO28" s="417">
        <f>建設IO2!AO28/建設IO2!AO$48</f>
        <v>1.6428646410983162E-2</v>
      </c>
      <c r="AP28" s="417">
        <f>建設IO2!AP28/建設IO2!AP$48</f>
        <v>2.4053545283413511E-2</v>
      </c>
      <c r="AQ28" s="417">
        <f>建設IO2!AQ28/建設IO2!AQ$48</f>
        <v>1.9418489325050897E-2</v>
      </c>
      <c r="AR28" s="417">
        <f>建設IO2!AR28/建設IO2!AR$48</f>
        <v>1.7754160831515327E-2</v>
      </c>
      <c r="AS28" s="417">
        <f>建設IO2!AS28/建設IO2!AS$48</f>
        <v>1.7680498722983551E-2</v>
      </c>
      <c r="AT28" s="417">
        <f>建設IO2!AT28/建設IO2!AT$48</f>
        <v>1.5858090194563131E-2</v>
      </c>
      <c r="AU28" s="417">
        <f>建設IO2!AU28/建設IO2!AU$48</f>
        <v>2.817979864820154E-2</v>
      </c>
      <c r="AV28" s="417">
        <f>建設IO2!AV28/建設IO2!AV$48</f>
        <v>2.6179925441373004E-2</v>
      </c>
      <c r="AW28" s="417">
        <f>建設IO2!AW28/建設IO2!AW$48</f>
        <v>1.3547166052395657E-2</v>
      </c>
      <c r="AX28" s="417">
        <f>建設IO2!AX28/建設IO2!AX$48</f>
        <v>1.8514668078028127E-2</v>
      </c>
      <c r="AY28" s="417">
        <f>建設IO2!AY28/建設IO2!AY$48</f>
        <v>1.8762171661995914E-2</v>
      </c>
      <c r="AZ28" s="417">
        <f>建設IO2!AZ28/建設IO2!AZ$48</f>
        <v>1.754954621226153E-2</v>
      </c>
      <c r="BA28" s="417">
        <f>建設IO2!BA28/建設IO2!BA$48</f>
        <v>2.7316432360230278E-2</v>
      </c>
      <c r="BB28" s="417">
        <f>建設IO2!BB28/建設IO2!BB$48</f>
        <v>1.7893617971075342E-2</v>
      </c>
      <c r="BC28" s="417">
        <f>建設IO2!BC28/建設IO2!BC$48</f>
        <v>1.8184936635783615E-2</v>
      </c>
      <c r="BD28" s="417">
        <f>建設IO2!BD28/建設IO2!BD$48</f>
        <v>1.7059646057282121E-2</v>
      </c>
      <c r="BE28" s="417">
        <f>建設IO2!BE28/建設IO2!BE$48</f>
        <v>1.7128189545567222E-2</v>
      </c>
      <c r="BF28" s="417">
        <f>建設IO2!BF28/建設IO2!BF$48</f>
        <v>1.8451296325523336E-2</v>
      </c>
      <c r="BG28" s="417">
        <f>建設IO2!BG28/建設IO2!BG$48</f>
        <v>2.2162406015037595E-2</v>
      </c>
      <c r="BH28" s="417">
        <f>建設IO2!BH28/建設IO2!BH$48</f>
        <v>1.7403494542835768E-2</v>
      </c>
      <c r="BI28" s="417">
        <f>建設IO2!BI28/建設IO2!BI$48</f>
        <v>1.5350448293864831E-2</v>
      </c>
      <c r="BJ28" s="417">
        <f>建設IO2!BJ28/建設IO2!BJ$48</f>
        <v>1.769873543693485E-2</v>
      </c>
      <c r="BK28" s="417">
        <f>建設IO2!BK28/建設IO2!BK$48</f>
        <v>1.344685623972367E-2</v>
      </c>
      <c r="BL28" s="417">
        <f>建設IO2!BL28/建設IO2!BL$48</f>
        <v>2.6398944416543713E-2</v>
      </c>
      <c r="BM28" s="417">
        <f>建設IO2!BM28/建設IO2!BM$48</f>
        <v>1.8124480501084915E-2</v>
      </c>
      <c r="BN28" s="417">
        <f>建設IO2!BN28/建設IO2!BN$48</f>
        <v>1.8787783329637466E-2</v>
      </c>
      <c r="BO28" s="417">
        <f>建設IO2!BO28/建設IO2!BO$48</f>
        <v>1.4850402540996994E-2</v>
      </c>
      <c r="BP28" s="417">
        <f>建設IO2!BP28/建設IO2!BP$48</f>
        <v>1.5699470088803104E-2</v>
      </c>
      <c r="BQ28" s="417">
        <f>建設IO2!BQ28/建設IO2!BQ$48</f>
        <v>1.754512081155931E-2</v>
      </c>
      <c r="BR28" s="417">
        <f>建設IO2!BR28/建設IO2!BR$48</f>
        <v>4.4768749019630627E-2</v>
      </c>
      <c r="BS28" s="417">
        <f>建設IO2!BS28/建設IO2!BS$48</f>
        <v>1.5821415779726056E-2</v>
      </c>
      <c r="BT28" s="417">
        <f>建設IO2!BT28/建設IO2!BT$48</f>
        <v>1.0050415557529717E-2</v>
      </c>
      <c r="BU28" s="418">
        <f>建設IO2!BU28/建設IO2!BU$48</f>
        <v>1.3494385556301692E-2</v>
      </c>
    </row>
    <row r="29" spans="1:73">
      <c r="A29" s="102">
        <v>55</v>
      </c>
      <c r="B29" s="41" t="s">
        <v>23</v>
      </c>
      <c r="C29" s="412">
        <f>建設IO2!C29/建設IO2!C$48</f>
        <v>4.6970284099905578E-3</v>
      </c>
      <c r="D29" s="413">
        <f>建設IO2!D29/建設IO2!D$48</f>
        <v>7.0554280204758561E-3</v>
      </c>
      <c r="E29" s="413">
        <f>建設IO2!E29/建設IO2!E$48</f>
        <v>8.9943390727709547E-3</v>
      </c>
      <c r="F29" s="413">
        <f>建設IO2!F29/建設IO2!F$48</f>
        <v>6.2271853664802902E-3</v>
      </c>
      <c r="G29" s="413">
        <f>建設IO2!G29/建設IO2!G$48</f>
        <v>6.0716717319944258E-3</v>
      </c>
      <c r="H29" s="413">
        <f>建設IO2!H29/建設IO2!H$48</f>
        <v>1.1525795828759604E-2</v>
      </c>
      <c r="I29" s="413">
        <f>建設IO2!I29/建設IO2!I$48</f>
        <v>1.2325222044268183E-2</v>
      </c>
      <c r="J29" s="413">
        <f>建設IO2!J29/建設IO2!J$48</f>
        <v>1.2982283464566929E-2</v>
      </c>
      <c r="K29" s="413">
        <f>建設IO2!K29/建設IO2!K$48</f>
        <v>1.2154093860657465E-2</v>
      </c>
      <c r="L29" s="413">
        <f>建設IO2!L29/建設IO2!L$48</f>
        <v>1.2017510946821646E-2</v>
      </c>
      <c r="M29" s="413">
        <f>建設IO2!M29/建設IO2!M$48</f>
        <v>1.9460104795383695E-2</v>
      </c>
      <c r="N29" s="413">
        <f>建設IO2!N29/建設IO2!N$48</f>
        <v>1.2482451695771302E-2</v>
      </c>
      <c r="O29" s="413">
        <f>建設IO2!O29/建設IO2!O$48</f>
        <v>1.1975473906550606E-2</v>
      </c>
      <c r="P29" s="413">
        <f>建設IO2!P29/建設IO2!P$48</f>
        <v>1.2798233512768381E-2</v>
      </c>
      <c r="Q29" s="413">
        <f>建設IO2!Q29/建設IO2!Q$48</f>
        <v>1.4426738118742068E-2</v>
      </c>
      <c r="R29" s="413">
        <f>建設IO2!R29/建設IO2!R$48</f>
        <v>4.632912186041194E-3</v>
      </c>
      <c r="S29" s="413">
        <f>建設IO2!S29/建設IO2!S$48</f>
        <v>6.9242247779880625E-3</v>
      </c>
      <c r="T29" s="413">
        <f>建設IO2!T29/建設IO2!T$48</f>
        <v>6.1029680246205203E-3</v>
      </c>
      <c r="U29" s="413">
        <f>建設IO2!U29/建設IO2!U$48</f>
        <v>6.990580417664702E-3</v>
      </c>
      <c r="V29" s="413">
        <f>建設IO2!V29/建設IO2!V$48</f>
        <v>4.4889607659766009E-3</v>
      </c>
      <c r="W29" s="413">
        <f>建設IO2!W29/建設IO2!W$48</f>
        <v>6.5751587922335776E-3</v>
      </c>
      <c r="X29" s="413">
        <f>建設IO2!X29/建設IO2!X$48</f>
        <v>3.5048713498850963E-3</v>
      </c>
      <c r="Y29" s="413">
        <f>建設IO2!Y29/建設IO2!Y$48</f>
        <v>4.0284283637538366E-3</v>
      </c>
      <c r="Z29" s="413">
        <f>建設IO2!Z29/建設IO2!Z$48</f>
        <v>5.7915057915057912E-3</v>
      </c>
      <c r="AA29" s="413">
        <f>建設IO2!AA29/建設IO2!AA$48</f>
        <v>5.2050234781381502E-3</v>
      </c>
      <c r="AB29" s="413">
        <f>建設IO2!AB29/建設IO2!AB$48</f>
        <v>3.7487226964520236E-3</v>
      </c>
      <c r="AC29" s="413">
        <f>建設IO2!AC29/建設IO2!AC$48</f>
        <v>4.349998408629035E-3</v>
      </c>
      <c r="AD29" s="413">
        <f>建設IO2!AD29/建設IO2!AD$48</f>
        <v>6.34177558185791E-3</v>
      </c>
      <c r="AE29" s="413">
        <f>建設IO2!AE29/建設IO2!AE$48</f>
        <v>2.7926743270365664E-3</v>
      </c>
      <c r="AF29" s="413">
        <f>建設IO2!AF29/建設IO2!AF$48</f>
        <v>2.0080910591117268E-3</v>
      </c>
      <c r="AG29" s="413">
        <f>建設IO2!AG29/建設IO2!AG$48</f>
        <v>1.6212357549851733E-3</v>
      </c>
      <c r="AH29" s="413">
        <f>建設IO2!AH29/建設IO2!AH$48</f>
        <v>1.541189648760311E-3</v>
      </c>
      <c r="AI29" s="413">
        <f>建設IO2!AI29/建設IO2!AI$48</f>
        <v>1.5786017851322544E-3</v>
      </c>
      <c r="AJ29" s="413">
        <f>建設IO2!AJ29/建設IO2!AJ$48</f>
        <v>1.6499135783707936E-3</v>
      </c>
      <c r="AK29" s="413">
        <f>建設IO2!AK29/建設IO2!AK$48</f>
        <v>1.8334100619482607E-3</v>
      </c>
      <c r="AL29" s="413">
        <f>建設IO2!AL29/建設IO2!AL$48</f>
        <v>2.2860963774860169E-3</v>
      </c>
      <c r="AM29" s="413">
        <f>建設IO2!AM29/建設IO2!AM$48</f>
        <v>1.3061367168493998E-3</v>
      </c>
      <c r="AN29" s="413">
        <f>建設IO2!AN29/建設IO2!AN$48</f>
        <v>1.8279867956497917E-3</v>
      </c>
      <c r="AO29" s="413">
        <f>建設IO2!AO29/建設IO2!AO$48</f>
        <v>2.8525917507610715E-4</v>
      </c>
      <c r="AP29" s="413">
        <f>建設IO2!AP29/建設IO2!AP$48</f>
        <v>3.137418950010458E-4</v>
      </c>
      <c r="AQ29" s="413">
        <f>建設IO2!AQ29/建設IO2!AQ$48</f>
        <v>3.1320144072662732E-4</v>
      </c>
      <c r="AR29" s="413">
        <f>建設IO2!AR29/建設IO2!AR$48</f>
        <v>1.2852633704946929E-3</v>
      </c>
      <c r="AS29" s="413">
        <f>建設IO2!AS29/建設IO2!AS$48</f>
        <v>1.2468074588745778E-3</v>
      </c>
      <c r="AT29" s="413">
        <f>建設IO2!AT29/建設IO2!AT$48</f>
        <v>1.1279345842611806E-3</v>
      </c>
      <c r="AU29" s="413">
        <f>建設IO2!AU29/建設IO2!AU$48</f>
        <v>1.8244552630335114E-3</v>
      </c>
      <c r="AV29" s="413">
        <f>建設IO2!AV29/建設IO2!AV$48</f>
        <v>1.7584581838643878E-3</v>
      </c>
      <c r="AW29" s="413">
        <f>建設IO2!AW29/建設IO2!AW$48</f>
        <v>1.6933957565494571E-3</v>
      </c>
      <c r="AX29" s="413">
        <f>建設IO2!AX29/建設IO2!AX$48</f>
        <v>1.6822924542567669E-3</v>
      </c>
      <c r="AY29" s="413">
        <f>建設IO2!AY29/建設IO2!AY$48</f>
        <v>1.7099700755236783E-3</v>
      </c>
      <c r="AZ29" s="413">
        <f>建設IO2!AZ29/建設IO2!AZ$48</f>
        <v>1.5743656232635674E-3</v>
      </c>
      <c r="BA29" s="413">
        <f>建設IO2!BA29/建設IO2!BA$48</f>
        <v>2.7597931259072819E-4</v>
      </c>
      <c r="BB29" s="413">
        <f>建設IO2!BB29/建設IO2!BB$48</f>
        <v>1.9010435832439517E-3</v>
      </c>
      <c r="BC29" s="413">
        <f>建設IO2!BC29/建設IO2!BC$48</f>
        <v>3.8839440239772953E-3</v>
      </c>
      <c r="BD29" s="413">
        <f>建設IO2!BD29/建設IO2!BD$48</f>
        <v>1.837224808178263E-3</v>
      </c>
      <c r="BE29" s="413">
        <f>建設IO2!BE29/建設IO2!BE$48</f>
        <v>2.5748258793989939E-3</v>
      </c>
      <c r="BF29" s="413">
        <f>建設IO2!BF29/建設IO2!BF$48</f>
        <v>4.8782587485831529E-4</v>
      </c>
      <c r="BG29" s="413">
        <f>建設IO2!BG29/建設IO2!BG$48</f>
        <v>1.1470676691729324E-2</v>
      </c>
      <c r="BH29" s="413">
        <f>建設IO2!BH29/建設IO2!BH$48</f>
        <v>4.768463813512512E-4</v>
      </c>
      <c r="BI29" s="413">
        <f>建設IO2!BI29/建設IO2!BI$48</f>
        <v>2.7429410081803328E-3</v>
      </c>
      <c r="BJ29" s="413">
        <f>建設IO2!BJ29/建設IO2!BJ$48</f>
        <v>1.0123367821416927E-3</v>
      </c>
      <c r="BK29" s="413">
        <f>建設IO2!BK29/建設IO2!BK$48</f>
        <v>3.0590004715959059E-4</v>
      </c>
      <c r="BL29" s="413">
        <f>建設IO2!BL29/建設IO2!BL$48</f>
        <v>8.5469818860132074E-4</v>
      </c>
      <c r="BM29" s="413">
        <f>建設IO2!BM29/建設IO2!BM$48</f>
        <v>5.6191493137166388E-4</v>
      </c>
      <c r="BN29" s="413">
        <f>建設IO2!BN29/建設IO2!BN$48</f>
        <v>7.0256009583002607E-4</v>
      </c>
      <c r="BO29" s="413">
        <f>建設IO2!BO29/建設IO2!BO$48</f>
        <v>2.5907857371980942E-3</v>
      </c>
      <c r="BP29" s="413">
        <f>建設IO2!BP29/建設IO2!BP$48</f>
        <v>3.6827270640058425E-3</v>
      </c>
      <c r="BQ29" s="413">
        <f>建設IO2!BQ29/建設IO2!BQ$48</f>
        <v>1.1087541623971508E-3</v>
      </c>
      <c r="BR29" s="413">
        <f>建設IO2!BR29/建設IO2!BR$48</f>
        <v>1.1561096619395919E-3</v>
      </c>
      <c r="BS29" s="413">
        <f>建設IO2!BS29/建設IO2!BS$48</f>
        <v>1.0736758342701114E-3</v>
      </c>
      <c r="BT29" s="413">
        <f>建設IO2!BT29/建設IO2!BT$48</f>
        <v>3.2839491601926031E-3</v>
      </c>
      <c r="BU29" s="415">
        <f>建設IO2!BU29/建設IO2!BU$48</f>
        <v>2.7727956614503201E-3</v>
      </c>
    </row>
    <row r="30" spans="1:73">
      <c r="A30" s="102">
        <v>57</v>
      </c>
      <c r="B30" s="41" t="s">
        <v>205</v>
      </c>
      <c r="C30" s="412">
        <f>建設IO2!C30/建設IO2!C$48</f>
        <v>4.3740373717019929E-2</v>
      </c>
      <c r="D30" s="413">
        <f>建設IO2!D30/建設IO2!D$48</f>
        <v>4.2393881057893039E-2</v>
      </c>
      <c r="E30" s="413">
        <f>建設IO2!E30/建設IO2!E$48</f>
        <v>4.3244876720338464E-2</v>
      </c>
      <c r="F30" s="413">
        <f>建設IO2!F30/建設IO2!F$48</f>
        <v>3.9340666590634309E-2</v>
      </c>
      <c r="G30" s="413">
        <f>建設IO2!G30/建設IO2!G$48</f>
        <v>3.8947029902334299E-2</v>
      </c>
      <c r="H30" s="413">
        <f>建設IO2!H30/建設IO2!H$48</f>
        <v>5.2752529041530771E-2</v>
      </c>
      <c r="I30" s="413">
        <f>建設IO2!I30/建設IO2!I$48</f>
        <v>4.7944459186110081E-2</v>
      </c>
      <c r="J30" s="413">
        <f>建設IO2!J30/建設IO2!J$48</f>
        <v>4.6781496062992124E-2</v>
      </c>
      <c r="K30" s="413">
        <f>建設IO2!K30/建設IO2!K$48</f>
        <v>4.4249110358402996E-2</v>
      </c>
      <c r="L30" s="413">
        <f>建設IO2!L30/建設IO2!L$48</f>
        <v>4.4029819100005974E-2</v>
      </c>
      <c r="M30" s="413">
        <f>建設IO2!M30/建設IO2!M$48</f>
        <v>5.5979306228029449E-2</v>
      </c>
      <c r="N30" s="413">
        <f>建設IO2!N30/建設IO2!N$48</f>
        <v>5.2837258236810937E-2</v>
      </c>
      <c r="O30" s="413">
        <f>建設IO2!O30/建設IO2!O$48</f>
        <v>5.1697520483256869E-2</v>
      </c>
      <c r="P30" s="413">
        <f>建設IO2!P30/建設IO2!P$48</f>
        <v>5.3547167953508203E-2</v>
      </c>
      <c r="Q30" s="413">
        <f>建設IO2!Q30/建設IO2!Q$48</f>
        <v>4.9880129741926384E-2</v>
      </c>
      <c r="R30" s="413">
        <f>建設IO2!R30/建設IO2!R$48</f>
        <v>4.133062936057099E-2</v>
      </c>
      <c r="S30" s="413">
        <f>建設IO2!S30/建設IO2!S$48</f>
        <v>3.4998076243162861E-2</v>
      </c>
      <c r="T30" s="413">
        <f>建設IO2!T30/建設IO2!T$48</f>
        <v>3.8982490915097458E-2</v>
      </c>
      <c r="U30" s="413">
        <f>建設IO2!U30/建設IO2!U$48</f>
        <v>3.467614478481066E-2</v>
      </c>
      <c r="V30" s="413">
        <f>建設IO2!V30/建設IO2!V$48</f>
        <v>4.1728471198951851E-2</v>
      </c>
      <c r="W30" s="413">
        <f>建設IO2!W30/建設IO2!W$48</f>
        <v>5.0787729808246022E-2</v>
      </c>
      <c r="X30" s="413">
        <f>建設IO2!X30/建設IO2!X$48</f>
        <v>3.405799957327274E-2</v>
      </c>
      <c r="Y30" s="413">
        <f>建設IO2!Y30/建設IO2!Y$48</f>
        <v>4.1402035212405104E-2</v>
      </c>
      <c r="Z30" s="413">
        <f>建設IO2!Z30/建設IO2!Z$48</f>
        <v>4.3227606779008651E-2</v>
      </c>
      <c r="AA30" s="413">
        <f>建設IO2!AA30/建設IO2!AA$48</f>
        <v>4.2973385319545684E-2</v>
      </c>
      <c r="AB30" s="413">
        <f>建設IO2!AB30/建設IO2!AB$48</f>
        <v>4.2675206453531421E-2</v>
      </c>
      <c r="AC30" s="413">
        <f>建設IO2!AC30/建設IO2!AC$48</f>
        <v>4.1392971262853615E-2</v>
      </c>
      <c r="AD30" s="413">
        <f>建設IO2!AD30/建設IO2!AD$48</f>
        <v>4.1711587577038162E-2</v>
      </c>
      <c r="AE30" s="413">
        <f>建設IO2!AE30/建設IO2!AE$48</f>
        <v>4.4835235955728726E-2</v>
      </c>
      <c r="AF30" s="413">
        <f>建設IO2!AF30/建設IO2!AF$48</f>
        <v>4.5272790321980651E-2</v>
      </c>
      <c r="AG30" s="413">
        <f>建設IO2!AG30/建設IO2!AG$48</f>
        <v>4.7213693962885182E-2</v>
      </c>
      <c r="AH30" s="413">
        <f>建設IO2!AH30/建設IO2!AH$48</f>
        <v>5.0062031218839738E-2</v>
      </c>
      <c r="AI30" s="413">
        <f>建設IO2!AI30/建設IO2!AI$48</f>
        <v>5.0719110890736503E-2</v>
      </c>
      <c r="AJ30" s="413">
        <f>建設IO2!AJ30/建設IO2!AJ$48</f>
        <v>5.3840908320843671E-2</v>
      </c>
      <c r="AK30" s="413">
        <f>建設IO2!AK30/建設IO2!AK$48</f>
        <v>4.0379891897906972E-2</v>
      </c>
      <c r="AL30" s="413">
        <f>建設IO2!AL30/建設IO2!AL$48</f>
        <v>6.1715566238061244E-2</v>
      </c>
      <c r="AM30" s="413">
        <f>建設IO2!AM30/建設IO2!AM$48</f>
        <v>9.6998956035390868E-2</v>
      </c>
      <c r="AN30" s="413">
        <f>建設IO2!AN30/建設IO2!AN$48</f>
        <v>6.1723098255173067E-2</v>
      </c>
      <c r="AO30" s="413">
        <f>建設IO2!AO30/建設IO2!AO$48</f>
        <v>4.8325186331293159E-2</v>
      </c>
      <c r="AP30" s="413">
        <f>建設IO2!AP30/建設IO2!AP$48</f>
        <v>5.3754444676845849E-2</v>
      </c>
      <c r="AQ30" s="413">
        <f>建設IO2!AQ30/建設IO2!AQ$48</f>
        <v>4.7606618990447359E-2</v>
      </c>
      <c r="AR30" s="413">
        <f>建設IO2!AR30/建設IO2!AR$48</f>
        <v>3.7877713032403657E-2</v>
      </c>
      <c r="AS30" s="413">
        <f>建設IO2!AS30/建設IO2!AS$48</f>
        <v>3.5631962943637345E-2</v>
      </c>
      <c r="AT30" s="413">
        <f>建設IO2!AT30/建設IO2!AT$48</f>
        <v>3.3667172189823576E-2</v>
      </c>
      <c r="AU30" s="413">
        <f>建設IO2!AU30/建設IO2!AU$48</f>
        <v>4.3768020040648482E-2</v>
      </c>
      <c r="AV30" s="413">
        <f>建設IO2!AV30/建設IO2!AV$48</f>
        <v>4.925089681367377E-2</v>
      </c>
      <c r="AW30" s="413">
        <f>建設IO2!AW30/建設IO2!AW$48</f>
        <v>3.2174519374439686E-2</v>
      </c>
      <c r="AX30" s="413">
        <f>建設IO2!AX30/建設IO2!AX$48</f>
        <v>6.1063435657039165E-2</v>
      </c>
      <c r="AY30" s="413">
        <f>建設IO2!AY30/建設IO2!AY$48</f>
        <v>6.2223911081556074E-2</v>
      </c>
      <c r="AZ30" s="413">
        <f>建設IO2!AZ30/建設IO2!AZ$48</f>
        <v>5.6538247823671048E-2</v>
      </c>
      <c r="BA30" s="413">
        <f>建設IO2!BA30/建設IO2!BA$48</f>
        <v>2.7840793054152661E-2</v>
      </c>
      <c r="BB30" s="413">
        <f>建設IO2!BB30/建設IO2!BB$48</f>
        <v>4.4296085024546267E-2</v>
      </c>
      <c r="BC30" s="413">
        <f>建設IO2!BC30/建設IO2!BC$48</f>
        <v>5.1126374838505607E-2</v>
      </c>
      <c r="BD30" s="413">
        <f>建設IO2!BD30/建設IO2!BD$48</f>
        <v>4.460547739628249E-2</v>
      </c>
      <c r="BE30" s="413">
        <f>建設IO2!BE30/建設IO2!BE$48</f>
        <v>2.0614599742517413E-2</v>
      </c>
      <c r="BF30" s="413">
        <f>建設IO2!BF30/建設IO2!BF$48</f>
        <v>6.9156491671090572E-2</v>
      </c>
      <c r="BG30" s="413">
        <f>建設IO2!BG30/建設IO2!BG$48</f>
        <v>8.9064661654135333E-2</v>
      </c>
      <c r="BH30" s="413">
        <f>建設IO2!BH30/建設IO2!BH$48</f>
        <v>2.9620410703173616E-2</v>
      </c>
      <c r="BI30" s="413">
        <f>建設IO2!BI30/建設IO2!BI$48</f>
        <v>5.4459582432893311E-2</v>
      </c>
      <c r="BJ30" s="413">
        <f>建設IO2!BJ30/建設IO2!BJ$48</f>
        <v>8.8313515553954114E-2</v>
      </c>
      <c r="BK30" s="413">
        <f>建設IO2!BK30/建設IO2!BK$48</f>
        <v>2.6541077702860589E-2</v>
      </c>
      <c r="BL30" s="413">
        <f>建設IO2!BL30/建設IO2!BL$48</f>
        <v>7.3323122705338126E-2</v>
      </c>
      <c r="BM30" s="413">
        <f>建設IO2!BM30/建設IO2!BM$48</f>
        <v>3.4105590197464064E-2</v>
      </c>
      <c r="BN30" s="413">
        <f>建設IO2!BN30/建設IO2!BN$48</f>
        <v>4.3630225420240774E-2</v>
      </c>
      <c r="BO30" s="413">
        <f>建設IO2!BO30/建設IO2!BO$48</f>
        <v>4.2349334936543956E-2</v>
      </c>
      <c r="BP30" s="413">
        <f>建設IO2!BP30/建設IO2!BP$48</f>
        <v>3.633174079231704E-2</v>
      </c>
      <c r="BQ30" s="413">
        <f>建設IO2!BQ30/建設IO2!BQ$48</f>
        <v>3.2141686597842681E-2</v>
      </c>
      <c r="BR30" s="413">
        <f>建設IO2!BR30/建設IO2!BR$48</f>
        <v>3.4892435324669291E-2</v>
      </c>
      <c r="BS30" s="413">
        <f>建設IO2!BS30/建設IO2!BS$48</f>
        <v>4.2469752202565735E-2</v>
      </c>
      <c r="BT30" s="413">
        <f>建設IO2!BT30/建設IO2!BT$48</f>
        <v>5.0297533130565286E-2</v>
      </c>
      <c r="BU30" s="415">
        <f>建設IO2!BU30/建設IO2!BU$48</f>
        <v>4.5742798126535367E-2</v>
      </c>
    </row>
    <row r="31" spans="1:73">
      <c r="A31" s="102">
        <v>59</v>
      </c>
      <c r="B31" s="41" t="s">
        <v>25</v>
      </c>
      <c r="C31" s="412">
        <f>建設IO2!C31/建設IO2!C$48</f>
        <v>6.7260046692181512E-3</v>
      </c>
      <c r="D31" s="413">
        <f>建設IO2!D31/建設IO2!D$48</f>
        <v>4.4437702488529787E-3</v>
      </c>
      <c r="E31" s="413">
        <f>建設IO2!E31/建設IO2!E$48</f>
        <v>3.6418777381652194E-3</v>
      </c>
      <c r="F31" s="413">
        <f>建設IO2!F31/建設IO2!F$48</f>
        <v>2.948374290419371E-3</v>
      </c>
      <c r="G31" s="413">
        <f>建設IO2!G31/建設IO2!G$48</f>
        <v>2.6309186833817656E-3</v>
      </c>
      <c r="H31" s="413">
        <f>建設IO2!H31/建設IO2!H$48</f>
        <v>1.3764619478950319E-2</v>
      </c>
      <c r="I31" s="413">
        <f>建設IO2!I31/建設IO2!I$48</f>
        <v>4.4766628892466036E-3</v>
      </c>
      <c r="J31" s="413">
        <f>建設IO2!J31/建設IO2!J$48</f>
        <v>3.700787401574803E-3</v>
      </c>
      <c r="K31" s="413">
        <f>建設IO2!K31/建設IO2!K$48</f>
        <v>3.6912397141656648E-3</v>
      </c>
      <c r="L31" s="413">
        <f>建設IO2!L31/建設IO2!L$48</f>
        <v>3.5814464113495298E-3</v>
      </c>
      <c r="M31" s="413">
        <f>建設IO2!M31/建設IO2!M$48</f>
        <v>9.5642369171585855E-3</v>
      </c>
      <c r="N31" s="413">
        <f>建設IO2!N31/建設IO2!N$48</f>
        <v>5.4950800202672829E-3</v>
      </c>
      <c r="O31" s="413">
        <f>建設IO2!O31/建設IO2!O$48</f>
        <v>3.9049361621977963E-3</v>
      </c>
      <c r="P31" s="413">
        <f>建設IO2!P31/建設IO2!P$48</f>
        <v>6.4855346860619922E-3</v>
      </c>
      <c r="Q31" s="413">
        <f>建設IO2!Q31/建設IO2!Q$48</f>
        <v>6.5858130023974054E-3</v>
      </c>
      <c r="R31" s="413">
        <f>建設IO2!R31/建設IO2!R$48</f>
        <v>5.4456714461029506E-3</v>
      </c>
      <c r="S31" s="413">
        <f>建設IO2!S31/建設IO2!S$48</f>
        <v>8.6465070815048978E-3</v>
      </c>
      <c r="T31" s="413">
        <f>建設IO2!T31/建設IO2!T$48</f>
        <v>8.6762992714690592E-3</v>
      </c>
      <c r="U31" s="413">
        <f>建設IO2!U31/建設IO2!U$48</f>
        <v>8.6440999416983345E-3</v>
      </c>
      <c r="V31" s="413">
        <f>建設IO2!V31/建設IO2!V$48</f>
        <v>5.2445793573461024E-3</v>
      </c>
      <c r="W31" s="413">
        <f>建設IO2!W31/建設IO2!W$48</f>
        <v>6.6868935168074807E-3</v>
      </c>
      <c r="X31" s="413">
        <f>建設IO2!X31/建設IO2!X$48</f>
        <v>3.947906658168362E-3</v>
      </c>
      <c r="Y31" s="413">
        <f>建設IO2!Y31/建設IO2!Y$48</f>
        <v>4.9071232434178651E-3</v>
      </c>
      <c r="Z31" s="413">
        <f>建設IO2!Z31/建設IO2!Z$48</f>
        <v>5.9478704338517419E-3</v>
      </c>
      <c r="AA31" s="413">
        <f>建設IO2!AA31/建設IO2!AA$48</f>
        <v>5.854294415768891E-3</v>
      </c>
      <c r="AB31" s="413">
        <f>建設IO2!AB31/建設IO2!AB$48</f>
        <v>4.4041173611350966E-3</v>
      </c>
      <c r="AC31" s="413">
        <f>建設IO2!AC31/建設IO2!AC$48</f>
        <v>5.1873043625975468E-3</v>
      </c>
      <c r="AD31" s="413">
        <f>建設IO2!AD31/建設IO2!AD$48</f>
        <v>1.1847589837016368E-2</v>
      </c>
      <c r="AE31" s="413">
        <f>建設IO2!AE31/建設IO2!AE$48</f>
        <v>7.5719659427874531E-3</v>
      </c>
      <c r="AF31" s="413">
        <f>建設IO2!AF31/建設IO2!AF$48</f>
        <v>9.6942733137664119E-3</v>
      </c>
      <c r="AG31" s="413">
        <f>建設IO2!AG31/建設IO2!AG$48</f>
        <v>9.2974857372245829E-3</v>
      </c>
      <c r="AH31" s="413">
        <f>建設IO2!AH31/建設IO2!AH$48</f>
        <v>9.9381526713055602E-3</v>
      </c>
      <c r="AI31" s="413">
        <f>建設IO2!AI31/建設IO2!AI$48</f>
        <v>1.0112713669023417E-2</v>
      </c>
      <c r="AJ31" s="413">
        <f>建設IO2!AJ31/建設IO2!AJ$48</f>
        <v>1.0665396836475344E-2</v>
      </c>
      <c r="AK31" s="413">
        <f>建設IO2!AK31/建設IO2!AK$48</f>
        <v>1.0693097206629712E-2</v>
      </c>
      <c r="AL31" s="413">
        <f>建設IO2!AL31/建設IO2!AL$48</f>
        <v>1.0129304502615909E-2</v>
      </c>
      <c r="AM31" s="413">
        <f>建設IO2!AM31/建設IO2!AM$48</f>
        <v>7.5037908669630081E-3</v>
      </c>
      <c r="AN31" s="413">
        <f>建設IO2!AN31/建設IO2!AN$48</f>
        <v>1.1048549940352074E-2</v>
      </c>
      <c r="AO31" s="413">
        <f>建設IO2!AO31/建設IO2!AO$48</f>
        <v>1.2190836106052516E-2</v>
      </c>
      <c r="AP31" s="413">
        <f>建設IO2!AP31/建設IO2!AP$48</f>
        <v>1.0144321271700481E-2</v>
      </c>
      <c r="AQ31" s="413">
        <f>建設IO2!AQ31/建設IO2!AQ$48</f>
        <v>1.179725426736963E-2</v>
      </c>
      <c r="AR31" s="413">
        <f>建設IO2!AR31/建設IO2!AR$48</f>
        <v>7.839271973413409E-3</v>
      </c>
      <c r="AS31" s="413">
        <f>建設IO2!AS31/建設IO2!AS$48</f>
        <v>7.6382976775693666E-3</v>
      </c>
      <c r="AT31" s="413">
        <f>建設IO2!AT31/建設IO2!AT$48</f>
        <v>7.509140737200176E-3</v>
      </c>
      <c r="AU31" s="413">
        <f>建設IO2!AU31/建設IO2!AU$48</f>
        <v>8.366025428936049E-3</v>
      </c>
      <c r="AV31" s="413">
        <f>建設IO2!AV31/建設IO2!AV$48</f>
        <v>7.596539354294155E-3</v>
      </c>
      <c r="AW31" s="413">
        <f>建設IO2!AW31/建設IO2!AW$48</f>
        <v>9.7121227213865929E-3</v>
      </c>
      <c r="AX31" s="413">
        <f>建設IO2!AX31/建設IO2!AX$48</f>
        <v>9.914184182670498E-3</v>
      </c>
      <c r="AY31" s="413">
        <f>建設IO2!AY31/建設IO2!AY$48</f>
        <v>9.6779556357763745E-3</v>
      </c>
      <c r="AZ31" s="413">
        <f>建設IO2!AZ31/建設IO2!AZ$48</f>
        <v>1.0835339877755141E-2</v>
      </c>
      <c r="BA31" s="413">
        <f>建設IO2!BA31/建設IO2!BA$48</f>
        <v>4.0348175500764466E-3</v>
      </c>
      <c r="BB31" s="413">
        <f>建設IO2!BB31/建設IO2!BB$48</f>
        <v>9.7507408922236586E-3</v>
      </c>
      <c r="BC31" s="413">
        <f>建設IO2!BC31/建設IO2!BC$48</f>
        <v>1.2979830212610203E-2</v>
      </c>
      <c r="BD31" s="413">
        <f>建設IO2!BD31/建設IO2!BD$48</f>
        <v>1.2493755734795867E-2</v>
      </c>
      <c r="BE31" s="413">
        <f>建設IO2!BE31/建設IO2!BE$48</f>
        <v>1.1602709164620932E-2</v>
      </c>
      <c r="BF31" s="413">
        <f>建設IO2!BF31/建設IO2!BF$48</f>
        <v>1.2898690044047806E-2</v>
      </c>
      <c r="BG31" s="413">
        <f>建設IO2!BG31/建設IO2!BG$48</f>
        <v>1.5431578947368421E-2</v>
      </c>
      <c r="BH31" s="413">
        <f>建設IO2!BH31/建設IO2!BH$48</f>
        <v>8.4797550044398446E-3</v>
      </c>
      <c r="BI31" s="413">
        <f>建設IO2!BI31/建設IO2!BI$48</f>
        <v>1.2227665720026055E-2</v>
      </c>
      <c r="BJ31" s="413">
        <f>建設IO2!BJ31/建設IO2!BJ$48</f>
        <v>6.9576705959060415E-3</v>
      </c>
      <c r="BK31" s="413">
        <f>建設IO2!BK31/建設IO2!BK$48</f>
        <v>4.4270534602818528E-3</v>
      </c>
      <c r="BL31" s="413">
        <f>建設IO2!BL31/建設IO2!BL$48</f>
        <v>4.7663461028570001E-3</v>
      </c>
      <c r="BM31" s="413">
        <f>建設IO2!BM31/建設IO2!BM$48</f>
        <v>7.0511762856333452E-3</v>
      </c>
      <c r="BN31" s="413">
        <f>建設IO2!BN31/建設IO2!BN$48</f>
        <v>2.7739725317654567E-3</v>
      </c>
      <c r="BO31" s="413">
        <f>建設IO2!BO31/建設IO2!BO$48</f>
        <v>1.0291928319954659E-2</v>
      </c>
      <c r="BP31" s="413">
        <f>建設IO2!BP31/建設IO2!BP$48</f>
        <v>8.5013077603781489E-3</v>
      </c>
      <c r="BQ31" s="413">
        <f>建設IO2!BQ31/建設IO2!BQ$48</f>
        <v>8.9675061925747583E-3</v>
      </c>
      <c r="BR31" s="413">
        <f>建設IO2!BR31/建設IO2!BR$48</f>
        <v>1.0666418790558244E-2</v>
      </c>
      <c r="BS31" s="413">
        <f>建設IO2!BS31/建設IO2!BS$48</f>
        <v>7.5562625162230099E-3</v>
      </c>
      <c r="BT31" s="413">
        <f>建設IO2!BT31/建設IO2!BT$48</f>
        <v>9.5352550044737628E-3</v>
      </c>
      <c r="BU31" s="415">
        <f>建設IO2!BU31/建設IO2!BU$48</f>
        <v>1.3142133403602424E-2</v>
      </c>
    </row>
    <row r="32" spans="1:73">
      <c r="A32" s="102">
        <v>61</v>
      </c>
      <c r="B32" s="41" t="s">
        <v>26</v>
      </c>
      <c r="C32" s="412">
        <f>建設IO2!C32/建設IO2!C$48</f>
        <v>0</v>
      </c>
      <c r="D32" s="413">
        <f>建設IO2!D32/建設IO2!D$48</f>
        <v>0</v>
      </c>
      <c r="E32" s="413">
        <f>建設IO2!E32/建設IO2!E$48</f>
        <v>0</v>
      </c>
      <c r="F32" s="413">
        <f>建設IO2!F32/建設IO2!F$48</f>
        <v>0</v>
      </c>
      <c r="G32" s="413">
        <f>建設IO2!G32/建設IO2!G$48</f>
        <v>0</v>
      </c>
      <c r="H32" s="413">
        <f>建設IO2!H32/建設IO2!H$48</f>
        <v>0</v>
      </c>
      <c r="I32" s="413">
        <f>建設IO2!I32/建設IO2!I$48</f>
        <v>0</v>
      </c>
      <c r="J32" s="413">
        <f>建設IO2!J32/建設IO2!J$48</f>
        <v>0</v>
      </c>
      <c r="K32" s="413">
        <f>建設IO2!K32/建設IO2!K$48</f>
        <v>0</v>
      </c>
      <c r="L32" s="413">
        <f>建設IO2!L32/建設IO2!L$48</f>
        <v>0</v>
      </c>
      <c r="M32" s="413">
        <f>建設IO2!M32/建設IO2!M$48</f>
        <v>0</v>
      </c>
      <c r="N32" s="413">
        <f>建設IO2!N32/建設IO2!N$48</f>
        <v>0</v>
      </c>
      <c r="O32" s="413">
        <f>建設IO2!O32/建設IO2!O$48</f>
        <v>0</v>
      </c>
      <c r="P32" s="413">
        <f>建設IO2!P32/建設IO2!P$48</f>
        <v>0</v>
      </c>
      <c r="Q32" s="413">
        <f>建設IO2!Q32/建設IO2!Q$48</f>
        <v>0</v>
      </c>
      <c r="R32" s="413">
        <f>建設IO2!R32/建設IO2!R$48</f>
        <v>0</v>
      </c>
      <c r="S32" s="413">
        <f>建設IO2!S32/建設IO2!S$48</f>
        <v>0</v>
      </c>
      <c r="T32" s="413">
        <f>建設IO2!T32/建設IO2!T$48</f>
        <v>0</v>
      </c>
      <c r="U32" s="413">
        <f>建設IO2!U32/建設IO2!U$48</f>
        <v>0</v>
      </c>
      <c r="V32" s="413">
        <f>建設IO2!V32/建設IO2!V$48</f>
        <v>0</v>
      </c>
      <c r="W32" s="413">
        <f>建設IO2!W32/建設IO2!W$48</f>
        <v>0</v>
      </c>
      <c r="X32" s="413">
        <f>建設IO2!X32/建設IO2!X$48</f>
        <v>0</v>
      </c>
      <c r="Y32" s="413">
        <f>建設IO2!Y32/建設IO2!Y$48</f>
        <v>0</v>
      </c>
      <c r="Z32" s="413">
        <f>建設IO2!Z32/建設IO2!Z$48</f>
        <v>0</v>
      </c>
      <c r="AA32" s="413">
        <f>建設IO2!AA32/建設IO2!AA$48</f>
        <v>0</v>
      </c>
      <c r="AB32" s="413">
        <f>建設IO2!AB32/建設IO2!AB$48</f>
        <v>0</v>
      </c>
      <c r="AC32" s="413">
        <f>建設IO2!AC32/建設IO2!AC$48</f>
        <v>0</v>
      </c>
      <c r="AD32" s="413">
        <f>建設IO2!AD32/建設IO2!AD$48</f>
        <v>0</v>
      </c>
      <c r="AE32" s="413">
        <f>建設IO2!AE32/建設IO2!AE$48</f>
        <v>0</v>
      </c>
      <c r="AF32" s="413">
        <f>建設IO2!AF32/建設IO2!AF$48</f>
        <v>0</v>
      </c>
      <c r="AG32" s="413">
        <f>建設IO2!AG32/建設IO2!AG$48</f>
        <v>0</v>
      </c>
      <c r="AH32" s="413">
        <f>建設IO2!AH32/建設IO2!AH$48</f>
        <v>0</v>
      </c>
      <c r="AI32" s="413">
        <f>建設IO2!AI32/建設IO2!AI$48</f>
        <v>0</v>
      </c>
      <c r="AJ32" s="413">
        <f>建設IO2!AJ32/建設IO2!AJ$48</f>
        <v>0</v>
      </c>
      <c r="AK32" s="413">
        <f>建設IO2!AK32/建設IO2!AK$48</f>
        <v>0</v>
      </c>
      <c r="AL32" s="413">
        <f>建設IO2!AL32/建設IO2!AL$48</f>
        <v>0</v>
      </c>
      <c r="AM32" s="413">
        <f>建設IO2!AM32/建設IO2!AM$48</f>
        <v>0</v>
      </c>
      <c r="AN32" s="413">
        <f>建設IO2!AN32/建設IO2!AN$48</f>
        <v>0</v>
      </c>
      <c r="AO32" s="413">
        <f>建設IO2!AO32/建設IO2!AO$48</f>
        <v>0</v>
      </c>
      <c r="AP32" s="413">
        <f>建設IO2!AP32/建設IO2!AP$48</f>
        <v>0</v>
      </c>
      <c r="AQ32" s="413">
        <f>建設IO2!AQ32/建設IO2!AQ$48</f>
        <v>0</v>
      </c>
      <c r="AR32" s="413">
        <f>建設IO2!AR32/建設IO2!AR$48</f>
        <v>0</v>
      </c>
      <c r="AS32" s="413">
        <f>建設IO2!AS32/建設IO2!AS$48</f>
        <v>0</v>
      </c>
      <c r="AT32" s="413">
        <f>建設IO2!AT32/建設IO2!AT$48</f>
        <v>0</v>
      </c>
      <c r="AU32" s="413">
        <f>建設IO2!AU32/建設IO2!AU$48</f>
        <v>0</v>
      </c>
      <c r="AV32" s="413">
        <f>建設IO2!AV32/建設IO2!AV$48</f>
        <v>0</v>
      </c>
      <c r="AW32" s="413">
        <f>建設IO2!AW32/建設IO2!AW$48</f>
        <v>0</v>
      </c>
      <c r="AX32" s="413">
        <f>建設IO2!AX32/建設IO2!AX$48</f>
        <v>0</v>
      </c>
      <c r="AY32" s="413">
        <f>建設IO2!AY32/建設IO2!AY$48</f>
        <v>0</v>
      </c>
      <c r="AZ32" s="413">
        <f>建設IO2!AZ32/建設IO2!AZ$48</f>
        <v>0</v>
      </c>
      <c r="BA32" s="413">
        <f>建設IO2!BA32/建設IO2!BA$48</f>
        <v>0</v>
      </c>
      <c r="BB32" s="413">
        <f>建設IO2!BB32/建設IO2!BB$48</f>
        <v>0</v>
      </c>
      <c r="BC32" s="413">
        <f>建設IO2!BC32/建設IO2!BC$48</f>
        <v>0</v>
      </c>
      <c r="BD32" s="413">
        <f>建設IO2!BD32/建設IO2!BD$48</f>
        <v>0</v>
      </c>
      <c r="BE32" s="413">
        <f>建設IO2!BE32/建設IO2!BE$48</f>
        <v>0</v>
      </c>
      <c r="BF32" s="413">
        <f>建設IO2!BF32/建設IO2!BF$48</f>
        <v>0</v>
      </c>
      <c r="BG32" s="413">
        <f>建設IO2!BG32/建設IO2!BG$48</f>
        <v>0</v>
      </c>
      <c r="BH32" s="413">
        <f>建設IO2!BH32/建設IO2!BH$48</f>
        <v>0</v>
      </c>
      <c r="BI32" s="413">
        <f>建設IO2!BI32/建設IO2!BI$48</f>
        <v>0</v>
      </c>
      <c r="BJ32" s="413">
        <f>建設IO2!BJ32/建設IO2!BJ$48</f>
        <v>0</v>
      </c>
      <c r="BK32" s="413">
        <f>建設IO2!BK32/建設IO2!BK$48</f>
        <v>0</v>
      </c>
      <c r="BL32" s="413">
        <f>建設IO2!BL32/建設IO2!BL$48</f>
        <v>0</v>
      </c>
      <c r="BM32" s="413">
        <f>建設IO2!BM32/建設IO2!BM$48</f>
        <v>0</v>
      </c>
      <c r="BN32" s="413">
        <f>建設IO2!BN32/建設IO2!BN$48</f>
        <v>0</v>
      </c>
      <c r="BO32" s="413">
        <f>建設IO2!BO32/建設IO2!BO$48</f>
        <v>0</v>
      </c>
      <c r="BP32" s="413">
        <f>建設IO2!BP32/建設IO2!BP$48</f>
        <v>0</v>
      </c>
      <c r="BQ32" s="413">
        <f>建設IO2!BQ32/建設IO2!BQ$48</f>
        <v>0</v>
      </c>
      <c r="BR32" s="413">
        <f>建設IO2!BR32/建設IO2!BR$48</f>
        <v>0</v>
      </c>
      <c r="BS32" s="413">
        <f>建設IO2!BS32/建設IO2!BS$48</f>
        <v>0</v>
      </c>
      <c r="BT32" s="413">
        <f>建設IO2!BT32/建設IO2!BT$48</f>
        <v>0</v>
      </c>
      <c r="BU32" s="415">
        <f>建設IO2!BU32/建設IO2!BU$48</f>
        <v>0</v>
      </c>
    </row>
    <row r="33" spans="1:73">
      <c r="A33" s="103">
        <v>63</v>
      </c>
      <c r="B33" s="42" t="s">
        <v>27</v>
      </c>
      <c r="C33" s="416">
        <f>建設IO2!C33/建設IO2!C$48</f>
        <v>1.6444631184078727E-4</v>
      </c>
      <c r="D33" s="417">
        <f>建設IO2!D33/建設IO2!D$48</f>
        <v>2.1519303105225191E-4</v>
      </c>
      <c r="E33" s="417">
        <f>建設IO2!E33/建設IO2!E$48</f>
        <v>1.9900231945935818E-4</v>
      </c>
      <c r="F33" s="417">
        <f>建設IO2!F33/建設IO2!F$48</f>
        <v>2.0152703451392523E-4</v>
      </c>
      <c r="G33" s="417">
        <f>建設IO2!G33/建設IO2!G$48</f>
        <v>2.0002491619755647E-4</v>
      </c>
      <c r="H33" s="417">
        <f>建設IO2!H33/建設IO2!H$48</f>
        <v>2.5270672594745282E-4</v>
      </c>
      <c r="I33" s="417">
        <f>建設IO2!I33/建設IO2!I$48</f>
        <v>1.9596326515456026E-4</v>
      </c>
      <c r="J33" s="417">
        <f>建設IO2!J33/建設IO2!J$48</f>
        <v>2.3622047244094488E-4</v>
      </c>
      <c r="K33" s="417">
        <f>建設IO2!K33/建設IO2!K$48</f>
        <v>2.0959951156740997E-4</v>
      </c>
      <c r="L33" s="417">
        <f>建設IO2!L33/建設IO2!L$48</f>
        <v>2.0930208912747563E-4</v>
      </c>
      <c r="M33" s="417">
        <f>建設IO2!M33/建設IO2!M$48</f>
        <v>2.2550905352523712E-4</v>
      </c>
      <c r="N33" s="417">
        <f>建設IO2!N33/建設IO2!N$48</f>
        <v>1.7685463388186239E-4</v>
      </c>
      <c r="O33" s="417">
        <f>建設IO2!O33/建設IO2!O$48</f>
        <v>2.1273661693282567E-4</v>
      </c>
      <c r="P33" s="417">
        <f>建設IO2!P33/建設IO2!P$48</f>
        <v>1.5450478336334392E-4</v>
      </c>
      <c r="Q33" s="417">
        <f>建設IO2!Q33/建設IO2!Q$48</f>
        <v>1.833309829361162E-4</v>
      </c>
      <c r="R33" s="417">
        <f>建設IO2!R33/建設IO2!R$48</f>
        <v>2.3542204318672934E-4</v>
      </c>
      <c r="S33" s="417">
        <f>建設IO2!S33/建設IO2!S$48</f>
        <v>1.0008734895909157E-4</v>
      </c>
      <c r="T33" s="417">
        <f>建設IO2!T33/建設IO2!T$48</f>
        <v>8.6936866447585767E-5</v>
      </c>
      <c r="U33" s="417">
        <f>建設IO2!U33/建設IO2!U$48</f>
        <v>1.0114987742601659E-4</v>
      </c>
      <c r="V33" s="417">
        <f>建設IO2!V33/建設IO2!V$48</f>
        <v>2.4392442801477363E-4</v>
      </c>
      <c r="W33" s="417">
        <f>建設IO2!W33/建設IO2!W$48</f>
        <v>3.7817906778859789E-4</v>
      </c>
      <c r="X33" s="417">
        <f>建設IO2!X33/建設IO2!X$48</f>
        <v>1.9026056183943911E-4</v>
      </c>
      <c r="Y33" s="417">
        <f>建設IO2!Y33/建設IO2!Y$48</f>
        <v>2.132127281537716E-4</v>
      </c>
      <c r="Z33" s="417">
        <f>建設IO2!Z33/建設IO2!Z$48</f>
        <v>3.3919099339660088E-4</v>
      </c>
      <c r="AA33" s="417">
        <f>建設IO2!AA33/建設IO2!AA$48</f>
        <v>2.8643078020237212E-4</v>
      </c>
      <c r="AB33" s="417">
        <f>建設IO2!AB33/建設IO2!AB$48</f>
        <v>2.0007227874322596E-4</v>
      </c>
      <c r="AC33" s="417">
        <f>建設IO2!AC33/建設IO2!AC$48</f>
        <v>2.3540990608651372E-4</v>
      </c>
      <c r="AD33" s="417">
        <f>建設IO2!AD33/建設IO2!AD$48</f>
        <v>2.5367102327431641E-4</v>
      </c>
      <c r="AE33" s="417">
        <f>建設IO2!AE33/建設IO2!AE$48</f>
        <v>2.6320775161525387E-5</v>
      </c>
      <c r="AF33" s="417">
        <f>建設IO2!AF33/建設IO2!AF$48</f>
        <v>1.4227127377596402E-4</v>
      </c>
      <c r="AG33" s="417">
        <f>建設IO2!AG33/建設IO2!AG$48</f>
        <v>1.288561509704142E-4</v>
      </c>
      <c r="AH33" s="417">
        <f>建設IO2!AH33/建設IO2!AH$48</f>
        <v>1.8103667752358311E-4</v>
      </c>
      <c r="AI33" s="417">
        <f>建設IO2!AI33/建設IO2!AI$48</f>
        <v>1.7724995230083005E-4</v>
      </c>
      <c r="AJ33" s="417">
        <f>建設IO2!AJ33/建設IO2!AJ$48</f>
        <v>1.7306643904946962E-4</v>
      </c>
      <c r="AK33" s="417">
        <f>建設IO2!AK33/建設IO2!AK$48</f>
        <v>1.6871321177007979E-4</v>
      </c>
      <c r="AL33" s="417">
        <f>建設IO2!AL33/建設IO2!AL$48</f>
        <v>2.6204266777507702E-4</v>
      </c>
      <c r="AM33" s="417">
        <f>建設IO2!AM33/建設IO2!AM$48</f>
        <v>1.9840051395180757E-4</v>
      </c>
      <c r="AN33" s="417">
        <f>建設IO2!AN33/建設IO2!AN$48</f>
        <v>1.6420100321516159E-4</v>
      </c>
      <c r="AO33" s="417">
        <f>建設IO2!AO33/建設IO2!AO$48</f>
        <v>1.7800172524749087E-4</v>
      </c>
      <c r="AP33" s="417">
        <f>建設IO2!AP33/建設IO2!AP$48</f>
        <v>3.137418950010458E-4</v>
      </c>
      <c r="AQ33" s="417">
        <f>建設IO2!AQ33/建設IO2!AQ$48</f>
        <v>2.0880096048441822E-4</v>
      </c>
      <c r="AR33" s="417">
        <f>建設IO2!AR33/建設IO2!AR$48</f>
        <v>1.944586787826386E-4</v>
      </c>
      <c r="AS33" s="417">
        <f>建設IO2!AS33/建設IO2!AS$48</f>
        <v>1.9406988346652753E-4</v>
      </c>
      <c r="AT33" s="417">
        <f>建設IO2!AT33/建設IO2!AT$48</f>
        <v>1.7421563875717242E-4</v>
      </c>
      <c r="AU33" s="417">
        <f>建設IO2!AU33/建設IO2!AU$48</f>
        <v>3.025003544926029E-4</v>
      </c>
      <c r="AV33" s="417">
        <f>建設IO2!AV33/建設IO2!AV$48</f>
        <v>2.9542097488921711E-4</v>
      </c>
      <c r="AW33" s="417">
        <f>建設IO2!AW33/建設IO2!AW$48</f>
        <v>1.494172726367168E-4</v>
      </c>
      <c r="AX33" s="417">
        <f>建設IO2!AX33/建設IO2!AX$48</f>
        <v>1.9847270527748373E-4</v>
      </c>
      <c r="AY33" s="417">
        <f>建設IO2!AY33/建設IO2!AY$48</f>
        <v>2.0187146724932314E-4</v>
      </c>
      <c r="AZ33" s="417">
        <f>建設IO2!AZ33/建設IO2!AZ$48</f>
        <v>1.8521948508983145E-4</v>
      </c>
      <c r="BA33" s="417">
        <f>建設IO2!BA33/建設IO2!BA$48</f>
        <v>3.0909683010161556E-4</v>
      </c>
      <c r="BB33" s="417">
        <f>建設IO2!BB33/建設IO2!BB$48</f>
        <v>7.5406319411517014E-5</v>
      </c>
      <c r="BC33" s="417">
        <f>建設IO2!BC33/建設IO2!BC$48</f>
        <v>8.0786035698727742E-5</v>
      </c>
      <c r="BD33" s="417">
        <f>建設IO2!BD33/建設IO2!BD$48</f>
        <v>7.6289767347561551E-5</v>
      </c>
      <c r="BE33" s="417">
        <f>建設IO2!BE33/建設IO2!BE$48</f>
        <v>7.596535979593306E-5</v>
      </c>
      <c r="BF33" s="417">
        <f>建設IO2!BF33/建設IO2!BF$48</f>
        <v>8.6086919092643872E-5</v>
      </c>
      <c r="BG33" s="417">
        <f>建設IO2!BG33/建設IO2!BG$48</f>
        <v>9.6240601503759399E-5</v>
      </c>
      <c r="BH33" s="417">
        <f>建設IO2!BH33/建設IO2!BH$48</f>
        <v>6.7821259517699946E-5</v>
      </c>
      <c r="BI33" s="417">
        <f>建設IO2!BI33/建設IO2!BI$48</f>
        <v>6.78865776921473E-5</v>
      </c>
      <c r="BJ33" s="417">
        <f>建設IO2!BJ33/建設IO2!BJ$48</f>
        <v>7.721212745148504E-5</v>
      </c>
      <c r="BK33" s="417">
        <f>建設IO2!BK33/建設IO2!BK$48</f>
        <v>5.5231952959370527E-5</v>
      </c>
      <c r="BL33" s="417">
        <f>建設IO2!BL33/建設IO2!BL$48</f>
        <v>1.1229611237097644E-4</v>
      </c>
      <c r="BM33" s="417">
        <f>建設IO2!BM33/建設IO2!BM$48</f>
        <v>7.4714450708697702E-5</v>
      </c>
      <c r="BN33" s="417">
        <f>建設IO2!BN33/建設IO2!BN$48</f>
        <v>6.3209684138099684E-5</v>
      </c>
      <c r="BO33" s="417">
        <f>建設IO2!BO33/建設IO2!BO$48</f>
        <v>1.6247759014615849E-4</v>
      </c>
      <c r="BP33" s="417">
        <f>建設IO2!BP33/建設IO2!BP$48</f>
        <v>1.0787436731972001E-4</v>
      </c>
      <c r="BQ33" s="417">
        <f>建設IO2!BQ33/建設IO2!BQ$48</f>
        <v>1.5108298476620516E-4</v>
      </c>
      <c r="BR33" s="417">
        <f>建設IO2!BR33/建設IO2!BR$48</f>
        <v>1.6266869615230438E-4</v>
      </c>
      <c r="BS33" s="417">
        <f>建設IO2!BS33/建設IO2!BS$48</f>
        <v>2.101029752731959E-4</v>
      </c>
      <c r="BT33" s="417">
        <f>建設IO2!BT33/建設IO2!BT$48</f>
        <v>1.3477110443723894E-4</v>
      </c>
      <c r="BU33" s="418">
        <f>建設IO2!BU33/建設IO2!BU$48</f>
        <v>1.9006655729622671E-4</v>
      </c>
    </row>
    <row r="34" spans="1:73">
      <c r="A34" s="102">
        <v>64</v>
      </c>
      <c r="B34" s="41" t="s">
        <v>201</v>
      </c>
      <c r="C34" s="412">
        <f>建設IO2!C34/建設IO2!C$48</f>
        <v>1.2076197868257047E-6</v>
      </c>
      <c r="D34" s="413">
        <f>建設IO2!D34/建設IO2!D$48</f>
        <v>7.5146772748405429E-7</v>
      </c>
      <c r="E34" s="413">
        <f>建設IO2!E34/建設IO2!E$48</f>
        <v>5.5346751394753507E-7</v>
      </c>
      <c r="F34" s="413">
        <f>建設IO2!F34/建設IO2!F$48</f>
        <v>4.5033974193055919E-7</v>
      </c>
      <c r="G34" s="413">
        <f>建設IO2!G34/建設IO2!G$48</f>
        <v>4.6355716384138232E-7</v>
      </c>
      <c r="H34" s="413">
        <f>建設IO2!H34/建設IO2!H$48</f>
        <v>0</v>
      </c>
      <c r="I34" s="413">
        <f>建設IO2!I34/建設IO2!I$48</f>
        <v>6.7760465129515998E-7</v>
      </c>
      <c r="J34" s="413">
        <f>建設IO2!J34/建設IO2!J$48</f>
        <v>0</v>
      </c>
      <c r="K34" s="413">
        <f>建設IO2!K34/建設IO2!K$48</f>
        <v>7.3031188699445982E-7</v>
      </c>
      <c r="L34" s="413">
        <f>建設IO2!L34/建設IO2!L$48</f>
        <v>7.4396477178012666E-7</v>
      </c>
      <c r="M34" s="413">
        <f>建設IO2!M34/建設IO2!M$48</f>
        <v>0</v>
      </c>
      <c r="N34" s="413">
        <f>建設IO2!N34/建設IO2!N$48</f>
        <v>6.454548681819795E-7</v>
      </c>
      <c r="O34" s="413">
        <f>建設IO2!O34/建設IO2!O$48</f>
        <v>8.4085619341037823E-7</v>
      </c>
      <c r="P34" s="413">
        <f>建設IO2!P34/建設IO2!P$48</f>
        <v>5.2374502835031835E-7</v>
      </c>
      <c r="Q34" s="413">
        <f>建設IO2!Q34/建設IO2!Q$48</f>
        <v>0</v>
      </c>
      <c r="R34" s="413">
        <f>建設IO2!R34/建設IO2!R$48</f>
        <v>9.9885331639278118E-7</v>
      </c>
      <c r="S34" s="413">
        <f>建設IO2!S34/建設IO2!S$48</f>
        <v>9.0988499053719611E-6</v>
      </c>
      <c r="T34" s="413">
        <f>建設IO2!T34/建設IO2!T$48</f>
        <v>1.7387373289517154E-5</v>
      </c>
      <c r="U34" s="413">
        <f>建設IO2!U34/建設IO2!U$48</f>
        <v>8.4291564521680493E-6</v>
      </c>
      <c r="V34" s="413">
        <f>建設IO2!V34/建設IO2!V$48</f>
        <v>4.8997206832562495E-7</v>
      </c>
      <c r="W34" s="413">
        <f>建設IO2!W34/建設IO2!W$48</f>
        <v>0</v>
      </c>
      <c r="X34" s="413">
        <f>建設IO2!X34/建設IO2!X$48</f>
        <v>0</v>
      </c>
      <c r="Y34" s="413">
        <f>建設IO2!Y34/建設IO2!Y$48</f>
        <v>0</v>
      </c>
      <c r="Z34" s="413">
        <f>建設IO2!Z34/建設IO2!Z$48</f>
        <v>0</v>
      </c>
      <c r="AA34" s="413">
        <f>建設IO2!AA34/建設IO2!AA$48</f>
        <v>4.175375804699302E-7</v>
      </c>
      <c r="AB34" s="413">
        <f>建設IO2!AB34/建設IO2!AB$48</f>
        <v>4.2120479735415996E-7</v>
      </c>
      <c r="AC34" s="413">
        <f>建設IO2!AC34/建設IO2!AC$48</f>
        <v>7.533116994768439E-7</v>
      </c>
      <c r="AD34" s="413">
        <f>建設IO2!AD34/建設IO2!AD$48</f>
        <v>0</v>
      </c>
      <c r="AE34" s="413">
        <f>建設IO2!AE34/建設IO2!AE$48</f>
        <v>1.2024719616940533E-6</v>
      </c>
      <c r="AF34" s="413">
        <f>建設IO2!AF34/建設IO2!AF$48</f>
        <v>1.8648873416649302E-6</v>
      </c>
      <c r="AG34" s="413">
        <f>建設IO2!AG34/建設IO2!AG$48</f>
        <v>1.7964735876737087E-6</v>
      </c>
      <c r="AH34" s="413">
        <f>建設IO2!AH34/建設IO2!AH$48</f>
        <v>6.3410394929451179E-7</v>
      </c>
      <c r="AI34" s="413">
        <f>建設IO2!AI34/建設IO2!AI$48</f>
        <v>6.5285433628298363E-7</v>
      </c>
      <c r="AJ34" s="413">
        <f>建設IO2!AJ34/建設IO2!AJ$48</f>
        <v>6.0867446324549683E-7</v>
      </c>
      <c r="AK34" s="413">
        <f>建設IO2!AK34/建設IO2!AK$48</f>
        <v>8.9741070090467972E-7</v>
      </c>
      <c r="AL34" s="413">
        <f>建設IO2!AL34/建設IO2!AL$48</f>
        <v>0</v>
      </c>
      <c r="AM34" s="413">
        <f>建設IO2!AM34/建設IO2!AM$48</f>
        <v>0</v>
      </c>
      <c r="AN34" s="413">
        <f>建設IO2!AN34/建設IO2!AN$48</f>
        <v>5.8853406170308812E-7</v>
      </c>
      <c r="AO34" s="413">
        <f>建設IO2!AO34/建設IO2!AO$48</f>
        <v>0</v>
      </c>
      <c r="AP34" s="413">
        <f>建設IO2!AP34/建設IO2!AP$48</f>
        <v>0</v>
      </c>
      <c r="AQ34" s="413">
        <f>建設IO2!AQ34/建設IO2!AQ$48</f>
        <v>0</v>
      </c>
      <c r="AR34" s="413">
        <f>建設IO2!AR34/建設IO2!AR$48</f>
        <v>8.3458660421733301E-7</v>
      </c>
      <c r="AS34" s="413">
        <f>建設IO2!AS34/建設IO2!AS$48</f>
        <v>9.1542397861569587E-7</v>
      </c>
      <c r="AT34" s="413">
        <f>建設IO2!AT34/建設IO2!AT$48</f>
        <v>1.1167669151100798E-6</v>
      </c>
      <c r="AU34" s="413">
        <f>建設IO2!AU34/建設IO2!AU$48</f>
        <v>0</v>
      </c>
      <c r="AV34" s="413">
        <f>建設IO2!AV34/建設IO2!AV$48</f>
        <v>0</v>
      </c>
      <c r="AW34" s="413">
        <f>建設IO2!AW34/建設IO2!AW$48</f>
        <v>0</v>
      </c>
      <c r="AX34" s="413">
        <f>建設IO2!AX34/建設IO2!AX$48</f>
        <v>0</v>
      </c>
      <c r="AY34" s="413">
        <f>建設IO2!AY34/建設IO2!AY$48</f>
        <v>0</v>
      </c>
      <c r="AZ34" s="413">
        <f>建設IO2!AZ34/建設IO2!AZ$48</f>
        <v>0</v>
      </c>
      <c r="BA34" s="413">
        <f>建設IO2!BA34/建設IO2!BA$48</f>
        <v>0</v>
      </c>
      <c r="BB34" s="413">
        <f>建設IO2!BB34/建設IO2!BB$48</f>
        <v>8.0433407372284818E-7</v>
      </c>
      <c r="BC34" s="413">
        <f>建設IO2!BC34/建設IO2!BC$48</f>
        <v>6.2143104383636727E-7</v>
      </c>
      <c r="BD34" s="413">
        <f>建設IO2!BD34/建設IO2!BD$48</f>
        <v>1.0450653061309802E-6</v>
      </c>
      <c r="BE34" s="413">
        <f>建設IO2!BE34/建設IO2!BE$48</f>
        <v>0</v>
      </c>
      <c r="BF34" s="413">
        <f>建設IO2!BF34/建設IO2!BF$48</f>
        <v>0</v>
      </c>
      <c r="BG34" s="413">
        <f>建設IO2!BG34/建設IO2!BG$48</f>
        <v>0</v>
      </c>
      <c r="BH34" s="413">
        <f>建設IO2!BH34/建設IO2!BH$48</f>
        <v>1.3983764849010299E-6</v>
      </c>
      <c r="BI34" s="413">
        <f>建設IO2!BI34/建設IO2!BI$48</f>
        <v>0</v>
      </c>
      <c r="BJ34" s="413">
        <f>建設IO2!BJ34/建設IO2!BJ$48</f>
        <v>0</v>
      </c>
      <c r="BK34" s="413">
        <f>建設IO2!BK34/建設IO2!BK$48</f>
        <v>0</v>
      </c>
      <c r="BL34" s="413">
        <f>建設IO2!BL34/建設IO2!BL$48</f>
        <v>0</v>
      </c>
      <c r="BM34" s="413">
        <f>建設IO2!BM34/建設IO2!BM$48</f>
        <v>1.556551056431202E-6</v>
      </c>
      <c r="BN34" s="413">
        <f>建設IO2!BN34/建設IO2!BN$48</f>
        <v>1.4507140621858945E-5</v>
      </c>
      <c r="BO34" s="413">
        <f>建設IO2!BO34/建設IO2!BO$48</f>
        <v>1.9679344756536986E-6</v>
      </c>
      <c r="BP34" s="413">
        <f>建設IO2!BP34/建設IO2!BP$48</f>
        <v>2.8843413721850269E-6</v>
      </c>
      <c r="BQ34" s="413">
        <f>建設IO2!BQ34/建設IO2!BQ$48</f>
        <v>3.6552335024081898E-6</v>
      </c>
      <c r="BR34" s="413">
        <f>建設IO2!BR34/建設IO2!BR$48</f>
        <v>1.7428788873461184E-5</v>
      </c>
      <c r="BS34" s="413">
        <f>建設IO2!BS34/建設IO2!BS$48</f>
        <v>8.2717706800470826E-7</v>
      </c>
      <c r="BT34" s="413">
        <f>建設IO2!BT34/建設IO2!BT$48</f>
        <v>7.9746215643336644E-7</v>
      </c>
      <c r="BU34" s="415">
        <f>建設IO2!BU34/建設IO2!BU$48</f>
        <v>1.0200351912140969E-6</v>
      </c>
    </row>
    <row r="35" spans="1:73">
      <c r="A35" s="102">
        <v>65</v>
      </c>
      <c r="B35" s="41" t="s">
        <v>202</v>
      </c>
      <c r="C35" s="412">
        <f>建設IO2!C35/建設IO2!C$48</f>
        <v>9.8391259675025314E-4</v>
      </c>
      <c r="D35" s="413">
        <f>建設IO2!D35/建設IO2!D$48</f>
        <v>6.6846470122104284E-4</v>
      </c>
      <c r="E35" s="413">
        <f>建設IO2!E35/建設IO2!E$48</f>
        <v>2.2446182510094478E-4</v>
      </c>
      <c r="F35" s="413">
        <f>建設IO2!F35/建設IO2!F$48</f>
        <v>8.9279853837733356E-5</v>
      </c>
      <c r="G35" s="413">
        <f>建設IO2!G35/建設IO2!G$48</f>
        <v>8.8771196875624711E-5</v>
      </c>
      <c r="H35" s="413">
        <f>建設IO2!H35/建設IO2!H$48</f>
        <v>1.0661065000908165E-4</v>
      </c>
      <c r="I35" s="413">
        <f>建設IO2!I35/建設IO2!I$48</f>
        <v>3.8718329775005441E-4</v>
      </c>
      <c r="J35" s="413">
        <f>建設IO2!J35/建設IO2!J$48</f>
        <v>3.5433070866141734E-4</v>
      </c>
      <c r="K35" s="413">
        <f>建設IO2!K35/建設IO2!K$48</f>
        <v>3.6150438406225765E-4</v>
      </c>
      <c r="L35" s="413">
        <f>建設IO2!L35/建設IO2!L$48</f>
        <v>3.6032693779884136E-4</v>
      </c>
      <c r="M35" s="413">
        <f>建設IO2!M35/建設IO2!M$48</f>
        <v>4.2448763016515224E-4</v>
      </c>
      <c r="N35" s="413">
        <f>建設IO2!N35/建設IO2!N$48</f>
        <v>4.2115930148874163E-4</v>
      </c>
      <c r="O35" s="413">
        <f>建設IO2!O35/建設IO2!O$48</f>
        <v>4.1622381573813721E-4</v>
      </c>
      <c r="P35" s="413">
        <f>建設IO2!P35/建設IO2!P$48</f>
        <v>4.2423347296375788E-4</v>
      </c>
      <c r="Q35" s="413">
        <f>建設IO2!Q35/建設IO2!Q$48</f>
        <v>4.3717388238612327E-4</v>
      </c>
      <c r="R35" s="413">
        <f>建設IO2!R35/建設IO2!R$48</f>
        <v>1.2232111382286981E-3</v>
      </c>
      <c r="S35" s="413">
        <f>建設IO2!S35/建設IO2!S$48</f>
        <v>2.894734105609051E-3</v>
      </c>
      <c r="T35" s="413">
        <f>建設IO2!T35/建設IO2!T$48</f>
        <v>3.0601776989550187E-3</v>
      </c>
      <c r="U35" s="413">
        <f>建設IO2!U35/建設IO2!U$48</f>
        <v>2.881366647232778E-3</v>
      </c>
      <c r="V35" s="413">
        <f>建設IO2!V35/建設IO2!V$48</f>
        <v>1.1181979219304639E-3</v>
      </c>
      <c r="W35" s="413">
        <f>建設IO2!W35/建設IO2!W$48</f>
        <v>1.2462719279396977E-3</v>
      </c>
      <c r="X35" s="413">
        <f>建設IO2!X35/建設IO2!X$48</f>
        <v>8.4394149215922631E-4</v>
      </c>
      <c r="Y35" s="413">
        <f>建設IO2!Y35/建設IO2!Y$48</f>
        <v>1.1371345501534486E-3</v>
      </c>
      <c r="Z35" s="413">
        <f>建設IO2!Z35/建設IO2!Z$48</f>
        <v>1.0981609112450234E-3</v>
      </c>
      <c r="AA35" s="413">
        <f>建設IO2!AA35/建設IO2!AA$48</f>
        <v>1.2413392267371026E-3</v>
      </c>
      <c r="AB35" s="413">
        <f>建設IO2!AB35/建設IO2!AB$48</f>
        <v>9.8140717783519265E-4</v>
      </c>
      <c r="AC35" s="413">
        <f>建設IO2!AC35/建設IO2!AC$48</f>
        <v>1.1617949685181624E-3</v>
      </c>
      <c r="AD35" s="413">
        <f>建設IO2!AD35/建設IO2!AD$48</f>
        <v>1.0953976005027299E-3</v>
      </c>
      <c r="AE35" s="413">
        <f>建設IO2!AE35/建設IO2!AE$48</f>
        <v>1.9121976350850321E-3</v>
      </c>
      <c r="AF35" s="413">
        <f>建設IO2!AF35/建設IO2!AF$48</f>
        <v>1.0961611490375759E-3</v>
      </c>
      <c r="AG35" s="413">
        <f>建設IO2!AG35/建設IO2!AG$48</f>
        <v>1.041138101947263E-3</v>
      </c>
      <c r="AH35" s="413">
        <f>建設IO2!AH35/建設IO2!AH$48</f>
        <v>6.9117330473101788E-4</v>
      </c>
      <c r="AI35" s="413">
        <f>建設IO2!AI35/建設IO2!AI$48</f>
        <v>6.9904378057500469E-4</v>
      </c>
      <c r="AJ35" s="413">
        <f>建設IO2!AJ35/建設IO2!AJ$48</f>
        <v>7.472493493777217E-4</v>
      </c>
      <c r="AK35" s="413">
        <f>建設IO2!AK35/建設IO2!AK$48</f>
        <v>7.4933793525540761E-4</v>
      </c>
      <c r="AL35" s="413">
        <f>建設IO2!AL35/建設IO2!AL$48</f>
        <v>7.0480441677434513E-4</v>
      </c>
      <c r="AM35" s="413">
        <f>建設IO2!AM35/建設IO2!AM$48</f>
        <v>5.3851568072633483E-4</v>
      </c>
      <c r="AN35" s="413">
        <f>建設IO2!AN35/建設IO2!AN$48</f>
        <v>7.7863056363318558E-4</v>
      </c>
      <c r="AO35" s="413">
        <f>建設IO2!AO35/建設IO2!AO$48</f>
        <v>8.2611057102040632E-4</v>
      </c>
      <c r="AP35" s="413">
        <f>建設IO2!AP35/建設IO2!AP$48</f>
        <v>7.320644216691069E-4</v>
      </c>
      <c r="AQ35" s="413">
        <f>建設IO2!AQ35/建設IO2!AQ$48</f>
        <v>7.8300360181656837E-4</v>
      </c>
      <c r="AR35" s="413">
        <f>建設IO2!AR35/建設IO2!AR$48</f>
        <v>5.007519625303998E-4</v>
      </c>
      <c r="AS35" s="413">
        <f>建設IO2!AS35/建設IO2!AS$48</f>
        <v>4.8609013264493448E-4</v>
      </c>
      <c r="AT35" s="413">
        <f>建設IO2!AT35/建設IO2!AT$48</f>
        <v>4.7239240509156373E-4</v>
      </c>
      <c r="AU35" s="413">
        <f>建設IO2!AU35/建設IO2!AU$48</f>
        <v>5.3882875643994897E-4</v>
      </c>
      <c r="AV35" s="413">
        <f>建設IO2!AV35/建設IO2!AV$48</f>
        <v>5.7677428430751921E-4</v>
      </c>
      <c r="AW35" s="413">
        <f>建設IO2!AW35/建設IO2!AW$48</f>
        <v>4.9805757545572267E-4</v>
      </c>
      <c r="AX35" s="413">
        <f>建設IO2!AX35/建設IO2!AX$48</f>
        <v>6.5212460305458947E-4</v>
      </c>
      <c r="AY35" s="413">
        <f>建設IO2!AY35/建設IO2!AY$48</f>
        <v>6.6498836270365274E-4</v>
      </c>
      <c r="AZ35" s="413">
        <f>建設IO2!AZ35/建設IO2!AZ$48</f>
        <v>6.0196332654195218E-4</v>
      </c>
      <c r="BA35" s="413">
        <f>建設IO2!BA35/建設IO2!BA$48</f>
        <v>4.2500814138972143E-4</v>
      </c>
      <c r="BB35" s="413">
        <f>建設IO2!BB35/建設IO2!BB$48</f>
        <v>6.332119995383122E-4</v>
      </c>
      <c r="BC35" s="413">
        <f>建設IO2!BC35/建設IO2!BC$48</f>
        <v>6.3883111306378552E-4</v>
      </c>
      <c r="BD35" s="413">
        <f>建設IO2!BD35/建設IO2!BD$48</f>
        <v>6.7615725306674414E-4</v>
      </c>
      <c r="BE35" s="413">
        <f>建設IO2!BE35/建設IO2!BE$48</f>
        <v>4.7978121976378771E-4</v>
      </c>
      <c r="BF35" s="413">
        <f>建設IO2!BF35/建設IO2!BF$48</f>
        <v>7.4608663213624686E-4</v>
      </c>
      <c r="BG35" s="413">
        <f>建設IO2!BG35/建設IO2!BG$48</f>
        <v>6.2857142857142853E-4</v>
      </c>
      <c r="BH35" s="413">
        <f>建設IO2!BH35/建設IO2!BH$48</f>
        <v>7.7050544318046747E-4</v>
      </c>
      <c r="BI35" s="413">
        <f>建設IO2!BI35/建設IO2!BI$48</f>
        <v>6.5785326477866548E-4</v>
      </c>
      <c r="BJ35" s="413">
        <f>建設IO2!BJ35/建設IO2!BJ$48</f>
        <v>4.6327276470891027E-4</v>
      </c>
      <c r="BK35" s="413">
        <f>建設IO2!BK35/建設IO2!BK$48</f>
        <v>4.1211534131222621E-4</v>
      </c>
      <c r="BL35" s="413">
        <f>建設IO2!BL35/建設IO2!BL$48</f>
        <v>3.9927506620791625E-4</v>
      </c>
      <c r="BM35" s="413">
        <f>建設IO2!BM35/建設IO2!BM$48</f>
        <v>5.1833150179159029E-4</v>
      </c>
      <c r="BN35" s="413">
        <f>建設IO2!BN35/建設IO2!BN$48</f>
        <v>5.4308517142259097E-3</v>
      </c>
      <c r="BO35" s="413">
        <f>建設IO2!BO35/建設IO2!BO$48</f>
        <v>1.1790387427260223E-3</v>
      </c>
      <c r="BP35" s="413">
        <f>建設IO2!BP35/建設IO2!BP$48</f>
        <v>5.007216622113207E-4</v>
      </c>
      <c r="BQ35" s="413">
        <f>建設IO2!BQ35/建設IO2!BQ$48</f>
        <v>6.3113698474914738E-4</v>
      </c>
      <c r="BR35" s="413">
        <f>建設IO2!BR35/建設IO2!BR$48</f>
        <v>5.1705406991268174E-4</v>
      </c>
      <c r="BS35" s="413">
        <f>建設IO2!BS35/建設IO2!BS$48</f>
        <v>1.216777467034926E-3</v>
      </c>
      <c r="BT35" s="413">
        <f>建設IO2!BT35/建設IO2!BT$48</f>
        <v>1.107674935285946E-3</v>
      </c>
      <c r="BU35" s="415">
        <f>建設IO2!BU35/建設IO2!BU$48</f>
        <v>1.7854015963550743E-3</v>
      </c>
    </row>
    <row r="36" spans="1:73">
      <c r="A36" s="102">
        <v>66</v>
      </c>
      <c r="B36" s="41" t="s">
        <v>28</v>
      </c>
      <c r="C36" s="412">
        <f>建設IO2!C36/建設IO2!C$48</f>
        <v>9.5677615501875674E-2</v>
      </c>
      <c r="D36" s="413">
        <f>建設IO2!D36/建設IO2!D$48</f>
        <v>8.5378518222460481E-2</v>
      </c>
      <c r="E36" s="413">
        <f>建設IO2!E36/建設IO2!E$48</f>
        <v>7.4619351179872825E-2</v>
      </c>
      <c r="F36" s="413">
        <f>建設IO2!F36/建設IO2!F$48</f>
        <v>5.6199247414740271E-2</v>
      </c>
      <c r="G36" s="413">
        <f>建設IO2!G36/建設IO2!G$48</f>
        <v>5.6470881367030074E-2</v>
      </c>
      <c r="H36" s="413">
        <f>建設IO2!H36/建設IO2!H$48</f>
        <v>4.6944222887332285E-2</v>
      </c>
      <c r="I36" s="413">
        <f>建設IO2!I36/建設IO2!I$48</f>
        <v>9.6792029851466344E-2</v>
      </c>
      <c r="J36" s="413">
        <f>建設IO2!J36/建設IO2!J$48</f>
        <v>7.0659448818897644E-2</v>
      </c>
      <c r="K36" s="413">
        <f>建設IO2!K36/建設IO2!K$48</f>
        <v>0.11094752124842436</v>
      </c>
      <c r="L36" s="413">
        <f>建設IO2!L36/建設IO2!L$48</f>
        <v>0.11196198637602112</v>
      </c>
      <c r="M36" s="413">
        <f>建設IO2!M36/建設IO2!M$48</f>
        <v>5.6682363865490484E-2</v>
      </c>
      <c r="N36" s="413">
        <f>建設IO2!N36/建設IO2!N$48</f>
        <v>7.7752784330937616E-2</v>
      </c>
      <c r="O36" s="413">
        <f>建設IO2!O36/建設IO2!O$48</f>
        <v>0.14308849843264407</v>
      </c>
      <c r="P36" s="413">
        <f>建設IO2!P36/建設IO2!P$48</f>
        <v>3.7057055735898424E-2</v>
      </c>
      <c r="Q36" s="413">
        <f>建設IO2!Q36/建設IO2!Q$48</f>
        <v>0.14617120293329572</v>
      </c>
      <c r="R36" s="413">
        <f>建設IO2!R36/建設IO2!R$48</f>
        <v>9.882124551783783E-2</v>
      </c>
      <c r="S36" s="413">
        <f>建設IO2!S36/建設IO2!S$48</f>
        <v>7.1904311295052301E-2</v>
      </c>
      <c r="T36" s="413">
        <f>建設IO2!T36/建設IO2!T$48</f>
        <v>8.2729122111522613E-2</v>
      </c>
      <c r="U36" s="413">
        <f>建設IO2!U36/建設IO2!U$48</f>
        <v>7.1029691703602765E-2</v>
      </c>
      <c r="V36" s="413">
        <f>建設IO2!V36/建設IO2!V$48</f>
        <v>0.100512298462239</v>
      </c>
      <c r="W36" s="413">
        <f>建設IO2!W36/建設IO2!W$48</f>
        <v>7.8652651121214986E-2</v>
      </c>
      <c r="X36" s="413">
        <f>建設IO2!X36/建設IO2!X$48</f>
        <v>5.8537738861942856E-2</v>
      </c>
      <c r="Y36" s="413">
        <f>建設IO2!Y36/建設IO2!Y$48</f>
        <v>9.5842351801001452E-2</v>
      </c>
      <c r="Z36" s="413">
        <f>建設IO2!Z36/建設IO2!Z$48</f>
        <v>0.10289635429822346</v>
      </c>
      <c r="AA36" s="413">
        <f>建設IO2!AA36/建設IO2!AA$48</f>
        <v>0.10121653749445719</v>
      </c>
      <c r="AB36" s="413">
        <f>建設IO2!AB36/建設IO2!AB$48</f>
        <v>7.0409857540113432E-2</v>
      </c>
      <c r="AC36" s="413">
        <f>建設IO2!AC36/建設IO2!AC$48</f>
        <v>0.11935376402548679</v>
      </c>
      <c r="AD36" s="413">
        <f>建設IO2!AD36/建設IO2!AD$48</f>
        <v>0.11566245611203035</v>
      </c>
      <c r="AE36" s="413">
        <f>建設IO2!AE36/建設IO2!AE$48</f>
        <v>3.4385220176624424E-2</v>
      </c>
      <c r="AF36" s="413">
        <f>建設IO2!AF36/建設IO2!AF$48</f>
        <v>0.13298835534898276</v>
      </c>
      <c r="AG36" s="413">
        <f>建設IO2!AG36/建設IO2!AG$48</f>
        <v>0.15772107199825186</v>
      </c>
      <c r="AH36" s="413">
        <f>建設IO2!AH36/建設IO2!AH$48</f>
        <v>0.14124776438726377</v>
      </c>
      <c r="AI36" s="413">
        <f>建設IO2!AI36/建設IO2!AI$48</f>
        <v>0.14166726919681452</v>
      </c>
      <c r="AJ36" s="413">
        <f>建設IO2!AJ36/建設IO2!AJ$48</f>
        <v>0.15336324089123737</v>
      </c>
      <c r="AK36" s="413">
        <f>建設IO2!AK36/建設IO2!AK$48</f>
        <v>0.1518100325131897</v>
      </c>
      <c r="AL36" s="413">
        <f>建設IO2!AL36/建設IO2!AL$48</f>
        <v>0.13217793600737335</v>
      </c>
      <c r="AM36" s="413">
        <f>建設IO2!AM36/建設IO2!AM$48</f>
        <v>0.13976371443552693</v>
      </c>
      <c r="AN36" s="413">
        <f>建設IO2!AN36/建設IO2!AN$48</f>
        <v>0.15763825989311045</v>
      </c>
      <c r="AO36" s="413">
        <f>建設IO2!AO36/建設IO2!AO$48</f>
        <v>0.16365661185126359</v>
      </c>
      <c r="AP36" s="413">
        <f>建設IO2!AP36/建設IO2!AP$48</f>
        <v>0.12852959631876176</v>
      </c>
      <c r="AQ36" s="413">
        <f>建設IO2!AQ36/建設IO2!AQ$48</f>
        <v>0.15477371195907502</v>
      </c>
      <c r="AR36" s="413">
        <f>建設IO2!AR36/建設IO2!AR$48</f>
        <v>9.3556323746158812E-2</v>
      </c>
      <c r="AS36" s="413">
        <f>建設IO2!AS36/建設IO2!AS$48</f>
        <v>9.4686879228114501E-2</v>
      </c>
      <c r="AT36" s="413">
        <f>建設IO2!AT36/建設IO2!AT$48</f>
        <v>9.8628386874861806E-2</v>
      </c>
      <c r="AU36" s="413">
        <f>建設IO2!AU36/建設IO2!AU$48</f>
        <v>8.9228151439239969E-2</v>
      </c>
      <c r="AV36" s="413">
        <f>建設IO2!AV36/建設IO2!AV$48</f>
        <v>5.7874375747344727E-2</v>
      </c>
      <c r="AW36" s="413">
        <f>建設IO2!AW36/建設IO2!AW$48</f>
        <v>7.7995816316366179E-2</v>
      </c>
      <c r="AX36" s="413">
        <f>建設IO2!AX36/建設IO2!AX$48</f>
        <v>8.1884167548767581E-2</v>
      </c>
      <c r="AY36" s="413">
        <f>建設IO2!AY36/建設IO2!AY$48</f>
        <v>8.0463591887141972E-2</v>
      </c>
      <c r="AZ36" s="413">
        <f>建設IO2!AZ36/建設IO2!AZ$48</f>
        <v>8.7423596962400443E-2</v>
      </c>
      <c r="BA36" s="413">
        <f>建設IO2!BA36/建設IO2!BA$48</f>
        <v>0.12706087551677125</v>
      </c>
      <c r="BB36" s="413">
        <f>建設IO2!BB36/建設IO2!BB$48</f>
        <v>0.18445089520371571</v>
      </c>
      <c r="BC36" s="413">
        <f>建設IO2!BC36/建設IO2!BC$48</f>
        <v>0.23008297968728347</v>
      </c>
      <c r="BD36" s="413">
        <f>建設IO2!BD36/建設IO2!BD$48</f>
        <v>0.22833736380186398</v>
      </c>
      <c r="BE36" s="413">
        <f>建設IO2!BE36/建設IO2!BE$48</f>
        <v>0.23900301462533086</v>
      </c>
      <c r="BF36" s="413">
        <f>建設IO2!BF36/建設IO2!BF$48</f>
        <v>0.18221731207942954</v>
      </c>
      <c r="BG36" s="413">
        <f>建設IO2!BG36/建設IO2!BG$48</f>
        <v>0.23843007518796994</v>
      </c>
      <c r="BH36" s="413">
        <f>建設IO2!BH36/建設IO2!BH$48</f>
        <v>0.18004656593694721</v>
      </c>
      <c r="BI36" s="413">
        <f>建設IO2!BI36/建設IO2!BI$48</f>
        <v>0.11058076967215633</v>
      </c>
      <c r="BJ36" s="413">
        <f>建設IO2!BJ36/建設IO2!BJ$48</f>
        <v>4.397659614625693E-2</v>
      </c>
      <c r="BK36" s="413">
        <f>建設IO2!BK36/建設IO2!BK$48</f>
        <v>0.17029710542080376</v>
      </c>
      <c r="BL36" s="413">
        <f>建設IO2!BL36/建設IO2!BL$48</f>
        <v>0.31378029265614621</v>
      </c>
      <c r="BM36" s="413">
        <f>建設IO2!BM36/建設IO2!BM$48</f>
        <v>0.11723164281511597</v>
      </c>
      <c r="BN36" s="413">
        <f>建設IO2!BN36/建設IO2!BN$48</f>
        <v>0.12765662012637791</v>
      </c>
      <c r="BO36" s="413">
        <f>建設IO2!BO36/建設IO2!BO$48</f>
        <v>9.5735092404363301E-2</v>
      </c>
      <c r="BP36" s="413">
        <f>建設IO2!BP36/建設IO2!BP$48</f>
        <v>9.8783500182867245E-2</v>
      </c>
      <c r="BQ36" s="413">
        <f>建設IO2!BQ36/建設IO2!BQ$48</f>
        <v>8.4248258585838898E-2</v>
      </c>
      <c r="BR36" s="413">
        <f>建設IO2!BR36/建設IO2!BR$48</f>
        <v>8.795147825177628E-2</v>
      </c>
      <c r="BS36" s="413">
        <f>建設IO2!BS36/建設IO2!BS$48</f>
        <v>8.4076758723202569E-2</v>
      </c>
      <c r="BT36" s="413">
        <f>建設IO2!BT36/建設IO2!BT$48</f>
        <v>7.9268535811633054E-2</v>
      </c>
      <c r="BU36" s="415">
        <f>建設IO2!BU36/建設IO2!BU$48</f>
        <v>0.10941237472692808</v>
      </c>
    </row>
    <row r="37" spans="1:73">
      <c r="A37" s="102">
        <v>67</v>
      </c>
      <c r="B37" s="41" t="s">
        <v>29</v>
      </c>
      <c r="C37" s="412">
        <f>建設IO2!C37/建設IO2!C$48</f>
        <v>2.6075836527414745E-4</v>
      </c>
      <c r="D37" s="413">
        <f>建設IO2!D37/建設IO2!D$48</f>
        <v>1.9808006144000139E-4</v>
      </c>
      <c r="E37" s="413">
        <f>建設IO2!E37/建設IO2!E$48</f>
        <v>1.5859919094118812E-4</v>
      </c>
      <c r="F37" s="413">
        <f>建設IO2!F37/建設IO2!F$48</f>
        <v>1.2722097709538298E-4</v>
      </c>
      <c r="G37" s="413">
        <f>建設IO2!G37/建設IO2!G$48</f>
        <v>1.2643521643773703E-4</v>
      </c>
      <c r="H37" s="413">
        <f>建設IO2!H37/建設IO2!H$48</f>
        <v>1.5399316112422906E-4</v>
      </c>
      <c r="I37" s="413">
        <f>建設IO2!I37/建設IO2!I$48</f>
        <v>1.9636982794533737E-4</v>
      </c>
      <c r="J37" s="413">
        <f>建設IO2!J37/建設IO2!J$48</f>
        <v>1.8700787401574803E-4</v>
      </c>
      <c r="K37" s="413">
        <f>建設IO2!K37/建設IO2!K$48</f>
        <v>1.8355172093127424E-4</v>
      </c>
      <c r="L37" s="413">
        <f>建設IO2!L37/建設IO2!L$48</f>
        <v>1.832633221151712E-4</v>
      </c>
      <c r="M37" s="413">
        <f>建設IO2!M37/建設IO2!M$48</f>
        <v>1.9897857663991509E-4</v>
      </c>
      <c r="N37" s="413">
        <f>建設IO2!N37/建設IO2!N$48</f>
        <v>2.1332283393414423E-4</v>
      </c>
      <c r="O37" s="413">
        <f>建設IO2!O37/建設IO2!O$48</f>
        <v>2.1105490454600493E-4</v>
      </c>
      <c r="P37" s="413">
        <f>建設IO2!P37/建設IO2!P$48</f>
        <v>2.1473546162363054E-4</v>
      </c>
      <c r="Q37" s="413">
        <f>建設IO2!Q37/建設IO2!Q$48</f>
        <v>2.1153574954167254E-4</v>
      </c>
      <c r="R37" s="413">
        <f>建設IO2!R37/建設IO2!R$48</f>
        <v>2.4740828298344268E-4</v>
      </c>
      <c r="S37" s="413">
        <f>建設IO2!S37/建設IO2!S$48</f>
        <v>2.0277436931971798E-4</v>
      </c>
      <c r="T37" s="413">
        <f>建設IO2!T37/建設IO2!T$48</f>
        <v>2.2603585276372297E-4</v>
      </c>
      <c r="U37" s="413">
        <f>建設IO2!U37/建設IO2!U$48</f>
        <v>2.008948954433385E-4</v>
      </c>
      <c r="V37" s="413">
        <f>建設IO2!V37/建設IO2!V$48</f>
        <v>2.5021240289161914E-4</v>
      </c>
      <c r="W37" s="413">
        <f>建設IO2!W37/建設IO2!W$48</f>
        <v>2.8363430084144843E-4</v>
      </c>
      <c r="X37" s="413">
        <f>建設IO2!X37/建設IO2!X$48</f>
        <v>1.8890155782630026E-4</v>
      </c>
      <c r="Y37" s="413">
        <f>建設IO2!Y37/建設IO2!Y$48</f>
        <v>2.5520917460830237E-4</v>
      </c>
      <c r="Z37" s="413">
        <f>建設IO2!Z37/建設IO2!Z$48</f>
        <v>2.4657501293015311E-4</v>
      </c>
      <c r="AA37" s="413">
        <f>建設IO2!AA37/建設IO2!AA$48</f>
        <v>2.7766249101250358E-4</v>
      </c>
      <c r="AB37" s="413">
        <f>建設IO2!AB37/建設IO2!AB$48</f>
        <v>2.1944769942151734E-4</v>
      </c>
      <c r="AC37" s="413">
        <f>建設IO2!AC37/建設IO2!AC$48</f>
        <v>2.5970420839464191E-4</v>
      </c>
      <c r="AD37" s="413">
        <f>建設IO2!AD37/建設IO2!AD$48</f>
        <v>2.4790577274535466E-4</v>
      </c>
      <c r="AE37" s="413">
        <f>建設IO2!AE37/建設IO2!AE$48</f>
        <v>1.1236432442052209E-4</v>
      </c>
      <c r="AF37" s="413">
        <f>建設IO2!AF37/建設IO2!AF$48</f>
        <v>4.0531854091606996E-4</v>
      </c>
      <c r="AG37" s="413">
        <f>建設IO2!AG37/建設IO2!AG$48</f>
        <v>4.0657463604669983E-4</v>
      </c>
      <c r="AH37" s="413">
        <f>建設IO2!AH37/建設IO2!AH$48</f>
        <v>4.1882565850902503E-4</v>
      </c>
      <c r="AI37" s="413">
        <f>建設IO2!AI37/建設IO2!AI$48</f>
        <v>4.1080859110606744E-4</v>
      </c>
      <c r="AJ37" s="413">
        <f>建設IO2!AJ37/建設IO2!AJ$48</f>
        <v>4.0497140954600394E-4</v>
      </c>
      <c r="AK37" s="413">
        <f>建設IO2!AK37/建設IO2!AK$48</f>
        <v>4.0293740470620119E-4</v>
      </c>
      <c r="AL37" s="413">
        <f>建設IO2!AL37/建設IO2!AL$48</f>
        <v>6.0540892210104004E-4</v>
      </c>
      <c r="AM37" s="413">
        <f>建設IO2!AM37/建設IO2!AM$48</f>
        <v>4.3931542375043103E-4</v>
      </c>
      <c r="AN37" s="413">
        <f>建設IO2!AN37/建設IO2!AN$48</f>
        <v>3.9255221915595977E-4</v>
      </c>
      <c r="AO37" s="413">
        <f>建設IO2!AO37/建設IO2!AO$48</f>
        <v>3.7426003769985258E-4</v>
      </c>
      <c r="AP37" s="413">
        <f>建設IO2!AP37/建設IO2!AP$48</f>
        <v>5.229031583350763E-4</v>
      </c>
      <c r="AQ37" s="413">
        <f>建設IO2!AQ37/建設IO2!AQ$48</f>
        <v>4.6980216108994099E-4</v>
      </c>
      <c r="AR37" s="413">
        <f>建設IO2!AR37/建設IO2!AR$48</f>
        <v>4.3481962079723049E-4</v>
      </c>
      <c r="AS37" s="413">
        <f>建設IO2!AS37/建設IO2!AS$48</f>
        <v>4.3116469392799275E-4</v>
      </c>
      <c r="AT37" s="413">
        <f>建設IO2!AT37/建設IO2!AT$48</f>
        <v>3.8863488645830775E-4</v>
      </c>
      <c r="AU37" s="413">
        <f>建設IO2!AU37/建設IO2!AU$48</f>
        <v>6.8062579760835656E-4</v>
      </c>
      <c r="AV37" s="413">
        <f>建設IO2!AV37/建設IO2!AV$48</f>
        <v>6.3304494619117959E-4</v>
      </c>
      <c r="AW37" s="413">
        <f>建設IO2!AW37/建設IO2!AW$48</f>
        <v>2.988345452734336E-4</v>
      </c>
      <c r="AX37" s="413">
        <f>建設IO2!AX37/建設IO2!AX$48</f>
        <v>4.7255406018448508E-4</v>
      </c>
      <c r="AY37" s="413">
        <f>建設IO2!AY37/建設IO2!AY$48</f>
        <v>4.749916876454662E-4</v>
      </c>
      <c r="AZ37" s="413">
        <f>建設IO2!AZ37/建設IO2!AZ$48</f>
        <v>4.630487127245786E-4</v>
      </c>
      <c r="BA37" s="413">
        <f>建設IO2!BA37/建設IO2!BA$48</f>
        <v>6.8994828147682049E-4</v>
      </c>
      <c r="BB37" s="413">
        <f>建設IO2!BB37/建設IO2!BB$48</f>
        <v>4.5444875165340926E-4</v>
      </c>
      <c r="BC37" s="413">
        <f>建設IO2!BC37/建設IO2!BC$48</f>
        <v>3.2252271175107464E-4</v>
      </c>
      <c r="BD37" s="413">
        <f>建設IO2!BD37/建設IO2!BD$48</f>
        <v>3.0829426530863913E-4</v>
      </c>
      <c r="BE37" s="413">
        <f>建設IO2!BE37/建設IO2!BE$48</f>
        <v>2.7987237819554283E-4</v>
      </c>
      <c r="BF37" s="413">
        <f>建設IO2!BF37/建設IO2!BF$48</f>
        <v>4.4478241531199336E-4</v>
      </c>
      <c r="BG37" s="413">
        <f>建設IO2!BG37/建設IO2!BG$48</f>
        <v>3.6992481203007517E-4</v>
      </c>
      <c r="BH37" s="413">
        <f>建設IO2!BH37/建設IO2!BH$48</f>
        <v>7.5582249008900666E-4</v>
      </c>
      <c r="BI37" s="413">
        <f>建設IO2!BI37/建設IO2!BI$48</f>
        <v>2.5699918697741478E-4</v>
      </c>
      <c r="BJ37" s="413">
        <f>建設IO2!BJ37/建設IO2!BJ$48</f>
        <v>3.9463976252981247E-4</v>
      </c>
      <c r="BK37" s="413">
        <f>建設IO2!BK37/建設IO2!BK$48</f>
        <v>5.6506536489202156E-4</v>
      </c>
      <c r="BL37" s="413">
        <f>建設IO2!BL37/建設IO2!BL$48</f>
        <v>4.4606511302915645E-4</v>
      </c>
      <c r="BM37" s="413">
        <f>建設IO2!BM37/建設IO2!BM$48</f>
        <v>2.7862263910118518E-4</v>
      </c>
      <c r="BN37" s="413">
        <f>建設IO2!BN37/建設IO2!BN$48</f>
        <v>7.9789273420224197E-5</v>
      </c>
      <c r="BO37" s="413">
        <f>建設IO2!BO37/建設IO2!BO$48</f>
        <v>4.0342656750900823E-4</v>
      </c>
      <c r="BP37" s="413">
        <f>建設IO2!BP37/建設IO2!BP$48</f>
        <v>2.4978396283122334E-4</v>
      </c>
      <c r="BQ37" s="413">
        <f>建設IO2!BQ37/建設IO2!BQ$48</f>
        <v>3.8989157359020692E-4</v>
      </c>
      <c r="BR37" s="413">
        <f>建設IO2!BR37/建設IO2!BR$48</f>
        <v>1.7428788873461183E-4</v>
      </c>
      <c r="BS37" s="413">
        <f>建設IO2!BS37/建設IO2!BS$48</f>
        <v>6.8490261230789843E-4</v>
      </c>
      <c r="BT37" s="413">
        <f>建設IO2!BT37/建設IO2!BT$48</f>
        <v>3.4849096236138114E-4</v>
      </c>
      <c r="BU37" s="415">
        <f>建設IO2!BU37/建設IO2!BU$48</f>
        <v>4.1889445185858912E-4</v>
      </c>
    </row>
    <row r="38" spans="1:73">
      <c r="A38" s="103">
        <v>68</v>
      </c>
      <c r="B38" s="42" t="s">
        <v>30</v>
      </c>
      <c r="C38" s="416">
        <f>建設IO2!C38/建設IO2!C$48</f>
        <v>9.3720046325695158E-4</v>
      </c>
      <c r="D38" s="417">
        <f>建設IO2!D38/建設IO2!D$48</f>
        <v>6.3891835648132887E-4</v>
      </c>
      <c r="E38" s="417">
        <f>建設IO2!E38/建設IO2!E$48</f>
        <v>8.2091531596507178E-4</v>
      </c>
      <c r="F38" s="417">
        <f>建設IO2!F38/建設IO2!F$48</f>
        <v>1.270858751728038E-3</v>
      </c>
      <c r="G38" s="417">
        <f>建設IO2!G38/建設IO2!G$48</f>
        <v>1.2246021375779718E-3</v>
      </c>
      <c r="H38" s="417">
        <f>建設IO2!H38/建設IO2!H$48</f>
        <v>2.8468992095017731E-3</v>
      </c>
      <c r="I38" s="417">
        <f>建設IO2!I38/建設IO2!I$48</f>
        <v>2.7930863726386492E-4</v>
      </c>
      <c r="J38" s="417">
        <f>建設IO2!J38/建設IO2!J$48</f>
        <v>2.952755905511811E-4</v>
      </c>
      <c r="K38" s="417">
        <f>建設IO2!K38/建設IO2!K$48</f>
        <v>2.7021539818795014E-4</v>
      </c>
      <c r="L38" s="417">
        <f>建設IO2!L38/建設IO2!L$48</f>
        <v>2.6633938829728537E-4</v>
      </c>
      <c r="M38" s="417">
        <f>建設IO2!M38/建設IO2!M$48</f>
        <v>4.7754858393579626E-4</v>
      </c>
      <c r="N38" s="417">
        <f>建設IO2!N38/建設IO2!N$48</f>
        <v>2.8948650837961785E-4</v>
      </c>
      <c r="O38" s="417">
        <f>建設IO2!O38/建設IO2!O$48</f>
        <v>2.6823312569791062E-4</v>
      </c>
      <c r="P38" s="417">
        <f>建設IO2!P38/建設IO2!P$48</f>
        <v>3.0272462638648401E-4</v>
      </c>
      <c r="Q38" s="417">
        <f>建設IO2!Q38/建設IO2!Q$48</f>
        <v>3.3845719926667609E-4</v>
      </c>
      <c r="R38" s="417">
        <f>建設IO2!R38/建設IO2!R$48</f>
        <v>4.1152756635382578E-4</v>
      </c>
      <c r="S38" s="417">
        <f>建設IO2!S38/建設IO2!S$48</f>
        <v>2.2578146122330138E-3</v>
      </c>
      <c r="T38" s="417">
        <f>建設IO2!T38/建設IO2!T$48</f>
        <v>1.9473858084259211E-3</v>
      </c>
      <c r="U38" s="417">
        <f>建設IO2!U38/建設IO2!U$48</f>
        <v>2.2828965391288466E-3</v>
      </c>
      <c r="V38" s="417">
        <f>建設IO2!V38/建設IO2!V$48</f>
        <v>2.9553481921173948E-4</v>
      </c>
      <c r="W38" s="417">
        <f>建設IO2!W38/建設IO2!W$48</f>
        <v>4.469388982956157E-4</v>
      </c>
      <c r="X38" s="417">
        <f>建設IO2!X38/建設IO2!X$48</f>
        <v>2.2967167822046579E-4</v>
      </c>
      <c r="Y38" s="417">
        <f>建設IO2!Y38/建設IO2!Y$48</f>
        <v>2.5843967048942013E-4</v>
      </c>
      <c r="Z38" s="417">
        <f>建設IO2!Z38/建設IO2!Z$48</f>
        <v>4.1617050962845353E-4</v>
      </c>
      <c r="AA38" s="417">
        <f>建設IO2!AA38/建設IO2!AA$48</f>
        <v>3.4405096630722249E-4</v>
      </c>
      <c r="AB38" s="417">
        <f>建設IO2!AB38/建設IO2!AB$48</f>
        <v>2.417715536812878E-4</v>
      </c>
      <c r="AC38" s="417">
        <f>建設IO2!AC38/建設IO2!AC$48</f>
        <v>2.8192690352920881E-4</v>
      </c>
      <c r="AD38" s="417">
        <f>建設IO2!AD38/建設IO2!AD$48</f>
        <v>4.4392429073005369E-4</v>
      </c>
      <c r="AE38" s="417">
        <f>建設IO2!AE38/建設IO2!AE$48</f>
        <v>2.5786343178550251E-5</v>
      </c>
      <c r="AF38" s="417">
        <f>建設IO2!AF38/建設IO2!AF$48</f>
        <v>1.7005318756850394E-3</v>
      </c>
      <c r="AG38" s="417">
        <f>建設IO2!AG38/建設IO2!AG$48</f>
        <v>2.5200441540544692E-3</v>
      </c>
      <c r="AH38" s="417">
        <f>建設IO2!AH38/建設IO2!AH$48</f>
        <v>3.0451256904995691E-3</v>
      </c>
      <c r="AI38" s="417">
        <f>建設IO2!AI38/建設IO2!AI$48</f>
        <v>3.1072602135388608E-3</v>
      </c>
      <c r="AJ38" s="417">
        <f>建設IO2!AJ38/建設IO2!AJ$48</f>
        <v>3.298204024839599E-3</v>
      </c>
      <c r="AK38" s="417">
        <f>建設IO2!AK38/建設IO2!AK$48</f>
        <v>3.1530524976285924E-3</v>
      </c>
      <c r="AL38" s="417">
        <f>建設IO2!AL38/建設IO2!AL$48</f>
        <v>2.9818648401991523E-3</v>
      </c>
      <c r="AM38" s="417">
        <f>建設IO2!AM38/建設IO2!AM$48</f>
        <v>2.1989390296325339E-3</v>
      </c>
      <c r="AN38" s="417">
        <f>建設IO2!AN38/建設IO2!AN$48</f>
        <v>3.2122189087754548E-3</v>
      </c>
      <c r="AO38" s="417">
        <f>建設IO2!AO38/建設IO2!AO$48</f>
        <v>5.4085139594429914E-3</v>
      </c>
      <c r="AP38" s="417">
        <f>建設IO2!AP38/建設IO2!AP$48</f>
        <v>4.4969671616816569E-3</v>
      </c>
      <c r="AQ38" s="417">
        <f>建設IO2!AQ38/建設IO2!AQ$48</f>
        <v>5.0634232917471421E-3</v>
      </c>
      <c r="AR38" s="417">
        <f>建設IO2!AR38/建設IO2!AR$48</f>
        <v>2.3218199329326206E-3</v>
      </c>
      <c r="AS38" s="417">
        <f>建設IO2!AS38/建設IO2!AS$48</f>
        <v>2.2693360429883102E-3</v>
      </c>
      <c r="AT38" s="417">
        <f>建設IO2!AT38/建設IO2!AT$48</f>
        <v>2.2435847324561503E-3</v>
      </c>
      <c r="AU38" s="417">
        <f>建設IO2!AU38/建設IO2!AU$48</f>
        <v>2.4861747884860801E-3</v>
      </c>
      <c r="AV38" s="417">
        <f>建設IO2!AV38/建設IO2!AV$48</f>
        <v>2.0398114932826897E-3</v>
      </c>
      <c r="AW38" s="417">
        <f>建設IO2!AW38/建設IO2!AW$48</f>
        <v>3.0879569678254806E-3</v>
      </c>
      <c r="AX38" s="417">
        <f>建設IO2!AX38/建設IO2!AX$48</f>
        <v>2.8636776047179799E-3</v>
      </c>
      <c r="AY38" s="417">
        <f>建設IO2!AY38/建設IO2!AY$48</f>
        <v>2.7312022039614305E-3</v>
      </c>
      <c r="AZ38" s="417">
        <f>建設IO2!AZ38/建設IO2!AZ$48</f>
        <v>3.3802556028894241E-3</v>
      </c>
      <c r="BA38" s="417">
        <f>建設IO2!BA38/建設IO2!BA$48</f>
        <v>9.4384924906029048E-4</v>
      </c>
      <c r="BB38" s="417">
        <f>建設IO2!BB38/建設IO2!BB$48</f>
        <v>2.2893358573336567E-3</v>
      </c>
      <c r="BC38" s="417">
        <f>建設IO2!BC38/建設IO2!BC$48</f>
        <v>2.3894023635508323E-3</v>
      </c>
      <c r="BD38" s="417">
        <f>建設IO2!BD38/建設IO2!BD$48</f>
        <v>2.4350021632851839E-3</v>
      </c>
      <c r="BE38" s="417">
        <f>建設IO2!BE38/建設IO2!BE$48</f>
        <v>2.9346617942218349E-3</v>
      </c>
      <c r="BF38" s="417">
        <f>建設IO2!BF38/建設IO2!BF$48</f>
        <v>3.2282594659741454E-3</v>
      </c>
      <c r="BG38" s="417">
        <f>建設IO2!BG38/建設IO2!BG$48</f>
        <v>1.6721804511278195E-3</v>
      </c>
      <c r="BH38" s="417">
        <f>建設IO2!BH38/建設IO2!BH$48</f>
        <v>2.1961502695370676E-3</v>
      </c>
      <c r="BI38" s="417">
        <f>建設IO2!BI38/建設IO2!BI$48</f>
        <v>2.4503821852689361E-3</v>
      </c>
      <c r="BJ38" s="417">
        <f>建設IO2!BJ38/建設IO2!BJ$48</f>
        <v>1.7672998061117689E-3</v>
      </c>
      <c r="BK38" s="417">
        <f>建設IO2!BK38/建設IO2!BK$48</f>
        <v>1.2151029651061515E-3</v>
      </c>
      <c r="BL38" s="417">
        <f>建設IO2!BL38/建設IO2!BL$48</f>
        <v>9.7011363742704657E-4</v>
      </c>
      <c r="BM38" s="417">
        <f>建設IO2!BM38/建設IO2!BM$48</f>
        <v>3.2376261973769004E-3</v>
      </c>
      <c r="BN38" s="417">
        <f>建設IO2!BN38/建設IO2!BN$48</f>
        <v>2.7667189614545275E-4</v>
      </c>
      <c r="BO38" s="417">
        <f>建設IO2!BO38/建設IO2!BO$48</f>
        <v>4.6615447892046989E-4</v>
      </c>
      <c r="BP38" s="417">
        <f>建設IO2!BP38/建設IO2!BP$48</f>
        <v>1.3492948939081556E-3</v>
      </c>
      <c r="BQ38" s="417">
        <f>建設IO2!BQ38/建設IO2!BQ$48</f>
        <v>3.9963886292996209E-4</v>
      </c>
      <c r="BR38" s="417">
        <f>建設IO2!BR38/建設IO2!BR$48</f>
        <v>4.2991012554537583E-4</v>
      </c>
      <c r="BS38" s="417">
        <f>建設IO2!BS38/建設IO2!BS$48</f>
        <v>1.9355943391310173E-4</v>
      </c>
      <c r="BT38" s="417">
        <f>建設IO2!BT38/建設IO2!BT$48</f>
        <v>1.7623913657177398E-4</v>
      </c>
      <c r="BU38" s="418">
        <f>建設IO2!BU38/建設IO2!BU$48</f>
        <v>2.0196696786039118E-4</v>
      </c>
    </row>
    <row r="39" spans="1:73">
      <c r="A39" s="102">
        <v>69</v>
      </c>
      <c r="B39" s="41" t="s">
        <v>31</v>
      </c>
      <c r="C39" s="412">
        <f>建設IO2!C39/建設IO2!C$48</f>
        <v>1.3756627054229077E-2</v>
      </c>
      <c r="D39" s="413">
        <f>建設IO2!D39/建設IO2!D$48</f>
        <v>1.698105286845308E-2</v>
      </c>
      <c r="E39" s="413">
        <f>建設IO2!E39/建設IO2!E$48</f>
        <v>1.5634657815942164E-2</v>
      </c>
      <c r="F39" s="413">
        <f>建設IO2!F39/建設IO2!F$48</f>
        <v>1.911996183821027E-2</v>
      </c>
      <c r="G39" s="413">
        <f>建設IO2!G39/建設IO2!G$48</f>
        <v>1.9265319839956888E-2</v>
      </c>
      <c r="H39" s="413">
        <f>建設IO2!H39/建設IO2!H$48</f>
        <v>1.4167370823429072E-2</v>
      </c>
      <c r="I39" s="413">
        <f>建設IO2!I39/建設IO2!I$48</f>
        <v>1.1439321723164891E-2</v>
      </c>
      <c r="J39" s="413">
        <f>建設IO2!J39/建設IO2!J$48</f>
        <v>1.1840551181102362E-2</v>
      </c>
      <c r="K39" s="413">
        <f>建設IO2!K39/建設IO2!K$48</f>
        <v>1.2631717834751843E-2</v>
      </c>
      <c r="L39" s="413">
        <f>建設IO2!L39/建設IO2!L$48</f>
        <v>1.2653352838436395E-2</v>
      </c>
      <c r="M39" s="413">
        <f>建設IO2!M39/建設IO2!M$48</f>
        <v>1.1474431252901771E-2</v>
      </c>
      <c r="N39" s="413">
        <f>建設IO2!N39/建設IO2!N$48</f>
        <v>9.8957913115320199E-3</v>
      </c>
      <c r="O39" s="413">
        <f>建設IO2!O39/建設IO2!O$48</f>
        <v>1.6235251382367581E-2</v>
      </c>
      <c r="P39" s="413">
        <f>建設IO2!P39/建設IO2!P$48</f>
        <v>5.9471247969178648E-3</v>
      </c>
      <c r="Q39" s="413">
        <f>建設IO2!Q39/建設IO2!Q$48</f>
        <v>9.2370610633197014E-3</v>
      </c>
      <c r="R39" s="413">
        <f>建設IO2!R39/建設IO2!R$48</f>
        <v>1.8663266877317147E-2</v>
      </c>
      <c r="S39" s="413">
        <f>建設IO2!S39/建設IO2!S$48</f>
        <v>4.557223966890585E-3</v>
      </c>
      <c r="T39" s="413">
        <f>建設IO2!T39/建設IO2!T$48</f>
        <v>3.9469337367203936E-3</v>
      </c>
      <c r="U39" s="413">
        <f>建設IO2!U39/建設IO2!U$48</f>
        <v>4.6065340011098386E-3</v>
      </c>
      <c r="V39" s="413">
        <f>建設IO2!V39/建設IO2!V$48</f>
        <v>1.9549477216135498E-2</v>
      </c>
      <c r="W39" s="413">
        <f>建設IO2!W39/建設IO2!W$48</f>
        <v>4.1917711672840724E-2</v>
      </c>
      <c r="X39" s="413">
        <f>建設IO2!X39/建設IO2!X$48</f>
        <v>1.4537265928546287E-2</v>
      </c>
      <c r="Y39" s="413">
        <f>建設IO2!Y39/建設IO2!Y$48</f>
        <v>3.0450654175415925E-2</v>
      </c>
      <c r="Z39" s="413">
        <f>建設IO2!Z39/建設IO2!Z$48</f>
        <v>2.3815537834229423E-2</v>
      </c>
      <c r="AA39" s="413">
        <f>建設IO2!AA39/建設IO2!AA$48</f>
        <v>1.9513201285681719E-2</v>
      </c>
      <c r="AB39" s="413">
        <f>建設IO2!AB39/建設IO2!AB$48</f>
        <v>1.8425603860257728E-2</v>
      </c>
      <c r="AC39" s="413">
        <f>建設IO2!AC39/建設IO2!AC$48</f>
        <v>1.803993192322172E-2</v>
      </c>
      <c r="AD39" s="413">
        <f>建設IO2!AD39/建設IO2!AD$48</f>
        <v>4.8001475904135414E-2</v>
      </c>
      <c r="AE39" s="413">
        <f>建設IO2!AE39/建設IO2!AE$48</f>
        <v>2.0205403588336664E-2</v>
      </c>
      <c r="AF39" s="413">
        <f>建設IO2!AF39/建設IO2!AF$48</f>
        <v>6.7552108633024818E-3</v>
      </c>
      <c r="AG39" s="413">
        <f>建設IO2!AG39/建設IO2!AG$48</f>
        <v>5.1047613572651925E-3</v>
      </c>
      <c r="AH39" s="413">
        <f>建設IO2!AH39/建設IO2!AH$48</f>
        <v>5.9960869445289033E-3</v>
      </c>
      <c r="AI39" s="413">
        <f>建設IO2!AI39/建設IO2!AI$48</f>
        <v>6.1611495850865871E-3</v>
      </c>
      <c r="AJ39" s="413">
        <f>建設IO2!AJ39/建設IO2!AJ$48</f>
        <v>5.4827366734276871E-3</v>
      </c>
      <c r="AK39" s="413">
        <f>建設IO2!AK39/建設IO2!AK$48</f>
        <v>5.7847093780315651E-3</v>
      </c>
      <c r="AL39" s="413">
        <f>建設IO2!AL39/建設IO2!AL$48</f>
        <v>4.1384669600339754E-3</v>
      </c>
      <c r="AM39" s="413">
        <f>建設IO2!AM39/建設IO2!AM$48</f>
        <v>5.2835946394070663E-3</v>
      </c>
      <c r="AN39" s="413">
        <f>建設IO2!AN39/建設IO2!AN$48</f>
        <v>6.4756402809190783E-3</v>
      </c>
      <c r="AO39" s="413">
        <f>建設IO2!AO39/建設IO2!AO$48</f>
        <v>8.4893130502649487E-4</v>
      </c>
      <c r="AP39" s="413">
        <f>建設IO2!AP39/建設IO2!AP$48</f>
        <v>2.0916126333403055E-4</v>
      </c>
      <c r="AQ39" s="413">
        <f>建設IO2!AQ39/建設IO2!AQ$48</f>
        <v>3.079814167145169E-3</v>
      </c>
      <c r="AR39" s="413">
        <f>建設IO2!AR39/建設IO2!AR$48</f>
        <v>8.9517759168351134E-3</v>
      </c>
      <c r="AS39" s="413">
        <f>建設IO2!AS39/建設IO2!AS$48</f>
        <v>9.3126081344574747E-3</v>
      </c>
      <c r="AT39" s="413">
        <f>建設IO2!AT39/建設IO2!AT$48</f>
        <v>1.0554564114705364E-2</v>
      </c>
      <c r="AU39" s="413">
        <f>建設IO2!AU39/建設IO2!AU$48</f>
        <v>3.9230514723259443E-3</v>
      </c>
      <c r="AV39" s="413">
        <f>建設IO2!AV39/建設IO2!AV$48</f>
        <v>3.0104804107758316E-3</v>
      </c>
      <c r="AW39" s="413">
        <f>建設IO2!AW39/建設IO2!AW$48</f>
        <v>4.6319354517382208E-3</v>
      </c>
      <c r="AX39" s="413">
        <f>建設IO2!AX39/建設IO2!AX$48</f>
        <v>5.2264479056404051E-3</v>
      </c>
      <c r="AY39" s="413">
        <f>建設IO2!AY39/建設IO2!AY$48</f>
        <v>5.2367833562912648E-3</v>
      </c>
      <c r="AZ39" s="413">
        <f>建設IO2!AZ39/建設IO2!AZ$48</f>
        <v>5.1861455825152804E-3</v>
      </c>
      <c r="BA39" s="413">
        <f>建設IO2!BA39/建設IO2!BA$48</f>
        <v>4.1396896888609231E-4</v>
      </c>
      <c r="BB39" s="413">
        <f>建設IO2!BB39/建設IO2!BB$48</f>
        <v>4.9534913930221608E-3</v>
      </c>
      <c r="BC39" s="413">
        <f>建設IO2!BC39/建設IO2!BC$48</f>
        <v>3.4713138108699473E-3</v>
      </c>
      <c r="BD39" s="413">
        <f>建設IO2!BD39/建設IO2!BD$48</f>
        <v>2.5645902612454253E-3</v>
      </c>
      <c r="BE39" s="413">
        <f>建設IO2!BE39/建設IO2!BE$48</f>
        <v>6.3491048082074571E-3</v>
      </c>
      <c r="BF39" s="413">
        <f>建設IO2!BF39/建設IO2!BF$48</f>
        <v>4.7204327302466393E-3</v>
      </c>
      <c r="BG39" s="413">
        <f>建設IO2!BG39/建設IO2!BG$48</f>
        <v>3.6541353383458645E-3</v>
      </c>
      <c r="BH39" s="413">
        <f>建設IO2!BH39/建設IO2!BH$48</f>
        <v>5.6557336931822152E-3</v>
      </c>
      <c r="BI39" s="413">
        <f>建設IO2!BI39/建設IO2!BI$48</f>
        <v>1.0470696435469768E-2</v>
      </c>
      <c r="BJ39" s="413">
        <f>建設IO2!BJ39/建設IO2!BJ$48</f>
        <v>5.2847411677905323E-3</v>
      </c>
      <c r="BK39" s="413">
        <f>建設IO2!BK39/建設IO2!BK$48</f>
        <v>2.0733225418594473E-3</v>
      </c>
      <c r="BL39" s="413">
        <f>建設IO2!BL39/建設IO2!BL$48</f>
        <v>7.2992473041134692E-4</v>
      </c>
      <c r="BM39" s="413">
        <f>建設IO2!BM39/建設IO2!BM$48</f>
        <v>4.8922399703632677E-3</v>
      </c>
      <c r="BN39" s="413">
        <f>建設IO2!BN39/建設IO2!BN$48</f>
        <v>5.802856248743578E-5</v>
      </c>
      <c r="BO39" s="413">
        <f>建設IO2!BO39/建設IO2!BO$48</f>
        <v>9.2411743058603123E-3</v>
      </c>
      <c r="BP39" s="413">
        <f>建設IO2!BP39/建設IO2!BP$48</f>
        <v>1.0119423270173948E-2</v>
      </c>
      <c r="BQ39" s="413">
        <f>建設IO2!BQ39/建設IO2!BQ$48</f>
        <v>1.2934652953855114E-2</v>
      </c>
      <c r="BR39" s="413">
        <f>建設IO2!BR39/建設IO2!BR$48</f>
        <v>1.369902805454049E-2</v>
      </c>
      <c r="BS39" s="413">
        <f>建設IO2!BS39/建設IO2!BS$48</f>
        <v>8.9517102299469537E-3</v>
      </c>
      <c r="BT39" s="413">
        <f>建設IO2!BT39/建設IO2!BT$48</f>
        <v>9.1126000615640787E-3</v>
      </c>
      <c r="BU39" s="415">
        <f>建設IO2!BU39/建設IO2!BU$48</f>
        <v>7.6057223974227107E-3</v>
      </c>
    </row>
    <row r="40" spans="1:73">
      <c r="A40" s="105">
        <v>70</v>
      </c>
      <c r="B40" s="45" t="s">
        <v>212</v>
      </c>
      <c r="C40" s="419">
        <f>建設IO2!C40/建設IO2!C$48</f>
        <v>0.52911619435810886</v>
      </c>
      <c r="D40" s="420">
        <f>建設IO2!D40/建設IO2!D$48</f>
        <v>0.54232998922224496</v>
      </c>
      <c r="E40" s="420">
        <f>建設IO2!E40/建設IO2!E$48</f>
        <v>0.53867621763006812</v>
      </c>
      <c r="F40" s="420">
        <f>建設IO2!F40/建設IO2!F$48</f>
        <v>0.51694330098805663</v>
      </c>
      <c r="G40" s="420">
        <f>建設IO2!G40/建設IO2!G$48</f>
        <v>0.51416033862850818</v>
      </c>
      <c r="H40" s="420">
        <f>建設IO2!H40/建設IO2!H$48</f>
        <v>0.61176349809285391</v>
      </c>
      <c r="I40" s="420">
        <f>建設IO2!I40/建設IO2!I$48</f>
        <v>0.56483660105917743</v>
      </c>
      <c r="J40" s="420">
        <f>建設IO2!J40/建設IO2!J$48</f>
        <v>0.51945866141732289</v>
      </c>
      <c r="K40" s="420">
        <f>建設IO2!K40/建設IO2!K$48</f>
        <v>0.52822144224912693</v>
      </c>
      <c r="L40" s="420">
        <f>建設IO2!L40/建設IO2!L$48</f>
        <v>0.52671267510140862</v>
      </c>
      <c r="M40" s="420">
        <f>建設IO2!M40/建設IO2!M$48</f>
        <v>0.60892750547191088</v>
      </c>
      <c r="N40" s="420">
        <f>建設IO2!N40/建設IO2!N$48</f>
        <v>0.61348774765296477</v>
      </c>
      <c r="O40" s="420">
        <f>建設IO2!O40/建設IO2!O$48</f>
        <v>0.60425944113333963</v>
      </c>
      <c r="P40" s="420">
        <f>建設IO2!P40/建設IO2!P$48</f>
        <v>0.61923579315423349</v>
      </c>
      <c r="Q40" s="420">
        <f>建設IO2!Q40/建設IO2!Q$48</f>
        <v>0.625045832745734</v>
      </c>
      <c r="R40" s="420">
        <f>建設IO2!R40/建設IO2!R$48</f>
        <v>0.54689508751645421</v>
      </c>
      <c r="S40" s="420">
        <f>建設IO2!S40/建設IO2!S$48</f>
        <v>0.50057842688684151</v>
      </c>
      <c r="T40" s="420">
        <f>建設IO2!T40/建設IO2!T$48</f>
        <v>0.52511606071670758</v>
      </c>
      <c r="U40" s="420">
        <f>建設IO2!U40/建設IO2!U$48</f>
        <v>0.49859584302100968</v>
      </c>
      <c r="V40" s="420">
        <f>建設IO2!V40/建設IO2!V$48</f>
        <v>0.54980492578719731</v>
      </c>
      <c r="W40" s="420">
        <f>建設IO2!W40/建設IO2!W$48</f>
        <v>0.5884810093943118</v>
      </c>
      <c r="X40" s="420">
        <f>建設IO2!X40/建設IO2!X$48</f>
        <v>0.4509732507240094</v>
      </c>
      <c r="Y40" s="420">
        <f>建設IO2!Y40/建設IO2!Y$48</f>
        <v>0.54817961557099015</v>
      </c>
      <c r="Z40" s="420">
        <f>建設IO2!Z40/建設IO2!Z$48</f>
        <v>0.5385270450691011</v>
      </c>
      <c r="AA40" s="420">
        <f>建設IO2!AA40/建設IO2!AA$48</f>
        <v>0.59929127171091034</v>
      </c>
      <c r="AB40" s="420">
        <f>建設IO2!AB40/建設IO2!AB$48</f>
        <v>0.50758674080994315</v>
      </c>
      <c r="AC40" s="420">
        <f>建設IO2!AC40/建設IO2!AC$48</f>
        <v>0.56136580684297044</v>
      </c>
      <c r="AD40" s="420">
        <f>建設IO2!AD40/建設IO2!AD$48</f>
        <v>0.54074590811343703</v>
      </c>
      <c r="AE40" s="420">
        <f>建設IO2!AE40/建設IO2!AE$48</f>
        <v>0.55017367703366737</v>
      </c>
      <c r="AF40" s="420">
        <f>建設IO2!AF40/建設IO2!AF$48</f>
        <v>0.5023965765379701</v>
      </c>
      <c r="AG40" s="420">
        <f>建設IO2!AG40/建設IO2!AG$48</f>
        <v>0.50972169847758664</v>
      </c>
      <c r="AH40" s="420">
        <f>建設IO2!AH40/建設IO2!AH$48</f>
        <v>0.51281048503562232</v>
      </c>
      <c r="AI40" s="420">
        <f>建設IO2!AI40/建設IO2!AI$48</f>
        <v>0.51267785996307125</v>
      </c>
      <c r="AJ40" s="420">
        <f>建設IO2!AJ40/建設IO2!AJ$48</f>
        <v>0.50807924048788911</v>
      </c>
      <c r="AK40" s="420">
        <f>建設IO2!AK40/建設IO2!AK$48</f>
        <v>0.50048056343033442</v>
      </c>
      <c r="AL40" s="420">
        <f>建設IO2!AL40/建設IO2!AL$48</f>
        <v>0.65191697765408563</v>
      </c>
      <c r="AM40" s="420">
        <f>建設IO2!AM40/建設IO2!AM$48</f>
        <v>0.57716835228373164</v>
      </c>
      <c r="AN40" s="420">
        <f>建設IO2!AN40/建設IO2!AN$48</f>
        <v>0.4915465910047277</v>
      </c>
      <c r="AO40" s="420">
        <f>建設IO2!AO40/建設IO2!AO$48</f>
        <v>0.50210178960196072</v>
      </c>
      <c r="AP40" s="420">
        <f>建設IO2!AP40/建設IO2!AP$48</f>
        <v>0.63794185316879315</v>
      </c>
      <c r="AQ40" s="420">
        <f>建設IO2!AQ40/建設IO2!AQ$48</f>
        <v>0.57248003340815368</v>
      </c>
      <c r="AR40" s="420">
        <f>建設IO2!AR40/建設IO2!AR$48</f>
        <v>0.53159411048925131</v>
      </c>
      <c r="AS40" s="420">
        <f>建設IO2!AS40/建設IO2!AS$48</f>
        <v>0.53429178223894391</v>
      </c>
      <c r="AT40" s="420">
        <f>建設IO2!AT40/建設IO2!AT$48</f>
        <v>0.51860533680573395</v>
      </c>
      <c r="AU40" s="420">
        <f>建設IO2!AU40/建設IO2!AU$48</f>
        <v>0.58479935718674669</v>
      </c>
      <c r="AV40" s="420">
        <f>建設IO2!AV40/建設IO2!AV$48</f>
        <v>0.68641766898783152</v>
      </c>
      <c r="AW40" s="420">
        <f>建設IO2!AW40/建設IO2!AW$48</f>
        <v>0.42917621277019624</v>
      </c>
      <c r="AX40" s="420">
        <f>建設IO2!AX40/建設IO2!AX$48</f>
        <v>0.50374262815666115</v>
      </c>
      <c r="AY40" s="420">
        <f>建設IO2!AY40/建設IO2!AY$48</f>
        <v>0.50960670688262955</v>
      </c>
      <c r="AZ40" s="420">
        <f>建設IO2!AZ40/建設IO2!AZ$48</f>
        <v>0.48087608816447491</v>
      </c>
      <c r="BA40" s="420">
        <f>建設IO2!BA40/建設IO2!BA$48</f>
        <v>0.51729562352006098</v>
      </c>
      <c r="BB40" s="420">
        <f>建設IO2!BB40/建設IO2!BB$48</f>
        <v>0.50942699642755018</v>
      </c>
      <c r="BC40" s="420">
        <f>建設IO2!BC40/建設IO2!BC$48</f>
        <v>0.54333829028162628</v>
      </c>
      <c r="BD40" s="420">
        <f>建設IO2!BD40/建設IO2!BD$48</f>
        <v>0.51511791471849078</v>
      </c>
      <c r="BE40" s="420">
        <f>建設IO2!BE40/建設IO2!BE$48</f>
        <v>0.53622348209216597</v>
      </c>
      <c r="BF40" s="420">
        <f>建設IO2!BF40/建設IO2!BF$48</f>
        <v>0.54031019986513051</v>
      </c>
      <c r="BG40" s="420">
        <f>建設IO2!BG40/建設IO2!BG$48</f>
        <v>0.63053834586466162</v>
      </c>
      <c r="BH40" s="420">
        <f>建設IO2!BH40/建設IO2!BH$48</f>
        <v>0.51543108451088282</v>
      </c>
      <c r="BI40" s="420">
        <f>建設IO2!BI40/建設IO2!BI$48</f>
        <v>0.45920744036891503</v>
      </c>
      <c r="BJ40" s="420">
        <f>建設IO2!BJ40/建設IO2!BJ$48</f>
        <v>0.51705530104150577</v>
      </c>
      <c r="BK40" s="420">
        <f>建設IO2!BK40/建設IO2!BK$48</f>
        <v>0.40157453552051869</v>
      </c>
      <c r="BL40" s="420">
        <f>建設IO2!BL40/建設IO2!BL$48</f>
        <v>0.62650936892704179</v>
      </c>
      <c r="BM40" s="420">
        <f>建設IO2!BM40/建設IO2!BM$48</f>
        <v>0.43918710677628936</v>
      </c>
      <c r="BN40" s="420">
        <f>建設IO2!BN40/建設IO2!BN$48</f>
        <v>0.49105013046064316</v>
      </c>
      <c r="BO40" s="420">
        <f>建設IO2!BO40/建設IO2!BO$48</f>
        <v>0.4913632275699748</v>
      </c>
      <c r="BP40" s="420">
        <f>建設IO2!BP40/建設IO2!BP$48</f>
        <v>0.47962674315170828</v>
      </c>
      <c r="BQ40" s="420">
        <f>建設IO2!BQ40/建設IO2!BQ$48</f>
        <v>0.40781805709718411</v>
      </c>
      <c r="BR40" s="420">
        <f>建設IO2!BR40/建設IO2!BR$48</f>
        <v>0.41486327115128768</v>
      </c>
      <c r="BS40" s="420">
        <f>建設IO2!BS40/建設IO2!BS$48</f>
        <v>0.59910615246031407</v>
      </c>
      <c r="BT40" s="420">
        <f>建設IO2!BT40/建設IO2!BT$48</f>
        <v>0.38265344368083015</v>
      </c>
      <c r="BU40" s="421">
        <f>建設IO2!BU40/建設IO2!BU$48</f>
        <v>0.52813478064993247</v>
      </c>
    </row>
    <row r="41" spans="1:73">
      <c r="A41" s="102">
        <v>71</v>
      </c>
      <c r="B41" s="41" t="s">
        <v>213</v>
      </c>
      <c r="C41" s="412">
        <f>建設IO2!C41/建設IO2!C$48</f>
        <v>2.0934334028928164E-2</v>
      </c>
      <c r="D41" s="413">
        <f>建設IO2!D41/建設IO2!D$48</f>
        <v>2.4586657738319195E-2</v>
      </c>
      <c r="E41" s="413">
        <f>建設IO2!E41/建設IO2!E$48</f>
        <v>2.6173847712921566E-2</v>
      </c>
      <c r="F41" s="413">
        <f>建設IO2!F41/建設IO2!F$48</f>
        <v>2.7057537544542824E-2</v>
      </c>
      <c r="G41" s="413">
        <f>建設IO2!G41/建設IO2!G$48</f>
        <v>2.7144053285895985E-2</v>
      </c>
      <c r="H41" s="413">
        <f>建設IO2!H41/建設IO2!H$48</f>
        <v>2.4109801072424168E-2</v>
      </c>
      <c r="I41" s="413">
        <f>建設IO2!I41/建設IO2!I$48</f>
        <v>2.5110131083975001E-2</v>
      </c>
      <c r="J41" s="413">
        <f>建設IO2!J41/建設IO2!J$48</f>
        <v>3.0472440944881891E-2</v>
      </c>
      <c r="K41" s="413">
        <f>建設IO2!K41/建設IO2!K$48</f>
        <v>2.7985064635036371E-2</v>
      </c>
      <c r="L41" s="413">
        <f>建設IO2!L41/建設IO2!L$48</f>
        <v>2.8094341676732925E-2</v>
      </c>
      <c r="M41" s="413">
        <f>建設IO2!M41/建設IO2!M$48</f>
        <v>2.2139682960801221E-2</v>
      </c>
      <c r="N41" s="413">
        <f>建設IO2!N41/建設IO2!N$48</f>
        <v>2.121351969766894E-2</v>
      </c>
      <c r="O41" s="413">
        <f>建設IO2!O41/建設IO2!O$48</f>
        <v>2.8132525662931025E-2</v>
      </c>
      <c r="P41" s="413">
        <f>建設IO2!P41/建設IO2!P$48</f>
        <v>1.6903870790006527E-2</v>
      </c>
      <c r="Q41" s="413">
        <f>建設IO2!Q41/建設IO2!Q$48</f>
        <v>2.1153574954167254E-2</v>
      </c>
      <c r="R41" s="413">
        <f>建設IO2!R41/建設IO2!R$48</f>
        <v>2.2603589540745685E-2</v>
      </c>
      <c r="S41" s="413">
        <f>建設IO2!S41/建設IO2!S$48</f>
        <v>2.217909656219454E-2</v>
      </c>
      <c r="T41" s="413">
        <f>建設IO2!T41/建設IO2!T$48</f>
        <v>1.9230434858205969E-2</v>
      </c>
      <c r="U41" s="413">
        <f>建設IO2!U41/建設IO2!U$48</f>
        <v>2.2417341584540926E-2</v>
      </c>
      <c r="V41" s="413">
        <f>建設IO2!V41/建設IO2!V$48</f>
        <v>2.2630258257744253E-2</v>
      </c>
      <c r="W41" s="413">
        <f>建設IO2!W41/建設IO2!W$48</f>
        <v>3.3864216524706267E-2</v>
      </c>
      <c r="X41" s="413">
        <f>建設IO2!X41/建設IO2!X$48</f>
        <v>1.8157652619548187E-2</v>
      </c>
      <c r="Y41" s="413">
        <f>建設IO2!Y41/建設IO2!Y$48</f>
        <v>2.0125989339363593E-2</v>
      </c>
      <c r="Z41" s="413">
        <f>建設IO2!Z41/建設IO2!Z$48</f>
        <v>3.133427152118741E-2</v>
      </c>
      <c r="AA41" s="413">
        <f>建設IO2!AA41/建設IO2!AA$48</f>
        <v>2.6209669001258457E-2</v>
      </c>
      <c r="AB41" s="413">
        <f>建設IO2!AB41/建設IO2!AB$48</f>
        <v>1.9003496842227633E-2</v>
      </c>
      <c r="AC41" s="413">
        <f>建設IO2!AC41/建設IO2!AC$48</f>
        <v>2.191308402608191E-2</v>
      </c>
      <c r="AD41" s="413">
        <f>建設IO2!AD41/建設IO2!AD$48</f>
        <v>1.8990735242399959E-2</v>
      </c>
      <c r="AE41" s="413">
        <f>建設IO2!AE41/建設IO2!AE$48</f>
        <v>1.5696534555971194E-2</v>
      </c>
      <c r="AF41" s="413">
        <f>建設IO2!AF41/建設IO2!AF$48</f>
        <v>1.7610769155116716E-2</v>
      </c>
      <c r="AG41" s="413">
        <f>建設IO2!AG41/建設IO2!AG$48</f>
        <v>2.0668673599857065E-2</v>
      </c>
      <c r="AH41" s="413">
        <f>建設IO2!AH41/建設IO2!AH$48</f>
        <v>2.2008162820139267E-2</v>
      </c>
      <c r="AI41" s="413">
        <f>建設IO2!AI41/建設IO2!AI$48</f>
        <v>2.2051460916630339E-2</v>
      </c>
      <c r="AJ41" s="413">
        <f>建設IO2!AJ41/建設IO2!AJ$48</f>
        <v>2.3161483566905394E-2</v>
      </c>
      <c r="AK41" s="413">
        <f>建設IO2!AK41/建設IO2!AK$48</f>
        <v>2.368715545037902E-2</v>
      </c>
      <c r="AL41" s="413">
        <f>建設IO2!AL41/建設IO2!AL$48</f>
        <v>2.2761568280186863E-2</v>
      </c>
      <c r="AM41" s="414">
        <f>建設IO2!AM41/建設IO2!AM$48</f>
        <v>1.5983050927522401E-2</v>
      </c>
      <c r="AN41" s="414">
        <f>建設IO2!AN41/建設IO2!AN$48</f>
        <v>2.5237517633951823E-2</v>
      </c>
      <c r="AO41" s="413">
        <f>建設IO2!AO41/建設IO2!AO$48</f>
        <v>1.9801550897083055E-2</v>
      </c>
      <c r="AP41" s="413">
        <f>建設IO2!AP41/建設IO2!AP$48</f>
        <v>1.6523739803388414E-2</v>
      </c>
      <c r="AQ41" s="413">
        <f>建設IO2!AQ41/建設IO2!AQ$48</f>
        <v>1.9000887404082061E-2</v>
      </c>
      <c r="AR41" s="413">
        <f>建設IO2!AR41/建設IO2!AR$48</f>
        <v>1.7485423944957345E-2</v>
      </c>
      <c r="AS41" s="413">
        <f>建設IO2!AS41/建設IO2!AS$48</f>
        <v>1.7104697040434276E-2</v>
      </c>
      <c r="AT41" s="413">
        <f>建設IO2!AT41/建設IO2!AT$48</f>
        <v>1.6736985756754766E-2</v>
      </c>
      <c r="AU41" s="413">
        <f>建設IO2!AU41/建設IO2!AU$48</f>
        <v>1.9681429314174978E-2</v>
      </c>
      <c r="AV41" s="413">
        <f>建設IO2!AV41/建設IO2!AV$48</f>
        <v>1.7598649504114793E-2</v>
      </c>
      <c r="AW41" s="413">
        <f>建設IO2!AW41/建設IO2!AW$48</f>
        <v>1.8179101504133877E-2</v>
      </c>
      <c r="AX41" s="413">
        <f>建設IO2!AX41/建設IO2!AX$48</f>
        <v>2.1416150007560864E-2</v>
      </c>
      <c r="AY41" s="413">
        <f>建設IO2!AY41/建設IO2!AY$48</f>
        <v>2.1647746164442122E-2</v>
      </c>
      <c r="AZ41" s="413">
        <f>建設IO2!AZ41/建設IO2!AZ$48</f>
        <v>2.0513057973698835E-2</v>
      </c>
      <c r="BA41" s="413">
        <f>建設IO2!BA41/建設IO2!BA$48</f>
        <v>2.0543900029253808E-2</v>
      </c>
      <c r="BB41" s="413">
        <f>建設IO2!BB41/建設IO2!BB$48</f>
        <v>2.0968788218436223E-2</v>
      </c>
      <c r="BC41" s="413">
        <f>建設IO2!BC41/建設IO2!BC$48</f>
        <v>2.2600825633284843E-2</v>
      </c>
      <c r="BD41" s="413">
        <f>建設IO2!BD41/建設IO2!BD$48</f>
        <v>2.393617577162397E-2</v>
      </c>
      <c r="BE41" s="413">
        <f>建設IO2!BE41/建設IO2!BE$48</f>
        <v>1.8295657180325772E-2</v>
      </c>
      <c r="BF41" s="413">
        <f>建設IO2!BF41/建設IO2!BF$48</f>
        <v>2.4620858860496149E-2</v>
      </c>
      <c r="BG41" s="413">
        <f>建設IO2!BG41/建設IO2!BG$48</f>
        <v>2.1572932330827067E-2</v>
      </c>
      <c r="BH41" s="413">
        <f>建設IO2!BH41/建設IO2!BH$48</f>
        <v>2.0744915153506779E-2</v>
      </c>
      <c r="BI41" s="413">
        <f>建設IO2!BI41/建設IO2!BI$48</f>
        <v>2.2381558126265803E-2</v>
      </c>
      <c r="BJ41" s="413">
        <f>建設IO2!BJ41/建設IO2!BJ$48</f>
        <v>1.5751274000102948E-2</v>
      </c>
      <c r="BK41" s="413">
        <f>建設IO2!BK41/建設IO2!BK$48</f>
        <v>1.0838208615334939E-2</v>
      </c>
      <c r="BL41" s="413">
        <f>建設IO2!BL41/建設IO2!BL$48</f>
        <v>3.1745487099984093E-2</v>
      </c>
      <c r="BM41" s="413">
        <f>建設IO2!BM41/建設IO2!BM$48</f>
        <v>1.5299340333662285E-2</v>
      </c>
      <c r="BN41" s="413">
        <f>建設IO2!BN41/建設IO2!BN$48</f>
        <v>1.0366388198648348E-2</v>
      </c>
      <c r="BO41" s="413">
        <f>建設IO2!BO41/建設IO2!BO$48</f>
        <v>1.3004848990548011E-2</v>
      </c>
      <c r="BP41" s="413">
        <f>建設IO2!BP41/建設IO2!BP$48</f>
        <v>1.4931081547253011E-2</v>
      </c>
      <c r="BQ41" s="413">
        <f>建設IO2!BQ41/建設IO2!BQ$48</f>
        <v>1.1149680593512448E-2</v>
      </c>
      <c r="BR41" s="413">
        <f>建設IO2!BR41/建設IO2!BR$48</f>
        <v>1.8224703565349245E-2</v>
      </c>
      <c r="BS41" s="413">
        <f>建設IO2!BS41/建設IO2!BS$48</f>
        <v>9.5596853749304132E-3</v>
      </c>
      <c r="BT41" s="413">
        <f>建設IO2!BT41/建設IO2!BT$48</f>
        <v>1.1299241294504369E-2</v>
      </c>
      <c r="BU41" s="415">
        <f>建設IO2!BU41/建設IO2!BU$48</f>
        <v>1.4225070764941391E-2</v>
      </c>
    </row>
    <row r="42" spans="1:73">
      <c r="A42" s="102">
        <v>91</v>
      </c>
      <c r="B42" s="41" t="s">
        <v>214</v>
      </c>
      <c r="C42" s="412">
        <f>建設IO2!C42/建設IO2!C$48</f>
        <v>0.3511798769099404</v>
      </c>
      <c r="D42" s="413">
        <f>建設IO2!D42/建設IO2!D$48</f>
        <v>0.33550622503910277</v>
      </c>
      <c r="E42" s="413">
        <f>建設IO2!E42/建設IO2!E$48</f>
        <v>0.34196771353407024</v>
      </c>
      <c r="F42" s="413">
        <f>建設IO2!F42/建設IO2!F$48</f>
        <v>0.35762131899331506</v>
      </c>
      <c r="G42" s="413">
        <f>建設IO2!G42/建設IO2!G$48</f>
        <v>0.36022158032431617</v>
      </c>
      <c r="H42" s="413">
        <f>建設IO2!H42/建設IO2!H$48</f>
        <v>0.26902605248402817</v>
      </c>
      <c r="I42" s="413">
        <f>建設IO2!I42/建設IO2!I$48</f>
        <v>0.32312512891428491</v>
      </c>
      <c r="J42" s="413">
        <f>建設IO2!J42/建設IO2!J$48</f>
        <v>0.33984251968503937</v>
      </c>
      <c r="K42" s="413">
        <f>建設IO2!K42/建設IO2!K$48</f>
        <v>0.36731839699462054</v>
      </c>
      <c r="L42" s="413">
        <f>建設IO2!L42/建設IO2!L$48</f>
        <v>0.36899065555447819</v>
      </c>
      <c r="M42" s="413">
        <f>建設IO2!M42/建設IO2!M$48</f>
        <v>0.27786694965842013</v>
      </c>
      <c r="N42" s="413">
        <f>建設IO2!N42/建設IO2!N$48</f>
        <v>0.2649314688293708</v>
      </c>
      <c r="O42" s="413">
        <f>建設IO2!O42/建設IO2!O$48</f>
        <v>0.29764543448721226</v>
      </c>
      <c r="P42" s="413">
        <f>建設IO2!P42/建設IO2!P$48</f>
        <v>0.24455488481275592</v>
      </c>
      <c r="Q42" s="413">
        <f>建設IO2!Q42/建設IO2!Q$48</f>
        <v>0.28196305175574671</v>
      </c>
      <c r="R42" s="413">
        <f>建設IO2!R42/建設IO2!R$48</f>
        <v>0.32743310679340115</v>
      </c>
      <c r="S42" s="413">
        <f>建設IO2!S42/建設IO2!S$48</f>
        <v>0.39292603414928351</v>
      </c>
      <c r="T42" s="413">
        <f>建設IO2!T42/建設IO2!T$48</f>
        <v>0.3823657260097717</v>
      </c>
      <c r="U42" s="413">
        <f>建設IO2!U42/建設IO2!U$48</f>
        <v>0.39377928253829997</v>
      </c>
      <c r="V42" s="413">
        <f>建設IO2!V42/建設IO2!V$48</f>
        <v>0.32331852202212125</v>
      </c>
      <c r="W42" s="413">
        <f>建設IO2!W42/建設IO2!W$48</f>
        <v>0.27890706249409097</v>
      </c>
      <c r="X42" s="413">
        <f>建設IO2!X42/建設IO2!X$48</f>
        <v>0.41762601024960827</v>
      </c>
      <c r="Y42" s="413">
        <f>建設IO2!Y42/建設IO2!Y$48</f>
        <v>0.27704409626877724</v>
      </c>
      <c r="Z42" s="413">
        <f>建設IO2!Z42/建設IO2!Z$48</f>
        <v>0.33070159612215688</v>
      </c>
      <c r="AA42" s="413">
        <f>建設IO2!AA42/建設IO2!AA$48</f>
        <v>0.22807656303105561</v>
      </c>
      <c r="AB42" s="413">
        <f>建設IO2!AB42/建設IO2!AB$48</f>
        <v>0.38988190259891786</v>
      </c>
      <c r="AC42" s="413">
        <f>建設IO2!AC42/建設IO2!AC$48</f>
        <v>0.32725140855163209</v>
      </c>
      <c r="AD42" s="413">
        <f>建設IO2!AD42/建設IO2!AD$48</f>
        <v>0.28381751829025731</v>
      </c>
      <c r="AE42" s="413">
        <f>建設IO2!AE42/建設IO2!AE$48</f>
        <v>0.33937673473281471</v>
      </c>
      <c r="AF42" s="413">
        <f>建設IO2!AF42/建設IO2!AF$48</f>
        <v>0.37803445389178925</v>
      </c>
      <c r="AG42" s="413">
        <f>建設IO2!AG42/建設IO2!AG$48</f>
        <v>0.33975839390035156</v>
      </c>
      <c r="AH42" s="413">
        <f>建設IO2!AH42/建設IO2!AH$48</f>
        <v>0.34340707856579639</v>
      </c>
      <c r="AI42" s="413">
        <f>建設IO2!AI42/建設IO2!AI$48</f>
        <v>0.34199023623697372</v>
      </c>
      <c r="AJ42" s="413">
        <f>建設IO2!AJ42/建設IO2!AJ$48</f>
        <v>0.34421332173335067</v>
      </c>
      <c r="AK42" s="413">
        <f>建設IO2!AK42/建設IO2!AK$48</f>
        <v>0.31771569490548918</v>
      </c>
      <c r="AL42" s="413">
        <f>建設IO2!AL42/建設IO2!AL$48</f>
        <v>0.23854918721593218</v>
      </c>
      <c r="AM42" s="413">
        <f>建設IO2!AM42/建設IO2!AM$48</f>
        <v>0.3176840991435711</v>
      </c>
      <c r="AN42" s="413">
        <f>建設IO2!AN42/建設IO2!AN$48</f>
        <v>0.39260459868745134</v>
      </c>
      <c r="AO42" s="413">
        <f>建設IO2!AO42/建設IO2!AO$48</f>
        <v>0.34696872190197126</v>
      </c>
      <c r="AP42" s="413">
        <f>建設IO2!AP42/建設IO2!AP$48</f>
        <v>0.26563480443421877</v>
      </c>
      <c r="AQ42" s="413">
        <f>建設IO2!AQ42/建設IO2!AQ$48</f>
        <v>0.30766821527379024</v>
      </c>
      <c r="AR42" s="413">
        <f>建設IO2!AR42/建設IO2!AR$48</f>
        <v>0.33284565656093568</v>
      </c>
      <c r="AS42" s="413">
        <f>建設IO2!AS42/建設IO2!AS$48</f>
        <v>0.3296176274041322</v>
      </c>
      <c r="AT42" s="413">
        <f>建設IO2!AT42/建設IO2!AT$48</f>
        <v>0.33304893002561864</v>
      </c>
      <c r="AU42" s="413">
        <f>建設IO2!AU42/建設IO2!AU$48</f>
        <v>0.34451009122276316</v>
      </c>
      <c r="AV42" s="413">
        <f>建設IO2!AV42/建設IO2!AV$48</f>
        <v>0.22202996412745304</v>
      </c>
      <c r="AW42" s="413">
        <f>建設IO2!AW42/建設IO2!AW$48</f>
        <v>0.4790317760733141</v>
      </c>
      <c r="AX42" s="413">
        <f>建設IO2!AX42/建設IO2!AX$48</f>
        <v>0.36617269015575382</v>
      </c>
      <c r="AY42" s="413">
        <f>建設IO2!AY42/建設IO2!AY$48</f>
        <v>0.35775186434237399</v>
      </c>
      <c r="AZ42" s="413">
        <f>建設IO2!AZ42/建設IO2!AZ$48</f>
        <v>0.3990090757547694</v>
      </c>
      <c r="BA42" s="413">
        <f>建設IO2!BA42/建設IO2!BA$48</f>
        <v>0.39132210649489713</v>
      </c>
      <c r="BB42" s="413">
        <f>建設IO2!BB42/建設IO2!BB$48</f>
        <v>0.3265835628701696</v>
      </c>
      <c r="BC42" s="413">
        <f>建設IO2!BC42/建設IO2!BC$48</f>
        <v>0.30106656210053634</v>
      </c>
      <c r="BD42" s="413">
        <f>建設IO2!BD42/建設IO2!BD$48</f>
        <v>0.31052756986784102</v>
      </c>
      <c r="BE42" s="413">
        <f>建設IO2!BE42/建設IO2!BE$48</f>
        <v>0.32624723126254429</v>
      </c>
      <c r="BF42" s="413">
        <f>建設IO2!BF42/建設IO2!BF$48</f>
        <v>0.29829117465601102</v>
      </c>
      <c r="BG42" s="413">
        <f>建設IO2!BG42/建設IO2!BG$48</f>
        <v>0.25547969924812031</v>
      </c>
      <c r="BH42" s="413">
        <f>建設IO2!BH42/建設IO2!BH$48</f>
        <v>0.32940855666571112</v>
      </c>
      <c r="BI42" s="413">
        <f>建設IO2!BI42/建設IO2!BI$48</f>
        <v>0.27999495699708571</v>
      </c>
      <c r="BJ42" s="413">
        <f>建設IO2!BJ42/建設IO2!BJ$48</f>
        <v>0.33216657229628865</v>
      </c>
      <c r="BK42" s="413">
        <f>建設IO2!BK42/建設IO2!BK$48</f>
        <v>0.43983328447429804</v>
      </c>
      <c r="BL42" s="413">
        <f>建設IO2!BL42/建設IO2!BL$48</f>
        <v>0.27895290113886972</v>
      </c>
      <c r="BM42" s="413">
        <f>建設IO2!BM42/建設IO2!BM$48</f>
        <v>0.4103379894963935</v>
      </c>
      <c r="BN42" s="413">
        <f>建設IO2!BN42/建設IO2!BN$48</f>
        <v>0.38380091229190028</v>
      </c>
      <c r="BO42" s="413">
        <f>建設IO2!BO42/建設IO2!BO$48</f>
        <v>0.43568716336020874</v>
      </c>
      <c r="BP42" s="413">
        <f>建設IO2!BP42/建設IO2!BP$48</f>
        <v>0.45608705634503183</v>
      </c>
      <c r="BQ42" s="413">
        <f>建設IO2!BQ42/建設IO2!BQ$48</f>
        <v>0.47564213314553555</v>
      </c>
      <c r="BR42" s="413">
        <f>建設IO2!BR42/建設IO2!BR$48</f>
        <v>0.48334679223140786</v>
      </c>
      <c r="BS42" s="413">
        <f>建設IO2!BS42/建設IO2!BS$48</f>
        <v>0.34318997527567746</v>
      </c>
      <c r="BT42" s="413">
        <f>建設IO2!BT42/建設IO2!BT$48</f>
        <v>0.55657037045307012</v>
      </c>
      <c r="BU42" s="415">
        <f>建設IO2!BU42/建設IO2!BU$48</f>
        <v>0.39620444905349234</v>
      </c>
    </row>
    <row r="43" spans="1:73">
      <c r="A43" s="102">
        <v>92</v>
      </c>
      <c r="B43" s="41" t="s">
        <v>215</v>
      </c>
      <c r="C43" s="412">
        <f>建設IO2!C43/建設IO2!C$48</f>
        <v>2.7759346018929983E-2</v>
      </c>
      <c r="D43" s="413">
        <f>建設IO2!D43/建設IO2!D$48</f>
        <v>3.1951280571030763E-2</v>
      </c>
      <c r="E43" s="413">
        <f>建設IO2!E43/建設IO2!E$48</f>
        <v>3.0152541181519079E-2</v>
      </c>
      <c r="F43" s="413">
        <f>建設IO2!F43/建設IO2!F$48</f>
        <v>3.4320729487334362E-2</v>
      </c>
      <c r="G43" s="413">
        <f>建設IO2!G43/建設IO2!G$48</f>
        <v>3.4161729299999707E-2</v>
      </c>
      <c r="H43" s="413">
        <f>建設IO2!H43/建設IO2!H$48</f>
        <v>3.973813265523695E-2</v>
      </c>
      <c r="I43" s="413">
        <f>建設IO2!I43/建設IO2!I$48</f>
        <v>2.5135202456072925E-2</v>
      </c>
      <c r="J43" s="413">
        <f>建設IO2!J43/建設IO2!J$48</f>
        <v>4.2342519685039368E-2</v>
      </c>
      <c r="K43" s="413">
        <f>建設IO2!K43/建設IO2!K$48</f>
        <v>9.8470386096419678E-3</v>
      </c>
      <c r="L43" s="413">
        <f>建設IO2!L43/建設IO2!L$48</f>
        <v>9.3117110718573259E-3</v>
      </c>
      <c r="M43" s="413">
        <f>建設IO2!M43/建設IO2!M$48</f>
        <v>3.848245672215958E-2</v>
      </c>
      <c r="N43" s="413">
        <f>建設IO2!N43/建設IO2!N$48</f>
        <v>4.5276077183493135E-2</v>
      </c>
      <c r="O43" s="413">
        <f>建設IO2!O43/建設IO2!O$48</f>
        <v>8.4724670048029714E-3</v>
      </c>
      <c r="P43" s="413">
        <f>建設IO2!P43/建設IO2!P$48</f>
        <v>6.8199982611665058E-2</v>
      </c>
      <c r="Q43" s="413">
        <f>建設IO2!Q43/建設IO2!Q$48</f>
        <v>6.0217176702862781E-3</v>
      </c>
      <c r="R43" s="413">
        <f>建設IO2!R43/建設IO2!R$48</f>
        <v>3.4198663011785549E-2</v>
      </c>
      <c r="S43" s="413">
        <f>建設IO2!S43/建設IO2!S$48</f>
        <v>2.0304733481687914E-2</v>
      </c>
      <c r="T43" s="413">
        <f>建設IO2!T43/建設IO2!T$48</f>
        <v>9.0414341105489189E-4</v>
      </c>
      <c r="U43" s="413">
        <f>建設IO2!U43/建設IO2!U$48</f>
        <v>2.1872256133967392E-2</v>
      </c>
      <c r="V43" s="413">
        <f>建設IO2!V43/建設IO2!V$48</f>
        <v>3.5071547354657139E-2</v>
      </c>
      <c r="W43" s="413">
        <f>建設IO2!W43/建設IO2!W$48</f>
        <v>1.2995607965826364E-2</v>
      </c>
      <c r="X43" s="413">
        <f>建設IO2!X43/建設IO2!X$48</f>
        <v>5.4815426869955546E-2</v>
      </c>
      <c r="Y43" s="413">
        <f>建設IO2!Y43/建設IO2!Y$48</f>
        <v>7.3047972863834604E-2</v>
      </c>
      <c r="Z43" s="413">
        <f>建設IO2!Z43/建設IO2!Z$48</f>
        <v>2.153141125103742E-2</v>
      </c>
      <c r="AA43" s="413">
        <f>建設IO2!AA43/建設IO2!AA$48</f>
        <v>7.1871996339030492E-2</v>
      </c>
      <c r="AB43" s="413">
        <f>建設IO2!AB43/建設IO2!AB$48</f>
        <v>1.6765635753884983E-2</v>
      </c>
      <c r="AC43" s="413">
        <f>建設IO2!AC43/建設IO2!AC$48</f>
        <v>2.2524961453981977E-2</v>
      </c>
      <c r="AD43" s="413">
        <f>建設IO2!AD43/建設IO2!AD$48</f>
        <v>8.9764950735934226E-2</v>
      </c>
      <c r="AE43" s="413">
        <f>建設IO2!AE43/建設IO2!AE$48</f>
        <v>3.6360614393696269E-2</v>
      </c>
      <c r="AF43" s="413">
        <f>建設IO2!AF43/建設IO2!AF$48</f>
        <v>1.8577222481943229E-2</v>
      </c>
      <c r="AG43" s="413">
        <f>建設IO2!AG43/建設IO2!AG$48</f>
        <v>1.6776940203723372E-2</v>
      </c>
      <c r="AH43" s="413">
        <f>建設IO2!AH43/建設IO2!AH$48</f>
        <v>1.0766926533033487E-2</v>
      </c>
      <c r="AI43" s="413">
        <f>建設IO2!AI43/建設IO2!AI$48</f>
        <v>1.0886019630350611E-2</v>
      </c>
      <c r="AJ43" s="413">
        <f>建設IO2!AJ43/建設IO2!AJ$48</f>
        <v>1.1626493813939985E-2</v>
      </c>
      <c r="AK43" s="413">
        <f>建設IO2!AK43/建設IO2!AK$48</f>
        <v>1.1629993978374198E-2</v>
      </c>
      <c r="AL43" s="413">
        <f>建設IO2!AL43/建設IO2!AL$48</f>
        <v>1.092446846000235E-2</v>
      </c>
      <c r="AM43" s="413">
        <f>建設IO2!AM43/建設IO2!AM$48</f>
        <v>8.4013170015068989E-3</v>
      </c>
      <c r="AN43" s="413">
        <f>建設IO2!AN43/建設IO2!AN$48</f>
        <v>1.2169118793834753E-2</v>
      </c>
      <c r="AO43" s="413">
        <f>建設IO2!AO43/建設IO2!AO$48</f>
        <v>1.2793303483813254E-2</v>
      </c>
      <c r="AP43" s="413">
        <f>建設IO2!AP43/建設IO2!AP$48</f>
        <v>1.0876385693369588E-2</v>
      </c>
      <c r="AQ43" s="413">
        <f>建設IO2!AQ43/建設IO2!AQ$48</f>
        <v>1.2110455708096258E-2</v>
      </c>
      <c r="AR43" s="413">
        <f>建設IO2!AR43/建設IO2!AR$48</f>
        <v>7.8401065600176272E-3</v>
      </c>
      <c r="AS43" s="413">
        <f>建設IO2!AS43/建設IO2!AS$48</f>
        <v>7.6108349582108955E-3</v>
      </c>
      <c r="AT43" s="413">
        <f>建設IO2!AT43/建設IO2!AT$48</f>
        <v>7.3661945720660859E-3</v>
      </c>
      <c r="AU43" s="413">
        <f>建設IO2!AU43/建設IO2!AU$48</f>
        <v>8.68743205558444E-3</v>
      </c>
      <c r="AV43" s="413">
        <f>建設IO2!AV43/建設IO2!AV$48</f>
        <v>8.9611029049729198E-3</v>
      </c>
      <c r="AW43" s="413">
        <f>建設IO2!AW43/建設IO2!AW$48</f>
        <v>8.0685327223827073E-3</v>
      </c>
      <c r="AX43" s="413">
        <f>建設IO2!AX43/建設IO2!AX$48</f>
        <v>1.0207167699984879E-2</v>
      </c>
      <c r="AY43" s="413">
        <f>建設IO2!AY43/建設IO2!AY$48</f>
        <v>1.0426067543817983E-2</v>
      </c>
      <c r="AZ43" s="413">
        <f>建設IO2!AZ43/建設IO2!AZ$48</f>
        <v>9.3535839970364885E-3</v>
      </c>
      <c r="BA43" s="413">
        <f>建設IO2!BA43/建設IO2!BA$48</f>
        <v>6.7394148134655822E-3</v>
      </c>
      <c r="BB43" s="413">
        <f>建設IO2!BB43/建設IO2!BB$48</f>
        <v>2.6903366097881826E-2</v>
      </c>
      <c r="BC43" s="413">
        <f>建設IO2!BC43/建設IO2!BC$48</f>
        <v>2.6546912761645773E-2</v>
      </c>
      <c r="BD43" s="413">
        <f>建設IO2!BD43/建設IO2!BD$48</f>
        <v>2.7964902526758897E-2</v>
      </c>
      <c r="BE43" s="413">
        <f>建設IO2!BE43/建設IO2!BE$48</f>
        <v>2.0586612504697857E-2</v>
      </c>
      <c r="BF43" s="413">
        <f>建設IO2!BF43/建設IO2!BF$48</f>
        <v>3.0948247413805471E-2</v>
      </c>
      <c r="BG43" s="413">
        <f>建設IO2!BG43/建設IO2!BG$48</f>
        <v>2.6027067669172933E-2</v>
      </c>
      <c r="BH43" s="413">
        <f>建設IO2!BH43/建設IO2!BH$48</f>
        <v>3.2464009285219857E-2</v>
      </c>
      <c r="BI43" s="413">
        <f>建設IO2!BI43/建設IO2!BI$48</f>
        <v>2.7662164062462118E-2</v>
      </c>
      <c r="BJ43" s="413">
        <f>建設IO2!BJ43/建設IO2!BJ$48</f>
        <v>2.0615638029546506E-2</v>
      </c>
      <c r="BK43" s="413">
        <f>建設IO2!BK43/建設IO2!BK$48</f>
        <v>1.7678473558764674E-2</v>
      </c>
      <c r="BL43" s="413">
        <f>建設IO2!BL43/建設IO2!BL$48</f>
        <v>1.83572950361999E-2</v>
      </c>
      <c r="BM43" s="413">
        <f>建設IO2!BM43/建設IO2!BM$48</f>
        <v>2.3471233379926095E-2</v>
      </c>
      <c r="BN43" s="413">
        <f>建設IO2!BN43/建設IO2!BN$48</f>
        <v>3.8785876676870022E-3</v>
      </c>
      <c r="BO43" s="413">
        <f>建設IO2!BO43/建設IO2!BO$48</f>
        <v>2.1288869165812255E-2</v>
      </c>
      <c r="BP43" s="413">
        <f>建設IO2!BP43/建設IO2!BP$48</f>
        <v>9.4294888139472895E-3</v>
      </c>
      <c r="BQ43" s="413">
        <f>建設IO2!BQ43/建設IO2!BQ$48</f>
        <v>2.9790153044626745E-3</v>
      </c>
      <c r="BR43" s="413">
        <f>建設IO2!BR43/建設IO2!BR$48</f>
        <v>6.564843809003712E-3</v>
      </c>
      <c r="BS43" s="413">
        <f>建設IO2!BS43/建設IO2!BS$48</f>
        <v>2.2634046111812835E-2</v>
      </c>
      <c r="BT43" s="413">
        <f>建設IO2!BT43/建設IO2!BT$48</f>
        <v>2.1819362062173341E-2</v>
      </c>
      <c r="BU43" s="415">
        <f>建設IO2!BU43/建設IO2!BU$48</f>
        <v>3.3471094752768972E-2</v>
      </c>
    </row>
    <row r="44" spans="1:73">
      <c r="A44" s="102">
        <v>93</v>
      </c>
      <c r="B44" s="41" t="s">
        <v>216</v>
      </c>
      <c r="C44" s="412">
        <f>建設IO2!C44/建設IO2!C$48</f>
        <v>3.8979428967007811E-2</v>
      </c>
      <c r="D44" s="413">
        <f>建設IO2!D44/建設IO2!D$48</f>
        <v>2.7660468162344767E-2</v>
      </c>
      <c r="E44" s="413">
        <f>建設IO2!E44/建設IO2!E$48</f>
        <v>2.5980011090259051E-2</v>
      </c>
      <c r="F44" s="413">
        <f>建設IO2!F44/建設IO2!F$48</f>
        <v>2.5492832111205094E-2</v>
      </c>
      <c r="G44" s="413">
        <f>建設IO2!G44/建設IO2!G$48</f>
        <v>2.5681993991140264E-2</v>
      </c>
      <c r="H44" s="413">
        <f>建設IO2!H44/建設IO2!H$48</f>
        <v>1.9047769468289254E-2</v>
      </c>
      <c r="I44" s="413">
        <f>建設IO2!I44/建設IO2!I$48</f>
        <v>2.656643900053856E-2</v>
      </c>
      <c r="J44" s="413">
        <f>建設IO2!J44/建設IO2!J$48</f>
        <v>3.3011811023622044E-2</v>
      </c>
      <c r="K44" s="413">
        <f>建設IO2!K44/建設IO2!K$48</f>
        <v>3.0588139637580291E-2</v>
      </c>
      <c r="L44" s="413">
        <f>建設IO2!L44/建設IO2!L$48</f>
        <v>3.0814276882361068E-2</v>
      </c>
      <c r="M44" s="413">
        <f>建設IO2!M44/建設IO2!M$48</f>
        <v>1.8491742389069442E-2</v>
      </c>
      <c r="N44" s="413">
        <f>建設IO2!N44/建設IO2!N$48</f>
        <v>2.0973410486705243E-2</v>
      </c>
      <c r="O44" s="413">
        <f>建設IO2!O44/建設IO2!O$48</f>
        <v>2.6444086426562985E-2</v>
      </c>
      <c r="P44" s="413">
        <f>建設IO2!P44/建設IO2!P$48</f>
        <v>1.7565884505841328E-2</v>
      </c>
      <c r="Q44" s="413">
        <f>建設IO2!Q44/建設IO2!Q$48</f>
        <v>2.8754759554364687E-2</v>
      </c>
      <c r="R44" s="413">
        <f>建設IO2!R44/建設IO2!R$48</f>
        <v>2.9760066213217994E-2</v>
      </c>
      <c r="S44" s="413">
        <f>建設IO2!S44/建設IO2!S$48</f>
        <v>2.7520121456647881E-2</v>
      </c>
      <c r="T44" s="413">
        <f>建設IO2!T44/建設IO2!T$48</f>
        <v>3.4913845565350446E-2</v>
      </c>
      <c r="U44" s="413">
        <f>建設IO2!U44/建設IO2!U$48</f>
        <v>2.6922725708224748E-2</v>
      </c>
      <c r="V44" s="413">
        <f>建設IO2!V44/建設IO2!V$48</f>
        <v>2.9900790455605428E-2</v>
      </c>
      <c r="W44" s="413">
        <f>建設IO2!W44/建設IO2!W$48</f>
        <v>3.7817906778859788E-2</v>
      </c>
      <c r="X44" s="413">
        <f>建設IO2!X44/建設IO2!X$48</f>
        <v>2.5596840587470256E-2</v>
      </c>
      <c r="Y44" s="413">
        <f>建設IO2!Y44/建設IO2!Y$48</f>
        <v>4.1854304635761591E-2</v>
      </c>
      <c r="Z44" s="413">
        <f>建設IO2!Z44/建設IO2!Z$48</f>
        <v>3.4710544990918822E-2</v>
      </c>
      <c r="AA44" s="413">
        <f>建設IO2!AA44/建設IO2!AA$48</f>
        <v>3.1723252751363888E-2</v>
      </c>
      <c r="AB44" s="413">
        <f>建設IO2!AB44/建設IO2!AB$48</f>
        <v>3.0960658629517527E-2</v>
      </c>
      <c r="AC44" s="413">
        <f>建設IO2!AC44/建設IO2!AC$48</f>
        <v>2.7652754192320852E-2</v>
      </c>
      <c r="AD44" s="413">
        <f>建設IO2!AD44/建設IO2!AD$48</f>
        <v>2.7609784783197755E-2</v>
      </c>
      <c r="AE44" s="413">
        <f>建設IO2!AE44/建設IO2!AE$48</f>
        <v>2.2897337486582417E-2</v>
      </c>
      <c r="AF44" s="413">
        <f>建設IO2!AF44/建設IO2!AF$48</f>
        <v>6.1149116097383632E-2</v>
      </c>
      <c r="AG44" s="413">
        <f>建設IO2!AG44/建設IO2!AG$48</f>
        <v>7.4688307749644092E-2</v>
      </c>
      <c r="AH44" s="413">
        <f>建設IO2!AH44/建設IO2!AH$48</f>
        <v>7.1420237490952124E-2</v>
      </c>
      <c r="AI44" s="413">
        <f>建設IO2!AI44/建設IO2!AI$48</f>
        <v>7.2480051627720907E-2</v>
      </c>
      <c r="AJ44" s="413">
        <f>建設IO2!AJ44/建設IO2!AJ$48</f>
        <v>7.2412783543390272E-2</v>
      </c>
      <c r="AK44" s="413">
        <f>建設IO2!AK44/建設IO2!AK$48</f>
        <v>0.10595055087555875</v>
      </c>
      <c r="AL44" s="413">
        <f>建設IO2!AL44/建設IO2!AL$48</f>
        <v>3.4969142216880966E-2</v>
      </c>
      <c r="AM44" s="413">
        <f>建設IO2!AM44/建設IO2!AM$48</f>
        <v>4.3638665425876154E-2</v>
      </c>
      <c r="AN44" s="413">
        <f>建設IO2!AN44/建設IO2!AN$48</f>
        <v>3.814053840273033E-2</v>
      </c>
      <c r="AO44" s="413">
        <f>建設IO2!AO44/建設IO2!AO$48</f>
        <v>7.4151411005983603E-2</v>
      </c>
      <c r="AP44" s="413">
        <f>建設IO2!AP44/建設IO2!AP$48</f>
        <v>3.0851286341769504E-2</v>
      </c>
      <c r="AQ44" s="413">
        <f>建設IO2!AQ44/建設IO2!AQ$48</f>
        <v>4.3796001461606726E-2</v>
      </c>
      <c r="AR44" s="413">
        <f>建設IO2!AR44/建設IO2!AR$48</f>
        <v>7.2756756395854438E-2</v>
      </c>
      <c r="AS44" s="413">
        <f>建設IO2!AS44/建設IO2!AS$48</f>
        <v>7.3653182471461659E-2</v>
      </c>
      <c r="AT44" s="413">
        <f>建設IO2!AT44/建設IO2!AT$48</f>
        <v>8.5592366674781845E-2</v>
      </c>
      <c r="AU44" s="413">
        <f>建設IO2!AU44/建設IO2!AU$48</f>
        <v>8.9804792739991493E-3</v>
      </c>
      <c r="AV44" s="413">
        <f>建設IO2!AV44/建設IO2!AV$48</f>
        <v>3.2172750931982838E-2</v>
      </c>
      <c r="AW44" s="413">
        <f>建設IO2!AW44/建設IO2!AW$48</f>
        <v>2.8787727861340772E-2</v>
      </c>
      <c r="AX44" s="413">
        <f>建設IO2!AX44/建設IO2!AX$48</f>
        <v>6.3501814607591106E-2</v>
      </c>
      <c r="AY44" s="413">
        <f>建設IO2!AY44/建設IO2!AY$48</f>
        <v>6.4955113285517507E-2</v>
      </c>
      <c r="AZ44" s="413">
        <f>建設IO2!AZ44/建設IO2!AZ$48</f>
        <v>5.783478421929987E-2</v>
      </c>
      <c r="BA44" s="413">
        <f>建設IO2!BA44/建設IO2!BA$48</f>
        <v>3.5579252979196681E-2</v>
      </c>
      <c r="BB44" s="413">
        <f>建設IO2!BB44/建設IO2!BB$48</f>
        <v>8.0227095682374905E-2</v>
      </c>
      <c r="BC44" s="413">
        <f>建設IO2!BC44/建設IO2!BC$48</f>
        <v>7.2497388436038271E-2</v>
      </c>
      <c r="BD44" s="413">
        <f>建設IO2!BD44/建設IO2!BD$48</f>
        <v>8.9253802470116356E-2</v>
      </c>
      <c r="BE44" s="413">
        <f>建設IO2!BE44/建設IO2!BE$48</f>
        <v>6.3083234045275355E-2</v>
      </c>
      <c r="BF44" s="413">
        <f>建設IO2!BF44/建設IO2!BF$48</f>
        <v>6.9644317545948894E-2</v>
      </c>
      <c r="BG44" s="413">
        <f>建設IO2!BG44/建設IO2!BG$48</f>
        <v>3.1954887218045111E-2</v>
      </c>
      <c r="BH44" s="413">
        <f>建設IO2!BH44/建設IO2!BH$48</f>
        <v>5.6377645553512372E-2</v>
      </c>
      <c r="BI44" s="413">
        <f>建設IO2!BI44/建設IO2!BI$48</f>
        <v>0.18067689383347421</v>
      </c>
      <c r="BJ44" s="413">
        <f>建設IO2!BJ44/建設IO2!BJ$48</f>
        <v>8.6237367238036405E-2</v>
      </c>
      <c r="BK44" s="413">
        <f>建設IO2!BK44/建設IO2!BK$48</f>
        <v>9.6129089819901342E-2</v>
      </c>
      <c r="BL44" s="413">
        <f>建設IO2!BL44/建設IO2!BL$48</f>
        <v>1.2408720416992897E-2</v>
      </c>
      <c r="BM44" s="413">
        <f>建設IO2!BM44/建設IO2!BM$48</f>
        <v>8.2873891346510062E-2</v>
      </c>
      <c r="BN44" s="413">
        <f>建設IO2!BN44/建設IO2!BN$48</f>
        <v>6.7507942659490464E-2</v>
      </c>
      <c r="BO44" s="413">
        <f>建設IO2!BO44/建設IO2!BO$48</f>
        <v>4.0755922990788097E-2</v>
      </c>
      <c r="BP44" s="413">
        <f>建設IO2!BP44/建設IO2!BP$48</f>
        <v>6.7401289185219718E-2</v>
      </c>
      <c r="BQ44" s="413">
        <f>建設IO2!BQ44/建設IO2!BQ$48</f>
        <v>7.2278587276619538E-2</v>
      </c>
      <c r="BR44" s="413">
        <f>建設IO2!BR44/建設IO2!BR$48</f>
        <v>3.8424669869690758E-2</v>
      </c>
      <c r="BS44" s="413">
        <f>建設IO2!BS44/建設IO2!BS$48</f>
        <v>2.9681594731212946E-2</v>
      </c>
      <c r="BT44" s="413">
        <f>建設IO2!BT44/建設IO2!BT$48</f>
        <v>2.9710250100081499E-2</v>
      </c>
      <c r="BU44" s="415">
        <f>建設IO2!BU44/建設IO2!BU$48</f>
        <v>2.5652185000382514E-2</v>
      </c>
    </row>
    <row r="45" spans="1:73">
      <c r="A45" s="102">
        <v>94</v>
      </c>
      <c r="B45" s="41" t="s">
        <v>217</v>
      </c>
      <c r="C45" s="412">
        <f>建設IO2!C45/建設IO2!C$48</f>
        <v>3.7134098424057925E-2</v>
      </c>
      <c r="D45" s="413">
        <f>建設IO2!D45/建設IO2!D$48</f>
        <v>3.7978051745452879E-2</v>
      </c>
      <c r="E45" s="413">
        <f>建設IO2!E45/建設IO2!E$48</f>
        <v>3.7063874517353268E-2</v>
      </c>
      <c r="F45" s="413">
        <f>建設IO2!F45/建設IO2!F$48</f>
        <v>3.8576665218449116E-2</v>
      </c>
      <c r="G45" s="413">
        <f>建設IO2!G45/建設IO2!G$48</f>
        <v>3.8642704624272432E-2</v>
      </c>
      <c r="H45" s="413">
        <f>建設IO2!H45/建設IO2!H$48</f>
        <v>3.6326591854946341E-2</v>
      </c>
      <c r="I45" s="413">
        <f>建設IO2!I45/建設IO2!I$48</f>
        <v>3.5242895518512563E-2</v>
      </c>
      <c r="J45" s="413">
        <f>建設IO2!J45/建設IO2!J$48</f>
        <v>3.4891732283464566E-2</v>
      </c>
      <c r="K45" s="413">
        <f>建設IO2!K45/建設IO2!K$48</f>
        <v>3.6057445359281799E-2</v>
      </c>
      <c r="L45" s="413">
        <f>建設IO2!L45/建設IO2!L$48</f>
        <v>3.6093946879427366E-2</v>
      </c>
      <c r="M45" s="413">
        <f>建設IO2!M45/建設IO2!M$48</f>
        <v>3.410492803608145E-2</v>
      </c>
      <c r="N45" s="413">
        <f>建設IO2!N45/建設IO2!N$48</f>
        <v>3.4132621611765349E-2</v>
      </c>
      <c r="O45" s="413">
        <f>建設IO2!O45/建設IO2!O$48</f>
        <v>3.5061180696632541E-2</v>
      </c>
      <c r="P45" s="413">
        <f>建設IO2!P45/建設IO2!P$48</f>
        <v>3.3554248986291495E-2</v>
      </c>
      <c r="Q45" s="413">
        <f>建設IO2!Q45/建設IO2!Q$48</f>
        <v>3.7075165703003808E-2</v>
      </c>
      <c r="R45" s="413">
        <f>建設IO2!R45/建設IO2!R$48</f>
        <v>3.9120243806264256E-2</v>
      </c>
      <c r="S45" s="413">
        <f>建設IO2!S45/建設IO2!S$48</f>
        <v>3.6500686313250007E-2</v>
      </c>
      <c r="T45" s="413">
        <f>建設IO2!T45/建設IO2!T$48</f>
        <v>3.7487176812198979E-2</v>
      </c>
      <c r="U45" s="413">
        <f>建設IO2!U45/建設IO2!U$48</f>
        <v>3.6420980170409449E-2</v>
      </c>
      <c r="V45" s="413">
        <f>建設IO2!V45/建設IO2!V$48</f>
        <v>3.9284817170189182E-2</v>
      </c>
      <c r="W45" s="413">
        <f>建設IO2!W45/建設IO2!W$48</f>
        <v>4.795138679983154E-2</v>
      </c>
      <c r="X45" s="413">
        <f>建設IO2!X45/建設IO2!X$48</f>
        <v>3.2840331977500331E-2</v>
      </c>
      <c r="Y45" s="413">
        <f>建設IO2!Y45/建設IO2!Y$48</f>
        <v>3.9760943304797285E-2</v>
      </c>
      <c r="Z45" s="413">
        <f>建設IO2!Z45/建設IO2!Z$48</f>
        <v>4.3207159095009565E-2</v>
      </c>
      <c r="AA45" s="413">
        <f>建設IO2!AA45/建設IO2!AA$48</f>
        <v>4.2841025906536719E-2</v>
      </c>
      <c r="AB45" s="413">
        <f>建設IO2!AB45/建設IO2!AB$48</f>
        <v>3.5810831871050677E-2</v>
      </c>
      <c r="AC45" s="413">
        <f>建設IO2!AC45/建設IO2!AC$48</f>
        <v>3.9301966313030769E-2</v>
      </c>
      <c r="AD45" s="413">
        <f>建設IO2!AD45/建設IO2!AD$48</f>
        <v>3.9082633335831611E-2</v>
      </c>
      <c r="AE45" s="413">
        <f>建設IO2!AE45/建設IO2!AE$48</f>
        <v>3.5495235405263781E-2</v>
      </c>
      <c r="AF45" s="413">
        <f>建設IO2!AF45/建設IO2!AF$48</f>
        <v>3.6523524130611607E-2</v>
      </c>
      <c r="AG45" s="413">
        <f>建設IO2!AG45/建設IO2!AG$48</f>
        <v>4.1122260316535382E-2</v>
      </c>
      <c r="AH45" s="413">
        <f>建設IO2!AH45/建設IO2!AH$48</f>
        <v>4.2447869521698559E-2</v>
      </c>
      <c r="AI45" s="413">
        <f>建設IO2!AI45/建設IO2!AI$48</f>
        <v>4.2805863480650456E-2</v>
      </c>
      <c r="AJ45" s="413">
        <f>建設IO2!AJ45/建設IO2!AJ$48</f>
        <v>4.3474573537309616E-2</v>
      </c>
      <c r="AK45" s="413">
        <f>建設IO2!AK45/建設IO2!AK$48</f>
        <v>4.3693132205647044E-2</v>
      </c>
      <c r="AL45" s="413">
        <f>建設IO2!AL45/建設IO2!AL$48</f>
        <v>4.3164752550398033E-2</v>
      </c>
      <c r="AM45" s="413">
        <f>建設IO2!AM45/建設IO2!AM$48</f>
        <v>3.9443911702323649E-2</v>
      </c>
      <c r="AN45" s="413">
        <f>建設IO2!AN45/建設IO2!AN$48</f>
        <v>4.3147197665638501E-2</v>
      </c>
      <c r="AO45" s="413">
        <f>建設IO2!AO45/建設IO2!AO$48</f>
        <v>4.7469408806064838E-2</v>
      </c>
      <c r="AP45" s="413">
        <f>建設IO2!AP45/建設IO2!AP$48</f>
        <v>4.0472704455134907E-2</v>
      </c>
      <c r="AQ45" s="413">
        <f>建設IO2!AQ45/建設IO2!AQ$48</f>
        <v>4.8076421151537298E-2</v>
      </c>
      <c r="AR45" s="413">
        <f>建設IO2!AR45/建設IO2!AR$48</f>
        <v>4.0055149482806682E-2</v>
      </c>
      <c r="AS45" s="413">
        <f>建設IO2!AS45/建設IO2!AS$48</f>
        <v>4.0287809298876771E-2</v>
      </c>
      <c r="AT45" s="413">
        <f>建設IO2!AT45/建設IO2!AT$48</f>
        <v>4.1372863904083124E-2</v>
      </c>
      <c r="AU45" s="413">
        <f>建設IO2!AU45/建設IO2!AU$48</f>
        <v>3.5014416032518786E-2</v>
      </c>
      <c r="AV45" s="413">
        <f>建設IO2!AV45/建設IO2!AV$48</f>
        <v>3.4564254062038405E-2</v>
      </c>
      <c r="AW45" s="413">
        <f>建設IO2!AW45/建設IO2!AW$48</f>
        <v>3.9944217551548956E-2</v>
      </c>
      <c r="AX45" s="413">
        <f>建設IO2!AX45/建設IO2!AX$48</f>
        <v>3.7653107515499773E-2</v>
      </c>
      <c r="AY45" s="413">
        <f>建設IO2!AY45/建設IO2!AY$48</f>
        <v>3.8272455232033438E-2</v>
      </c>
      <c r="AZ45" s="413">
        <f>建設IO2!AZ45/建設IO2!AZ$48</f>
        <v>3.5238007038340437E-2</v>
      </c>
      <c r="BA45" s="413">
        <f>建設IO2!BA45/建設IO2!BA$48</f>
        <v>3.0341165626224659E-2</v>
      </c>
      <c r="BB45" s="413">
        <f>建設IO2!BB45/建設IO2!BB$48</f>
        <v>3.888874813042599E-2</v>
      </c>
      <c r="BC45" s="413">
        <f>建設IO2!BC45/建設IO2!BC$48</f>
        <v>3.7170897887072306E-2</v>
      </c>
      <c r="BD45" s="413">
        <f>建設IO2!BD45/建設IO2!BD$48</f>
        <v>3.6734045510503952E-2</v>
      </c>
      <c r="BE45" s="413">
        <f>建設IO2!BE45/建設IO2!BE$48</f>
        <v>3.8262552276162071E-2</v>
      </c>
      <c r="BF45" s="413">
        <f>建設IO2!BF45/建設IO2!BF$48</f>
        <v>3.9356069845187025E-2</v>
      </c>
      <c r="BG45" s="413">
        <f>建設IO2!BG45/建設IO2!BG$48</f>
        <v>3.7148872180451126E-2</v>
      </c>
      <c r="BH45" s="413">
        <f>建設IO2!BH45/建設IO2!BH$48</f>
        <v>4.8731322934073541E-2</v>
      </c>
      <c r="BI45" s="413">
        <f>建設IO2!BI45/建設IO2!BI$48</f>
        <v>3.3620019428492E-2</v>
      </c>
      <c r="BJ45" s="413">
        <f>建設IO2!BJ45/建設IO2!BJ$48</f>
        <v>3.0344366088433623E-2</v>
      </c>
      <c r="BK45" s="413">
        <f>建設IO2!BK45/建設IO2!BK$48</f>
        <v>3.7277319635808999E-2</v>
      </c>
      <c r="BL45" s="413">
        <f>建設IO2!BL45/建設IO2!BL$48</f>
        <v>3.3585895608286204E-2</v>
      </c>
      <c r="BM45" s="413">
        <f>建設IO2!BM45/建設IO2!BM$48</f>
        <v>3.1140360434962627E-2</v>
      </c>
      <c r="BN45" s="413">
        <f>建設IO2!BN45/建設IO2!BN$48</f>
        <v>4.3966998327533931E-2</v>
      </c>
      <c r="BO45" s="413">
        <f>建設IO2!BO45/建設IO2!BO$48</f>
        <v>2.95967505465938E-2</v>
      </c>
      <c r="BP45" s="413">
        <f>建設IO2!BP45/建設IO2!BP$48</f>
        <v>2.3414506391123611E-2</v>
      </c>
      <c r="BQ45" s="413">
        <f>建設IO2!BQ45/建設IO2!BQ$48</f>
        <v>3.1982074734904192E-2</v>
      </c>
      <c r="BR45" s="413">
        <f>建設IO2!BR45/建設IO2!BR$48</f>
        <v>4.3037489324866812E-2</v>
      </c>
      <c r="BS45" s="413">
        <f>建設IO2!BS45/建設IO2!BS$48</f>
        <v>2.8367210370153467E-2</v>
      </c>
      <c r="BT45" s="413">
        <f>建設IO2!BT45/建設IO2!BT$48</f>
        <v>2.2636760772517542E-2</v>
      </c>
      <c r="BU45" s="415">
        <f>建設IO2!BU45/建設IO2!BU$48</f>
        <v>3.5261256513349708E-2</v>
      </c>
    </row>
    <row r="46" spans="1:73">
      <c r="A46" s="102">
        <v>95</v>
      </c>
      <c r="B46" s="41" t="s">
        <v>218</v>
      </c>
      <c r="C46" s="412">
        <f>建設IO2!C46/建設IO2!C$48</f>
        <v>-5.1032787069731416E-3</v>
      </c>
      <c r="D46" s="413">
        <f>建設IO2!D46/建設IO2!D$48</f>
        <v>-1.2672478495299279E-5</v>
      </c>
      <c r="E46" s="413">
        <f>建設IO2!E46/建設IO2!E$48</f>
        <v>-1.4205666191320068E-5</v>
      </c>
      <c r="F46" s="413">
        <f>建設IO2!F46/建設IO2!F$48</f>
        <v>-1.2384342903090378E-5</v>
      </c>
      <c r="G46" s="413">
        <f>建設IO2!G46/建設IO2!G$48</f>
        <v>-1.2400154132756978E-5</v>
      </c>
      <c r="H46" s="413">
        <f>建設IO2!H46/建設IO2!H$48</f>
        <v>-1.184562777878685E-5</v>
      </c>
      <c r="I46" s="413">
        <f>建設IO2!I46/建設IO2!I$48</f>
        <v>-1.6398032561342872E-5</v>
      </c>
      <c r="J46" s="413">
        <f>建設IO2!J46/建設IO2!J$48</f>
        <v>-1.9685039370078739E-5</v>
      </c>
      <c r="K46" s="413">
        <f>建設IO2!K46/建設IO2!K$48</f>
        <v>-1.7527485287867037E-5</v>
      </c>
      <c r="L46" s="413">
        <f>建設IO2!L46/建設IO2!L$48</f>
        <v>-1.7607166265462999E-5</v>
      </c>
      <c r="M46" s="413">
        <f>建設IO2!M46/建設IO2!M$48</f>
        <v>-1.3265238442661008E-5</v>
      </c>
      <c r="N46" s="413">
        <f>建設IO2!N46/建設IO2!N$48</f>
        <v>-1.484546196818553E-5</v>
      </c>
      <c r="O46" s="413">
        <f>建設IO2!O46/建設IO2!O$48</f>
        <v>-1.5135411481386807E-5</v>
      </c>
      <c r="P46" s="413">
        <f>建設IO2!P46/建設IO2!P$48</f>
        <v>-1.4664860793808915E-5</v>
      </c>
      <c r="Q46" s="413">
        <f>建設IO2!Q46/建設IO2!Q$48</f>
        <v>-1.4102383302778169E-5</v>
      </c>
      <c r="R46" s="413">
        <f>建設IO2!R46/建設IO2!R$48</f>
        <v>-1.0756881868845335E-5</v>
      </c>
      <c r="S46" s="413">
        <f>建設IO2!S46/建設IO2!S$48</f>
        <v>-9.0988499053719611E-6</v>
      </c>
      <c r="T46" s="413">
        <f>建設IO2!T46/建設IO2!T$48</f>
        <v>-1.7387373289517154E-5</v>
      </c>
      <c r="U46" s="413">
        <f>建設IO2!U46/建設IO2!U$48</f>
        <v>-8.4291564521680493E-6</v>
      </c>
      <c r="V46" s="413">
        <f>建設IO2!V46/建設IO2!V$48</f>
        <v>-1.0861047514551353E-5</v>
      </c>
      <c r="W46" s="413">
        <f>建設IO2!W46/建設IO2!W$48</f>
        <v>-1.7189957626754449E-5</v>
      </c>
      <c r="X46" s="413">
        <f>建設IO2!X46/建設IO2!X$48</f>
        <v>-9.5130280919719557E-6</v>
      </c>
      <c r="Y46" s="413">
        <f>建設IO2!Y46/建設IO2!Y$48</f>
        <v>-1.2921983524471006E-5</v>
      </c>
      <c r="Z46" s="413">
        <f>建設IO2!Z46/建設IO2!Z$48</f>
        <v>-1.2028049411226981E-5</v>
      </c>
      <c r="AA46" s="413">
        <f>建設IO2!AA46/建設IO2!AA$48</f>
        <v>-1.3778740155507697E-5</v>
      </c>
      <c r="AB46" s="413">
        <f>建設IO2!AB46/建設IO2!AB$48</f>
        <v>-9.2665055417915182E-6</v>
      </c>
      <c r="AC46" s="413">
        <f>建設IO2!AC46/建設IO2!AC$48</f>
        <v>-9.9813800180681811E-6</v>
      </c>
      <c r="AD46" s="413">
        <f>建設IO2!AD46/建設IO2!AD$48</f>
        <v>-1.1530501057923472E-5</v>
      </c>
      <c r="AE46" s="413">
        <f>建設IO2!AE46/建設IO2!AE$48</f>
        <v>-1.3360799574378368E-7</v>
      </c>
      <c r="AF46" s="413">
        <f>建設IO2!AF46/建設IO2!AF$48</f>
        <v>-1.4291662294814543E-2</v>
      </c>
      <c r="AG46" s="413">
        <f>建設IO2!AG46/建設IO2!AG$48</f>
        <v>-2.736274247698105E-3</v>
      </c>
      <c r="AH46" s="413">
        <f>建設IO2!AH46/建設IO2!AH$48</f>
        <v>-2.86075996724219E-3</v>
      </c>
      <c r="AI46" s="413">
        <f>建設IO2!AI46/建設IO2!AI$48</f>
        <v>-2.8914918553973345E-3</v>
      </c>
      <c r="AJ46" s="413">
        <f>建設IO2!AJ46/建設IO2!AJ$48</f>
        <v>-2.9678966827850427E-3</v>
      </c>
      <c r="AK46" s="413">
        <f>建設IO2!AK46/建設IO2!AK$48</f>
        <v>-3.1570908457826631E-3</v>
      </c>
      <c r="AL46" s="413">
        <f>建設IO2!AL46/建設IO2!AL$48</f>
        <v>-2.2860963774860169E-3</v>
      </c>
      <c r="AM46" s="413">
        <f>建設IO2!AM46/建設IO2!AM$48</f>
        <v>-2.3193964845318457E-3</v>
      </c>
      <c r="AN46" s="413">
        <f>建設IO2!AN46/建設IO2!AN$48</f>
        <v>-2.8455621883344308E-3</v>
      </c>
      <c r="AO46" s="413">
        <f>建設IO2!AO46/建設IO2!AO$48</f>
        <v>-3.2861856968767543E-3</v>
      </c>
      <c r="AP46" s="413">
        <f>建設IO2!AP46/建設IO2!AP$48</f>
        <v>-2.3007738966743358E-3</v>
      </c>
      <c r="AQ46" s="413">
        <f>建設IO2!AQ46/建設IO2!AQ$48</f>
        <v>-3.1320144072662735E-3</v>
      </c>
      <c r="AR46" s="413">
        <f>建設IO2!AR46/建設IO2!AR$48</f>
        <v>-2.5772034338231243E-3</v>
      </c>
      <c r="AS46" s="413">
        <f>建設IO2!AS46/建設IO2!AS$48</f>
        <v>-2.5659334120597954E-3</v>
      </c>
      <c r="AT46" s="413">
        <f>建設IO2!AT46/建設IO2!AT$48</f>
        <v>-2.7226777390383745E-3</v>
      </c>
      <c r="AU46" s="413">
        <f>建設IO2!AU46/建設IO2!AU$48</f>
        <v>-1.6732050857872099E-3</v>
      </c>
      <c r="AV46" s="413">
        <f>建設IO2!AV46/建設IO2!AV$48</f>
        <v>-1.7443905183934726E-3</v>
      </c>
      <c r="AW46" s="413">
        <f>建設IO2!AW46/建設IO2!AW$48</f>
        <v>-3.1875684829166251E-3</v>
      </c>
      <c r="AX46" s="413">
        <f>建設IO2!AX46/建設IO2!AX$48</f>
        <v>-2.6935581430515649E-3</v>
      </c>
      <c r="AY46" s="413">
        <f>建設IO2!AY46/建設IO2!AY$48</f>
        <v>-2.659953450814611E-3</v>
      </c>
      <c r="AZ46" s="413">
        <f>建設IO2!AZ46/建設IO2!AZ$48</f>
        <v>-2.8245971476199296E-3</v>
      </c>
      <c r="BA46" s="413">
        <f>建設IO2!BA46/建設IO2!BA$48</f>
        <v>-1.8214634630988062E-3</v>
      </c>
      <c r="BB46" s="413">
        <f>建設IO2!BB46/建設IO2!BB$48</f>
        <v>-2.9985574268387781E-3</v>
      </c>
      <c r="BC46" s="413">
        <f>建設IO2!BC46/建設IO2!BC$48</f>
        <v>-3.2208771002038917E-3</v>
      </c>
      <c r="BD46" s="413">
        <f>建設IO2!BD46/建設IO2!BD$48</f>
        <v>-3.5344108653349747E-3</v>
      </c>
      <c r="BE46" s="413">
        <f>建設IO2!BE46/建設IO2!BE$48</f>
        <v>-2.6987693611713057E-3</v>
      </c>
      <c r="BF46" s="413">
        <f>建設IO2!BF46/建設IO2!BF$48</f>
        <v>-3.1708681865790494E-3</v>
      </c>
      <c r="BG46" s="413">
        <f>建設IO2!BG46/建設IO2!BG$48</f>
        <v>-2.7218045112781955E-3</v>
      </c>
      <c r="BH46" s="413">
        <f>建設IO2!BH46/建設IO2!BH$48</f>
        <v>-3.1575341029065254E-3</v>
      </c>
      <c r="BI46" s="413">
        <f>建設IO2!BI46/建設IO2!BI$48</f>
        <v>-3.5430328166949259E-3</v>
      </c>
      <c r="BJ46" s="413">
        <f>建設IO2!BJ46/建設IO2!BJ$48</f>
        <v>-2.1705186939139686E-3</v>
      </c>
      <c r="BK46" s="413">
        <f>建設IO2!BK46/建設IO2!BK$48</f>
        <v>-3.3309116246266531E-3</v>
      </c>
      <c r="BL46" s="413">
        <f>建設IO2!BL46/建設IO2!BL$48</f>
        <v>-1.5596682273746729E-3</v>
      </c>
      <c r="BM46" s="413">
        <f>建設IO2!BM46/建設IO2!BM$48</f>
        <v>-2.309921767743904E-3</v>
      </c>
      <c r="BN46" s="413">
        <f>建設IO2!BN46/建設IO2!BN$48</f>
        <v>-5.7095960590316272E-4</v>
      </c>
      <c r="BO46" s="413">
        <f>建設IO2!BO46/建設IO2!BO$48</f>
        <v>-3.1696782623925751E-2</v>
      </c>
      <c r="BP46" s="413">
        <f>建設IO2!BP46/建設IO2!BP$48</f>
        <v>-5.0890165434283742E-2</v>
      </c>
      <c r="BQ46" s="413">
        <f>建設IO2!BQ46/建設IO2!BQ$48</f>
        <v>-1.8495481522185439E-3</v>
      </c>
      <c r="BR46" s="413">
        <f>建設IO2!BR46/建設IO2!BR$48</f>
        <v>-4.461769951606063E-3</v>
      </c>
      <c r="BS46" s="413">
        <f>建設IO2!BS46/建設IO2!BS$48</f>
        <v>-3.2538664324101213E-2</v>
      </c>
      <c r="BT46" s="413">
        <f>建設IO2!BT46/建設IO2!BT$48</f>
        <v>-2.4689428363177026E-2</v>
      </c>
      <c r="BU46" s="415">
        <f>建設IO2!BU46/建設IO2!BU$48</f>
        <v>-3.294883673486735E-2</v>
      </c>
    </row>
    <row r="47" spans="1:73">
      <c r="A47" s="105">
        <v>96</v>
      </c>
      <c r="B47" s="45" t="s">
        <v>219</v>
      </c>
      <c r="C47" s="419">
        <f>建設IO2!C47/建設IO2!C$48</f>
        <v>0.47088380564189114</v>
      </c>
      <c r="D47" s="420">
        <f>建設IO2!D47/建設IO2!D$48</f>
        <v>0.4576700107777551</v>
      </c>
      <c r="E47" s="420">
        <f>建設IO2!E47/建設IO2!E$48</f>
        <v>0.46132378236993188</v>
      </c>
      <c r="F47" s="420">
        <f>建設IO2!F47/建設IO2!F$48</f>
        <v>0.48305669901194337</v>
      </c>
      <c r="G47" s="420">
        <f>建設IO2!G47/建設IO2!G$48</f>
        <v>0.48583966137149182</v>
      </c>
      <c r="H47" s="420">
        <f>建設IO2!H47/建設IO2!H$48</f>
        <v>0.38823650190714609</v>
      </c>
      <c r="I47" s="420">
        <f>建設IO2!I47/建設IO2!I$48</f>
        <v>0.43516339894082262</v>
      </c>
      <c r="J47" s="420">
        <f>建設IO2!J47/建設IO2!J$48</f>
        <v>0.48054133858267717</v>
      </c>
      <c r="K47" s="420">
        <f>建設IO2!K47/建設IO2!K$48</f>
        <v>0.47177855775087307</v>
      </c>
      <c r="L47" s="420">
        <f>建設IO2!L47/建設IO2!L$48</f>
        <v>0.47328732489859138</v>
      </c>
      <c r="M47" s="420">
        <f>建設IO2!M47/建設IO2!M$48</f>
        <v>0.39107249452808912</v>
      </c>
      <c r="N47" s="420">
        <f>建設IO2!N47/建設IO2!N$48</f>
        <v>0.38651225234703529</v>
      </c>
      <c r="O47" s="420">
        <f>建設IO2!O47/建設IO2!O$48</f>
        <v>0.39574055886666037</v>
      </c>
      <c r="P47" s="420">
        <f>建設IO2!P47/建設IO2!P$48</f>
        <v>0.38076420684576651</v>
      </c>
      <c r="Q47" s="420">
        <f>建設IO2!Q47/建設IO2!Q$48</f>
        <v>0.37495416725426595</v>
      </c>
      <c r="R47" s="420">
        <f>建設IO2!R47/建設IO2!R$48</f>
        <v>0.45310491248354579</v>
      </c>
      <c r="S47" s="420">
        <f>建設IO2!S47/建設IO2!S$48</f>
        <v>0.49942157311315849</v>
      </c>
      <c r="T47" s="420">
        <f>建設IO2!T47/建設IO2!T$48</f>
        <v>0.47488393928329248</v>
      </c>
      <c r="U47" s="420">
        <f>建設IO2!U47/建設IO2!U$48</f>
        <v>0.50140415697899032</v>
      </c>
      <c r="V47" s="420">
        <f>建設IO2!V47/建設IO2!V$48</f>
        <v>0.45019507421280269</v>
      </c>
      <c r="W47" s="420">
        <f>建設IO2!W47/建設IO2!W$48</f>
        <v>0.41151899060568814</v>
      </c>
      <c r="X47" s="420">
        <f>建設IO2!X47/建設IO2!X$48</f>
        <v>0.5490267492759906</v>
      </c>
      <c r="Y47" s="420">
        <f>建設IO2!Y47/建設IO2!Y$48</f>
        <v>0.45182038442900985</v>
      </c>
      <c r="Z47" s="420">
        <f>建設IO2!Z47/建設IO2!Z$48</f>
        <v>0.46147295493089885</v>
      </c>
      <c r="AA47" s="420">
        <f>建設IO2!AA47/建設IO2!AA$48</f>
        <v>0.40070872828908966</v>
      </c>
      <c r="AB47" s="420">
        <f>建設IO2!AB47/建設IO2!AB$48</f>
        <v>0.49241325919005685</v>
      </c>
      <c r="AC47" s="420">
        <f>建設IO2!AC47/建設IO2!AC$48</f>
        <v>0.43863419315702951</v>
      </c>
      <c r="AD47" s="420">
        <f>建設IO2!AD47/建設IO2!AD$48</f>
        <v>0.45925409188656291</v>
      </c>
      <c r="AE47" s="420">
        <f>建設IO2!AE47/建設IO2!AE$48</f>
        <v>0.44982632296633268</v>
      </c>
      <c r="AF47" s="420">
        <f>建設IO2!AF47/建設IO2!AF$48</f>
        <v>0.49760342346202985</v>
      </c>
      <c r="AG47" s="420">
        <f>建設IO2!AG47/建設IO2!AG$48</f>
        <v>0.49027830152241336</v>
      </c>
      <c r="AH47" s="420">
        <f>建設IO2!AH47/建設IO2!AH$48</f>
        <v>0.48718951496437762</v>
      </c>
      <c r="AI47" s="420">
        <f>建設IO2!AI47/建設IO2!AI$48</f>
        <v>0.4873221400369287</v>
      </c>
      <c r="AJ47" s="420">
        <f>建設IO2!AJ47/建設IO2!AJ$48</f>
        <v>0.49192075951211089</v>
      </c>
      <c r="AK47" s="420">
        <f>建設IO2!AK47/建設IO2!AK$48</f>
        <v>0.49951943656966552</v>
      </c>
      <c r="AL47" s="420">
        <f>建設IO2!AL47/建設IO2!AL$48</f>
        <v>0.34808302234591437</v>
      </c>
      <c r="AM47" s="420">
        <f>建設IO2!AM47/建設IO2!AM$48</f>
        <v>0.42283164771626836</v>
      </c>
      <c r="AN47" s="420">
        <f>建設IO2!AN47/建設IO2!AN$48</f>
        <v>0.50845340899527236</v>
      </c>
      <c r="AO47" s="420">
        <f>建設IO2!AO47/建設IO2!AO$48</f>
        <v>0.49789821039803922</v>
      </c>
      <c r="AP47" s="420">
        <f>建設IO2!AP47/建設IO2!AP$48</f>
        <v>0.36205814683120685</v>
      </c>
      <c r="AQ47" s="420">
        <f>建設IO2!AQ47/建設IO2!AQ$48</f>
        <v>0.42751996659184632</v>
      </c>
      <c r="AR47" s="420">
        <f>建設IO2!AR47/建設IO2!AR$48</f>
        <v>0.46840588951074863</v>
      </c>
      <c r="AS47" s="420">
        <f>建設IO2!AS47/建設IO2!AS$48</f>
        <v>0.46570821776105603</v>
      </c>
      <c r="AT47" s="420">
        <f>建設IO2!AT47/建設IO2!AT$48</f>
        <v>0.48139466319426605</v>
      </c>
      <c r="AU47" s="420">
        <f>建設IO2!AU47/建設IO2!AU$48</f>
        <v>0.41520064281325331</v>
      </c>
      <c r="AV47" s="420">
        <f>建設IO2!AV47/建設IO2!AV$48</f>
        <v>0.31358233101216854</v>
      </c>
      <c r="AW47" s="420">
        <f>建設IO2!AW47/建設IO2!AW$48</f>
        <v>0.57082378722980376</v>
      </c>
      <c r="AX47" s="420">
        <f>建設IO2!AX47/建設IO2!AX$48</f>
        <v>0.4962573718433389</v>
      </c>
      <c r="AY47" s="420">
        <f>建設IO2!AY47/建設IO2!AY$48</f>
        <v>0.49039329311737045</v>
      </c>
      <c r="AZ47" s="420">
        <f>建設IO2!AZ47/建設IO2!AZ$48</f>
        <v>0.51912391183552509</v>
      </c>
      <c r="BA47" s="420">
        <f>建設IO2!BA47/建設IO2!BA$48</f>
        <v>0.48270437647993908</v>
      </c>
      <c r="BB47" s="420">
        <f>建設IO2!BB47/建設IO2!BB$48</f>
        <v>0.49057300357244976</v>
      </c>
      <c r="BC47" s="420">
        <f>建設IO2!BC47/建設IO2!BC$48</f>
        <v>0.45666170971837367</v>
      </c>
      <c r="BD47" s="420">
        <f>建設IO2!BD47/建設IO2!BD$48</f>
        <v>0.48488208528150922</v>
      </c>
      <c r="BE47" s="420">
        <f>建設IO2!BE47/建設IO2!BE$48</f>
        <v>0.46377651790783403</v>
      </c>
      <c r="BF47" s="420">
        <f>建設IO2!BF47/建設IO2!BF$48</f>
        <v>0.45968980013486949</v>
      </c>
      <c r="BG47" s="420">
        <f>建設IO2!BG47/建設IO2!BG$48</f>
        <v>0.36946165413533832</v>
      </c>
      <c r="BH47" s="420">
        <f>建設IO2!BH47/建設IO2!BH$48</f>
        <v>0.48456891548911712</v>
      </c>
      <c r="BI47" s="420">
        <f>建設IO2!BI47/建設IO2!BI$48</f>
        <v>0.54079255963108497</v>
      </c>
      <c r="BJ47" s="420">
        <f>建設IO2!BJ47/建設IO2!BJ$48</f>
        <v>0.48294469895849418</v>
      </c>
      <c r="BK47" s="420">
        <f>建設IO2!BK47/建設IO2!BK$48</f>
        <v>0.59842546447948131</v>
      </c>
      <c r="BL47" s="420">
        <f>建設IO2!BL47/建設IO2!BL$48</f>
        <v>0.37349063107295816</v>
      </c>
      <c r="BM47" s="420">
        <f>建設IO2!BM47/建設IO2!BM$48</f>
        <v>0.56081289322371064</v>
      </c>
      <c r="BN47" s="420">
        <f>建設IO2!BN47/建設IO2!BN$48</f>
        <v>0.50894986953935684</v>
      </c>
      <c r="BO47" s="420">
        <f>建設IO2!BO47/建設IO2!BO$48</f>
        <v>0.50863677243002514</v>
      </c>
      <c r="BP47" s="420">
        <f>建設IO2!BP47/建設IO2!BP$48</f>
        <v>0.52037325684829172</v>
      </c>
      <c r="BQ47" s="420">
        <f>建設IO2!BQ47/建設IO2!BQ$48</f>
        <v>0.59218194290281589</v>
      </c>
      <c r="BR47" s="420">
        <f>建設IO2!BR47/建設IO2!BR$48</f>
        <v>0.58513672884871226</v>
      </c>
      <c r="BS47" s="420">
        <f>建設IO2!BS47/建設IO2!BS$48</f>
        <v>0.40089384753968588</v>
      </c>
      <c r="BT47" s="420">
        <f>建設IO2!BT47/建設IO2!BT$48</f>
        <v>0.6173465563191699</v>
      </c>
      <c r="BU47" s="421">
        <f>建設IO2!BU47/建設IO2!BU$48</f>
        <v>0.47186521935006759</v>
      </c>
    </row>
    <row r="48" spans="1:73">
      <c r="A48" s="104">
        <v>97</v>
      </c>
      <c r="B48" s="35" t="s">
        <v>220</v>
      </c>
      <c r="C48" s="422">
        <f>建設IO2!C48/建設IO2!C$48</f>
        <v>1</v>
      </c>
      <c r="D48" s="423">
        <f>建設IO2!D48/建設IO2!D$48</f>
        <v>1</v>
      </c>
      <c r="E48" s="423">
        <f>建設IO2!E48/建設IO2!E$48</f>
        <v>1</v>
      </c>
      <c r="F48" s="423">
        <f>建設IO2!F48/建設IO2!F$48</f>
        <v>1</v>
      </c>
      <c r="G48" s="423">
        <f>建設IO2!G48/建設IO2!G$48</f>
        <v>1</v>
      </c>
      <c r="H48" s="423">
        <f>建設IO2!H48/建設IO2!H$48</f>
        <v>1</v>
      </c>
      <c r="I48" s="423">
        <f>建設IO2!I48/建設IO2!I$48</f>
        <v>1</v>
      </c>
      <c r="J48" s="423">
        <f>建設IO2!J48/建設IO2!J$48</f>
        <v>1</v>
      </c>
      <c r="K48" s="423">
        <f>建設IO2!K48/建設IO2!K$48</f>
        <v>1</v>
      </c>
      <c r="L48" s="423">
        <f>建設IO2!L48/建設IO2!L$48</f>
        <v>1</v>
      </c>
      <c r="M48" s="423">
        <f>建設IO2!M48/建設IO2!M$48</f>
        <v>1</v>
      </c>
      <c r="N48" s="423">
        <f>建設IO2!N48/建設IO2!N$48</f>
        <v>1</v>
      </c>
      <c r="O48" s="423">
        <f>建設IO2!O48/建設IO2!O$48</f>
        <v>1</v>
      </c>
      <c r="P48" s="423">
        <f>建設IO2!P48/建設IO2!P$48</f>
        <v>1</v>
      </c>
      <c r="Q48" s="423">
        <f>建設IO2!Q48/建設IO2!Q$48</f>
        <v>1</v>
      </c>
      <c r="R48" s="423">
        <f>建設IO2!R48/建設IO2!R$48</f>
        <v>1</v>
      </c>
      <c r="S48" s="423">
        <f>建設IO2!S48/建設IO2!S$48</f>
        <v>1</v>
      </c>
      <c r="T48" s="423">
        <f>建設IO2!T48/建設IO2!T$48</f>
        <v>1</v>
      </c>
      <c r="U48" s="423">
        <f>建設IO2!U48/建設IO2!U$48</f>
        <v>1</v>
      </c>
      <c r="V48" s="423">
        <f>建設IO2!V48/建設IO2!V$48</f>
        <v>1</v>
      </c>
      <c r="W48" s="423">
        <f>建設IO2!W48/建設IO2!W$48</f>
        <v>1</v>
      </c>
      <c r="X48" s="423">
        <f>建設IO2!X48/建設IO2!X$48</f>
        <v>1</v>
      </c>
      <c r="Y48" s="423">
        <f>建設IO2!Y48/建設IO2!Y$48</f>
        <v>1</v>
      </c>
      <c r="Z48" s="423">
        <f>建設IO2!Z48/建設IO2!Z$48</f>
        <v>1</v>
      </c>
      <c r="AA48" s="423">
        <f>建設IO2!AA48/建設IO2!AA$48</f>
        <v>1</v>
      </c>
      <c r="AB48" s="423">
        <f>建設IO2!AB48/建設IO2!AB$48</f>
        <v>1</v>
      </c>
      <c r="AC48" s="423">
        <f>建設IO2!AC48/建設IO2!AC$48</f>
        <v>1</v>
      </c>
      <c r="AD48" s="423">
        <f>建設IO2!AD48/建設IO2!AD$48</f>
        <v>1</v>
      </c>
      <c r="AE48" s="423">
        <f>建設IO2!AE48/建設IO2!AE$48</f>
        <v>1</v>
      </c>
      <c r="AF48" s="423">
        <f>建設IO2!AF48/建設IO2!AF$48</f>
        <v>1</v>
      </c>
      <c r="AG48" s="423">
        <f>建設IO2!AG48/建設IO2!AG$48</f>
        <v>1</v>
      </c>
      <c r="AH48" s="423">
        <f>建設IO2!AH48/建設IO2!AH$48</f>
        <v>1</v>
      </c>
      <c r="AI48" s="423">
        <f>建設IO2!AI48/建設IO2!AI$48</f>
        <v>1</v>
      </c>
      <c r="AJ48" s="423">
        <f>建設IO2!AJ48/建設IO2!AJ$48</f>
        <v>1</v>
      </c>
      <c r="AK48" s="423">
        <f>建設IO2!AK48/建設IO2!AK$48</f>
        <v>1</v>
      </c>
      <c r="AL48" s="423">
        <f>建設IO2!AL48/建設IO2!AL$48</f>
        <v>1</v>
      </c>
      <c r="AM48" s="423">
        <f>建設IO2!AM48/建設IO2!AM$48</f>
        <v>1</v>
      </c>
      <c r="AN48" s="423">
        <f>建設IO2!AN48/建設IO2!AN$48</f>
        <v>1</v>
      </c>
      <c r="AO48" s="423">
        <f>建設IO2!AO48/建設IO2!AO$48</f>
        <v>1</v>
      </c>
      <c r="AP48" s="423">
        <f>建設IO2!AP48/建設IO2!AP$48</f>
        <v>1</v>
      </c>
      <c r="AQ48" s="423">
        <f>建設IO2!AQ48/建設IO2!AQ$48</f>
        <v>1</v>
      </c>
      <c r="AR48" s="423">
        <f>建設IO2!AR48/建設IO2!AR$48</f>
        <v>1</v>
      </c>
      <c r="AS48" s="423">
        <f>建設IO2!AS48/建設IO2!AS$48</f>
        <v>1</v>
      </c>
      <c r="AT48" s="423">
        <f>建設IO2!AT48/建設IO2!AT$48</f>
        <v>1</v>
      </c>
      <c r="AU48" s="423">
        <f>建設IO2!AU48/建設IO2!AU$48</f>
        <v>1</v>
      </c>
      <c r="AV48" s="423">
        <f>建設IO2!AV48/建設IO2!AV$48</f>
        <v>1</v>
      </c>
      <c r="AW48" s="423">
        <f>建設IO2!AW48/建設IO2!AW$48</f>
        <v>1</v>
      </c>
      <c r="AX48" s="423">
        <f>建設IO2!AX48/建設IO2!AX$48</f>
        <v>1</v>
      </c>
      <c r="AY48" s="423">
        <f>建設IO2!AY48/建設IO2!AY$48</f>
        <v>1</v>
      </c>
      <c r="AZ48" s="423">
        <f>建設IO2!AZ48/建設IO2!AZ$48</f>
        <v>1</v>
      </c>
      <c r="BA48" s="423">
        <f>建設IO2!BA48/建設IO2!BA$48</f>
        <v>1</v>
      </c>
      <c r="BB48" s="423">
        <f>建設IO2!BB48/建設IO2!BB$48</f>
        <v>1</v>
      </c>
      <c r="BC48" s="423">
        <f>建設IO2!BC48/建設IO2!BC$48</f>
        <v>1</v>
      </c>
      <c r="BD48" s="423">
        <f>建設IO2!BD48/建設IO2!BD$48</f>
        <v>1</v>
      </c>
      <c r="BE48" s="423">
        <f>建設IO2!BE48/建設IO2!BE$48</f>
        <v>1</v>
      </c>
      <c r="BF48" s="423">
        <f>建設IO2!BF48/建設IO2!BF$48</f>
        <v>1</v>
      </c>
      <c r="BG48" s="423">
        <f>建設IO2!BG48/建設IO2!BG$48</f>
        <v>1</v>
      </c>
      <c r="BH48" s="423">
        <f>建設IO2!BH48/建設IO2!BH$48</f>
        <v>1</v>
      </c>
      <c r="BI48" s="423">
        <f>建設IO2!BI48/建設IO2!BI$48</f>
        <v>1</v>
      </c>
      <c r="BJ48" s="423">
        <f>建設IO2!BJ48/建設IO2!BJ$48</f>
        <v>1</v>
      </c>
      <c r="BK48" s="423">
        <f>建設IO2!BK48/建設IO2!BK$48</f>
        <v>1</v>
      </c>
      <c r="BL48" s="423">
        <f>建設IO2!BL48/建設IO2!BL$48</f>
        <v>1</v>
      </c>
      <c r="BM48" s="423">
        <f>建設IO2!BM48/建設IO2!BM$48</f>
        <v>1</v>
      </c>
      <c r="BN48" s="423">
        <f>建設IO2!BN48/建設IO2!BN$48</f>
        <v>1</v>
      </c>
      <c r="BO48" s="423">
        <f>建設IO2!BO48/建設IO2!BO$48</f>
        <v>1</v>
      </c>
      <c r="BP48" s="423">
        <f>建設IO2!BP48/建設IO2!BP$48</f>
        <v>1</v>
      </c>
      <c r="BQ48" s="423">
        <f>建設IO2!BQ48/建設IO2!BQ$48</f>
        <v>1</v>
      </c>
      <c r="BR48" s="423">
        <f>建設IO2!BR48/建設IO2!BR$48</f>
        <v>1</v>
      </c>
      <c r="BS48" s="423">
        <f>建設IO2!BS48/建設IO2!BS$48</f>
        <v>1</v>
      </c>
      <c r="BT48" s="423">
        <f>建設IO2!BT48/建設IO2!BT$48</f>
        <v>1</v>
      </c>
      <c r="BU48" s="424">
        <f>建設IO2!BU48/建設IO2!BU$48</f>
        <v>1</v>
      </c>
    </row>
  </sheetData>
  <phoneticPr fontId="38"/>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Y126"/>
  <sheetViews>
    <sheetView showGridLines="0" topLeftCell="BK1" zoomScale="80" zoomScaleNormal="80" zoomScaleSheetLayoutView="50" workbookViewId="0"/>
  </sheetViews>
  <sheetFormatPr defaultColWidth="9.33203125" defaultRowHeight="13.5"/>
  <cols>
    <col min="1" max="1" width="1.33203125" style="374" customWidth="1"/>
    <col min="2" max="2" width="5" style="375" customWidth="1"/>
    <col min="3" max="4" width="1.5" style="374" customWidth="1"/>
    <col min="5" max="5" width="70.1640625" style="376" customWidth="1"/>
    <col min="6" max="6" width="1.5" style="377" customWidth="1"/>
    <col min="7" max="77" width="25.83203125" style="378" customWidth="1"/>
    <col min="78" max="16384" width="9.33203125" style="378"/>
  </cols>
  <sheetData>
    <row r="1" spans="1:77" s="373" customFormat="1" ht="42">
      <c r="A1" s="368"/>
      <c r="B1" s="369"/>
      <c r="C1" s="368"/>
      <c r="D1" s="368"/>
      <c r="E1" s="370"/>
      <c r="F1" s="371"/>
      <c r="G1" s="372" t="s">
        <v>334</v>
      </c>
      <c r="Q1" s="372" t="s">
        <v>334</v>
      </c>
      <c r="AA1" s="372" t="s">
        <v>334</v>
      </c>
      <c r="AL1" s="372" t="s">
        <v>334</v>
      </c>
      <c r="AV1" s="372" t="s">
        <v>334</v>
      </c>
      <c r="BF1" s="372" t="s">
        <v>334</v>
      </c>
      <c r="BP1" s="372" t="s">
        <v>334</v>
      </c>
    </row>
    <row r="2" spans="1:77" ht="15" customHeight="1" thickBot="1">
      <c r="P2" s="379" t="s">
        <v>335</v>
      </c>
      <c r="Z2" s="379" t="s">
        <v>335</v>
      </c>
      <c r="AK2" s="379" t="s">
        <v>335</v>
      </c>
      <c r="AU2" s="379" t="s">
        <v>335</v>
      </c>
      <c r="BE2" s="379" t="s">
        <v>335</v>
      </c>
      <c r="BO2" s="379" t="s">
        <v>335</v>
      </c>
      <c r="BY2" s="379" t="s">
        <v>335</v>
      </c>
    </row>
    <row r="3" spans="1:77" s="383" customFormat="1" ht="19.5" customHeight="1">
      <c r="A3" s="380"/>
      <c r="B3" s="381"/>
      <c r="C3" s="381"/>
      <c r="D3" s="381"/>
      <c r="E3" s="381"/>
      <c r="F3" s="382"/>
      <c r="G3" s="639" t="s">
        <v>823</v>
      </c>
      <c r="H3" s="637"/>
      <c r="I3" s="637"/>
      <c r="J3" s="637"/>
      <c r="K3" s="637"/>
      <c r="L3" s="637"/>
      <c r="M3" s="637"/>
      <c r="N3" s="637"/>
      <c r="O3" s="637"/>
      <c r="P3" s="638"/>
      <c r="Q3" s="636" t="s">
        <v>823</v>
      </c>
      <c r="R3" s="637"/>
      <c r="S3" s="637"/>
      <c r="T3" s="637"/>
      <c r="U3" s="637"/>
      <c r="V3" s="637"/>
      <c r="W3" s="637"/>
      <c r="X3" s="637"/>
      <c r="Y3" s="637"/>
      <c r="Z3" s="638"/>
      <c r="AA3" s="636" t="s">
        <v>824</v>
      </c>
      <c r="AB3" s="637"/>
      <c r="AC3" s="637"/>
      <c r="AD3" s="637"/>
      <c r="AE3" s="637"/>
      <c r="AF3" s="637"/>
      <c r="AG3" s="637"/>
      <c r="AH3" s="637"/>
      <c r="AI3" s="637"/>
      <c r="AJ3" s="637"/>
      <c r="AK3" s="638"/>
      <c r="AL3" s="636" t="s">
        <v>824</v>
      </c>
      <c r="AM3" s="637"/>
      <c r="AN3" s="637"/>
      <c r="AO3" s="637"/>
      <c r="AP3" s="637"/>
      <c r="AQ3" s="637"/>
      <c r="AR3" s="637"/>
      <c r="AS3" s="637"/>
      <c r="AT3" s="637"/>
      <c r="AU3" s="638"/>
      <c r="AV3" s="636" t="s">
        <v>824</v>
      </c>
      <c r="AW3" s="637"/>
      <c r="AX3" s="637"/>
      <c r="AY3" s="637"/>
      <c r="AZ3" s="637"/>
      <c r="BA3" s="637"/>
      <c r="BB3" s="637"/>
      <c r="BC3" s="637"/>
      <c r="BD3" s="637"/>
      <c r="BE3" s="638"/>
      <c r="BF3" s="636" t="s">
        <v>824</v>
      </c>
      <c r="BG3" s="637"/>
      <c r="BH3" s="637"/>
      <c r="BI3" s="637"/>
      <c r="BJ3" s="637"/>
      <c r="BK3" s="637"/>
      <c r="BL3" s="637"/>
      <c r="BM3" s="637"/>
      <c r="BN3" s="637"/>
      <c r="BO3" s="638"/>
      <c r="BP3" s="637" t="s">
        <v>824</v>
      </c>
      <c r="BQ3" s="637"/>
      <c r="BR3" s="637"/>
      <c r="BS3" s="637"/>
      <c r="BT3" s="637"/>
      <c r="BU3" s="637"/>
      <c r="BV3" s="637"/>
      <c r="BW3" s="637"/>
      <c r="BX3" s="637"/>
      <c r="BY3" s="638"/>
    </row>
    <row r="4" spans="1:77" s="383" customFormat="1" ht="19.5" customHeight="1">
      <c r="A4" s="548"/>
      <c r="B4" s="549"/>
      <c r="C4" s="549"/>
      <c r="D4" s="549"/>
      <c r="E4" s="549"/>
      <c r="F4" s="550"/>
      <c r="G4" s="559">
        <v>1</v>
      </c>
      <c r="H4" s="559">
        <v>2</v>
      </c>
      <c r="I4" s="559">
        <v>3</v>
      </c>
      <c r="J4" s="559">
        <v>4</v>
      </c>
      <c r="K4" s="559">
        <v>5</v>
      </c>
      <c r="L4" s="559">
        <v>6</v>
      </c>
      <c r="M4" s="559">
        <v>7</v>
      </c>
      <c r="N4" s="559">
        <v>8</v>
      </c>
      <c r="O4" s="559">
        <v>9</v>
      </c>
      <c r="P4" s="560">
        <v>10</v>
      </c>
      <c r="Q4" s="559">
        <v>11</v>
      </c>
      <c r="R4" s="559">
        <v>12</v>
      </c>
      <c r="S4" s="559">
        <v>13</v>
      </c>
      <c r="T4" s="559">
        <v>14</v>
      </c>
      <c r="U4" s="559">
        <v>15</v>
      </c>
      <c r="V4" s="559">
        <v>16</v>
      </c>
      <c r="W4" s="559">
        <v>17</v>
      </c>
      <c r="X4" s="559">
        <v>18</v>
      </c>
      <c r="Y4" s="559">
        <v>19</v>
      </c>
      <c r="Z4" s="560">
        <v>20</v>
      </c>
      <c r="AA4" s="559">
        <v>21</v>
      </c>
      <c r="AB4" s="559">
        <v>22</v>
      </c>
      <c r="AC4" s="559">
        <v>23</v>
      </c>
      <c r="AD4" s="559">
        <v>24</v>
      </c>
      <c r="AE4" s="559">
        <v>25</v>
      </c>
      <c r="AF4" s="559">
        <v>26</v>
      </c>
      <c r="AG4" s="559">
        <v>27</v>
      </c>
      <c r="AH4" s="559">
        <v>28</v>
      </c>
      <c r="AI4" s="559" t="s">
        <v>500</v>
      </c>
      <c r="AJ4" s="559">
        <v>29</v>
      </c>
      <c r="AK4" s="560">
        <v>30</v>
      </c>
      <c r="AL4" s="559">
        <v>31</v>
      </c>
      <c r="AM4" s="559">
        <v>32</v>
      </c>
      <c r="AN4" s="559">
        <v>33</v>
      </c>
      <c r="AO4" s="559">
        <v>34</v>
      </c>
      <c r="AP4" s="559">
        <v>35</v>
      </c>
      <c r="AQ4" s="559">
        <v>36</v>
      </c>
      <c r="AR4" s="559">
        <v>37</v>
      </c>
      <c r="AS4" s="559">
        <v>38</v>
      </c>
      <c r="AT4" s="559">
        <v>39</v>
      </c>
      <c r="AU4" s="560">
        <v>40</v>
      </c>
      <c r="AV4" s="559">
        <v>41</v>
      </c>
      <c r="AW4" s="559">
        <v>42</v>
      </c>
      <c r="AX4" s="559">
        <v>43</v>
      </c>
      <c r="AY4" s="559">
        <v>44</v>
      </c>
      <c r="AZ4" s="559">
        <v>45</v>
      </c>
      <c r="BA4" s="559">
        <v>46</v>
      </c>
      <c r="BB4" s="559">
        <v>47</v>
      </c>
      <c r="BC4" s="559">
        <v>48</v>
      </c>
      <c r="BD4" s="559">
        <v>49</v>
      </c>
      <c r="BE4" s="560">
        <v>50</v>
      </c>
      <c r="BF4" s="559">
        <v>51</v>
      </c>
      <c r="BG4" s="559">
        <v>52</v>
      </c>
      <c r="BH4" s="559">
        <v>53</v>
      </c>
      <c r="BI4" s="559">
        <v>54</v>
      </c>
      <c r="BJ4" s="559">
        <v>55</v>
      </c>
      <c r="BK4" s="559">
        <v>56</v>
      </c>
      <c r="BL4" s="559">
        <v>57</v>
      </c>
      <c r="BM4" s="559">
        <v>58</v>
      </c>
      <c r="BN4" s="559">
        <v>59</v>
      </c>
      <c r="BO4" s="560">
        <v>60</v>
      </c>
      <c r="BP4" s="559">
        <v>61</v>
      </c>
      <c r="BQ4" s="559">
        <v>62</v>
      </c>
      <c r="BR4" s="559">
        <v>63</v>
      </c>
      <c r="BS4" s="559">
        <v>64</v>
      </c>
      <c r="BT4" s="559">
        <v>65</v>
      </c>
      <c r="BU4" s="559">
        <v>66</v>
      </c>
      <c r="BV4" s="559">
        <v>67</v>
      </c>
      <c r="BW4" s="559">
        <v>68</v>
      </c>
      <c r="BX4" s="559">
        <v>69</v>
      </c>
      <c r="BY4" s="560">
        <v>70</v>
      </c>
    </row>
    <row r="5" spans="1:77" s="387" customFormat="1" ht="85.5">
      <c r="A5" s="384"/>
      <c r="B5" s="385"/>
      <c r="C5" s="385"/>
      <c r="D5" s="385"/>
      <c r="E5" s="385"/>
      <c r="F5" s="386"/>
      <c r="G5" s="561" t="s">
        <v>336</v>
      </c>
      <c r="H5" s="561" t="s">
        <v>337</v>
      </c>
      <c r="I5" s="561" t="s">
        <v>745</v>
      </c>
      <c r="J5" s="561" t="s">
        <v>746</v>
      </c>
      <c r="K5" s="561" t="s">
        <v>747</v>
      </c>
      <c r="L5" s="561" t="s">
        <v>748</v>
      </c>
      <c r="M5" s="561" t="s">
        <v>749</v>
      </c>
      <c r="N5" s="561" t="s">
        <v>338</v>
      </c>
      <c r="O5" s="561" t="s">
        <v>339</v>
      </c>
      <c r="P5" s="562" t="s">
        <v>340</v>
      </c>
      <c r="Q5" s="561" t="s">
        <v>341</v>
      </c>
      <c r="R5" s="561" t="s">
        <v>342</v>
      </c>
      <c r="S5" s="561" t="s">
        <v>343</v>
      </c>
      <c r="T5" s="561" t="s">
        <v>344</v>
      </c>
      <c r="U5" s="561" t="s">
        <v>345</v>
      </c>
      <c r="V5" s="561" t="s">
        <v>346</v>
      </c>
      <c r="W5" s="561" t="s">
        <v>347</v>
      </c>
      <c r="X5" s="561" t="s">
        <v>348</v>
      </c>
      <c r="Y5" s="561" t="s">
        <v>349</v>
      </c>
      <c r="Z5" s="562" t="s">
        <v>350</v>
      </c>
      <c r="AA5" s="561" t="s">
        <v>351</v>
      </c>
      <c r="AB5" s="561" t="s">
        <v>352</v>
      </c>
      <c r="AC5" s="561" t="s">
        <v>353</v>
      </c>
      <c r="AD5" s="561" t="s">
        <v>354</v>
      </c>
      <c r="AE5" s="561" t="s">
        <v>355</v>
      </c>
      <c r="AF5" s="561" t="s">
        <v>356</v>
      </c>
      <c r="AG5" s="561" t="s">
        <v>357</v>
      </c>
      <c r="AH5" s="561" t="s">
        <v>358</v>
      </c>
      <c r="AI5" s="561" t="s">
        <v>825</v>
      </c>
      <c r="AJ5" s="561" t="s">
        <v>359</v>
      </c>
      <c r="AK5" s="562" t="s">
        <v>360</v>
      </c>
      <c r="AL5" s="561" t="s">
        <v>361</v>
      </c>
      <c r="AM5" s="561" t="s">
        <v>362</v>
      </c>
      <c r="AN5" s="561" t="s">
        <v>363</v>
      </c>
      <c r="AO5" s="561" t="s">
        <v>364</v>
      </c>
      <c r="AP5" s="561" t="s">
        <v>365</v>
      </c>
      <c r="AQ5" s="561" t="s">
        <v>366</v>
      </c>
      <c r="AR5" s="561" t="s">
        <v>367</v>
      </c>
      <c r="AS5" s="561" t="s">
        <v>368</v>
      </c>
      <c r="AT5" s="561" t="s">
        <v>369</v>
      </c>
      <c r="AU5" s="562" t="s">
        <v>370</v>
      </c>
      <c r="AV5" s="561" t="s">
        <v>371</v>
      </c>
      <c r="AW5" s="561" t="s">
        <v>372</v>
      </c>
      <c r="AX5" s="561" t="s">
        <v>373</v>
      </c>
      <c r="AY5" s="561" t="s">
        <v>374</v>
      </c>
      <c r="AZ5" s="561" t="s">
        <v>375</v>
      </c>
      <c r="BA5" s="561" t="s">
        <v>376</v>
      </c>
      <c r="BB5" s="561" t="s">
        <v>377</v>
      </c>
      <c r="BC5" s="561" t="s">
        <v>373</v>
      </c>
      <c r="BD5" s="561" t="s">
        <v>826</v>
      </c>
      <c r="BE5" s="562" t="s">
        <v>378</v>
      </c>
      <c r="BF5" s="561" t="s">
        <v>379</v>
      </c>
      <c r="BG5" s="561" t="s">
        <v>380</v>
      </c>
      <c r="BH5" s="561" t="s">
        <v>381</v>
      </c>
      <c r="BI5" s="561" t="s">
        <v>827</v>
      </c>
      <c r="BJ5" s="561" t="s">
        <v>382</v>
      </c>
      <c r="BK5" s="561" t="s">
        <v>383</v>
      </c>
      <c r="BL5" s="561" t="s">
        <v>384</v>
      </c>
      <c r="BM5" s="561" t="s">
        <v>385</v>
      </c>
      <c r="BN5" s="561" t="s">
        <v>386</v>
      </c>
      <c r="BO5" s="562" t="s">
        <v>828</v>
      </c>
      <c r="BP5" s="561" t="s">
        <v>387</v>
      </c>
      <c r="BQ5" s="561" t="s">
        <v>388</v>
      </c>
      <c r="BR5" s="561" t="s">
        <v>389</v>
      </c>
      <c r="BS5" s="561" t="s">
        <v>390</v>
      </c>
      <c r="BT5" s="561" t="s">
        <v>391</v>
      </c>
      <c r="BU5" s="561" t="s">
        <v>392</v>
      </c>
      <c r="BV5" s="561" t="s">
        <v>393</v>
      </c>
      <c r="BW5" s="561" t="s">
        <v>394</v>
      </c>
      <c r="BX5" s="561" t="s">
        <v>395</v>
      </c>
      <c r="BY5" s="562" t="s">
        <v>396</v>
      </c>
    </row>
    <row r="6" spans="1:77" ht="25.5" customHeight="1">
      <c r="A6" s="388"/>
      <c r="B6" s="389" t="s">
        <v>397</v>
      </c>
      <c r="C6" s="390"/>
      <c r="D6" s="391"/>
      <c r="E6" s="392" t="s">
        <v>398</v>
      </c>
      <c r="F6" s="393"/>
      <c r="G6" s="563">
        <v>61038</v>
      </c>
      <c r="H6" s="563">
        <v>20642</v>
      </c>
      <c r="I6" s="563">
        <v>9109</v>
      </c>
      <c r="J6" s="563">
        <v>1901</v>
      </c>
      <c r="K6" s="563">
        <v>1833</v>
      </c>
      <c r="L6" s="563">
        <v>68</v>
      </c>
      <c r="M6" s="563">
        <v>7208</v>
      </c>
      <c r="N6" s="563">
        <v>116</v>
      </c>
      <c r="O6" s="563">
        <v>4669</v>
      </c>
      <c r="P6" s="564">
        <v>4619</v>
      </c>
      <c r="Q6" s="563">
        <v>50</v>
      </c>
      <c r="R6" s="563">
        <v>2396</v>
      </c>
      <c r="S6" s="563">
        <v>952</v>
      </c>
      <c r="T6" s="563">
        <v>1444</v>
      </c>
      <c r="U6" s="563">
        <v>27</v>
      </c>
      <c r="V6" s="563">
        <v>11533</v>
      </c>
      <c r="W6" s="563">
        <v>430</v>
      </c>
      <c r="X6" s="563">
        <v>15</v>
      </c>
      <c r="Y6" s="563">
        <v>415</v>
      </c>
      <c r="Z6" s="564">
        <v>11103</v>
      </c>
      <c r="AA6" s="563">
        <v>102</v>
      </c>
      <c r="AB6" s="563">
        <v>178</v>
      </c>
      <c r="AC6" s="563">
        <v>640</v>
      </c>
      <c r="AD6" s="563">
        <v>1037</v>
      </c>
      <c r="AE6" s="563">
        <v>3142</v>
      </c>
      <c r="AF6" s="563">
        <v>1714</v>
      </c>
      <c r="AG6" s="563">
        <v>4146</v>
      </c>
      <c r="AH6" s="563">
        <v>144</v>
      </c>
      <c r="AI6" s="563">
        <v>59</v>
      </c>
      <c r="AJ6" s="563">
        <v>40337</v>
      </c>
      <c r="AK6" s="564">
        <v>28293</v>
      </c>
      <c r="AL6" s="563">
        <v>19086</v>
      </c>
      <c r="AM6" s="563">
        <v>18130</v>
      </c>
      <c r="AN6" s="563">
        <v>17797</v>
      </c>
      <c r="AO6" s="563">
        <v>14396</v>
      </c>
      <c r="AP6" s="563">
        <v>42</v>
      </c>
      <c r="AQ6" s="563">
        <v>12</v>
      </c>
      <c r="AR6" s="563">
        <v>1491</v>
      </c>
      <c r="AS6" s="563">
        <v>1855</v>
      </c>
      <c r="AT6" s="563">
        <v>1</v>
      </c>
      <c r="AU6" s="564">
        <v>0</v>
      </c>
      <c r="AV6" s="563">
        <v>333</v>
      </c>
      <c r="AW6" s="563">
        <v>129</v>
      </c>
      <c r="AX6" s="563">
        <v>30</v>
      </c>
      <c r="AY6" s="563">
        <v>75</v>
      </c>
      <c r="AZ6" s="563">
        <v>2</v>
      </c>
      <c r="BA6" s="563">
        <v>22</v>
      </c>
      <c r="BB6" s="563">
        <v>204</v>
      </c>
      <c r="BC6" s="563">
        <v>165</v>
      </c>
      <c r="BD6" s="563">
        <v>39</v>
      </c>
      <c r="BE6" s="564">
        <v>956</v>
      </c>
      <c r="BF6" s="563">
        <v>8546</v>
      </c>
      <c r="BG6" s="563">
        <v>4623</v>
      </c>
      <c r="BH6" s="563">
        <v>2794</v>
      </c>
      <c r="BI6" s="563">
        <v>560</v>
      </c>
      <c r="BJ6" s="563">
        <v>31</v>
      </c>
      <c r="BK6" s="563">
        <v>1238</v>
      </c>
      <c r="BL6" s="563">
        <v>36</v>
      </c>
      <c r="BM6" s="563">
        <v>76</v>
      </c>
      <c r="BN6" s="563">
        <v>70</v>
      </c>
      <c r="BO6" s="564">
        <v>179</v>
      </c>
      <c r="BP6" s="563">
        <v>2011</v>
      </c>
      <c r="BQ6" s="563">
        <v>1551</v>
      </c>
      <c r="BR6" s="563">
        <v>661</v>
      </c>
      <c r="BS6" s="563">
        <v>12044</v>
      </c>
      <c r="BT6" s="563">
        <v>507</v>
      </c>
      <c r="BU6" s="563">
        <v>227</v>
      </c>
      <c r="BV6" s="563">
        <v>7</v>
      </c>
      <c r="BW6" s="563">
        <v>90</v>
      </c>
      <c r="BX6" s="563">
        <v>2186</v>
      </c>
      <c r="BY6" s="564">
        <v>9027</v>
      </c>
    </row>
    <row r="7" spans="1:77" ht="25.5" customHeight="1">
      <c r="A7" s="388"/>
      <c r="B7" s="389" t="s">
        <v>399</v>
      </c>
      <c r="C7" s="390"/>
      <c r="D7" s="391"/>
      <c r="E7" s="392" t="s">
        <v>400</v>
      </c>
      <c r="F7" s="393"/>
      <c r="G7" s="563">
        <v>0</v>
      </c>
      <c r="H7" s="563">
        <v>0</v>
      </c>
      <c r="I7" s="563">
        <v>0</v>
      </c>
      <c r="J7" s="563">
        <v>0</v>
      </c>
      <c r="K7" s="563">
        <v>0</v>
      </c>
      <c r="L7" s="563">
        <v>0</v>
      </c>
      <c r="M7" s="563">
        <v>0</v>
      </c>
      <c r="N7" s="563">
        <v>0</v>
      </c>
      <c r="O7" s="563">
        <v>0</v>
      </c>
      <c r="P7" s="564">
        <v>0</v>
      </c>
      <c r="Q7" s="563">
        <v>0</v>
      </c>
      <c r="R7" s="563">
        <v>0</v>
      </c>
      <c r="S7" s="563">
        <v>0</v>
      </c>
      <c r="T7" s="563">
        <v>0</v>
      </c>
      <c r="U7" s="563">
        <v>0</v>
      </c>
      <c r="V7" s="563">
        <v>0</v>
      </c>
      <c r="W7" s="563">
        <v>0</v>
      </c>
      <c r="X7" s="563">
        <v>0</v>
      </c>
      <c r="Y7" s="563">
        <v>0</v>
      </c>
      <c r="Z7" s="564">
        <v>0</v>
      </c>
      <c r="AA7" s="563">
        <v>0</v>
      </c>
      <c r="AB7" s="563">
        <v>0</v>
      </c>
      <c r="AC7" s="563">
        <v>0</v>
      </c>
      <c r="AD7" s="563">
        <v>0</v>
      </c>
      <c r="AE7" s="563">
        <v>0</v>
      </c>
      <c r="AF7" s="563">
        <v>0</v>
      </c>
      <c r="AG7" s="563">
        <v>0</v>
      </c>
      <c r="AH7" s="563">
        <v>0</v>
      </c>
      <c r="AI7" s="563">
        <v>0</v>
      </c>
      <c r="AJ7" s="563">
        <v>0</v>
      </c>
      <c r="AK7" s="564">
        <v>0</v>
      </c>
      <c r="AL7" s="563">
        <v>0</v>
      </c>
      <c r="AM7" s="563">
        <v>0</v>
      </c>
      <c r="AN7" s="563">
        <v>0</v>
      </c>
      <c r="AO7" s="563">
        <v>0</v>
      </c>
      <c r="AP7" s="563">
        <v>0</v>
      </c>
      <c r="AQ7" s="563">
        <v>0</v>
      </c>
      <c r="AR7" s="563">
        <v>0</v>
      </c>
      <c r="AS7" s="563">
        <v>0</v>
      </c>
      <c r="AT7" s="563">
        <v>0</v>
      </c>
      <c r="AU7" s="564">
        <v>0</v>
      </c>
      <c r="AV7" s="563">
        <v>0</v>
      </c>
      <c r="AW7" s="563">
        <v>0</v>
      </c>
      <c r="AX7" s="563">
        <v>0</v>
      </c>
      <c r="AY7" s="563">
        <v>0</v>
      </c>
      <c r="AZ7" s="563">
        <v>0</v>
      </c>
      <c r="BA7" s="563">
        <v>0</v>
      </c>
      <c r="BB7" s="563">
        <v>0</v>
      </c>
      <c r="BC7" s="563">
        <v>0</v>
      </c>
      <c r="BD7" s="563">
        <v>0</v>
      </c>
      <c r="BE7" s="564">
        <v>0</v>
      </c>
      <c r="BF7" s="563">
        <v>0</v>
      </c>
      <c r="BG7" s="563">
        <v>0</v>
      </c>
      <c r="BH7" s="563">
        <v>0</v>
      </c>
      <c r="BI7" s="563">
        <v>0</v>
      </c>
      <c r="BJ7" s="563">
        <v>0</v>
      </c>
      <c r="BK7" s="563">
        <v>0</v>
      </c>
      <c r="BL7" s="563">
        <v>0</v>
      </c>
      <c r="BM7" s="563">
        <v>0</v>
      </c>
      <c r="BN7" s="563">
        <v>0</v>
      </c>
      <c r="BO7" s="564">
        <v>0</v>
      </c>
      <c r="BP7" s="563">
        <v>0</v>
      </c>
      <c r="BQ7" s="563">
        <v>0</v>
      </c>
      <c r="BR7" s="563">
        <v>0</v>
      </c>
      <c r="BS7" s="563">
        <v>0</v>
      </c>
      <c r="BT7" s="563">
        <v>0</v>
      </c>
      <c r="BU7" s="563">
        <v>0</v>
      </c>
      <c r="BV7" s="563">
        <v>0</v>
      </c>
      <c r="BW7" s="563">
        <v>0</v>
      </c>
      <c r="BX7" s="563">
        <v>0</v>
      </c>
      <c r="BY7" s="564">
        <v>0</v>
      </c>
    </row>
    <row r="8" spans="1:77" ht="25.5" customHeight="1">
      <c r="A8" s="388"/>
      <c r="B8" s="389" t="s">
        <v>401</v>
      </c>
      <c r="C8" s="390"/>
      <c r="D8" s="391"/>
      <c r="E8" s="392" t="s">
        <v>402</v>
      </c>
      <c r="F8" s="393"/>
      <c r="G8" s="563">
        <v>0</v>
      </c>
      <c r="H8" s="563">
        <v>0</v>
      </c>
      <c r="I8" s="563">
        <v>0</v>
      </c>
      <c r="J8" s="563">
        <v>0</v>
      </c>
      <c r="K8" s="563">
        <v>0</v>
      </c>
      <c r="L8" s="563">
        <v>0</v>
      </c>
      <c r="M8" s="563">
        <v>0</v>
      </c>
      <c r="N8" s="563">
        <v>0</v>
      </c>
      <c r="O8" s="563">
        <v>0</v>
      </c>
      <c r="P8" s="564">
        <v>0</v>
      </c>
      <c r="Q8" s="563">
        <v>0</v>
      </c>
      <c r="R8" s="563">
        <v>0</v>
      </c>
      <c r="S8" s="563">
        <v>0</v>
      </c>
      <c r="T8" s="563">
        <v>0</v>
      </c>
      <c r="U8" s="563">
        <v>0</v>
      </c>
      <c r="V8" s="563">
        <v>0</v>
      </c>
      <c r="W8" s="563">
        <v>0</v>
      </c>
      <c r="X8" s="563">
        <v>0</v>
      </c>
      <c r="Y8" s="563">
        <v>0</v>
      </c>
      <c r="Z8" s="564">
        <v>0</v>
      </c>
      <c r="AA8" s="563">
        <v>0</v>
      </c>
      <c r="AB8" s="563">
        <v>0</v>
      </c>
      <c r="AC8" s="563">
        <v>0</v>
      </c>
      <c r="AD8" s="563">
        <v>0</v>
      </c>
      <c r="AE8" s="563">
        <v>0</v>
      </c>
      <c r="AF8" s="563">
        <v>0</v>
      </c>
      <c r="AG8" s="563">
        <v>0</v>
      </c>
      <c r="AH8" s="563">
        <v>0</v>
      </c>
      <c r="AI8" s="563">
        <v>0</v>
      </c>
      <c r="AJ8" s="563">
        <v>0</v>
      </c>
      <c r="AK8" s="564">
        <v>0</v>
      </c>
      <c r="AL8" s="563">
        <v>0</v>
      </c>
      <c r="AM8" s="563">
        <v>0</v>
      </c>
      <c r="AN8" s="563">
        <v>0</v>
      </c>
      <c r="AO8" s="563">
        <v>0</v>
      </c>
      <c r="AP8" s="563">
        <v>0</v>
      </c>
      <c r="AQ8" s="563">
        <v>0</v>
      </c>
      <c r="AR8" s="563">
        <v>0</v>
      </c>
      <c r="AS8" s="563">
        <v>0</v>
      </c>
      <c r="AT8" s="563">
        <v>0</v>
      </c>
      <c r="AU8" s="564">
        <v>0</v>
      </c>
      <c r="AV8" s="563">
        <v>0</v>
      </c>
      <c r="AW8" s="563">
        <v>0</v>
      </c>
      <c r="AX8" s="563">
        <v>0</v>
      </c>
      <c r="AY8" s="563">
        <v>0</v>
      </c>
      <c r="AZ8" s="563">
        <v>0</v>
      </c>
      <c r="BA8" s="563">
        <v>0</v>
      </c>
      <c r="BB8" s="563">
        <v>0</v>
      </c>
      <c r="BC8" s="563">
        <v>0</v>
      </c>
      <c r="BD8" s="563">
        <v>0</v>
      </c>
      <c r="BE8" s="564">
        <v>0</v>
      </c>
      <c r="BF8" s="563">
        <v>0</v>
      </c>
      <c r="BG8" s="563">
        <v>0</v>
      </c>
      <c r="BH8" s="563">
        <v>0</v>
      </c>
      <c r="BI8" s="563">
        <v>0</v>
      </c>
      <c r="BJ8" s="563">
        <v>0</v>
      </c>
      <c r="BK8" s="563">
        <v>0</v>
      </c>
      <c r="BL8" s="563">
        <v>0</v>
      </c>
      <c r="BM8" s="563">
        <v>0</v>
      </c>
      <c r="BN8" s="563">
        <v>0</v>
      </c>
      <c r="BO8" s="564">
        <v>0</v>
      </c>
      <c r="BP8" s="563">
        <v>0</v>
      </c>
      <c r="BQ8" s="563">
        <v>0</v>
      </c>
      <c r="BR8" s="563">
        <v>0</v>
      </c>
      <c r="BS8" s="563">
        <v>0</v>
      </c>
      <c r="BT8" s="563">
        <v>0</v>
      </c>
      <c r="BU8" s="563">
        <v>0</v>
      </c>
      <c r="BV8" s="563">
        <v>0</v>
      </c>
      <c r="BW8" s="563">
        <v>0</v>
      </c>
      <c r="BX8" s="563">
        <v>0</v>
      </c>
      <c r="BY8" s="564">
        <v>0</v>
      </c>
    </row>
    <row r="9" spans="1:77" ht="25.5" customHeight="1">
      <c r="A9" s="388"/>
      <c r="B9" s="389" t="s">
        <v>403</v>
      </c>
      <c r="C9" s="390"/>
      <c r="D9" s="391"/>
      <c r="E9" s="392" t="s">
        <v>1</v>
      </c>
      <c r="F9" s="393"/>
      <c r="G9" s="563">
        <v>2234</v>
      </c>
      <c r="H9" s="563">
        <v>345</v>
      </c>
      <c r="I9" s="563">
        <v>195</v>
      </c>
      <c r="J9" s="563">
        <v>163</v>
      </c>
      <c r="K9" s="563">
        <v>158</v>
      </c>
      <c r="L9" s="563">
        <v>5</v>
      </c>
      <c r="M9" s="563">
        <v>32</v>
      </c>
      <c r="N9" s="563">
        <v>1</v>
      </c>
      <c r="O9" s="563">
        <v>16</v>
      </c>
      <c r="P9" s="564">
        <v>15</v>
      </c>
      <c r="Q9" s="563">
        <v>1</v>
      </c>
      <c r="R9" s="563">
        <v>14</v>
      </c>
      <c r="S9" s="563">
        <v>5</v>
      </c>
      <c r="T9" s="563">
        <v>9</v>
      </c>
      <c r="U9" s="563">
        <v>1</v>
      </c>
      <c r="V9" s="563">
        <v>150</v>
      </c>
      <c r="W9" s="563">
        <v>15</v>
      </c>
      <c r="X9" s="563">
        <v>2</v>
      </c>
      <c r="Y9" s="563">
        <v>13</v>
      </c>
      <c r="Z9" s="564">
        <v>135</v>
      </c>
      <c r="AA9" s="563">
        <v>1</v>
      </c>
      <c r="AB9" s="563">
        <v>6</v>
      </c>
      <c r="AC9" s="563">
        <v>3</v>
      </c>
      <c r="AD9" s="563">
        <v>9</v>
      </c>
      <c r="AE9" s="563">
        <v>30</v>
      </c>
      <c r="AF9" s="563">
        <v>24</v>
      </c>
      <c r="AG9" s="563">
        <v>60</v>
      </c>
      <c r="AH9" s="563">
        <v>2</v>
      </c>
      <c r="AI9" s="563">
        <v>319</v>
      </c>
      <c r="AJ9" s="563">
        <v>1570</v>
      </c>
      <c r="AK9" s="564">
        <v>1323</v>
      </c>
      <c r="AL9" s="563">
        <v>216</v>
      </c>
      <c r="AM9" s="563">
        <v>216</v>
      </c>
      <c r="AN9" s="563">
        <v>210</v>
      </c>
      <c r="AO9" s="563">
        <v>201</v>
      </c>
      <c r="AP9" s="563">
        <v>0</v>
      </c>
      <c r="AQ9" s="563">
        <v>1</v>
      </c>
      <c r="AR9" s="563">
        <v>5</v>
      </c>
      <c r="AS9" s="563">
        <v>3</v>
      </c>
      <c r="AT9" s="563">
        <v>0</v>
      </c>
      <c r="AU9" s="564">
        <v>0</v>
      </c>
      <c r="AV9" s="563">
        <v>6</v>
      </c>
      <c r="AW9" s="563">
        <v>3</v>
      </c>
      <c r="AX9" s="563">
        <v>3</v>
      </c>
      <c r="AY9" s="563">
        <v>0</v>
      </c>
      <c r="AZ9" s="563">
        <v>0</v>
      </c>
      <c r="BA9" s="563">
        <v>0</v>
      </c>
      <c r="BB9" s="563">
        <v>3</v>
      </c>
      <c r="BC9" s="563">
        <v>2</v>
      </c>
      <c r="BD9" s="563">
        <v>1</v>
      </c>
      <c r="BE9" s="564">
        <v>0</v>
      </c>
      <c r="BF9" s="563">
        <v>106</v>
      </c>
      <c r="BG9" s="563">
        <v>14</v>
      </c>
      <c r="BH9" s="563">
        <v>2</v>
      </c>
      <c r="BI9" s="563">
        <v>0</v>
      </c>
      <c r="BJ9" s="563">
        <v>0</v>
      </c>
      <c r="BK9" s="563">
        <v>12</v>
      </c>
      <c r="BL9" s="563">
        <v>3</v>
      </c>
      <c r="BM9" s="563">
        <v>48</v>
      </c>
      <c r="BN9" s="563">
        <v>0</v>
      </c>
      <c r="BO9" s="564">
        <v>0</v>
      </c>
      <c r="BP9" s="563">
        <v>39</v>
      </c>
      <c r="BQ9" s="563">
        <v>2</v>
      </c>
      <c r="BR9" s="563">
        <v>1001</v>
      </c>
      <c r="BS9" s="563">
        <v>247</v>
      </c>
      <c r="BT9" s="563">
        <v>24</v>
      </c>
      <c r="BU9" s="563">
        <v>7</v>
      </c>
      <c r="BV9" s="563">
        <v>5</v>
      </c>
      <c r="BW9" s="563">
        <v>9</v>
      </c>
      <c r="BX9" s="563">
        <v>74</v>
      </c>
      <c r="BY9" s="564">
        <v>128</v>
      </c>
    </row>
    <row r="10" spans="1:77" ht="25.5" customHeight="1">
      <c r="A10" s="388"/>
      <c r="B10" s="389" t="s">
        <v>404</v>
      </c>
      <c r="C10" s="390"/>
      <c r="D10" s="391"/>
      <c r="E10" s="392" t="s">
        <v>2</v>
      </c>
      <c r="F10" s="393"/>
      <c r="G10" s="563">
        <v>0</v>
      </c>
      <c r="H10" s="563">
        <v>0</v>
      </c>
      <c r="I10" s="563">
        <v>0</v>
      </c>
      <c r="J10" s="563">
        <v>0</v>
      </c>
      <c r="K10" s="563">
        <v>0</v>
      </c>
      <c r="L10" s="563">
        <v>0</v>
      </c>
      <c r="M10" s="563">
        <v>0</v>
      </c>
      <c r="N10" s="563">
        <v>0</v>
      </c>
      <c r="O10" s="563">
        <v>0</v>
      </c>
      <c r="P10" s="564">
        <v>0</v>
      </c>
      <c r="Q10" s="563">
        <v>0</v>
      </c>
      <c r="R10" s="563">
        <v>0</v>
      </c>
      <c r="S10" s="563">
        <v>0</v>
      </c>
      <c r="T10" s="563">
        <v>0</v>
      </c>
      <c r="U10" s="563">
        <v>0</v>
      </c>
      <c r="V10" s="563">
        <v>0</v>
      </c>
      <c r="W10" s="563">
        <v>0</v>
      </c>
      <c r="X10" s="563">
        <v>0</v>
      </c>
      <c r="Y10" s="563">
        <v>0</v>
      </c>
      <c r="Z10" s="564">
        <v>0</v>
      </c>
      <c r="AA10" s="563">
        <v>0</v>
      </c>
      <c r="AB10" s="563">
        <v>0</v>
      </c>
      <c r="AC10" s="563">
        <v>0</v>
      </c>
      <c r="AD10" s="563">
        <v>0</v>
      </c>
      <c r="AE10" s="563">
        <v>0</v>
      </c>
      <c r="AF10" s="563">
        <v>0</v>
      </c>
      <c r="AG10" s="563">
        <v>0</v>
      </c>
      <c r="AH10" s="563">
        <v>0</v>
      </c>
      <c r="AI10" s="563">
        <v>0</v>
      </c>
      <c r="AJ10" s="563">
        <v>0</v>
      </c>
      <c r="AK10" s="564">
        <v>0</v>
      </c>
      <c r="AL10" s="563">
        <v>0</v>
      </c>
      <c r="AM10" s="563">
        <v>0</v>
      </c>
      <c r="AN10" s="563">
        <v>0</v>
      </c>
      <c r="AO10" s="563">
        <v>0</v>
      </c>
      <c r="AP10" s="563">
        <v>0</v>
      </c>
      <c r="AQ10" s="563">
        <v>0</v>
      </c>
      <c r="AR10" s="563">
        <v>0</v>
      </c>
      <c r="AS10" s="563">
        <v>0</v>
      </c>
      <c r="AT10" s="563">
        <v>0</v>
      </c>
      <c r="AU10" s="564">
        <v>0</v>
      </c>
      <c r="AV10" s="563">
        <v>0</v>
      </c>
      <c r="AW10" s="563">
        <v>0</v>
      </c>
      <c r="AX10" s="563">
        <v>0</v>
      </c>
      <c r="AY10" s="563">
        <v>0</v>
      </c>
      <c r="AZ10" s="563">
        <v>0</v>
      </c>
      <c r="BA10" s="563">
        <v>0</v>
      </c>
      <c r="BB10" s="563">
        <v>0</v>
      </c>
      <c r="BC10" s="563">
        <v>0</v>
      </c>
      <c r="BD10" s="563">
        <v>0</v>
      </c>
      <c r="BE10" s="564">
        <v>0</v>
      </c>
      <c r="BF10" s="563">
        <v>0</v>
      </c>
      <c r="BG10" s="563">
        <v>0</v>
      </c>
      <c r="BH10" s="563">
        <v>0</v>
      </c>
      <c r="BI10" s="563">
        <v>0</v>
      </c>
      <c r="BJ10" s="563">
        <v>0</v>
      </c>
      <c r="BK10" s="563">
        <v>0</v>
      </c>
      <c r="BL10" s="563">
        <v>0</v>
      </c>
      <c r="BM10" s="563">
        <v>0</v>
      </c>
      <c r="BN10" s="563">
        <v>0</v>
      </c>
      <c r="BO10" s="564">
        <v>0</v>
      </c>
      <c r="BP10" s="563">
        <v>0</v>
      </c>
      <c r="BQ10" s="563">
        <v>0</v>
      </c>
      <c r="BR10" s="563">
        <v>0</v>
      </c>
      <c r="BS10" s="563">
        <v>0</v>
      </c>
      <c r="BT10" s="563">
        <v>0</v>
      </c>
      <c r="BU10" s="563">
        <v>0</v>
      </c>
      <c r="BV10" s="563">
        <v>0</v>
      </c>
      <c r="BW10" s="563">
        <v>0</v>
      </c>
      <c r="BX10" s="563">
        <v>0</v>
      </c>
      <c r="BY10" s="564">
        <v>0</v>
      </c>
    </row>
    <row r="11" spans="1:77" ht="25.5" customHeight="1">
      <c r="A11" s="388"/>
      <c r="B11" s="389" t="s">
        <v>405</v>
      </c>
      <c r="C11" s="390"/>
      <c r="D11" s="391"/>
      <c r="E11" s="392" t="s">
        <v>406</v>
      </c>
      <c r="F11" s="393"/>
      <c r="G11" s="563">
        <v>211</v>
      </c>
      <c r="H11" s="563">
        <v>20</v>
      </c>
      <c r="I11" s="563">
        <v>12</v>
      </c>
      <c r="J11" s="563">
        <v>7</v>
      </c>
      <c r="K11" s="563">
        <v>7</v>
      </c>
      <c r="L11" s="563">
        <v>0</v>
      </c>
      <c r="M11" s="563">
        <v>5</v>
      </c>
      <c r="N11" s="563">
        <v>0</v>
      </c>
      <c r="O11" s="563">
        <v>3</v>
      </c>
      <c r="P11" s="564">
        <v>3</v>
      </c>
      <c r="Q11" s="563">
        <v>0</v>
      </c>
      <c r="R11" s="563">
        <v>2</v>
      </c>
      <c r="S11" s="563">
        <v>1</v>
      </c>
      <c r="T11" s="563">
        <v>1</v>
      </c>
      <c r="U11" s="563">
        <v>0</v>
      </c>
      <c r="V11" s="563">
        <v>8</v>
      </c>
      <c r="W11" s="563">
        <v>1</v>
      </c>
      <c r="X11" s="563">
        <v>0</v>
      </c>
      <c r="Y11" s="563">
        <v>1</v>
      </c>
      <c r="Z11" s="564">
        <v>7</v>
      </c>
      <c r="AA11" s="563">
        <v>0</v>
      </c>
      <c r="AB11" s="563">
        <v>0</v>
      </c>
      <c r="AC11" s="563">
        <v>0</v>
      </c>
      <c r="AD11" s="563">
        <v>0</v>
      </c>
      <c r="AE11" s="563">
        <v>2</v>
      </c>
      <c r="AF11" s="563">
        <v>1</v>
      </c>
      <c r="AG11" s="563">
        <v>4</v>
      </c>
      <c r="AH11" s="563">
        <v>0</v>
      </c>
      <c r="AI11" s="563">
        <v>2</v>
      </c>
      <c r="AJ11" s="563">
        <v>189</v>
      </c>
      <c r="AK11" s="564">
        <v>133</v>
      </c>
      <c r="AL11" s="563">
        <v>77</v>
      </c>
      <c r="AM11" s="563">
        <v>73</v>
      </c>
      <c r="AN11" s="563">
        <v>57</v>
      </c>
      <c r="AO11" s="563">
        <v>23</v>
      </c>
      <c r="AP11" s="563">
        <v>2</v>
      </c>
      <c r="AQ11" s="563">
        <v>7</v>
      </c>
      <c r="AR11" s="563">
        <v>19</v>
      </c>
      <c r="AS11" s="563">
        <v>6</v>
      </c>
      <c r="AT11" s="563">
        <v>0</v>
      </c>
      <c r="AU11" s="564">
        <v>0</v>
      </c>
      <c r="AV11" s="563">
        <v>16</v>
      </c>
      <c r="AW11" s="563">
        <v>15</v>
      </c>
      <c r="AX11" s="563">
        <v>10</v>
      </c>
      <c r="AY11" s="563">
        <v>3</v>
      </c>
      <c r="AZ11" s="563">
        <v>2</v>
      </c>
      <c r="BA11" s="563">
        <v>0</v>
      </c>
      <c r="BB11" s="563">
        <v>1</v>
      </c>
      <c r="BC11" s="563">
        <v>1</v>
      </c>
      <c r="BD11" s="563">
        <v>0</v>
      </c>
      <c r="BE11" s="564">
        <v>4</v>
      </c>
      <c r="BF11" s="563">
        <v>56</v>
      </c>
      <c r="BG11" s="563">
        <v>21</v>
      </c>
      <c r="BH11" s="563">
        <v>11</v>
      </c>
      <c r="BI11" s="563">
        <v>3</v>
      </c>
      <c r="BJ11" s="563">
        <v>1</v>
      </c>
      <c r="BK11" s="563">
        <v>6</v>
      </c>
      <c r="BL11" s="563">
        <v>10</v>
      </c>
      <c r="BM11" s="563">
        <v>7</v>
      </c>
      <c r="BN11" s="563">
        <v>2</v>
      </c>
      <c r="BO11" s="564">
        <v>2</v>
      </c>
      <c r="BP11" s="563">
        <v>6</v>
      </c>
      <c r="BQ11" s="563">
        <v>8</v>
      </c>
      <c r="BR11" s="563">
        <v>0</v>
      </c>
      <c r="BS11" s="563">
        <v>56</v>
      </c>
      <c r="BT11" s="563">
        <v>0</v>
      </c>
      <c r="BU11" s="563">
        <v>0</v>
      </c>
      <c r="BV11" s="563">
        <v>0</v>
      </c>
      <c r="BW11" s="563">
        <v>14</v>
      </c>
      <c r="BX11" s="563">
        <v>9</v>
      </c>
      <c r="BY11" s="564">
        <v>33</v>
      </c>
    </row>
    <row r="12" spans="1:77" ht="25.5" customHeight="1">
      <c r="A12" s="388"/>
      <c r="B12" s="389" t="s">
        <v>407</v>
      </c>
      <c r="C12" s="390"/>
      <c r="D12" s="391"/>
      <c r="E12" s="392" t="s">
        <v>751</v>
      </c>
      <c r="F12" s="393"/>
      <c r="G12" s="563">
        <v>378198</v>
      </c>
      <c r="H12" s="563">
        <v>63737</v>
      </c>
      <c r="I12" s="563">
        <v>30730</v>
      </c>
      <c r="J12" s="563">
        <v>17318</v>
      </c>
      <c r="K12" s="563">
        <v>16960</v>
      </c>
      <c r="L12" s="563">
        <v>358</v>
      </c>
      <c r="M12" s="563">
        <v>13412</v>
      </c>
      <c r="N12" s="563">
        <v>139</v>
      </c>
      <c r="O12" s="563">
        <v>7558</v>
      </c>
      <c r="P12" s="564">
        <v>7414</v>
      </c>
      <c r="Q12" s="563">
        <v>144</v>
      </c>
      <c r="R12" s="563">
        <v>5603</v>
      </c>
      <c r="S12" s="563">
        <v>1639</v>
      </c>
      <c r="T12" s="563">
        <v>3964</v>
      </c>
      <c r="U12" s="563">
        <v>112</v>
      </c>
      <c r="V12" s="563">
        <v>33007</v>
      </c>
      <c r="W12" s="563">
        <v>2489</v>
      </c>
      <c r="X12" s="563">
        <v>511</v>
      </c>
      <c r="Y12" s="563">
        <v>1978</v>
      </c>
      <c r="Z12" s="564">
        <v>30518</v>
      </c>
      <c r="AA12" s="563">
        <v>320</v>
      </c>
      <c r="AB12" s="563">
        <v>837</v>
      </c>
      <c r="AC12" s="563">
        <v>1512</v>
      </c>
      <c r="AD12" s="563">
        <v>2006</v>
      </c>
      <c r="AE12" s="563">
        <v>6402</v>
      </c>
      <c r="AF12" s="563">
        <v>7929</v>
      </c>
      <c r="AG12" s="563">
        <v>10909</v>
      </c>
      <c r="AH12" s="563">
        <v>603</v>
      </c>
      <c r="AI12" s="563">
        <v>952</v>
      </c>
      <c r="AJ12" s="563">
        <v>313509</v>
      </c>
      <c r="AK12" s="564">
        <v>191776</v>
      </c>
      <c r="AL12" s="563">
        <v>85304</v>
      </c>
      <c r="AM12" s="563">
        <v>81948</v>
      </c>
      <c r="AN12" s="563">
        <v>72978</v>
      </c>
      <c r="AO12" s="563">
        <v>51835</v>
      </c>
      <c r="AP12" s="563">
        <v>4828</v>
      </c>
      <c r="AQ12" s="563">
        <v>1535</v>
      </c>
      <c r="AR12" s="563">
        <v>6402</v>
      </c>
      <c r="AS12" s="563">
        <v>8096</v>
      </c>
      <c r="AT12" s="563">
        <v>182</v>
      </c>
      <c r="AU12" s="564">
        <v>100</v>
      </c>
      <c r="AV12" s="563">
        <v>8970</v>
      </c>
      <c r="AW12" s="563">
        <v>7265</v>
      </c>
      <c r="AX12" s="563">
        <v>6365</v>
      </c>
      <c r="AY12" s="563">
        <v>543</v>
      </c>
      <c r="AZ12" s="563">
        <v>311</v>
      </c>
      <c r="BA12" s="563">
        <v>46</v>
      </c>
      <c r="BB12" s="563">
        <v>1705</v>
      </c>
      <c r="BC12" s="563">
        <v>1386</v>
      </c>
      <c r="BD12" s="563">
        <v>319</v>
      </c>
      <c r="BE12" s="564">
        <v>3356</v>
      </c>
      <c r="BF12" s="563">
        <v>76587</v>
      </c>
      <c r="BG12" s="563">
        <v>18552</v>
      </c>
      <c r="BH12" s="563">
        <v>13410</v>
      </c>
      <c r="BI12" s="563">
        <v>1527</v>
      </c>
      <c r="BJ12" s="563">
        <v>2837</v>
      </c>
      <c r="BK12" s="563">
        <v>778</v>
      </c>
      <c r="BL12" s="563">
        <v>6750</v>
      </c>
      <c r="BM12" s="563">
        <v>17712</v>
      </c>
      <c r="BN12" s="563">
        <v>13648</v>
      </c>
      <c r="BO12" s="564">
        <v>4193</v>
      </c>
      <c r="BP12" s="563">
        <v>3268</v>
      </c>
      <c r="BQ12" s="563">
        <v>12464</v>
      </c>
      <c r="BR12" s="563">
        <v>29885</v>
      </c>
      <c r="BS12" s="563">
        <v>121733</v>
      </c>
      <c r="BT12" s="563">
        <v>16466</v>
      </c>
      <c r="BU12" s="563">
        <v>2951</v>
      </c>
      <c r="BV12" s="563">
        <v>212</v>
      </c>
      <c r="BW12" s="563">
        <v>18597</v>
      </c>
      <c r="BX12" s="563">
        <v>31454</v>
      </c>
      <c r="BY12" s="564">
        <v>52053</v>
      </c>
    </row>
    <row r="13" spans="1:77" ht="25.5" customHeight="1">
      <c r="A13" s="388"/>
      <c r="B13" s="389" t="s">
        <v>408</v>
      </c>
      <c r="C13" s="390"/>
      <c r="D13" s="391"/>
      <c r="E13" s="392" t="s">
        <v>409</v>
      </c>
      <c r="F13" s="393"/>
      <c r="G13" s="563">
        <v>0</v>
      </c>
      <c r="H13" s="563">
        <v>0</v>
      </c>
      <c r="I13" s="563">
        <v>0</v>
      </c>
      <c r="J13" s="563">
        <v>0</v>
      </c>
      <c r="K13" s="563">
        <v>0</v>
      </c>
      <c r="L13" s="563">
        <v>0</v>
      </c>
      <c r="M13" s="563">
        <v>0</v>
      </c>
      <c r="N13" s="563">
        <v>0</v>
      </c>
      <c r="O13" s="563">
        <v>0</v>
      </c>
      <c r="P13" s="564">
        <v>0</v>
      </c>
      <c r="Q13" s="563">
        <v>0</v>
      </c>
      <c r="R13" s="563">
        <v>0</v>
      </c>
      <c r="S13" s="563">
        <v>0</v>
      </c>
      <c r="T13" s="563">
        <v>0</v>
      </c>
      <c r="U13" s="563">
        <v>0</v>
      </c>
      <c r="V13" s="563">
        <v>0</v>
      </c>
      <c r="W13" s="563">
        <v>0</v>
      </c>
      <c r="X13" s="563">
        <v>0</v>
      </c>
      <c r="Y13" s="563">
        <v>0</v>
      </c>
      <c r="Z13" s="564">
        <v>0</v>
      </c>
      <c r="AA13" s="563">
        <v>0</v>
      </c>
      <c r="AB13" s="563">
        <v>0</v>
      </c>
      <c r="AC13" s="563">
        <v>0</v>
      </c>
      <c r="AD13" s="563">
        <v>0</v>
      </c>
      <c r="AE13" s="563">
        <v>0</v>
      </c>
      <c r="AF13" s="563">
        <v>0</v>
      </c>
      <c r="AG13" s="563">
        <v>0</v>
      </c>
      <c r="AH13" s="563">
        <v>0</v>
      </c>
      <c r="AI13" s="563">
        <v>0</v>
      </c>
      <c r="AJ13" s="563">
        <v>0</v>
      </c>
      <c r="AK13" s="564">
        <v>0</v>
      </c>
      <c r="AL13" s="563">
        <v>0</v>
      </c>
      <c r="AM13" s="563">
        <v>0</v>
      </c>
      <c r="AN13" s="563">
        <v>0</v>
      </c>
      <c r="AO13" s="563">
        <v>0</v>
      </c>
      <c r="AP13" s="563">
        <v>0</v>
      </c>
      <c r="AQ13" s="563">
        <v>0</v>
      </c>
      <c r="AR13" s="563">
        <v>0</v>
      </c>
      <c r="AS13" s="563">
        <v>0</v>
      </c>
      <c r="AT13" s="563">
        <v>0</v>
      </c>
      <c r="AU13" s="564">
        <v>0</v>
      </c>
      <c r="AV13" s="563">
        <v>0</v>
      </c>
      <c r="AW13" s="563">
        <v>0</v>
      </c>
      <c r="AX13" s="563">
        <v>0</v>
      </c>
      <c r="AY13" s="563">
        <v>0</v>
      </c>
      <c r="AZ13" s="563">
        <v>0</v>
      </c>
      <c r="BA13" s="563">
        <v>0</v>
      </c>
      <c r="BB13" s="563">
        <v>0</v>
      </c>
      <c r="BC13" s="563">
        <v>0</v>
      </c>
      <c r="BD13" s="563">
        <v>0</v>
      </c>
      <c r="BE13" s="564">
        <v>0</v>
      </c>
      <c r="BF13" s="563">
        <v>0</v>
      </c>
      <c r="BG13" s="563">
        <v>0</v>
      </c>
      <c r="BH13" s="563">
        <v>0</v>
      </c>
      <c r="BI13" s="563">
        <v>0</v>
      </c>
      <c r="BJ13" s="563">
        <v>0</v>
      </c>
      <c r="BK13" s="563">
        <v>0</v>
      </c>
      <c r="BL13" s="563">
        <v>0</v>
      </c>
      <c r="BM13" s="563">
        <v>0</v>
      </c>
      <c r="BN13" s="563">
        <v>0</v>
      </c>
      <c r="BO13" s="564">
        <v>0</v>
      </c>
      <c r="BP13" s="563">
        <v>0</v>
      </c>
      <c r="BQ13" s="563">
        <v>0</v>
      </c>
      <c r="BR13" s="563">
        <v>0</v>
      </c>
      <c r="BS13" s="563">
        <v>0</v>
      </c>
      <c r="BT13" s="563">
        <v>0</v>
      </c>
      <c r="BU13" s="563">
        <v>0</v>
      </c>
      <c r="BV13" s="563">
        <v>0</v>
      </c>
      <c r="BW13" s="563">
        <v>0</v>
      </c>
      <c r="BX13" s="563">
        <v>0</v>
      </c>
      <c r="BY13" s="564">
        <v>0</v>
      </c>
    </row>
    <row r="14" spans="1:77" ht="25.5" customHeight="1">
      <c r="A14" s="388"/>
      <c r="B14" s="389" t="s">
        <v>410</v>
      </c>
      <c r="C14" s="390"/>
      <c r="D14" s="391"/>
      <c r="E14" s="392" t="s">
        <v>752</v>
      </c>
      <c r="F14" s="393"/>
      <c r="G14" s="563">
        <v>0</v>
      </c>
      <c r="H14" s="563">
        <v>0</v>
      </c>
      <c r="I14" s="563">
        <v>0</v>
      </c>
      <c r="J14" s="563">
        <v>0</v>
      </c>
      <c r="K14" s="563">
        <v>0</v>
      </c>
      <c r="L14" s="563">
        <v>0</v>
      </c>
      <c r="M14" s="563">
        <v>0</v>
      </c>
      <c r="N14" s="563">
        <v>0</v>
      </c>
      <c r="O14" s="563">
        <v>0</v>
      </c>
      <c r="P14" s="564">
        <v>0</v>
      </c>
      <c r="Q14" s="563">
        <v>0</v>
      </c>
      <c r="R14" s="563">
        <v>0</v>
      </c>
      <c r="S14" s="563">
        <v>0</v>
      </c>
      <c r="T14" s="563">
        <v>0</v>
      </c>
      <c r="U14" s="563">
        <v>0</v>
      </c>
      <c r="V14" s="563">
        <v>0</v>
      </c>
      <c r="W14" s="563">
        <v>0</v>
      </c>
      <c r="X14" s="563">
        <v>0</v>
      </c>
      <c r="Y14" s="563">
        <v>0</v>
      </c>
      <c r="Z14" s="564">
        <v>0</v>
      </c>
      <c r="AA14" s="563">
        <v>0</v>
      </c>
      <c r="AB14" s="563">
        <v>0</v>
      </c>
      <c r="AC14" s="563">
        <v>0</v>
      </c>
      <c r="AD14" s="563">
        <v>0</v>
      </c>
      <c r="AE14" s="563">
        <v>0</v>
      </c>
      <c r="AF14" s="563">
        <v>0</v>
      </c>
      <c r="AG14" s="563">
        <v>0</v>
      </c>
      <c r="AH14" s="563">
        <v>0</v>
      </c>
      <c r="AI14" s="563">
        <v>0</v>
      </c>
      <c r="AJ14" s="563">
        <v>0</v>
      </c>
      <c r="AK14" s="564">
        <v>0</v>
      </c>
      <c r="AL14" s="563">
        <v>0</v>
      </c>
      <c r="AM14" s="563">
        <v>0</v>
      </c>
      <c r="AN14" s="563">
        <v>0</v>
      </c>
      <c r="AO14" s="563">
        <v>0</v>
      </c>
      <c r="AP14" s="563">
        <v>0</v>
      </c>
      <c r="AQ14" s="563">
        <v>0</v>
      </c>
      <c r="AR14" s="563">
        <v>0</v>
      </c>
      <c r="AS14" s="563">
        <v>0</v>
      </c>
      <c r="AT14" s="563">
        <v>0</v>
      </c>
      <c r="AU14" s="564">
        <v>0</v>
      </c>
      <c r="AV14" s="563">
        <v>0</v>
      </c>
      <c r="AW14" s="563">
        <v>0</v>
      </c>
      <c r="AX14" s="563">
        <v>0</v>
      </c>
      <c r="AY14" s="563">
        <v>0</v>
      </c>
      <c r="AZ14" s="563">
        <v>0</v>
      </c>
      <c r="BA14" s="563">
        <v>0</v>
      </c>
      <c r="BB14" s="563">
        <v>0</v>
      </c>
      <c r="BC14" s="563">
        <v>0</v>
      </c>
      <c r="BD14" s="563">
        <v>0</v>
      </c>
      <c r="BE14" s="564">
        <v>0</v>
      </c>
      <c r="BF14" s="563">
        <v>0</v>
      </c>
      <c r="BG14" s="563">
        <v>0</v>
      </c>
      <c r="BH14" s="563">
        <v>0</v>
      </c>
      <c r="BI14" s="563">
        <v>0</v>
      </c>
      <c r="BJ14" s="563">
        <v>0</v>
      </c>
      <c r="BK14" s="563">
        <v>0</v>
      </c>
      <c r="BL14" s="563">
        <v>0</v>
      </c>
      <c r="BM14" s="563">
        <v>0</v>
      </c>
      <c r="BN14" s="563">
        <v>0</v>
      </c>
      <c r="BO14" s="564">
        <v>0</v>
      </c>
      <c r="BP14" s="563">
        <v>0</v>
      </c>
      <c r="BQ14" s="563">
        <v>0</v>
      </c>
      <c r="BR14" s="563">
        <v>0</v>
      </c>
      <c r="BS14" s="563">
        <v>0</v>
      </c>
      <c r="BT14" s="563">
        <v>0</v>
      </c>
      <c r="BU14" s="563">
        <v>0</v>
      </c>
      <c r="BV14" s="563">
        <v>0</v>
      </c>
      <c r="BW14" s="563">
        <v>0</v>
      </c>
      <c r="BX14" s="563">
        <v>0</v>
      </c>
      <c r="BY14" s="564">
        <v>0</v>
      </c>
    </row>
    <row r="15" spans="1:77" ht="25.5" customHeight="1">
      <c r="A15" s="388"/>
      <c r="B15" s="389" t="s">
        <v>411</v>
      </c>
      <c r="C15" s="390"/>
      <c r="D15" s="391"/>
      <c r="E15" s="392" t="s">
        <v>412</v>
      </c>
      <c r="F15" s="393"/>
      <c r="G15" s="563">
        <v>1513</v>
      </c>
      <c r="H15" s="563">
        <v>0</v>
      </c>
      <c r="I15" s="563">
        <v>0</v>
      </c>
      <c r="J15" s="563">
        <v>0</v>
      </c>
      <c r="K15" s="563">
        <v>0</v>
      </c>
      <c r="L15" s="563">
        <v>0</v>
      </c>
      <c r="M15" s="563">
        <v>0</v>
      </c>
      <c r="N15" s="563">
        <v>0</v>
      </c>
      <c r="O15" s="563">
        <v>0</v>
      </c>
      <c r="P15" s="564">
        <v>0</v>
      </c>
      <c r="Q15" s="563">
        <v>0</v>
      </c>
      <c r="R15" s="563">
        <v>0</v>
      </c>
      <c r="S15" s="563">
        <v>0</v>
      </c>
      <c r="T15" s="563">
        <v>0</v>
      </c>
      <c r="U15" s="563">
        <v>0</v>
      </c>
      <c r="V15" s="563">
        <v>0</v>
      </c>
      <c r="W15" s="563">
        <v>0</v>
      </c>
      <c r="X15" s="563">
        <v>0</v>
      </c>
      <c r="Y15" s="563">
        <v>0</v>
      </c>
      <c r="Z15" s="564">
        <v>0</v>
      </c>
      <c r="AA15" s="563">
        <v>0</v>
      </c>
      <c r="AB15" s="563">
        <v>0</v>
      </c>
      <c r="AC15" s="563">
        <v>0</v>
      </c>
      <c r="AD15" s="563">
        <v>0</v>
      </c>
      <c r="AE15" s="563">
        <v>0</v>
      </c>
      <c r="AF15" s="563">
        <v>0</v>
      </c>
      <c r="AG15" s="563">
        <v>0</v>
      </c>
      <c r="AH15" s="563">
        <v>0</v>
      </c>
      <c r="AI15" s="563">
        <v>0</v>
      </c>
      <c r="AJ15" s="563">
        <v>1513</v>
      </c>
      <c r="AK15" s="564">
        <v>1513</v>
      </c>
      <c r="AL15" s="563">
        <v>0</v>
      </c>
      <c r="AM15" s="563">
        <v>0</v>
      </c>
      <c r="AN15" s="563">
        <v>0</v>
      </c>
      <c r="AO15" s="563">
        <v>0</v>
      </c>
      <c r="AP15" s="563">
        <v>0</v>
      </c>
      <c r="AQ15" s="563">
        <v>0</v>
      </c>
      <c r="AR15" s="563">
        <v>0</v>
      </c>
      <c r="AS15" s="563">
        <v>0</v>
      </c>
      <c r="AT15" s="563">
        <v>0</v>
      </c>
      <c r="AU15" s="564">
        <v>0</v>
      </c>
      <c r="AV15" s="563">
        <v>0</v>
      </c>
      <c r="AW15" s="563">
        <v>0</v>
      </c>
      <c r="AX15" s="563">
        <v>0</v>
      </c>
      <c r="AY15" s="563">
        <v>0</v>
      </c>
      <c r="AZ15" s="563">
        <v>0</v>
      </c>
      <c r="BA15" s="563">
        <v>0</v>
      </c>
      <c r="BB15" s="563">
        <v>0</v>
      </c>
      <c r="BC15" s="563">
        <v>0</v>
      </c>
      <c r="BD15" s="563">
        <v>0</v>
      </c>
      <c r="BE15" s="564">
        <v>0</v>
      </c>
      <c r="BF15" s="563">
        <v>0</v>
      </c>
      <c r="BG15" s="563">
        <v>0</v>
      </c>
      <c r="BH15" s="563">
        <v>0</v>
      </c>
      <c r="BI15" s="563">
        <v>0</v>
      </c>
      <c r="BJ15" s="563">
        <v>0</v>
      </c>
      <c r="BK15" s="563">
        <v>0</v>
      </c>
      <c r="BL15" s="563">
        <v>0</v>
      </c>
      <c r="BM15" s="563">
        <v>0</v>
      </c>
      <c r="BN15" s="563">
        <v>0</v>
      </c>
      <c r="BO15" s="564">
        <v>0</v>
      </c>
      <c r="BP15" s="563">
        <v>0</v>
      </c>
      <c r="BQ15" s="563">
        <v>0</v>
      </c>
      <c r="BR15" s="563">
        <v>1513</v>
      </c>
      <c r="BS15" s="563">
        <v>0</v>
      </c>
      <c r="BT15" s="563">
        <v>0</v>
      </c>
      <c r="BU15" s="563">
        <v>0</v>
      </c>
      <c r="BV15" s="563">
        <v>0</v>
      </c>
      <c r="BW15" s="563">
        <v>0</v>
      </c>
      <c r="BX15" s="563">
        <v>0</v>
      </c>
      <c r="BY15" s="564">
        <v>0</v>
      </c>
    </row>
    <row r="16" spans="1:77" ht="25.5" customHeight="1">
      <c r="A16" s="388"/>
      <c r="B16" s="389" t="s">
        <v>413</v>
      </c>
      <c r="C16" s="390"/>
      <c r="D16" s="391"/>
      <c r="E16" s="392" t="s">
        <v>414</v>
      </c>
      <c r="F16" s="393"/>
      <c r="G16" s="563">
        <v>0</v>
      </c>
      <c r="H16" s="563">
        <v>0</v>
      </c>
      <c r="I16" s="563">
        <v>0</v>
      </c>
      <c r="J16" s="563">
        <v>0</v>
      </c>
      <c r="K16" s="563">
        <v>0</v>
      </c>
      <c r="L16" s="563">
        <v>0</v>
      </c>
      <c r="M16" s="563">
        <v>0</v>
      </c>
      <c r="N16" s="563">
        <v>0</v>
      </c>
      <c r="O16" s="563">
        <v>0</v>
      </c>
      <c r="P16" s="564">
        <v>0</v>
      </c>
      <c r="Q16" s="563">
        <v>0</v>
      </c>
      <c r="R16" s="563">
        <v>0</v>
      </c>
      <c r="S16" s="563">
        <v>0</v>
      </c>
      <c r="T16" s="563">
        <v>0</v>
      </c>
      <c r="U16" s="563">
        <v>0</v>
      </c>
      <c r="V16" s="563">
        <v>0</v>
      </c>
      <c r="W16" s="563">
        <v>0</v>
      </c>
      <c r="X16" s="563">
        <v>0</v>
      </c>
      <c r="Y16" s="563">
        <v>0</v>
      </c>
      <c r="Z16" s="564">
        <v>0</v>
      </c>
      <c r="AA16" s="563">
        <v>0</v>
      </c>
      <c r="AB16" s="563">
        <v>0</v>
      </c>
      <c r="AC16" s="563">
        <v>0</v>
      </c>
      <c r="AD16" s="563">
        <v>0</v>
      </c>
      <c r="AE16" s="563">
        <v>0</v>
      </c>
      <c r="AF16" s="563">
        <v>0</v>
      </c>
      <c r="AG16" s="563">
        <v>0</v>
      </c>
      <c r="AH16" s="563">
        <v>0</v>
      </c>
      <c r="AI16" s="563">
        <v>0</v>
      </c>
      <c r="AJ16" s="563">
        <v>0</v>
      </c>
      <c r="AK16" s="564">
        <v>0</v>
      </c>
      <c r="AL16" s="563">
        <v>0</v>
      </c>
      <c r="AM16" s="563">
        <v>0</v>
      </c>
      <c r="AN16" s="563">
        <v>0</v>
      </c>
      <c r="AO16" s="563">
        <v>0</v>
      </c>
      <c r="AP16" s="563">
        <v>0</v>
      </c>
      <c r="AQ16" s="563">
        <v>0</v>
      </c>
      <c r="AR16" s="563">
        <v>0</v>
      </c>
      <c r="AS16" s="563">
        <v>0</v>
      </c>
      <c r="AT16" s="563">
        <v>0</v>
      </c>
      <c r="AU16" s="564">
        <v>0</v>
      </c>
      <c r="AV16" s="563">
        <v>0</v>
      </c>
      <c r="AW16" s="563">
        <v>0</v>
      </c>
      <c r="AX16" s="563">
        <v>0</v>
      </c>
      <c r="AY16" s="563">
        <v>0</v>
      </c>
      <c r="AZ16" s="563">
        <v>0</v>
      </c>
      <c r="BA16" s="563">
        <v>0</v>
      </c>
      <c r="BB16" s="563">
        <v>0</v>
      </c>
      <c r="BC16" s="563">
        <v>0</v>
      </c>
      <c r="BD16" s="563">
        <v>0</v>
      </c>
      <c r="BE16" s="564">
        <v>0</v>
      </c>
      <c r="BF16" s="563">
        <v>0</v>
      </c>
      <c r="BG16" s="563">
        <v>0</v>
      </c>
      <c r="BH16" s="563">
        <v>0</v>
      </c>
      <c r="BI16" s="563">
        <v>0</v>
      </c>
      <c r="BJ16" s="563">
        <v>0</v>
      </c>
      <c r="BK16" s="563">
        <v>0</v>
      </c>
      <c r="BL16" s="563">
        <v>0</v>
      </c>
      <c r="BM16" s="563">
        <v>0</v>
      </c>
      <c r="BN16" s="563">
        <v>0</v>
      </c>
      <c r="BO16" s="564">
        <v>0</v>
      </c>
      <c r="BP16" s="563">
        <v>0</v>
      </c>
      <c r="BQ16" s="563">
        <v>0</v>
      </c>
      <c r="BR16" s="563">
        <v>0</v>
      </c>
      <c r="BS16" s="563">
        <v>0</v>
      </c>
      <c r="BT16" s="563">
        <v>0</v>
      </c>
      <c r="BU16" s="563">
        <v>0</v>
      </c>
      <c r="BV16" s="563">
        <v>0</v>
      </c>
      <c r="BW16" s="563">
        <v>0</v>
      </c>
      <c r="BX16" s="563">
        <v>0</v>
      </c>
      <c r="BY16" s="564">
        <v>0</v>
      </c>
    </row>
    <row r="17" spans="1:77" ht="25.5" customHeight="1">
      <c r="A17" s="388"/>
      <c r="B17" s="389" t="s">
        <v>415</v>
      </c>
      <c r="C17" s="390"/>
      <c r="D17" s="391"/>
      <c r="E17" s="392" t="s">
        <v>416</v>
      </c>
      <c r="F17" s="393"/>
      <c r="G17" s="563">
        <v>38972</v>
      </c>
      <c r="H17" s="563">
        <v>12649</v>
      </c>
      <c r="I17" s="563">
        <v>7776</v>
      </c>
      <c r="J17" s="563">
        <v>4678</v>
      </c>
      <c r="K17" s="563">
        <v>4590</v>
      </c>
      <c r="L17" s="563">
        <v>88</v>
      </c>
      <c r="M17" s="563">
        <v>3098</v>
      </c>
      <c r="N17" s="563">
        <v>48</v>
      </c>
      <c r="O17" s="563">
        <v>1539</v>
      </c>
      <c r="P17" s="564">
        <v>1518</v>
      </c>
      <c r="Q17" s="563">
        <v>21</v>
      </c>
      <c r="R17" s="563">
        <v>1472</v>
      </c>
      <c r="S17" s="563">
        <v>478</v>
      </c>
      <c r="T17" s="563">
        <v>994</v>
      </c>
      <c r="U17" s="563">
        <v>39</v>
      </c>
      <c r="V17" s="563">
        <v>4873</v>
      </c>
      <c r="W17" s="563">
        <v>319</v>
      </c>
      <c r="X17" s="563">
        <v>9</v>
      </c>
      <c r="Y17" s="563">
        <v>310</v>
      </c>
      <c r="Z17" s="564">
        <v>4554</v>
      </c>
      <c r="AA17" s="563">
        <v>14</v>
      </c>
      <c r="AB17" s="563">
        <v>218</v>
      </c>
      <c r="AC17" s="563">
        <v>45</v>
      </c>
      <c r="AD17" s="563">
        <v>253</v>
      </c>
      <c r="AE17" s="563">
        <v>1753</v>
      </c>
      <c r="AF17" s="563">
        <v>251</v>
      </c>
      <c r="AG17" s="563">
        <v>1901</v>
      </c>
      <c r="AH17" s="563">
        <v>119</v>
      </c>
      <c r="AI17" s="563">
        <v>24586</v>
      </c>
      <c r="AJ17" s="563">
        <v>1737</v>
      </c>
      <c r="AK17" s="564">
        <v>1434</v>
      </c>
      <c r="AL17" s="563">
        <v>276</v>
      </c>
      <c r="AM17" s="563">
        <v>272</v>
      </c>
      <c r="AN17" s="563">
        <v>236</v>
      </c>
      <c r="AO17" s="563">
        <v>81</v>
      </c>
      <c r="AP17" s="563">
        <v>5</v>
      </c>
      <c r="AQ17" s="563">
        <v>12</v>
      </c>
      <c r="AR17" s="563">
        <v>108</v>
      </c>
      <c r="AS17" s="563">
        <v>28</v>
      </c>
      <c r="AT17" s="563">
        <v>1</v>
      </c>
      <c r="AU17" s="564">
        <v>1</v>
      </c>
      <c r="AV17" s="563">
        <v>36</v>
      </c>
      <c r="AW17" s="563">
        <v>30</v>
      </c>
      <c r="AX17" s="563">
        <v>21</v>
      </c>
      <c r="AY17" s="563">
        <v>6</v>
      </c>
      <c r="AZ17" s="563">
        <v>2</v>
      </c>
      <c r="BA17" s="563">
        <v>1</v>
      </c>
      <c r="BB17" s="563">
        <v>6</v>
      </c>
      <c r="BC17" s="563">
        <v>5</v>
      </c>
      <c r="BD17" s="563">
        <v>1</v>
      </c>
      <c r="BE17" s="564">
        <v>4</v>
      </c>
      <c r="BF17" s="563">
        <v>1149</v>
      </c>
      <c r="BG17" s="563">
        <v>358</v>
      </c>
      <c r="BH17" s="563">
        <v>210</v>
      </c>
      <c r="BI17" s="563">
        <v>39</v>
      </c>
      <c r="BJ17" s="563">
        <v>35</v>
      </c>
      <c r="BK17" s="563">
        <v>74</v>
      </c>
      <c r="BL17" s="563">
        <v>658</v>
      </c>
      <c r="BM17" s="563">
        <v>43</v>
      </c>
      <c r="BN17" s="563">
        <v>1</v>
      </c>
      <c r="BO17" s="564">
        <v>72</v>
      </c>
      <c r="BP17" s="563">
        <v>8</v>
      </c>
      <c r="BQ17" s="563">
        <v>9</v>
      </c>
      <c r="BR17" s="563">
        <v>9</v>
      </c>
      <c r="BS17" s="563">
        <v>303</v>
      </c>
      <c r="BT17" s="563">
        <v>113</v>
      </c>
      <c r="BU17" s="563">
        <v>33</v>
      </c>
      <c r="BV17" s="563">
        <v>10</v>
      </c>
      <c r="BW17" s="563">
        <v>64</v>
      </c>
      <c r="BX17" s="563">
        <v>33</v>
      </c>
      <c r="BY17" s="564">
        <v>50</v>
      </c>
    </row>
    <row r="18" spans="1:77" ht="25.5" customHeight="1">
      <c r="A18" s="388"/>
      <c r="B18" s="389" t="s">
        <v>417</v>
      </c>
      <c r="C18" s="390"/>
      <c r="D18" s="391"/>
      <c r="E18" s="392" t="s">
        <v>753</v>
      </c>
      <c r="F18" s="393"/>
      <c r="G18" s="563">
        <v>139305</v>
      </c>
      <c r="H18" s="563">
        <v>98767</v>
      </c>
      <c r="I18" s="563">
        <v>43798</v>
      </c>
      <c r="J18" s="563">
        <v>20701</v>
      </c>
      <c r="K18" s="563">
        <v>20016</v>
      </c>
      <c r="L18" s="563">
        <v>685</v>
      </c>
      <c r="M18" s="563">
        <v>23097</v>
      </c>
      <c r="N18" s="563">
        <v>447</v>
      </c>
      <c r="O18" s="563">
        <v>13124</v>
      </c>
      <c r="P18" s="564">
        <v>12986</v>
      </c>
      <c r="Q18" s="563">
        <v>138</v>
      </c>
      <c r="R18" s="563">
        <v>9186</v>
      </c>
      <c r="S18" s="563">
        <v>4079</v>
      </c>
      <c r="T18" s="563">
        <v>5107</v>
      </c>
      <c r="U18" s="563">
        <v>340</v>
      </c>
      <c r="V18" s="563">
        <v>54969</v>
      </c>
      <c r="W18" s="563">
        <v>2472</v>
      </c>
      <c r="X18" s="563">
        <v>115</v>
      </c>
      <c r="Y18" s="563">
        <v>2357</v>
      </c>
      <c r="Z18" s="564">
        <v>52497</v>
      </c>
      <c r="AA18" s="563">
        <v>314</v>
      </c>
      <c r="AB18" s="563">
        <v>3357</v>
      </c>
      <c r="AC18" s="563">
        <v>545</v>
      </c>
      <c r="AD18" s="563">
        <v>3836</v>
      </c>
      <c r="AE18" s="563">
        <v>15454</v>
      </c>
      <c r="AF18" s="563">
        <v>4099</v>
      </c>
      <c r="AG18" s="563">
        <v>24322</v>
      </c>
      <c r="AH18" s="563">
        <v>570</v>
      </c>
      <c r="AI18" s="563">
        <v>13396</v>
      </c>
      <c r="AJ18" s="563">
        <v>27142</v>
      </c>
      <c r="AK18" s="564">
        <v>15051</v>
      </c>
      <c r="AL18" s="563">
        <v>7809</v>
      </c>
      <c r="AM18" s="563">
        <v>7480</v>
      </c>
      <c r="AN18" s="563">
        <v>6076</v>
      </c>
      <c r="AO18" s="563">
        <v>2434</v>
      </c>
      <c r="AP18" s="563">
        <v>171</v>
      </c>
      <c r="AQ18" s="563">
        <v>485</v>
      </c>
      <c r="AR18" s="563">
        <v>1857</v>
      </c>
      <c r="AS18" s="563">
        <v>1057</v>
      </c>
      <c r="AT18" s="563">
        <v>25</v>
      </c>
      <c r="AU18" s="564">
        <v>47</v>
      </c>
      <c r="AV18" s="563">
        <v>1404</v>
      </c>
      <c r="AW18" s="563">
        <v>1269</v>
      </c>
      <c r="AX18" s="563">
        <v>945</v>
      </c>
      <c r="AY18" s="563">
        <v>185</v>
      </c>
      <c r="AZ18" s="563">
        <v>120</v>
      </c>
      <c r="BA18" s="563">
        <v>19</v>
      </c>
      <c r="BB18" s="563">
        <v>135</v>
      </c>
      <c r="BC18" s="563">
        <v>108</v>
      </c>
      <c r="BD18" s="563">
        <v>27</v>
      </c>
      <c r="BE18" s="564">
        <v>329</v>
      </c>
      <c r="BF18" s="563">
        <v>6771</v>
      </c>
      <c r="BG18" s="563">
        <v>2197</v>
      </c>
      <c r="BH18" s="563">
        <v>1346</v>
      </c>
      <c r="BI18" s="563">
        <v>248</v>
      </c>
      <c r="BJ18" s="563">
        <v>83</v>
      </c>
      <c r="BK18" s="563">
        <v>520</v>
      </c>
      <c r="BL18" s="563">
        <v>2199</v>
      </c>
      <c r="BM18" s="563">
        <v>685</v>
      </c>
      <c r="BN18" s="563">
        <v>157</v>
      </c>
      <c r="BO18" s="564">
        <v>229</v>
      </c>
      <c r="BP18" s="563">
        <v>434</v>
      </c>
      <c r="BQ18" s="563">
        <v>870</v>
      </c>
      <c r="BR18" s="563">
        <v>471</v>
      </c>
      <c r="BS18" s="563">
        <v>12091</v>
      </c>
      <c r="BT18" s="563">
        <v>1953</v>
      </c>
      <c r="BU18" s="563">
        <v>1239</v>
      </c>
      <c r="BV18" s="563">
        <v>306</v>
      </c>
      <c r="BW18" s="563">
        <v>2103</v>
      </c>
      <c r="BX18" s="563">
        <v>1667</v>
      </c>
      <c r="BY18" s="564">
        <v>4823</v>
      </c>
    </row>
    <row r="19" spans="1:77" ht="25.5" customHeight="1">
      <c r="A19" s="388"/>
      <c r="B19" s="389" t="s">
        <v>418</v>
      </c>
      <c r="C19" s="390"/>
      <c r="D19" s="391"/>
      <c r="E19" s="392" t="s">
        <v>754</v>
      </c>
      <c r="F19" s="393"/>
      <c r="G19" s="563">
        <v>2068920</v>
      </c>
      <c r="H19" s="563">
        <v>1877110</v>
      </c>
      <c r="I19" s="563">
        <v>1649081</v>
      </c>
      <c r="J19" s="563">
        <v>1257117</v>
      </c>
      <c r="K19" s="563">
        <v>1209908</v>
      </c>
      <c r="L19" s="563">
        <v>47209</v>
      </c>
      <c r="M19" s="563">
        <v>391964</v>
      </c>
      <c r="N19" s="563">
        <v>3596</v>
      </c>
      <c r="O19" s="563">
        <v>158987</v>
      </c>
      <c r="P19" s="564">
        <v>155209</v>
      </c>
      <c r="Q19" s="563">
        <v>3778</v>
      </c>
      <c r="R19" s="563">
        <v>224984</v>
      </c>
      <c r="S19" s="563">
        <v>36613</v>
      </c>
      <c r="T19" s="563">
        <v>188371</v>
      </c>
      <c r="U19" s="563">
        <v>4397</v>
      </c>
      <c r="V19" s="563">
        <v>228029</v>
      </c>
      <c r="W19" s="563">
        <v>53968</v>
      </c>
      <c r="X19" s="563">
        <v>4328</v>
      </c>
      <c r="Y19" s="563">
        <v>49640</v>
      </c>
      <c r="Z19" s="564">
        <v>174061</v>
      </c>
      <c r="AA19" s="563">
        <v>725</v>
      </c>
      <c r="AB19" s="563">
        <v>7780</v>
      </c>
      <c r="AC19" s="563">
        <v>3688</v>
      </c>
      <c r="AD19" s="563">
        <v>31568</v>
      </c>
      <c r="AE19" s="563">
        <v>59929</v>
      </c>
      <c r="AF19" s="563">
        <v>11531</v>
      </c>
      <c r="AG19" s="563">
        <v>57404</v>
      </c>
      <c r="AH19" s="563">
        <v>1436</v>
      </c>
      <c r="AI19" s="563">
        <v>132678</v>
      </c>
      <c r="AJ19" s="563">
        <v>59132</v>
      </c>
      <c r="AK19" s="564">
        <v>22315</v>
      </c>
      <c r="AL19" s="563">
        <v>13091</v>
      </c>
      <c r="AM19" s="563">
        <v>11779</v>
      </c>
      <c r="AN19" s="563">
        <v>5781</v>
      </c>
      <c r="AO19" s="563">
        <v>2155</v>
      </c>
      <c r="AP19" s="563">
        <v>66</v>
      </c>
      <c r="AQ19" s="563">
        <v>333</v>
      </c>
      <c r="AR19" s="563">
        <v>2078</v>
      </c>
      <c r="AS19" s="563">
        <v>1097</v>
      </c>
      <c r="AT19" s="563">
        <v>16</v>
      </c>
      <c r="AU19" s="564">
        <v>36</v>
      </c>
      <c r="AV19" s="563">
        <v>5998</v>
      </c>
      <c r="AW19" s="563">
        <v>5914</v>
      </c>
      <c r="AX19" s="563">
        <v>5814</v>
      </c>
      <c r="AY19" s="563">
        <v>55</v>
      </c>
      <c r="AZ19" s="563">
        <v>37</v>
      </c>
      <c r="BA19" s="563">
        <v>8</v>
      </c>
      <c r="BB19" s="563">
        <v>84</v>
      </c>
      <c r="BC19" s="563">
        <v>67</v>
      </c>
      <c r="BD19" s="563">
        <v>17</v>
      </c>
      <c r="BE19" s="564">
        <v>1312</v>
      </c>
      <c r="BF19" s="563">
        <v>6321</v>
      </c>
      <c r="BG19" s="563">
        <v>847</v>
      </c>
      <c r="BH19" s="563">
        <v>360</v>
      </c>
      <c r="BI19" s="563">
        <v>52</v>
      </c>
      <c r="BJ19" s="563">
        <v>22</v>
      </c>
      <c r="BK19" s="563">
        <v>413</v>
      </c>
      <c r="BL19" s="563">
        <v>2052</v>
      </c>
      <c r="BM19" s="563">
        <v>576</v>
      </c>
      <c r="BN19" s="563">
        <v>649</v>
      </c>
      <c r="BO19" s="564">
        <v>80</v>
      </c>
      <c r="BP19" s="563">
        <v>2037</v>
      </c>
      <c r="BQ19" s="563">
        <v>80</v>
      </c>
      <c r="BR19" s="563">
        <v>2903</v>
      </c>
      <c r="BS19" s="563">
        <v>36817</v>
      </c>
      <c r="BT19" s="563">
        <v>12088</v>
      </c>
      <c r="BU19" s="563">
        <v>1921</v>
      </c>
      <c r="BV19" s="563">
        <v>325</v>
      </c>
      <c r="BW19" s="563">
        <v>3979</v>
      </c>
      <c r="BX19" s="563">
        <v>6666</v>
      </c>
      <c r="BY19" s="564">
        <v>11838</v>
      </c>
    </row>
    <row r="20" spans="1:77" ht="25.5" customHeight="1">
      <c r="A20" s="388"/>
      <c r="B20" s="389" t="s">
        <v>419</v>
      </c>
      <c r="C20" s="390"/>
      <c r="D20" s="391"/>
      <c r="E20" s="392" t="s">
        <v>420</v>
      </c>
      <c r="F20" s="393"/>
      <c r="G20" s="563">
        <v>526359</v>
      </c>
      <c r="H20" s="563">
        <v>309156</v>
      </c>
      <c r="I20" s="563">
        <v>248635</v>
      </c>
      <c r="J20" s="563">
        <v>152457</v>
      </c>
      <c r="K20" s="563">
        <v>149350</v>
      </c>
      <c r="L20" s="563">
        <v>3107</v>
      </c>
      <c r="M20" s="563">
        <v>96178</v>
      </c>
      <c r="N20" s="563">
        <v>1120</v>
      </c>
      <c r="O20" s="563">
        <v>47549</v>
      </c>
      <c r="P20" s="564">
        <v>46552</v>
      </c>
      <c r="Q20" s="563">
        <v>997</v>
      </c>
      <c r="R20" s="563">
        <v>46438</v>
      </c>
      <c r="S20" s="563">
        <v>11890</v>
      </c>
      <c r="T20" s="563">
        <v>34548</v>
      </c>
      <c r="U20" s="563">
        <v>1071</v>
      </c>
      <c r="V20" s="563">
        <v>60521</v>
      </c>
      <c r="W20" s="563">
        <v>11724</v>
      </c>
      <c r="X20" s="563">
        <v>149</v>
      </c>
      <c r="Y20" s="563">
        <v>11575</v>
      </c>
      <c r="Z20" s="564">
        <v>48797</v>
      </c>
      <c r="AA20" s="563">
        <v>139</v>
      </c>
      <c r="AB20" s="563">
        <v>2817</v>
      </c>
      <c r="AC20" s="563">
        <v>316</v>
      </c>
      <c r="AD20" s="563">
        <v>4838</v>
      </c>
      <c r="AE20" s="563">
        <v>16726</v>
      </c>
      <c r="AF20" s="563">
        <v>3672</v>
      </c>
      <c r="AG20" s="563">
        <v>19657</v>
      </c>
      <c r="AH20" s="563">
        <v>632</v>
      </c>
      <c r="AI20" s="563">
        <v>215365</v>
      </c>
      <c r="AJ20" s="563">
        <v>1838</v>
      </c>
      <c r="AK20" s="564">
        <v>825</v>
      </c>
      <c r="AL20" s="563">
        <v>368</v>
      </c>
      <c r="AM20" s="563">
        <v>349</v>
      </c>
      <c r="AN20" s="563">
        <v>272</v>
      </c>
      <c r="AO20" s="563">
        <v>114</v>
      </c>
      <c r="AP20" s="563">
        <v>8</v>
      </c>
      <c r="AQ20" s="563">
        <v>28</v>
      </c>
      <c r="AR20" s="563">
        <v>92</v>
      </c>
      <c r="AS20" s="563">
        <v>26</v>
      </c>
      <c r="AT20" s="563">
        <v>1</v>
      </c>
      <c r="AU20" s="564">
        <v>3</v>
      </c>
      <c r="AV20" s="563">
        <v>77</v>
      </c>
      <c r="AW20" s="563">
        <v>68</v>
      </c>
      <c r="AX20" s="563">
        <v>49</v>
      </c>
      <c r="AY20" s="563">
        <v>10</v>
      </c>
      <c r="AZ20" s="563">
        <v>7</v>
      </c>
      <c r="BA20" s="563">
        <v>2</v>
      </c>
      <c r="BB20" s="563">
        <v>9</v>
      </c>
      <c r="BC20" s="563">
        <v>6</v>
      </c>
      <c r="BD20" s="563">
        <v>3</v>
      </c>
      <c r="BE20" s="564">
        <v>19</v>
      </c>
      <c r="BF20" s="563">
        <v>282</v>
      </c>
      <c r="BG20" s="563">
        <v>100</v>
      </c>
      <c r="BH20" s="563">
        <v>55</v>
      </c>
      <c r="BI20" s="563">
        <v>14</v>
      </c>
      <c r="BJ20" s="563">
        <v>5</v>
      </c>
      <c r="BK20" s="563">
        <v>26</v>
      </c>
      <c r="BL20" s="563">
        <v>68</v>
      </c>
      <c r="BM20" s="563">
        <v>33</v>
      </c>
      <c r="BN20" s="563">
        <v>7</v>
      </c>
      <c r="BO20" s="564">
        <v>11</v>
      </c>
      <c r="BP20" s="563">
        <v>28</v>
      </c>
      <c r="BQ20" s="563">
        <v>35</v>
      </c>
      <c r="BR20" s="563">
        <v>175</v>
      </c>
      <c r="BS20" s="563">
        <v>1013</v>
      </c>
      <c r="BT20" s="563">
        <v>313</v>
      </c>
      <c r="BU20" s="563">
        <v>104</v>
      </c>
      <c r="BV20" s="563">
        <v>44</v>
      </c>
      <c r="BW20" s="563">
        <v>143</v>
      </c>
      <c r="BX20" s="563">
        <v>95</v>
      </c>
      <c r="BY20" s="564">
        <v>314</v>
      </c>
    </row>
    <row r="21" spans="1:77" ht="25.5" customHeight="1">
      <c r="A21" s="388"/>
      <c r="B21" s="389" t="s">
        <v>421</v>
      </c>
      <c r="C21" s="390"/>
      <c r="D21" s="391"/>
      <c r="E21" s="392" t="s">
        <v>422</v>
      </c>
      <c r="F21" s="393"/>
      <c r="G21" s="563">
        <v>140318</v>
      </c>
      <c r="H21" s="563">
        <v>116308</v>
      </c>
      <c r="I21" s="563">
        <v>101605</v>
      </c>
      <c r="J21" s="563">
        <v>70264</v>
      </c>
      <c r="K21" s="563">
        <v>68897</v>
      </c>
      <c r="L21" s="563">
        <v>1367</v>
      </c>
      <c r="M21" s="563">
        <v>31341</v>
      </c>
      <c r="N21" s="563">
        <v>484</v>
      </c>
      <c r="O21" s="563">
        <v>15735</v>
      </c>
      <c r="P21" s="564">
        <v>15319</v>
      </c>
      <c r="Q21" s="563">
        <v>416</v>
      </c>
      <c r="R21" s="563">
        <v>14786</v>
      </c>
      <c r="S21" s="563">
        <v>4913</v>
      </c>
      <c r="T21" s="563">
        <v>9873</v>
      </c>
      <c r="U21" s="563">
        <v>336</v>
      </c>
      <c r="V21" s="563">
        <v>14703</v>
      </c>
      <c r="W21" s="563">
        <v>2610</v>
      </c>
      <c r="X21" s="563">
        <v>88</v>
      </c>
      <c r="Y21" s="563">
        <v>2522</v>
      </c>
      <c r="Z21" s="564">
        <v>12093</v>
      </c>
      <c r="AA21" s="563">
        <v>33</v>
      </c>
      <c r="AB21" s="563">
        <v>615</v>
      </c>
      <c r="AC21" s="563">
        <v>53</v>
      </c>
      <c r="AD21" s="563">
        <v>730</v>
      </c>
      <c r="AE21" s="563">
        <v>3570</v>
      </c>
      <c r="AF21" s="563">
        <v>926</v>
      </c>
      <c r="AG21" s="563">
        <v>6021</v>
      </c>
      <c r="AH21" s="563">
        <v>145</v>
      </c>
      <c r="AI21" s="563">
        <v>23993</v>
      </c>
      <c r="AJ21" s="563">
        <v>17</v>
      </c>
      <c r="AK21" s="564">
        <v>11</v>
      </c>
      <c r="AL21" s="563">
        <v>0</v>
      </c>
      <c r="AM21" s="563">
        <v>0</v>
      </c>
      <c r="AN21" s="563">
        <v>0</v>
      </c>
      <c r="AO21" s="563">
        <v>0</v>
      </c>
      <c r="AP21" s="563">
        <v>0</v>
      </c>
      <c r="AQ21" s="563">
        <v>0</v>
      </c>
      <c r="AR21" s="563">
        <v>0</v>
      </c>
      <c r="AS21" s="563">
        <v>0</v>
      </c>
      <c r="AT21" s="563">
        <v>0</v>
      </c>
      <c r="AU21" s="564">
        <v>0</v>
      </c>
      <c r="AV21" s="563">
        <v>0</v>
      </c>
      <c r="AW21" s="563">
        <v>0</v>
      </c>
      <c r="AX21" s="563">
        <v>0</v>
      </c>
      <c r="AY21" s="563">
        <v>0</v>
      </c>
      <c r="AZ21" s="563">
        <v>0</v>
      </c>
      <c r="BA21" s="563">
        <v>0</v>
      </c>
      <c r="BB21" s="563">
        <v>0</v>
      </c>
      <c r="BC21" s="563">
        <v>0</v>
      </c>
      <c r="BD21" s="563">
        <v>0</v>
      </c>
      <c r="BE21" s="564">
        <v>0</v>
      </c>
      <c r="BF21" s="563">
        <v>9</v>
      </c>
      <c r="BG21" s="563">
        <v>4</v>
      </c>
      <c r="BH21" s="563">
        <v>2</v>
      </c>
      <c r="BI21" s="563">
        <v>1</v>
      </c>
      <c r="BJ21" s="563">
        <v>0</v>
      </c>
      <c r="BK21" s="563">
        <v>1</v>
      </c>
      <c r="BL21" s="563">
        <v>1</v>
      </c>
      <c r="BM21" s="563">
        <v>1</v>
      </c>
      <c r="BN21" s="563">
        <v>0</v>
      </c>
      <c r="BO21" s="564">
        <v>0</v>
      </c>
      <c r="BP21" s="563">
        <v>1</v>
      </c>
      <c r="BQ21" s="563">
        <v>2</v>
      </c>
      <c r="BR21" s="563">
        <v>2</v>
      </c>
      <c r="BS21" s="563">
        <v>6</v>
      </c>
      <c r="BT21" s="563">
        <v>3</v>
      </c>
      <c r="BU21" s="563">
        <v>1</v>
      </c>
      <c r="BV21" s="563">
        <v>2</v>
      </c>
      <c r="BW21" s="563">
        <v>0</v>
      </c>
      <c r="BX21" s="563">
        <v>0</v>
      </c>
      <c r="BY21" s="564">
        <v>0</v>
      </c>
    </row>
    <row r="22" spans="1:77" ht="25.5" customHeight="1">
      <c r="A22" s="388"/>
      <c r="B22" s="389" t="s">
        <v>423</v>
      </c>
      <c r="C22" s="390"/>
      <c r="D22" s="391"/>
      <c r="E22" s="392" t="s">
        <v>424</v>
      </c>
      <c r="F22" s="393"/>
      <c r="G22" s="563">
        <v>20573</v>
      </c>
      <c r="H22" s="563">
        <v>582</v>
      </c>
      <c r="I22" s="563">
        <v>224</v>
      </c>
      <c r="J22" s="563">
        <v>129</v>
      </c>
      <c r="K22" s="563">
        <v>110</v>
      </c>
      <c r="L22" s="563">
        <v>19</v>
      </c>
      <c r="M22" s="563">
        <v>95</v>
      </c>
      <c r="N22" s="563">
        <v>3</v>
      </c>
      <c r="O22" s="563">
        <v>67</v>
      </c>
      <c r="P22" s="564">
        <v>67</v>
      </c>
      <c r="Q22" s="563">
        <v>0</v>
      </c>
      <c r="R22" s="563">
        <v>22</v>
      </c>
      <c r="S22" s="563">
        <v>20</v>
      </c>
      <c r="T22" s="563">
        <v>2</v>
      </c>
      <c r="U22" s="563">
        <v>3</v>
      </c>
      <c r="V22" s="563">
        <v>358</v>
      </c>
      <c r="W22" s="563">
        <v>33</v>
      </c>
      <c r="X22" s="563">
        <v>2</v>
      </c>
      <c r="Y22" s="563">
        <v>31</v>
      </c>
      <c r="Z22" s="564">
        <v>325</v>
      </c>
      <c r="AA22" s="563">
        <v>6</v>
      </c>
      <c r="AB22" s="563">
        <v>13</v>
      </c>
      <c r="AC22" s="563">
        <v>3</v>
      </c>
      <c r="AD22" s="563">
        <v>41</v>
      </c>
      <c r="AE22" s="563">
        <v>80</v>
      </c>
      <c r="AF22" s="563">
        <v>72</v>
      </c>
      <c r="AG22" s="563">
        <v>107</v>
      </c>
      <c r="AH22" s="563">
        <v>3</v>
      </c>
      <c r="AI22" s="563">
        <v>19990</v>
      </c>
      <c r="AJ22" s="563">
        <v>1</v>
      </c>
      <c r="AK22" s="564">
        <v>1</v>
      </c>
      <c r="AL22" s="563">
        <v>0</v>
      </c>
      <c r="AM22" s="563">
        <v>0</v>
      </c>
      <c r="AN22" s="563">
        <v>0</v>
      </c>
      <c r="AO22" s="563">
        <v>0</v>
      </c>
      <c r="AP22" s="563">
        <v>0</v>
      </c>
      <c r="AQ22" s="563">
        <v>0</v>
      </c>
      <c r="AR22" s="563">
        <v>0</v>
      </c>
      <c r="AS22" s="563">
        <v>0</v>
      </c>
      <c r="AT22" s="563">
        <v>0</v>
      </c>
      <c r="AU22" s="564">
        <v>0</v>
      </c>
      <c r="AV22" s="563">
        <v>0</v>
      </c>
      <c r="AW22" s="563">
        <v>0</v>
      </c>
      <c r="AX22" s="563">
        <v>0</v>
      </c>
      <c r="AY22" s="563">
        <v>0</v>
      </c>
      <c r="AZ22" s="563">
        <v>0</v>
      </c>
      <c r="BA22" s="563">
        <v>0</v>
      </c>
      <c r="BB22" s="563">
        <v>0</v>
      </c>
      <c r="BC22" s="563">
        <v>0</v>
      </c>
      <c r="BD22" s="563">
        <v>0</v>
      </c>
      <c r="BE22" s="564">
        <v>0</v>
      </c>
      <c r="BF22" s="563">
        <v>0</v>
      </c>
      <c r="BG22" s="563">
        <v>0</v>
      </c>
      <c r="BH22" s="563">
        <v>0</v>
      </c>
      <c r="BI22" s="563">
        <v>0</v>
      </c>
      <c r="BJ22" s="563">
        <v>0</v>
      </c>
      <c r="BK22" s="563">
        <v>0</v>
      </c>
      <c r="BL22" s="563">
        <v>0</v>
      </c>
      <c r="BM22" s="563">
        <v>0</v>
      </c>
      <c r="BN22" s="563">
        <v>0</v>
      </c>
      <c r="BO22" s="564">
        <v>0</v>
      </c>
      <c r="BP22" s="563">
        <v>0</v>
      </c>
      <c r="BQ22" s="563">
        <v>0</v>
      </c>
      <c r="BR22" s="563">
        <v>1</v>
      </c>
      <c r="BS22" s="563">
        <v>0</v>
      </c>
      <c r="BT22" s="563">
        <v>0</v>
      </c>
      <c r="BU22" s="563">
        <v>0</v>
      </c>
      <c r="BV22" s="563">
        <v>0</v>
      </c>
      <c r="BW22" s="563">
        <v>0</v>
      </c>
      <c r="BX22" s="563">
        <v>0</v>
      </c>
      <c r="BY22" s="564">
        <v>0</v>
      </c>
    </row>
    <row r="23" spans="1:77" ht="25.5" customHeight="1">
      <c r="A23" s="388"/>
      <c r="B23" s="389" t="s">
        <v>425</v>
      </c>
      <c r="C23" s="390"/>
      <c r="D23" s="391"/>
      <c r="E23" s="392" t="s">
        <v>755</v>
      </c>
      <c r="F23" s="393"/>
      <c r="G23" s="563">
        <v>34769</v>
      </c>
      <c r="H23" s="563">
        <v>18837</v>
      </c>
      <c r="I23" s="563">
        <v>7517</v>
      </c>
      <c r="J23" s="563">
        <v>2223</v>
      </c>
      <c r="K23" s="563">
        <v>2146</v>
      </c>
      <c r="L23" s="563">
        <v>77</v>
      </c>
      <c r="M23" s="563">
        <v>5294</v>
      </c>
      <c r="N23" s="563">
        <v>68</v>
      </c>
      <c r="O23" s="563">
        <v>2749</v>
      </c>
      <c r="P23" s="564">
        <v>2690</v>
      </c>
      <c r="Q23" s="563">
        <v>59</v>
      </c>
      <c r="R23" s="563">
        <v>2418</v>
      </c>
      <c r="S23" s="563">
        <v>917</v>
      </c>
      <c r="T23" s="563">
        <v>1501</v>
      </c>
      <c r="U23" s="563">
        <v>59</v>
      </c>
      <c r="V23" s="563">
        <v>11320</v>
      </c>
      <c r="W23" s="563">
        <v>178</v>
      </c>
      <c r="X23" s="563">
        <v>14</v>
      </c>
      <c r="Y23" s="563">
        <v>164</v>
      </c>
      <c r="Z23" s="564">
        <v>11142</v>
      </c>
      <c r="AA23" s="563">
        <v>118</v>
      </c>
      <c r="AB23" s="563">
        <v>505</v>
      </c>
      <c r="AC23" s="563">
        <v>287</v>
      </c>
      <c r="AD23" s="563">
        <v>744</v>
      </c>
      <c r="AE23" s="563">
        <v>2420</v>
      </c>
      <c r="AF23" s="563">
        <v>1895</v>
      </c>
      <c r="AG23" s="563">
        <v>5019</v>
      </c>
      <c r="AH23" s="563">
        <v>154</v>
      </c>
      <c r="AI23" s="563">
        <v>7235</v>
      </c>
      <c r="AJ23" s="563">
        <v>8697</v>
      </c>
      <c r="AK23" s="564">
        <v>5942</v>
      </c>
      <c r="AL23" s="563">
        <v>2912</v>
      </c>
      <c r="AM23" s="563">
        <v>2840</v>
      </c>
      <c r="AN23" s="563">
        <v>2183</v>
      </c>
      <c r="AO23" s="563">
        <v>1078</v>
      </c>
      <c r="AP23" s="563">
        <v>51</v>
      </c>
      <c r="AQ23" s="563">
        <v>186</v>
      </c>
      <c r="AR23" s="563">
        <v>600</v>
      </c>
      <c r="AS23" s="563">
        <v>251</v>
      </c>
      <c r="AT23" s="563">
        <v>5</v>
      </c>
      <c r="AU23" s="564">
        <v>12</v>
      </c>
      <c r="AV23" s="563">
        <v>657</v>
      </c>
      <c r="AW23" s="563">
        <v>576</v>
      </c>
      <c r="AX23" s="563">
        <v>491</v>
      </c>
      <c r="AY23" s="563">
        <v>44</v>
      </c>
      <c r="AZ23" s="563">
        <v>6</v>
      </c>
      <c r="BA23" s="563">
        <v>35</v>
      </c>
      <c r="BB23" s="563">
        <v>81</v>
      </c>
      <c r="BC23" s="563">
        <v>42</v>
      </c>
      <c r="BD23" s="563">
        <v>39</v>
      </c>
      <c r="BE23" s="564">
        <v>72</v>
      </c>
      <c r="BF23" s="563">
        <v>2671</v>
      </c>
      <c r="BG23" s="563">
        <v>1321</v>
      </c>
      <c r="BH23" s="563">
        <v>574</v>
      </c>
      <c r="BI23" s="563">
        <v>141</v>
      </c>
      <c r="BJ23" s="563">
        <v>354</v>
      </c>
      <c r="BK23" s="563">
        <v>252</v>
      </c>
      <c r="BL23" s="563">
        <v>745</v>
      </c>
      <c r="BM23" s="563">
        <v>248</v>
      </c>
      <c r="BN23" s="563">
        <v>4</v>
      </c>
      <c r="BO23" s="564">
        <v>46</v>
      </c>
      <c r="BP23" s="563">
        <v>30</v>
      </c>
      <c r="BQ23" s="563">
        <v>277</v>
      </c>
      <c r="BR23" s="563">
        <v>359</v>
      </c>
      <c r="BS23" s="563">
        <v>2755</v>
      </c>
      <c r="BT23" s="563">
        <v>631</v>
      </c>
      <c r="BU23" s="563">
        <v>248</v>
      </c>
      <c r="BV23" s="563">
        <v>81</v>
      </c>
      <c r="BW23" s="563">
        <v>463</v>
      </c>
      <c r="BX23" s="563">
        <v>308</v>
      </c>
      <c r="BY23" s="564">
        <v>1024</v>
      </c>
    </row>
    <row r="24" spans="1:77" ht="25.5" customHeight="1">
      <c r="A24" s="388"/>
      <c r="B24" s="389" t="s">
        <v>426</v>
      </c>
      <c r="C24" s="390"/>
      <c r="D24" s="391"/>
      <c r="E24" s="392" t="s">
        <v>427</v>
      </c>
      <c r="F24" s="393"/>
      <c r="G24" s="563">
        <v>6686</v>
      </c>
      <c r="H24" s="563">
        <v>0</v>
      </c>
      <c r="I24" s="563">
        <v>0</v>
      </c>
      <c r="J24" s="563">
        <v>0</v>
      </c>
      <c r="K24" s="563">
        <v>0</v>
      </c>
      <c r="L24" s="563">
        <v>0</v>
      </c>
      <c r="M24" s="563">
        <v>0</v>
      </c>
      <c r="N24" s="563">
        <v>0</v>
      </c>
      <c r="O24" s="563">
        <v>0</v>
      </c>
      <c r="P24" s="564">
        <v>0</v>
      </c>
      <c r="Q24" s="563">
        <v>0</v>
      </c>
      <c r="R24" s="563">
        <v>0</v>
      </c>
      <c r="S24" s="563">
        <v>0</v>
      </c>
      <c r="T24" s="563">
        <v>0</v>
      </c>
      <c r="U24" s="563">
        <v>0</v>
      </c>
      <c r="V24" s="563">
        <v>0</v>
      </c>
      <c r="W24" s="563">
        <v>0</v>
      </c>
      <c r="X24" s="563">
        <v>0</v>
      </c>
      <c r="Y24" s="563">
        <v>0</v>
      </c>
      <c r="Z24" s="564">
        <v>0</v>
      </c>
      <c r="AA24" s="563">
        <v>0</v>
      </c>
      <c r="AB24" s="563">
        <v>0</v>
      </c>
      <c r="AC24" s="563">
        <v>0</v>
      </c>
      <c r="AD24" s="563">
        <v>0</v>
      </c>
      <c r="AE24" s="563">
        <v>0</v>
      </c>
      <c r="AF24" s="563">
        <v>0</v>
      </c>
      <c r="AG24" s="563">
        <v>0</v>
      </c>
      <c r="AH24" s="563">
        <v>0</v>
      </c>
      <c r="AI24" s="563">
        <v>0</v>
      </c>
      <c r="AJ24" s="563">
        <v>6686</v>
      </c>
      <c r="AK24" s="564">
        <v>5010</v>
      </c>
      <c r="AL24" s="563">
        <v>1829</v>
      </c>
      <c r="AM24" s="563">
        <v>1805</v>
      </c>
      <c r="AN24" s="563">
        <v>1692</v>
      </c>
      <c r="AO24" s="563">
        <v>839</v>
      </c>
      <c r="AP24" s="563">
        <v>22</v>
      </c>
      <c r="AQ24" s="563">
        <v>28</v>
      </c>
      <c r="AR24" s="563">
        <v>789</v>
      </c>
      <c r="AS24" s="563">
        <v>11</v>
      </c>
      <c r="AT24" s="563">
        <v>2</v>
      </c>
      <c r="AU24" s="564">
        <v>1</v>
      </c>
      <c r="AV24" s="563">
        <v>113</v>
      </c>
      <c r="AW24" s="563">
        <v>81</v>
      </c>
      <c r="AX24" s="563">
        <v>9</v>
      </c>
      <c r="AY24" s="563">
        <v>68</v>
      </c>
      <c r="AZ24" s="563">
        <v>4</v>
      </c>
      <c r="BA24" s="563">
        <v>0</v>
      </c>
      <c r="BB24" s="563">
        <v>32</v>
      </c>
      <c r="BC24" s="563">
        <v>25</v>
      </c>
      <c r="BD24" s="563">
        <v>7</v>
      </c>
      <c r="BE24" s="564">
        <v>24</v>
      </c>
      <c r="BF24" s="563">
        <v>1182</v>
      </c>
      <c r="BG24" s="563">
        <v>674</v>
      </c>
      <c r="BH24" s="563">
        <v>547</v>
      </c>
      <c r="BI24" s="563">
        <v>63</v>
      </c>
      <c r="BJ24" s="563">
        <v>19</v>
      </c>
      <c r="BK24" s="563">
        <v>45</v>
      </c>
      <c r="BL24" s="563">
        <v>225</v>
      </c>
      <c r="BM24" s="563">
        <v>162</v>
      </c>
      <c r="BN24" s="563">
        <v>17</v>
      </c>
      <c r="BO24" s="564">
        <v>0</v>
      </c>
      <c r="BP24" s="563">
        <v>91</v>
      </c>
      <c r="BQ24" s="563">
        <v>13</v>
      </c>
      <c r="BR24" s="563">
        <v>1999</v>
      </c>
      <c r="BS24" s="563">
        <v>1676</v>
      </c>
      <c r="BT24" s="563">
        <v>1155</v>
      </c>
      <c r="BU24" s="563">
        <v>69</v>
      </c>
      <c r="BV24" s="563">
        <v>34</v>
      </c>
      <c r="BW24" s="563">
        <v>124</v>
      </c>
      <c r="BX24" s="563">
        <v>47</v>
      </c>
      <c r="BY24" s="564">
        <v>247</v>
      </c>
    </row>
    <row r="25" spans="1:77" ht="25.5" customHeight="1">
      <c r="A25" s="388"/>
      <c r="B25" s="389" t="s">
        <v>428</v>
      </c>
      <c r="C25" s="390"/>
      <c r="D25" s="391"/>
      <c r="E25" s="392" t="s">
        <v>756</v>
      </c>
      <c r="F25" s="393"/>
      <c r="G25" s="563">
        <v>20907</v>
      </c>
      <c r="H25" s="563">
        <v>4848</v>
      </c>
      <c r="I25" s="563">
        <v>2281</v>
      </c>
      <c r="J25" s="563">
        <v>847</v>
      </c>
      <c r="K25" s="563">
        <v>822</v>
      </c>
      <c r="L25" s="563">
        <v>25</v>
      </c>
      <c r="M25" s="563">
        <v>1434</v>
      </c>
      <c r="N25" s="563">
        <v>22</v>
      </c>
      <c r="O25" s="563">
        <v>1235</v>
      </c>
      <c r="P25" s="564">
        <v>1233</v>
      </c>
      <c r="Q25" s="563">
        <v>2</v>
      </c>
      <c r="R25" s="563">
        <v>157</v>
      </c>
      <c r="S25" s="563">
        <v>104</v>
      </c>
      <c r="T25" s="563">
        <v>53</v>
      </c>
      <c r="U25" s="563">
        <v>20</v>
      </c>
      <c r="V25" s="563">
        <v>2567</v>
      </c>
      <c r="W25" s="563">
        <v>76</v>
      </c>
      <c r="X25" s="563">
        <v>6</v>
      </c>
      <c r="Y25" s="563">
        <v>70</v>
      </c>
      <c r="Z25" s="564">
        <v>2491</v>
      </c>
      <c r="AA25" s="563">
        <v>31</v>
      </c>
      <c r="AB25" s="563">
        <v>161</v>
      </c>
      <c r="AC25" s="563">
        <v>135</v>
      </c>
      <c r="AD25" s="563">
        <v>202</v>
      </c>
      <c r="AE25" s="563">
        <v>878</v>
      </c>
      <c r="AF25" s="563">
        <v>356</v>
      </c>
      <c r="AG25" s="563">
        <v>702</v>
      </c>
      <c r="AH25" s="563">
        <v>26</v>
      </c>
      <c r="AI25" s="563">
        <v>910</v>
      </c>
      <c r="AJ25" s="563">
        <v>15149</v>
      </c>
      <c r="AK25" s="564">
        <v>7935</v>
      </c>
      <c r="AL25" s="563">
        <v>4072</v>
      </c>
      <c r="AM25" s="563">
        <v>3989</v>
      </c>
      <c r="AN25" s="563">
        <v>3624</v>
      </c>
      <c r="AO25" s="563">
        <v>1756</v>
      </c>
      <c r="AP25" s="563">
        <v>62</v>
      </c>
      <c r="AQ25" s="563">
        <v>111</v>
      </c>
      <c r="AR25" s="563">
        <v>1612</v>
      </c>
      <c r="AS25" s="563">
        <v>74</v>
      </c>
      <c r="AT25" s="563">
        <v>5</v>
      </c>
      <c r="AU25" s="564">
        <v>4</v>
      </c>
      <c r="AV25" s="563">
        <v>365</v>
      </c>
      <c r="AW25" s="563">
        <v>290</v>
      </c>
      <c r="AX25" s="563">
        <v>122</v>
      </c>
      <c r="AY25" s="563">
        <v>145</v>
      </c>
      <c r="AZ25" s="563">
        <v>21</v>
      </c>
      <c r="BA25" s="563">
        <v>2</v>
      </c>
      <c r="BB25" s="563">
        <v>75</v>
      </c>
      <c r="BC25" s="563">
        <v>60</v>
      </c>
      <c r="BD25" s="563">
        <v>15</v>
      </c>
      <c r="BE25" s="564">
        <v>83</v>
      </c>
      <c r="BF25" s="563">
        <v>3115</v>
      </c>
      <c r="BG25" s="563">
        <v>1482</v>
      </c>
      <c r="BH25" s="563">
        <v>1089</v>
      </c>
      <c r="BI25" s="563">
        <v>163</v>
      </c>
      <c r="BJ25" s="563">
        <v>49</v>
      </c>
      <c r="BK25" s="563">
        <v>181</v>
      </c>
      <c r="BL25" s="563">
        <v>685</v>
      </c>
      <c r="BM25" s="563">
        <v>394</v>
      </c>
      <c r="BN25" s="563">
        <v>58</v>
      </c>
      <c r="BO25" s="564">
        <v>46</v>
      </c>
      <c r="BP25" s="563">
        <v>265</v>
      </c>
      <c r="BQ25" s="563">
        <v>185</v>
      </c>
      <c r="BR25" s="563">
        <v>748</v>
      </c>
      <c r="BS25" s="563">
        <v>7214</v>
      </c>
      <c r="BT25" s="563">
        <v>3733</v>
      </c>
      <c r="BU25" s="563">
        <v>418</v>
      </c>
      <c r="BV25" s="563">
        <v>174</v>
      </c>
      <c r="BW25" s="563">
        <v>839</v>
      </c>
      <c r="BX25" s="563">
        <v>346</v>
      </c>
      <c r="BY25" s="564">
        <v>1704</v>
      </c>
    </row>
    <row r="26" spans="1:77" ht="25.5" customHeight="1">
      <c r="A26" s="388"/>
      <c r="B26" s="389" t="s">
        <v>429</v>
      </c>
      <c r="C26" s="390"/>
      <c r="D26" s="391"/>
      <c r="E26" s="392" t="s">
        <v>757</v>
      </c>
      <c r="F26" s="393"/>
      <c r="G26" s="563">
        <v>0</v>
      </c>
      <c r="H26" s="563">
        <v>0</v>
      </c>
      <c r="I26" s="563">
        <v>0</v>
      </c>
      <c r="J26" s="563">
        <v>0</v>
      </c>
      <c r="K26" s="563">
        <v>0</v>
      </c>
      <c r="L26" s="563">
        <v>0</v>
      </c>
      <c r="M26" s="563">
        <v>0</v>
      </c>
      <c r="N26" s="563">
        <v>0</v>
      </c>
      <c r="O26" s="563">
        <v>0</v>
      </c>
      <c r="P26" s="564">
        <v>0</v>
      </c>
      <c r="Q26" s="563">
        <v>0</v>
      </c>
      <c r="R26" s="563">
        <v>0</v>
      </c>
      <c r="S26" s="563">
        <v>0</v>
      </c>
      <c r="T26" s="563">
        <v>0</v>
      </c>
      <c r="U26" s="563">
        <v>0</v>
      </c>
      <c r="V26" s="563">
        <v>0</v>
      </c>
      <c r="W26" s="563">
        <v>0</v>
      </c>
      <c r="X26" s="563">
        <v>0</v>
      </c>
      <c r="Y26" s="563">
        <v>0</v>
      </c>
      <c r="Z26" s="564">
        <v>0</v>
      </c>
      <c r="AA26" s="563">
        <v>0</v>
      </c>
      <c r="AB26" s="563">
        <v>0</v>
      </c>
      <c r="AC26" s="563">
        <v>0</v>
      </c>
      <c r="AD26" s="563">
        <v>0</v>
      </c>
      <c r="AE26" s="563">
        <v>0</v>
      </c>
      <c r="AF26" s="563">
        <v>0</v>
      </c>
      <c r="AG26" s="563">
        <v>0</v>
      </c>
      <c r="AH26" s="563">
        <v>0</v>
      </c>
      <c r="AI26" s="563">
        <v>0</v>
      </c>
      <c r="AJ26" s="563">
        <v>0</v>
      </c>
      <c r="AK26" s="564">
        <v>0</v>
      </c>
      <c r="AL26" s="563">
        <v>0</v>
      </c>
      <c r="AM26" s="563">
        <v>0</v>
      </c>
      <c r="AN26" s="563">
        <v>0</v>
      </c>
      <c r="AO26" s="563">
        <v>0</v>
      </c>
      <c r="AP26" s="563">
        <v>0</v>
      </c>
      <c r="AQ26" s="563">
        <v>0</v>
      </c>
      <c r="AR26" s="563">
        <v>0</v>
      </c>
      <c r="AS26" s="563">
        <v>0</v>
      </c>
      <c r="AT26" s="563">
        <v>0</v>
      </c>
      <c r="AU26" s="564">
        <v>0</v>
      </c>
      <c r="AV26" s="563">
        <v>0</v>
      </c>
      <c r="AW26" s="563">
        <v>0</v>
      </c>
      <c r="AX26" s="563">
        <v>0</v>
      </c>
      <c r="AY26" s="563">
        <v>0</v>
      </c>
      <c r="AZ26" s="563">
        <v>0</v>
      </c>
      <c r="BA26" s="563">
        <v>0</v>
      </c>
      <c r="BB26" s="563">
        <v>0</v>
      </c>
      <c r="BC26" s="563">
        <v>0</v>
      </c>
      <c r="BD26" s="563">
        <v>0</v>
      </c>
      <c r="BE26" s="564">
        <v>0</v>
      </c>
      <c r="BF26" s="563">
        <v>0</v>
      </c>
      <c r="BG26" s="563">
        <v>0</v>
      </c>
      <c r="BH26" s="563">
        <v>0</v>
      </c>
      <c r="BI26" s="563">
        <v>0</v>
      </c>
      <c r="BJ26" s="563">
        <v>0</v>
      </c>
      <c r="BK26" s="563">
        <v>0</v>
      </c>
      <c r="BL26" s="563">
        <v>0</v>
      </c>
      <c r="BM26" s="563">
        <v>0</v>
      </c>
      <c r="BN26" s="563">
        <v>0</v>
      </c>
      <c r="BO26" s="564">
        <v>0</v>
      </c>
      <c r="BP26" s="563">
        <v>0</v>
      </c>
      <c r="BQ26" s="563">
        <v>0</v>
      </c>
      <c r="BR26" s="563">
        <v>0</v>
      </c>
      <c r="BS26" s="563">
        <v>0</v>
      </c>
      <c r="BT26" s="563">
        <v>0</v>
      </c>
      <c r="BU26" s="563">
        <v>0</v>
      </c>
      <c r="BV26" s="563">
        <v>0</v>
      </c>
      <c r="BW26" s="563">
        <v>0</v>
      </c>
      <c r="BX26" s="563">
        <v>0</v>
      </c>
      <c r="BY26" s="564">
        <v>0</v>
      </c>
    </row>
    <row r="27" spans="1:77" ht="36" customHeight="1">
      <c r="A27" s="388"/>
      <c r="B27" s="389" t="s">
        <v>430</v>
      </c>
      <c r="C27" s="390"/>
      <c r="D27" s="391"/>
      <c r="E27" s="547" t="s">
        <v>799</v>
      </c>
      <c r="F27" s="393"/>
      <c r="G27" s="563">
        <v>3626</v>
      </c>
      <c r="H27" s="563">
        <v>1682</v>
      </c>
      <c r="I27" s="563">
        <v>1563</v>
      </c>
      <c r="J27" s="563">
        <v>1259</v>
      </c>
      <c r="K27" s="563">
        <v>1228</v>
      </c>
      <c r="L27" s="563">
        <v>31</v>
      </c>
      <c r="M27" s="563">
        <v>304</v>
      </c>
      <c r="N27" s="563">
        <v>0</v>
      </c>
      <c r="O27" s="563">
        <v>1</v>
      </c>
      <c r="P27" s="564">
        <v>1</v>
      </c>
      <c r="Q27" s="563">
        <v>0</v>
      </c>
      <c r="R27" s="563">
        <v>303</v>
      </c>
      <c r="S27" s="563">
        <v>0</v>
      </c>
      <c r="T27" s="563">
        <v>303</v>
      </c>
      <c r="U27" s="563">
        <v>0</v>
      </c>
      <c r="V27" s="563">
        <v>119</v>
      </c>
      <c r="W27" s="563">
        <v>119</v>
      </c>
      <c r="X27" s="563">
        <v>23</v>
      </c>
      <c r="Y27" s="563">
        <v>96</v>
      </c>
      <c r="Z27" s="564">
        <v>0</v>
      </c>
      <c r="AA27" s="563">
        <v>0</v>
      </c>
      <c r="AB27" s="563">
        <v>0</v>
      </c>
      <c r="AC27" s="563">
        <v>0</v>
      </c>
      <c r="AD27" s="563">
        <v>0</v>
      </c>
      <c r="AE27" s="563">
        <v>0</v>
      </c>
      <c r="AF27" s="563">
        <v>0</v>
      </c>
      <c r="AG27" s="563">
        <v>0</v>
      </c>
      <c r="AH27" s="563">
        <v>0</v>
      </c>
      <c r="AI27" s="563">
        <v>1941</v>
      </c>
      <c r="AJ27" s="563">
        <v>3</v>
      </c>
      <c r="AK27" s="564">
        <v>3</v>
      </c>
      <c r="AL27" s="563">
        <v>0</v>
      </c>
      <c r="AM27" s="563">
        <v>0</v>
      </c>
      <c r="AN27" s="563">
        <v>0</v>
      </c>
      <c r="AO27" s="563">
        <v>0</v>
      </c>
      <c r="AP27" s="563">
        <v>0</v>
      </c>
      <c r="AQ27" s="563">
        <v>0</v>
      </c>
      <c r="AR27" s="563">
        <v>0</v>
      </c>
      <c r="AS27" s="563">
        <v>0</v>
      </c>
      <c r="AT27" s="563">
        <v>0</v>
      </c>
      <c r="AU27" s="564">
        <v>0</v>
      </c>
      <c r="AV27" s="563">
        <v>0</v>
      </c>
      <c r="AW27" s="563">
        <v>0</v>
      </c>
      <c r="AX27" s="563">
        <v>0</v>
      </c>
      <c r="AY27" s="563">
        <v>0</v>
      </c>
      <c r="AZ27" s="563">
        <v>0</v>
      </c>
      <c r="BA27" s="563">
        <v>0</v>
      </c>
      <c r="BB27" s="563">
        <v>0</v>
      </c>
      <c r="BC27" s="563">
        <v>0</v>
      </c>
      <c r="BD27" s="563">
        <v>0</v>
      </c>
      <c r="BE27" s="564">
        <v>0</v>
      </c>
      <c r="BF27" s="563">
        <v>0</v>
      </c>
      <c r="BG27" s="563">
        <v>0</v>
      </c>
      <c r="BH27" s="563">
        <v>0</v>
      </c>
      <c r="BI27" s="563">
        <v>0</v>
      </c>
      <c r="BJ27" s="563">
        <v>0</v>
      </c>
      <c r="BK27" s="563">
        <v>0</v>
      </c>
      <c r="BL27" s="563">
        <v>0</v>
      </c>
      <c r="BM27" s="563">
        <v>0</v>
      </c>
      <c r="BN27" s="563">
        <v>0</v>
      </c>
      <c r="BO27" s="564">
        <v>0</v>
      </c>
      <c r="BP27" s="563">
        <v>0</v>
      </c>
      <c r="BQ27" s="563">
        <v>0</v>
      </c>
      <c r="BR27" s="563">
        <v>3</v>
      </c>
      <c r="BS27" s="563">
        <v>0</v>
      </c>
      <c r="BT27" s="563">
        <v>0</v>
      </c>
      <c r="BU27" s="563">
        <v>0</v>
      </c>
      <c r="BV27" s="563">
        <v>0</v>
      </c>
      <c r="BW27" s="563">
        <v>0</v>
      </c>
      <c r="BX27" s="563">
        <v>0</v>
      </c>
      <c r="BY27" s="564">
        <v>0</v>
      </c>
    </row>
    <row r="28" spans="1:77" ht="25.5" customHeight="1">
      <c r="A28" s="388"/>
      <c r="B28" s="389" t="s">
        <v>431</v>
      </c>
      <c r="C28" s="390"/>
      <c r="D28" s="391"/>
      <c r="E28" s="392" t="s">
        <v>432</v>
      </c>
      <c r="F28" s="393"/>
      <c r="G28" s="563">
        <v>1</v>
      </c>
      <c r="H28" s="563">
        <v>1</v>
      </c>
      <c r="I28" s="563">
        <v>1</v>
      </c>
      <c r="J28" s="563">
        <v>1</v>
      </c>
      <c r="K28" s="563">
        <v>1</v>
      </c>
      <c r="L28" s="563">
        <v>0</v>
      </c>
      <c r="M28" s="563">
        <v>0</v>
      </c>
      <c r="N28" s="563">
        <v>0</v>
      </c>
      <c r="O28" s="563">
        <v>0</v>
      </c>
      <c r="P28" s="564">
        <v>0</v>
      </c>
      <c r="Q28" s="563">
        <v>0</v>
      </c>
      <c r="R28" s="563">
        <v>0</v>
      </c>
      <c r="S28" s="563">
        <v>0</v>
      </c>
      <c r="T28" s="563">
        <v>0</v>
      </c>
      <c r="U28" s="563">
        <v>0</v>
      </c>
      <c r="V28" s="563">
        <v>0</v>
      </c>
      <c r="W28" s="563">
        <v>0</v>
      </c>
      <c r="X28" s="563">
        <v>0</v>
      </c>
      <c r="Y28" s="563">
        <v>0</v>
      </c>
      <c r="Z28" s="564">
        <v>0</v>
      </c>
      <c r="AA28" s="563">
        <v>0</v>
      </c>
      <c r="AB28" s="563">
        <v>0</v>
      </c>
      <c r="AC28" s="563">
        <v>0</v>
      </c>
      <c r="AD28" s="563">
        <v>0</v>
      </c>
      <c r="AE28" s="563">
        <v>0</v>
      </c>
      <c r="AF28" s="563">
        <v>0</v>
      </c>
      <c r="AG28" s="563">
        <v>0</v>
      </c>
      <c r="AH28" s="563">
        <v>0</v>
      </c>
      <c r="AI28" s="563">
        <v>0</v>
      </c>
      <c r="AJ28" s="563">
        <v>0</v>
      </c>
      <c r="AK28" s="564">
        <v>0</v>
      </c>
      <c r="AL28" s="563">
        <v>0</v>
      </c>
      <c r="AM28" s="563">
        <v>0</v>
      </c>
      <c r="AN28" s="563">
        <v>0</v>
      </c>
      <c r="AO28" s="563">
        <v>0</v>
      </c>
      <c r="AP28" s="563">
        <v>0</v>
      </c>
      <c r="AQ28" s="563">
        <v>0</v>
      </c>
      <c r="AR28" s="563">
        <v>0</v>
      </c>
      <c r="AS28" s="563">
        <v>0</v>
      </c>
      <c r="AT28" s="563">
        <v>0</v>
      </c>
      <c r="AU28" s="564">
        <v>0</v>
      </c>
      <c r="AV28" s="563">
        <v>0</v>
      </c>
      <c r="AW28" s="563">
        <v>0</v>
      </c>
      <c r="AX28" s="563">
        <v>0</v>
      </c>
      <c r="AY28" s="563">
        <v>0</v>
      </c>
      <c r="AZ28" s="563">
        <v>0</v>
      </c>
      <c r="BA28" s="563">
        <v>0</v>
      </c>
      <c r="BB28" s="563">
        <v>0</v>
      </c>
      <c r="BC28" s="563">
        <v>0</v>
      </c>
      <c r="BD28" s="563">
        <v>0</v>
      </c>
      <c r="BE28" s="564">
        <v>0</v>
      </c>
      <c r="BF28" s="563">
        <v>0</v>
      </c>
      <c r="BG28" s="563">
        <v>0</v>
      </c>
      <c r="BH28" s="563">
        <v>0</v>
      </c>
      <c r="BI28" s="563">
        <v>0</v>
      </c>
      <c r="BJ28" s="563">
        <v>0</v>
      </c>
      <c r="BK28" s="563">
        <v>0</v>
      </c>
      <c r="BL28" s="563">
        <v>0</v>
      </c>
      <c r="BM28" s="563">
        <v>0</v>
      </c>
      <c r="BN28" s="563">
        <v>0</v>
      </c>
      <c r="BO28" s="564">
        <v>0</v>
      </c>
      <c r="BP28" s="563">
        <v>0</v>
      </c>
      <c r="BQ28" s="563">
        <v>0</v>
      </c>
      <c r="BR28" s="563">
        <v>0</v>
      </c>
      <c r="BS28" s="563">
        <v>0</v>
      </c>
      <c r="BT28" s="563">
        <v>0</v>
      </c>
      <c r="BU28" s="563">
        <v>0</v>
      </c>
      <c r="BV28" s="563">
        <v>0</v>
      </c>
      <c r="BW28" s="563">
        <v>0</v>
      </c>
      <c r="BX28" s="563">
        <v>0</v>
      </c>
      <c r="BY28" s="564">
        <v>0</v>
      </c>
    </row>
    <row r="29" spans="1:77" ht="25.5" customHeight="1">
      <c r="A29" s="388"/>
      <c r="B29" s="389" t="s">
        <v>433</v>
      </c>
      <c r="C29" s="390"/>
      <c r="D29" s="391"/>
      <c r="E29" s="392" t="s">
        <v>434</v>
      </c>
      <c r="F29" s="393"/>
      <c r="G29" s="563">
        <v>0</v>
      </c>
      <c r="H29" s="563">
        <v>0</v>
      </c>
      <c r="I29" s="563">
        <v>0</v>
      </c>
      <c r="J29" s="563">
        <v>0</v>
      </c>
      <c r="K29" s="563">
        <v>0</v>
      </c>
      <c r="L29" s="563">
        <v>0</v>
      </c>
      <c r="M29" s="563">
        <v>0</v>
      </c>
      <c r="N29" s="563">
        <v>0</v>
      </c>
      <c r="O29" s="563">
        <v>0</v>
      </c>
      <c r="P29" s="564">
        <v>0</v>
      </c>
      <c r="Q29" s="563">
        <v>0</v>
      </c>
      <c r="R29" s="563">
        <v>0</v>
      </c>
      <c r="S29" s="563">
        <v>0</v>
      </c>
      <c r="T29" s="563">
        <v>0</v>
      </c>
      <c r="U29" s="563">
        <v>0</v>
      </c>
      <c r="V29" s="563">
        <v>0</v>
      </c>
      <c r="W29" s="563">
        <v>0</v>
      </c>
      <c r="X29" s="563">
        <v>0</v>
      </c>
      <c r="Y29" s="563">
        <v>0</v>
      </c>
      <c r="Z29" s="564">
        <v>0</v>
      </c>
      <c r="AA29" s="563">
        <v>0</v>
      </c>
      <c r="AB29" s="563">
        <v>0</v>
      </c>
      <c r="AC29" s="563">
        <v>0</v>
      </c>
      <c r="AD29" s="563">
        <v>0</v>
      </c>
      <c r="AE29" s="563">
        <v>0</v>
      </c>
      <c r="AF29" s="563">
        <v>0</v>
      </c>
      <c r="AG29" s="563">
        <v>0</v>
      </c>
      <c r="AH29" s="563">
        <v>0</v>
      </c>
      <c r="AI29" s="563">
        <v>0</v>
      </c>
      <c r="AJ29" s="563">
        <v>0</v>
      </c>
      <c r="AK29" s="564">
        <v>0</v>
      </c>
      <c r="AL29" s="563">
        <v>0</v>
      </c>
      <c r="AM29" s="563">
        <v>0</v>
      </c>
      <c r="AN29" s="563">
        <v>0</v>
      </c>
      <c r="AO29" s="563">
        <v>0</v>
      </c>
      <c r="AP29" s="563">
        <v>0</v>
      </c>
      <c r="AQ29" s="563">
        <v>0</v>
      </c>
      <c r="AR29" s="563">
        <v>0</v>
      </c>
      <c r="AS29" s="563">
        <v>0</v>
      </c>
      <c r="AT29" s="563">
        <v>0</v>
      </c>
      <c r="AU29" s="564">
        <v>0</v>
      </c>
      <c r="AV29" s="563">
        <v>0</v>
      </c>
      <c r="AW29" s="563">
        <v>0</v>
      </c>
      <c r="AX29" s="563">
        <v>0</v>
      </c>
      <c r="AY29" s="563">
        <v>0</v>
      </c>
      <c r="AZ29" s="563">
        <v>0</v>
      </c>
      <c r="BA29" s="563">
        <v>0</v>
      </c>
      <c r="BB29" s="563">
        <v>0</v>
      </c>
      <c r="BC29" s="563">
        <v>0</v>
      </c>
      <c r="BD29" s="563">
        <v>0</v>
      </c>
      <c r="BE29" s="564">
        <v>0</v>
      </c>
      <c r="BF29" s="563">
        <v>0</v>
      </c>
      <c r="BG29" s="563">
        <v>0</v>
      </c>
      <c r="BH29" s="563">
        <v>0</v>
      </c>
      <c r="BI29" s="563">
        <v>0</v>
      </c>
      <c r="BJ29" s="563">
        <v>0</v>
      </c>
      <c r="BK29" s="563">
        <v>0</v>
      </c>
      <c r="BL29" s="563">
        <v>0</v>
      </c>
      <c r="BM29" s="563">
        <v>0</v>
      </c>
      <c r="BN29" s="563">
        <v>0</v>
      </c>
      <c r="BO29" s="564">
        <v>0</v>
      </c>
      <c r="BP29" s="563">
        <v>0</v>
      </c>
      <c r="BQ29" s="563">
        <v>0</v>
      </c>
      <c r="BR29" s="563">
        <v>0</v>
      </c>
      <c r="BS29" s="563">
        <v>0</v>
      </c>
      <c r="BT29" s="563">
        <v>0</v>
      </c>
      <c r="BU29" s="563">
        <v>0</v>
      </c>
      <c r="BV29" s="563">
        <v>0</v>
      </c>
      <c r="BW29" s="563">
        <v>0</v>
      </c>
      <c r="BX29" s="563">
        <v>0</v>
      </c>
      <c r="BY29" s="564">
        <v>0</v>
      </c>
    </row>
    <row r="30" spans="1:77" ht="25.5" customHeight="1">
      <c r="A30" s="388"/>
      <c r="B30" s="389" t="s">
        <v>435</v>
      </c>
      <c r="C30" s="390"/>
      <c r="D30" s="391"/>
      <c r="E30" s="392" t="s">
        <v>758</v>
      </c>
      <c r="F30" s="393"/>
      <c r="G30" s="563">
        <v>0</v>
      </c>
      <c r="H30" s="563">
        <v>0</v>
      </c>
      <c r="I30" s="563">
        <v>0</v>
      </c>
      <c r="J30" s="563">
        <v>0</v>
      </c>
      <c r="K30" s="563">
        <v>0</v>
      </c>
      <c r="L30" s="563">
        <v>0</v>
      </c>
      <c r="M30" s="563">
        <v>0</v>
      </c>
      <c r="N30" s="563">
        <v>0</v>
      </c>
      <c r="O30" s="563">
        <v>0</v>
      </c>
      <c r="P30" s="564">
        <v>0</v>
      </c>
      <c r="Q30" s="563">
        <v>0</v>
      </c>
      <c r="R30" s="563">
        <v>0</v>
      </c>
      <c r="S30" s="563">
        <v>0</v>
      </c>
      <c r="T30" s="563">
        <v>0</v>
      </c>
      <c r="U30" s="563">
        <v>0</v>
      </c>
      <c r="V30" s="563">
        <v>0</v>
      </c>
      <c r="W30" s="563">
        <v>0</v>
      </c>
      <c r="X30" s="563">
        <v>0</v>
      </c>
      <c r="Y30" s="563">
        <v>0</v>
      </c>
      <c r="Z30" s="564">
        <v>0</v>
      </c>
      <c r="AA30" s="563">
        <v>0</v>
      </c>
      <c r="AB30" s="563">
        <v>0</v>
      </c>
      <c r="AC30" s="563">
        <v>0</v>
      </c>
      <c r="AD30" s="563">
        <v>0</v>
      </c>
      <c r="AE30" s="563">
        <v>0</v>
      </c>
      <c r="AF30" s="563">
        <v>0</v>
      </c>
      <c r="AG30" s="563">
        <v>0</v>
      </c>
      <c r="AH30" s="563">
        <v>0</v>
      </c>
      <c r="AI30" s="563">
        <v>0</v>
      </c>
      <c r="AJ30" s="563">
        <v>0</v>
      </c>
      <c r="AK30" s="564">
        <v>0</v>
      </c>
      <c r="AL30" s="563">
        <v>0</v>
      </c>
      <c r="AM30" s="563">
        <v>0</v>
      </c>
      <c r="AN30" s="563">
        <v>0</v>
      </c>
      <c r="AO30" s="563">
        <v>0</v>
      </c>
      <c r="AP30" s="563">
        <v>0</v>
      </c>
      <c r="AQ30" s="563">
        <v>0</v>
      </c>
      <c r="AR30" s="563">
        <v>0</v>
      </c>
      <c r="AS30" s="563">
        <v>0</v>
      </c>
      <c r="AT30" s="563">
        <v>0</v>
      </c>
      <c r="AU30" s="564">
        <v>0</v>
      </c>
      <c r="AV30" s="563">
        <v>0</v>
      </c>
      <c r="AW30" s="563">
        <v>0</v>
      </c>
      <c r="AX30" s="563">
        <v>0</v>
      </c>
      <c r="AY30" s="563">
        <v>0</v>
      </c>
      <c r="AZ30" s="563">
        <v>0</v>
      </c>
      <c r="BA30" s="563">
        <v>0</v>
      </c>
      <c r="BB30" s="563">
        <v>0</v>
      </c>
      <c r="BC30" s="563">
        <v>0</v>
      </c>
      <c r="BD30" s="563">
        <v>0</v>
      </c>
      <c r="BE30" s="564">
        <v>0</v>
      </c>
      <c r="BF30" s="563">
        <v>0</v>
      </c>
      <c r="BG30" s="563">
        <v>0</v>
      </c>
      <c r="BH30" s="563">
        <v>0</v>
      </c>
      <c r="BI30" s="563">
        <v>0</v>
      </c>
      <c r="BJ30" s="563">
        <v>0</v>
      </c>
      <c r="BK30" s="563">
        <v>0</v>
      </c>
      <c r="BL30" s="563">
        <v>0</v>
      </c>
      <c r="BM30" s="563">
        <v>0</v>
      </c>
      <c r="BN30" s="563">
        <v>0</v>
      </c>
      <c r="BO30" s="564">
        <v>0</v>
      </c>
      <c r="BP30" s="563">
        <v>0</v>
      </c>
      <c r="BQ30" s="563">
        <v>0</v>
      </c>
      <c r="BR30" s="563">
        <v>0</v>
      </c>
      <c r="BS30" s="563">
        <v>0</v>
      </c>
      <c r="BT30" s="563">
        <v>0</v>
      </c>
      <c r="BU30" s="563">
        <v>0</v>
      </c>
      <c r="BV30" s="563">
        <v>0</v>
      </c>
      <c r="BW30" s="563">
        <v>0</v>
      </c>
      <c r="BX30" s="563">
        <v>0</v>
      </c>
      <c r="BY30" s="564">
        <v>0</v>
      </c>
    </row>
    <row r="31" spans="1:77" ht="25.5" customHeight="1">
      <c r="A31" s="388"/>
      <c r="B31" s="389" t="s">
        <v>436</v>
      </c>
      <c r="C31" s="390"/>
      <c r="D31" s="391"/>
      <c r="E31" s="392" t="s">
        <v>759</v>
      </c>
      <c r="F31" s="393"/>
      <c r="G31" s="563">
        <v>275869</v>
      </c>
      <c r="H31" s="563">
        <v>173021</v>
      </c>
      <c r="I31" s="563">
        <v>110438</v>
      </c>
      <c r="J31" s="563">
        <v>61490</v>
      </c>
      <c r="K31" s="563">
        <v>58702</v>
      </c>
      <c r="L31" s="563">
        <v>2788</v>
      </c>
      <c r="M31" s="563">
        <v>48948</v>
      </c>
      <c r="N31" s="563">
        <v>786</v>
      </c>
      <c r="O31" s="563">
        <v>29971</v>
      </c>
      <c r="P31" s="564">
        <v>28371</v>
      </c>
      <c r="Q31" s="563">
        <v>1600</v>
      </c>
      <c r="R31" s="563">
        <v>16948</v>
      </c>
      <c r="S31" s="563">
        <v>8952</v>
      </c>
      <c r="T31" s="563">
        <v>7996</v>
      </c>
      <c r="U31" s="563">
        <v>1243</v>
      </c>
      <c r="V31" s="563">
        <v>62583</v>
      </c>
      <c r="W31" s="563">
        <v>3532</v>
      </c>
      <c r="X31" s="563">
        <v>190</v>
      </c>
      <c r="Y31" s="563">
        <v>3342</v>
      </c>
      <c r="Z31" s="564">
        <v>59051</v>
      </c>
      <c r="AA31" s="563">
        <v>847</v>
      </c>
      <c r="AB31" s="563">
        <v>2250</v>
      </c>
      <c r="AC31" s="563">
        <v>1348</v>
      </c>
      <c r="AD31" s="563">
        <v>6538</v>
      </c>
      <c r="AE31" s="563">
        <v>12855</v>
      </c>
      <c r="AF31" s="563">
        <v>13687</v>
      </c>
      <c r="AG31" s="563">
        <v>21006</v>
      </c>
      <c r="AH31" s="563">
        <v>520</v>
      </c>
      <c r="AI31" s="563">
        <v>62521</v>
      </c>
      <c r="AJ31" s="563">
        <v>40327</v>
      </c>
      <c r="AK31" s="564">
        <v>21605</v>
      </c>
      <c r="AL31" s="563">
        <v>16495</v>
      </c>
      <c r="AM31" s="563">
        <v>16403</v>
      </c>
      <c r="AN31" s="563">
        <v>12762</v>
      </c>
      <c r="AO31" s="563">
        <v>1067</v>
      </c>
      <c r="AP31" s="563">
        <v>169</v>
      </c>
      <c r="AQ31" s="563">
        <v>2508</v>
      </c>
      <c r="AR31" s="563">
        <v>8443</v>
      </c>
      <c r="AS31" s="563">
        <v>466</v>
      </c>
      <c r="AT31" s="563">
        <v>20</v>
      </c>
      <c r="AU31" s="564">
        <v>89</v>
      </c>
      <c r="AV31" s="563">
        <v>3641</v>
      </c>
      <c r="AW31" s="563">
        <v>3308</v>
      </c>
      <c r="AX31" s="563">
        <v>2494</v>
      </c>
      <c r="AY31" s="563">
        <v>72</v>
      </c>
      <c r="AZ31" s="563">
        <v>559</v>
      </c>
      <c r="BA31" s="563">
        <v>183</v>
      </c>
      <c r="BB31" s="563">
        <v>333</v>
      </c>
      <c r="BC31" s="563">
        <v>271</v>
      </c>
      <c r="BD31" s="563">
        <v>62</v>
      </c>
      <c r="BE31" s="564">
        <v>92</v>
      </c>
      <c r="BF31" s="563">
        <v>3401</v>
      </c>
      <c r="BG31" s="563">
        <v>836</v>
      </c>
      <c r="BH31" s="563">
        <v>650</v>
      </c>
      <c r="BI31" s="563">
        <v>120</v>
      </c>
      <c r="BJ31" s="563">
        <v>12</v>
      </c>
      <c r="BK31" s="563">
        <v>54</v>
      </c>
      <c r="BL31" s="563">
        <v>920</v>
      </c>
      <c r="BM31" s="563">
        <v>495</v>
      </c>
      <c r="BN31" s="563">
        <v>315</v>
      </c>
      <c r="BO31" s="564">
        <v>18</v>
      </c>
      <c r="BP31" s="563">
        <v>753</v>
      </c>
      <c r="BQ31" s="563">
        <v>64</v>
      </c>
      <c r="BR31" s="563">
        <v>1709</v>
      </c>
      <c r="BS31" s="563">
        <v>18722</v>
      </c>
      <c r="BT31" s="563">
        <v>2657</v>
      </c>
      <c r="BU31" s="563">
        <v>657</v>
      </c>
      <c r="BV31" s="563">
        <v>120</v>
      </c>
      <c r="BW31" s="563">
        <v>6190</v>
      </c>
      <c r="BX31" s="563">
        <v>3547</v>
      </c>
      <c r="BY31" s="564">
        <v>5551</v>
      </c>
    </row>
    <row r="32" spans="1:77" ht="25.5" customHeight="1">
      <c r="A32" s="388"/>
      <c r="B32" s="389" t="s">
        <v>437</v>
      </c>
      <c r="C32" s="390"/>
      <c r="D32" s="391"/>
      <c r="E32" s="392" t="s">
        <v>438</v>
      </c>
      <c r="F32" s="393"/>
      <c r="G32" s="563">
        <v>260186</v>
      </c>
      <c r="H32" s="563">
        <v>68573</v>
      </c>
      <c r="I32" s="563">
        <v>27052</v>
      </c>
      <c r="J32" s="563">
        <v>4167</v>
      </c>
      <c r="K32" s="563">
        <v>4042</v>
      </c>
      <c r="L32" s="563">
        <v>125</v>
      </c>
      <c r="M32" s="563">
        <v>22885</v>
      </c>
      <c r="N32" s="563">
        <v>389</v>
      </c>
      <c r="O32" s="563">
        <v>16252</v>
      </c>
      <c r="P32" s="564">
        <v>16164</v>
      </c>
      <c r="Q32" s="563">
        <v>88</v>
      </c>
      <c r="R32" s="563">
        <v>5716</v>
      </c>
      <c r="S32" s="563">
        <v>3705</v>
      </c>
      <c r="T32" s="563">
        <v>2011</v>
      </c>
      <c r="U32" s="563">
        <v>528</v>
      </c>
      <c r="V32" s="563">
        <v>41521</v>
      </c>
      <c r="W32" s="563">
        <v>637</v>
      </c>
      <c r="X32" s="563">
        <v>106</v>
      </c>
      <c r="Y32" s="563">
        <v>531</v>
      </c>
      <c r="Z32" s="564">
        <v>40884</v>
      </c>
      <c r="AA32" s="563">
        <v>500</v>
      </c>
      <c r="AB32" s="563">
        <v>1931</v>
      </c>
      <c r="AC32" s="563">
        <v>1625</v>
      </c>
      <c r="AD32" s="563">
        <v>2762</v>
      </c>
      <c r="AE32" s="563">
        <v>12367</v>
      </c>
      <c r="AF32" s="563">
        <v>6375</v>
      </c>
      <c r="AG32" s="563">
        <v>14895</v>
      </c>
      <c r="AH32" s="563">
        <v>429</v>
      </c>
      <c r="AI32" s="563">
        <v>19480</v>
      </c>
      <c r="AJ32" s="563">
        <v>172133</v>
      </c>
      <c r="AK32" s="564">
        <v>132948</v>
      </c>
      <c r="AL32" s="563">
        <v>72577</v>
      </c>
      <c r="AM32" s="563">
        <v>71924</v>
      </c>
      <c r="AN32" s="563">
        <v>60586</v>
      </c>
      <c r="AO32" s="563">
        <v>36730</v>
      </c>
      <c r="AP32" s="563">
        <v>627</v>
      </c>
      <c r="AQ32" s="563">
        <v>1569</v>
      </c>
      <c r="AR32" s="563">
        <v>15913</v>
      </c>
      <c r="AS32" s="563">
        <v>5610</v>
      </c>
      <c r="AT32" s="563">
        <v>54</v>
      </c>
      <c r="AU32" s="564">
        <v>83</v>
      </c>
      <c r="AV32" s="563">
        <v>11338</v>
      </c>
      <c r="AW32" s="563">
        <v>9898</v>
      </c>
      <c r="AX32" s="563">
        <v>6782</v>
      </c>
      <c r="AY32" s="563">
        <v>666</v>
      </c>
      <c r="AZ32" s="563">
        <v>2388</v>
      </c>
      <c r="BA32" s="563">
        <v>62</v>
      </c>
      <c r="BB32" s="563">
        <v>1440</v>
      </c>
      <c r="BC32" s="563">
        <v>1161</v>
      </c>
      <c r="BD32" s="563">
        <v>279</v>
      </c>
      <c r="BE32" s="564">
        <v>653</v>
      </c>
      <c r="BF32" s="563">
        <v>40229</v>
      </c>
      <c r="BG32" s="563">
        <v>17835</v>
      </c>
      <c r="BH32" s="563">
        <v>12840</v>
      </c>
      <c r="BI32" s="563">
        <v>2486</v>
      </c>
      <c r="BJ32" s="563">
        <v>723</v>
      </c>
      <c r="BK32" s="563">
        <v>1786</v>
      </c>
      <c r="BL32" s="563">
        <v>7539</v>
      </c>
      <c r="BM32" s="563">
        <v>5615</v>
      </c>
      <c r="BN32" s="563">
        <v>2156</v>
      </c>
      <c r="BO32" s="564">
        <v>1865</v>
      </c>
      <c r="BP32" s="563">
        <v>627</v>
      </c>
      <c r="BQ32" s="563">
        <v>4592</v>
      </c>
      <c r="BR32" s="563">
        <v>20142</v>
      </c>
      <c r="BS32" s="563">
        <v>39185</v>
      </c>
      <c r="BT32" s="563">
        <v>6842</v>
      </c>
      <c r="BU32" s="563">
        <v>2189</v>
      </c>
      <c r="BV32" s="563">
        <v>305</v>
      </c>
      <c r="BW32" s="563">
        <v>5215</v>
      </c>
      <c r="BX32" s="563">
        <v>11160</v>
      </c>
      <c r="BY32" s="564">
        <v>13474</v>
      </c>
    </row>
    <row r="33" spans="1:77" ht="25.5" customHeight="1">
      <c r="A33" s="388"/>
      <c r="B33" s="389" t="s">
        <v>439</v>
      </c>
      <c r="C33" s="390"/>
      <c r="D33" s="391"/>
      <c r="E33" s="392" t="s">
        <v>440</v>
      </c>
      <c r="F33" s="393"/>
      <c r="G33" s="563">
        <v>464516</v>
      </c>
      <c r="H33" s="563">
        <v>21863</v>
      </c>
      <c r="I33" s="563">
        <v>3327</v>
      </c>
      <c r="J33" s="563">
        <v>3</v>
      </c>
      <c r="K33" s="563">
        <v>0</v>
      </c>
      <c r="L33" s="563">
        <v>3</v>
      </c>
      <c r="M33" s="563">
        <v>3324</v>
      </c>
      <c r="N33" s="563">
        <v>56</v>
      </c>
      <c r="O33" s="563">
        <v>2153</v>
      </c>
      <c r="P33" s="564">
        <v>2129</v>
      </c>
      <c r="Q33" s="563">
        <v>24</v>
      </c>
      <c r="R33" s="563">
        <v>1098</v>
      </c>
      <c r="S33" s="563">
        <v>419</v>
      </c>
      <c r="T33" s="563">
        <v>679</v>
      </c>
      <c r="U33" s="563">
        <v>17</v>
      </c>
      <c r="V33" s="563">
        <v>18536</v>
      </c>
      <c r="W33" s="563">
        <v>248</v>
      </c>
      <c r="X33" s="563">
        <v>75</v>
      </c>
      <c r="Y33" s="563">
        <v>173</v>
      </c>
      <c r="Z33" s="564">
        <v>18288</v>
      </c>
      <c r="AA33" s="563">
        <v>489</v>
      </c>
      <c r="AB33" s="563">
        <v>185</v>
      </c>
      <c r="AC33" s="563">
        <v>2993</v>
      </c>
      <c r="AD33" s="563">
        <v>577</v>
      </c>
      <c r="AE33" s="563">
        <v>2509</v>
      </c>
      <c r="AF33" s="563">
        <v>8050</v>
      </c>
      <c r="AG33" s="563">
        <v>3292</v>
      </c>
      <c r="AH33" s="563">
        <v>193</v>
      </c>
      <c r="AI33" s="563">
        <v>224</v>
      </c>
      <c r="AJ33" s="563">
        <v>442429</v>
      </c>
      <c r="AK33" s="564">
        <v>337479</v>
      </c>
      <c r="AL33" s="563">
        <v>274116</v>
      </c>
      <c r="AM33" s="563">
        <v>268182</v>
      </c>
      <c r="AN33" s="563">
        <v>214423</v>
      </c>
      <c r="AO33" s="563">
        <v>45455</v>
      </c>
      <c r="AP33" s="563">
        <v>23012</v>
      </c>
      <c r="AQ33" s="563">
        <v>861</v>
      </c>
      <c r="AR33" s="563">
        <v>131536</v>
      </c>
      <c r="AS33" s="563">
        <v>12492</v>
      </c>
      <c r="AT33" s="563">
        <v>971</v>
      </c>
      <c r="AU33" s="564">
        <v>96</v>
      </c>
      <c r="AV33" s="563">
        <v>53759</v>
      </c>
      <c r="AW33" s="563">
        <v>47451</v>
      </c>
      <c r="AX33" s="563">
        <v>22042</v>
      </c>
      <c r="AY33" s="563">
        <v>2613</v>
      </c>
      <c r="AZ33" s="563">
        <v>20559</v>
      </c>
      <c r="BA33" s="563">
        <v>2237</v>
      </c>
      <c r="BB33" s="563">
        <v>6308</v>
      </c>
      <c r="BC33" s="563">
        <v>5136</v>
      </c>
      <c r="BD33" s="563">
        <v>1172</v>
      </c>
      <c r="BE33" s="564">
        <v>5934</v>
      </c>
      <c r="BF33" s="563">
        <v>56074</v>
      </c>
      <c r="BG33" s="563">
        <v>9001</v>
      </c>
      <c r="BH33" s="563">
        <v>7051</v>
      </c>
      <c r="BI33" s="563">
        <v>1456</v>
      </c>
      <c r="BJ33" s="563">
        <v>284</v>
      </c>
      <c r="BK33" s="563">
        <v>210</v>
      </c>
      <c r="BL33" s="563">
        <v>20611</v>
      </c>
      <c r="BM33" s="563">
        <v>9881</v>
      </c>
      <c r="BN33" s="563">
        <v>6498</v>
      </c>
      <c r="BO33" s="564">
        <v>1407</v>
      </c>
      <c r="BP33" s="563">
        <v>2845</v>
      </c>
      <c r="BQ33" s="563">
        <v>5831</v>
      </c>
      <c r="BR33" s="563">
        <v>7289</v>
      </c>
      <c r="BS33" s="563">
        <v>104950</v>
      </c>
      <c r="BT33" s="563">
        <v>2070</v>
      </c>
      <c r="BU33" s="563">
        <v>4213</v>
      </c>
      <c r="BV33" s="563">
        <v>257</v>
      </c>
      <c r="BW33" s="563">
        <v>22530</v>
      </c>
      <c r="BX33" s="563">
        <v>16112</v>
      </c>
      <c r="BY33" s="564">
        <v>59768</v>
      </c>
    </row>
    <row r="34" spans="1:77" ht="25.5" customHeight="1">
      <c r="A34" s="388"/>
      <c r="B34" s="389" t="s">
        <v>441</v>
      </c>
      <c r="C34" s="390"/>
      <c r="D34" s="391"/>
      <c r="E34" s="392" t="s">
        <v>442</v>
      </c>
      <c r="F34" s="393"/>
      <c r="G34" s="563">
        <v>660279</v>
      </c>
      <c r="H34" s="563">
        <v>338332</v>
      </c>
      <c r="I34" s="563">
        <v>183268</v>
      </c>
      <c r="J34" s="563">
        <v>96884</v>
      </c>
      <c r="K34" s="563">
        <v>94585</v>
      </c>
      <c r="L34" s="563">
        <v>2299</v>
      </c>
      <c r="M34" s="563">
        <v>86384</v>
      </c>
      <c r="N34" s="563">
        <v>1159</v>
      </c>
      <c r="O34" s="563">
        <v>47930</v>
      </c>
      <c r="P34" s="564">
        <v>46913</v>
      </c>
      <c r="Q34" s="563">
        <v>1017</v>
      </c>
      <c r="R34" s="563">
        <v>36336</v>
      </c>
      <c r="S34" s="563">
        <v>14598</v>
      </c>
      <c r="T34" s="563">
        <v>21738</v>
      </c>
      <c r="U34" s="563">
        <v>959</v>
      </c>
      <c r="V34" s="563">
        <v>155064</v>
      </c>
      <c r="W34" s="563">
        <v>7078</v>
      </c>
      <c r="X34" s="563">
        <v>474</v>
      </c>
      <c r="Y34" s="563">
        <v>6604</v>
      </c>
      <c r="Z34" s="564">
        <v>147986</v>
      </c>
      <c r="AA34" s="563">
        <v>1337</v>
      </c>
      <c r="AB34" s="563">
        <v>6472</v>
      </c>
      <c r="AC34" s="563">
        <v>1748</v>
      </c>
      <c r="AD34" s="563">
        <v>11512</v>
      </c>
      <c r="AE34" s="563">
        <v>40694</v>
      </c>
      <c r="AF34" s="563">
        <v>21739</v>
      </c>
      <c r="AG34" s="563">
        <v>63073</v>
      </c>
      <c r="AH34" s="563">
        <v>1411</v>
      </c>
      <c r="AI34" s="563">
        <v>117610</v>
      </c>
      <c r="AJ34" s="563">
        <v>204337</v>
      </c>
      <c r="AK34" s="564">
        <v>110857</v>
      </c>
      <c r="AL34" s="563">
        <v>49181</v>
      </c>
      <c r="AM34" s="563">
        <v>46721</v>
      </c>
      <c r="AN34" s="563">
        <v>37562</v>
      </c>
      <c r="AO34" s="563">
        <v>21483</v>
      </c>
      <c r="AP34" s="563">
        <v>318</v>
      </c>
      <c r="AQ34" s="563">
        <v>2894</v>
      </c>
      <c r="AR34" s="563">
        <v>8593</v>
      </c>
      <c r="AS34" s="563">
        <v>3482</v>
      </c>
      <c r="AT34" s="563">
        <v>152</v>
      </c>
      <c r="AU34" s="564">
        <v>640</v>
      </c>
      <c r="AV34" s="563">
        <v>9159</v>
      </c>
      <c r="AW34" s="563">
        <v>8197</v>
      </c>
      <c r="AX34" s="563">
        <v>7027</v>
      </c>
      <c r="AY34" s="563">
        <v>322</v>
      </c>
      <c r="AZ34" s="563">
        <v>812</v>
      </c>
      <c r="BA34" s="563">
        <v>36</v>
      </c>
      <c r="BB34" s="563">
        <v>962</v>
      </c>
      <c r="BC34" s="563">
        <v>783</v>
      </c>
      <c r="BD34" s="563">
        <v>179</v>
      </c>
      <c r="BE34" s="564">
        <v>2460</v>
      </c>
      <c r="BF34" s="563">
        <v>48332</v>
      </c>
      <c r="BG34" s="563">
        <v>5549</v>
      </c>
      <c r="BH34" s="563">
        <v>3438</v>
      </c>
      <c r="BI34" s="563">
        <v>861</v>
      </c>
      <c r="BJ34" s="563">
        <v>248</v>
      </c>
      <c r="BK34" s="563">
        <v>1002</v>
      </c>
      <c r="BL34" s="563">
        <v>30069</v>
      </c>
      <c r="BM34" s="563">
        <v>4338</v>
      </c>
      <c r="BN34" s="563">
        <v>582</v>
      </c>
      <c r="BO34" s="564">
        <v>2345</v>
      </c>
      <c r="BP34" s="563">
        <v>2791</v>
      </c>
      <c r="BQ34" s="563">
        <v>2658</v>
      </c>
      <c r="BR34" s="563">
        <v>13344</v>
      </c>
      <c r="BS34" s="563">
        <v>93480</v>
      </c>
      <c r="BT34" s="563">
        <v>16641</v>
      </c>
      <c r="BU34" s="563">
        <v>5622</v>
      </c>
      <c r="BV34" s="563">
        <v>3507</v>
      </c>
      <c r="BW34" s="563">
        <v>16902</v>
      </c>
      <c r="BX34" s="563">
        <v>18486</v>
      </c>
      <c r="BY34" s="564">
        <v>32322</v>
      </c>
    </row>
    <row r="35" spans="1:77" ht="25.5" customHeight="1">
      <c r="A35" s="388"/>
      <c r="B35" s="389" t="s">
        <v>443</v>
      </c>
      <c r="C35" s="390"/>
      <c r="D35" s="391"/>
      <c r="E35" s="392" t="s">
        <v>444</v>
      </c>
      <c r="F35" s="393"/>
      <c r="G35" s="563">
        <v>87054</v>
      </c>
      <c r="H35" s="563">
        <v>8737</v>
      </c>
      <c r="I35" s="563">
        <v>4485</v>
      </c>
      <c r="J35" s="563">
        <v>1462</v>
      </c>
      <c r="K35" s="563">
        <v>1390</v>
      </c>
      <c r="L35" s="563">
        <v>72</v>
      </c>
      <c r="M35" s="563">
        <v>3023</v>
      </c>
      <c r="N35" s="563">
        <v>22</v>
      </c>
      <c r="O35" s="563">
        <v>1895</v>
      </c>
      <c r="P35" s="564">
        <v>1882</v>
      </c>
      <c r="Q35" s="563">
        <v>13</v>
      </c>
      <c r="R35" s="563">
        <v>1069</v>
      </c>
      <c r="S35" s="563">
        <v>595</v>
      </c>
      <c r="T35" s="563">
        <v>474</v>
      </c>
      <c r="U35" s="563">
        <v>37</v>
      </c>
      <c r="V35" s="563">
        <v>4252</v>
      </c>
      <c r="W35" s="563">
        <v>92</v>
      </c>
      <c r="X35" s="563">
        <v>6</v>
      </c>
      <c r="Y35" s="563">
        <v>86</v>
      </c>
      <c r="Z35" s="564">
        <v>4160</v>
      </c>
      <c r="AA35" s="563">
        <v>39</v>
      </c>
      <c r="AB35" s="563">
        <v>128</v>
      </c>
      <c r="AC35" s="563">
        <v>48</v>
      </c>
      <c r="AD35" s="563">
        <v>258</v>
      </c>
      <c r="AE35" s="563">
        <v>1324</v>
      </c>
      <c r="AF35" s="563">
        <v>511</v>
      </c>
      <c r="AG35" s="563">
        <v>1813</v>
      </c>
      <c r="AH35" s="563">
        <v>39</v>
      </c>
      <c r="AI35" s="563">
        <v>722</v>
      </c>
      <c r="AJ35" s="563">
        <v>77595</v>
      </c>
      <c r="AK35" s="564">
        <v>41516</v>
      </c>
      <c r="AL35" s="563">
        <v>24377</v>
      </c>
      <c r="AM35" s="563">
        <v>24322</v>
      </c>
      <c r="AN35" s="563">
        <v>11882</v>
      </c>
      <c r="AO35" s="563">
        <v>334</v>
      </c>
      <c r="AP35" s="563">
        <v>21</v>
      </c>
      <c r="AQ35" s="563">
        <v>5254</v>
      </c>
      <c r="AR35" s="563">
        <v>5922</v>
      </c>
      <c r="AS35" s="563">
        <v>187</v>
      </c>
      <c r="AT35" s="563">
        <v>4</v>
      </c>
      <c r="AU35" s="564">
        <v>160</v>
      </c>
      <c r="AV35" s="563">
        <v>12440</v>
      </c>
      <c r="AW35" s="563">
        <v>12074</v>
      </c>
      <c r="AX35" s="563">
        <v>10875</v>
      </c>
      <c r="AY35" s="563">
        <v>999</v>
      </c>
      <c r="AZ35" s="563">
        <v>7</v>
      </c>
      <c r="BA35" s="563">
        <v>193</v>
      </c>
      <c r="BB35" s="563">
        <v>366</v>
      </c>
      <c r="BC35" s="563">
        <v>297</v>
      </c>
      <c r="BD35" s="563">
        <v>69</v>
      </c>
      <c r="BE35" s="564">
        <v>55</v>
      </c>
      <c r="BF35" s="563">
        <v>16151</v>
      </c>
      <c r="BG35" s="563">
        <v>5631</v>
      </c>
      <c r="BH35" s="563">
        <v>1970</v>
      </c>
      <c r="BI35" s="563">
        <v>311</v>
      </c>
      <c r="BJ35" s="563">
        <v>57</v>
      </c>
      <c r="BK35" s="563">
        <v>3293</v>
      </c>
      <c r="BL35" s="563">
        <v>5127</v>
      </c>
      <c r="BM35" s="563">
        <v>3318</v>
      </c>
      <c r="BN35" s="563">
        <v>477</v>
      </c>
      <c r="BO35" s="564">
        <v>1156</v>
      </c>
      <c r="BP35" s="563">
        <v>278</v>
      </c>
      <c r="BQ35" s="563">
        <v>164</v>
      </c>
      <c r="BR35" s="563">
        <v>988</v>
      </c>
      <c r="BS35" s="563">
        <v>36079</v>
      </c>
      <c r="BT35" s="563">
        <v>8320</v>
      </c>
      <c r="BU35" s="563">
        <v>609</v>
      </c>
      <c r="BV35" s="563">
        <v>261</v>
      </c>
      <c r="BW35" s="563">
        <v>11849</v>
      </c>
      <c r="BX35" s="563">
        <v>1867</v>
      </c>
      <c r="BY35" s="564">
        <v>13173</v>
      </c>
    </row>
    <row r="36" spans="1:77" ht="25.5" customHeight="1">
      <c r="A36" s="388"/>
      <c r="B36" s="389" t="s">
        <v>445</v>
      </c>
      <c r="C36" s="390"/>
      <c r="D36" s="391"/>
      <c r="E36" s="392" t="s">
        <v>760</v>
      </c>
      <c r="F36" s="393"/>
      <c r="G36" s="563">
        <v>726</v>
      </c>
      <c r="H36" s="563">
        <v>86</v>
      </c>
      <c r="I36" s="563">
        <v>45</v>
      </c>
      <c r="J36" s="563">
        <v>23</v>
      </c>
      <c r="K36" s="563">
        <v>22</v>
      </c>
      <c r="L36" s="563">
        <v>1</v>
      </c>
      <c r="M36" s="563">
        <v>22</v>
      </c>
      <c r="N36" s="563">
        <v>0</v>
      </c>
      <c r="O36" s="563">
        <v>12</v>
      </c>
      <c r="P36" s="564">
        <v>12</v>
      </c>
      <c r="Q36" s="563">
        <v>0</v>
      </c>
      <c r="R36" s="563">
        <v>10</v>
      </c>
      <c r="S36" s="563">
        <v>4</v>
      </c>
      <c r="T36" s="563">
        <v>6</v>
      </c>
      <c r="U36" s="563">
        <v>0</v>
      </c>
      <c r="V36" s="563">
        <v>41</v>
      </c>
      <c r="W36" s="563">
        <v>6</v>
      </c>
      <c r="X36" s="563">
        <v>0</v>
      </c>
      <c r="Y36" s="563">
        <v>6</v>
      </c>
      <c r="Z36" s="564">
        <v>35</v>
      </c>
      <c r="AA36" s="563">
        <v>0</v>
      </c>
      <c r="AB36" s="563">
        <v>2</v>
      </c>
      <c r="AC36" s="563">
        <v>2</v>
      </c>
      <c r="AD36" s="563">
        <v>3</v>
      </c>
      <c r="AE36" s="563">
        <v>8</v>
      </c>
      <c r="AF36" s="563">
        <v>5</v>
      </c>
      <c r="AG36" s="563">
        <v>15</v>
      </c>
      <c r="AH36" s="563">
        <v>0</v>
      </c>
      <c r="AI36" s="563">
        <v>25</v>
      </c>
      <c r="AJ36" s="563">
        <v>615</v>
      </c>
      <c r="AK36" s="564">
        <v>137</v>
      </c>
      <c r="AL36" s="563">
        <v>92</v>
      </c>
      <c r="AM36" s="563">
        <v>88</v>
      </c>
      <c r="AN36" s="563">
        <v>67</v>
      </c>
      <c r="AO36" s="563">
        <v>29</v>
      </c>
      <c r="AP36" s="563">
        <v>4</v>
      </c>
      <c r="AQ36" s="563">
        <v>6</v>
      </c>
      <c r="AR36" s="563">
        <v>22</v>
      </c>
      <c r="AS36" s="563">
        <v>6</v>
      </c>
      <c r="AT36" s="563">
        <v>0</v>
      </c>
      <c r="AU36" s="564">
        <v>0</v>
      </c>
      <c r="AV36" s="563">
        <v>21</v>
      </c>
      <c r="AW36" s="563">
        <v>19</v>
      </c>
      <c r="AX36" s="563">
        <v>13</v>
      </c>
      <c r="AY36" s="563">
        <v>4</v>
      </c>
      <c r="AZ36" s="563">
        <v>2</v>
      </c>
      <c r="BA36" s="563">
        <v>0</v>
      </c>
      <c r="BB36" s="563">
        <v>2</v>
      </c>
      <c r="BC36" s="563">
        <v>2</v>
      </c>
      <c r="BD36" s="563">
        <v>0</v>
      </c>
      <c r="BE36" s="564">
        <v>4</v>
      </c>
      <c r="BF36" s="563">
        <v>43</v>
      </c>
      <c r="BG36" s="563">
        <v>17</v>
      </c>
      <c r="BH36" s="563">
        <v>9</v>
      </c>
      <c r="BI36" s="563">
        <v>3</v>
      </c>
      <c r="BJ36" s="563">
        <v>1</v>
      </c>
      <c r="BK36" s="563">
        <v>4</v>
      </c>
      <c r="BL36" s="563">
        <v>8</v>
      </c>
      <c r="BM36" s="563">
        <v>5</v>
      </c>
      <c r="BN36" s="563">
        <v>1</v>
      </c>
      <c r="BO36" s="564">
        <v>2</v>
      </c>
      <c r="BP36" s="563">
        <v>4</v>
      </c>
      <c r="BQ36" s="563">
        <v>6</v>
      </c>
      <c r="BR36" s="563">
        <v>2</v>
      </c>
      <c r="BS36" s="563">
        <v>478</v>
      </c>
      <c r="BT36" s="563">
        <v>23</v>
      </c>
      <c r="BU36" s="563">
        <v>2</v>
      </c>
      <c r="BV36" s="563">
        <v>2</v>
      </c>
      <c r="BW36" s="563">
        <v>117</v>
      </c>
      <c r="BX36" s="563">
        <v>79</v>
      </c>
      <c r="BY36" s="564">
        <v>255</v>
      </c>
    </row>
    <row r="37" spans="1:77" ht="25.5" customHeight="1">
      <c r="A37" s="388"/>
      <c r="B37" s="389" t="s">
        <v>446</v>
      </c>
      <c r="C37" s="390"/>
      <c r="D37" s="391"/>
      <c r="E37" s="392" t="s">
        <v>447</v>
      </c>
      <c r="F37" s="393"/>
      <c r="G37" s="563">
        <v>125470</v>
      </c>
      <c r="H37" s="563">
        <v>106810</v>
      </c>
      <c r="I37" s="563">
        <v>57764</v>
      </c>
      <c r="J37" s="563">
        <v>39840</v>
      </c>
      <c r="K37" s="563">
        <v>36761</v>
      </c>
      <c r="L37" s="563">
        <v>3079</v>
      </c>
      <c r="M37" s="563">
        <v>17924</v>
      </c>
      <c r="N37" s="563">
        <v>180</v>
      </c>
      <c r="O37" s="563">
        <v>7028</v>
      </c>
      <c r="P37" s="564">
        <v>6463</v>
      </c>
      <c r="Q37" s="563">
        <v>565</v>
      </c>
      <c r="R37" s="563">
        <v>10372</v>
      </c>
      <c r="S37" s="563">
        <v>1923</v>
      </c>
      <c r="T37" s="563">
        <v>8449</v>
      </c>
      <c r="U37" s="563">
        <v>344</v>
      </c>
      <c r="V37" s="563">
        <v>49046</v>
      </c>
      <c r="W37" s="563">
        <v>2575</v>
      </c>
      <c r="X37" s="563">
        <v>143</v>
      </c>
      <c r="Y37" s="563">
        <v>2432</v>
      </c>
      <c r="Z37" s="564">
        <v>46471</v>
      </c>
      <c r="AA37" s="563">
        <v>344</v>
      </c>
      <c r="AB37" s="563">
        <v>3340</v>
      </c>
      <c r="AC37" s="563">
        <v>290</v>
      </c>
      <c r="AD37" s="563">
        <v>3305</v>
      </c>
      <c r="AE37" s="563">
        <v>9920</v>
      </c>
      <c r="AF37" s="563">
        <v>4220</v>
      </c>
      <c r="AG37" s="563">
        <v>24604</v>
      </c>
      <c r="AH37" s="563">
        <v>448</v>
      </c>
      <c r="AI37" s="563">
        <v>17431</v>
      </c>
      <c r="AJ37" s="563">
        <v>1229</v>
      </c>
      <c r="AK37" s="564">
        <v>614</v>
      </c>
      <c r="AL37" s="563">
        <v>404</v>
      </c>
      <c r="AM37" s="563">
        <v>401</v>
      </c>
      <c r="AN37" s="563">
        <v>370</v>
      </c>
      <c r="AO37" s="563">
        <v>18</v>
      </c>
      <c r="AP37" s="563">
        <v>9</v>
      </c>
      <c r="AQ37" s="563">
        <v>192</v>
      </c>
      <c r="AR37" s="563">
        <v>139</v>
      </c>
      <c r="AS37" s="563">
        <v>12</v>
      </c>
      <c r="AT37" s="563">
        <v>0</v>
      </c>
      <c r="AU37" s="564">
        <v>0</v>
      </c>
      <c r="AV37" s="563">
        <v>31</v>
      </c>
      <c r="AW37" s="563">
        <v>15</v>
      </c>
      <c r="AX37" s="563">
        <v>5</v>
      </c>
      <c r="AY37" s="563">
        <v>0</v>
      </c>
      <c r="AZ37" s="563">
        <v>10</v>
      </c>
      <c r="BA37" s="563">
        <v>0</v>
      </c>
      <c r="BB37" s="563">
        <v>16</v>
      </c>
      <c r="BC37" s="563">
        <v>13</v>
      </c>
      <c r="BD37" s="563">
        <v>3</v>
      </c>
      <c r="BE37" s="564">
        <v>3</v>
      </c>
      <c r="BF37" s="563">
        <v>197</v>
      </c>
      <c r="BG37" s="563">
        <v>18</v>
      </c>
      <c r="BH37" s="563">
        <v>15</v>
      </c>
      <c r="BI37" s="563">
        <v>2</v>
      </c>
      <c r="BJ37" s="563">
        <v>0</v>
      </c>
      <c r="BK37" s="563">
        <v>1</v>
      </c>
      <c r="BL37" s="563">
        <v>63</v>
      </c>
      <c r="BM37" s="563">
        <v>29</v>
      </c>
      <c r="BN37" s="563">
        <v>2</v>
      </c>
      <c r="BO37" s="564">
        <v>0</v>
      </c>
      <c r="BP37" s="563">
        <v>79</v>
      </c>
      <c r="BQ37" s="563">
        <v>6</v>
      </c>
      <c r="BR37" s="563">
        <v>13</v>
      </c>
      <c r="BS37" s="563">
        <v>615</v>
      </c>
      <c r="BT37" s="563">
        <v>216</v>
      </c>
      <c r="BU37" s="563">
        <v>129</v>
      </c>
      <c r="BV37" s="563">
        <v>2</v>
      </c>
      <c r="BW37" s="563">
        <v>11</v>
      </c>
      <c r="BX37" s="563">
        <v>95</v>
      </c>
      <c r="BY37" s="564">
        <v>162</v>
      </c>
    </row>
    <row r="38" spans="1:77" ht="25.5" customHeight="1">
      <c r="A38" s="388"/>
      <c r="B38" s="389" t="s">
        <v>448</v>
      </c>
      <c r="C38" s="390"/>
      <c r="D38" s="391"/>
      <c r="E38" s="392" t="s">
        <v>449</v>
      </c>
      <c r="F38" s="393"/>
      <c r="G38" s="563">
        <v>2195298</v>
      </c>
      <c r="H38" s="563">
        <v>902869</v>
      </c>
      <c r="I38" s="563">
        <v>443911</v>
      </c>
      <c r="J38" s="563">
        <v>178644</v>
      </c>
      <c r="K38" s="563">
        <v>173571</v>
      </c>
      <c r="L38" s="563">
        <v>5073</v>
      </c>
      <c r="M38" s="563">
        <v>265267</v>
      </c>
      <c r="N38" s="563">
        <v>3588</v>
      </c>
      <c r="O38" s="563">
        <v>188554</v>
      </c>
      <c r="P38" s="564">
        <v>181076</v>
      </c>
      <c r="Q38" s="563">
        <v>7478</v>
      </c>
      <c r="R38" s="563">
        <v>69858</v>
      </c>
      <c r="S38" s="563">
        <v>26573</v>
      </c>
      <c r="T38" s="563">
        <v>43285</v>
      </c>
      <c r="U38" s="563">
        <v>3267</v>
      </c>
      <c r="V38" s="563">
        <v>458958</v>
      </c>
      <c r="W38" s="563">
        <v>19861</v>
      </c>
      <c r="X38" s="563">
        <v>3055</v>
      </c>
      <c r="Y38" s="563">
        <v>16806</v>
      </c>
      <c r="Z38" s="564">
        <v>439097</v>
      </c>
      <c r="AA38" s="563">
        <v>4634</v>
      </c>
      <c r="AB38" s="563">
        <v>25566</v>
      </c>
      <c r="AC38" s="563">
        <v>23573</v>
      </c>
      <c r="AD38" s="563">
        <v>25649</v>
      </c>
      <c r="AE38" s="563">
        <v>107510</v>
      </c>
      <c r="AF38" s="563">
        <v>91424</v>
      </c>
      <c r="AG38" s="563">
        <v>155340</v>
      </c>
      <c r="AH38" s="563">
        <v>5401</v>
      </c>
      <c r="AI38" s="563">
        <v>252604</v>
      </c>
      <c r="AJ38" s="563">
        <v>1039825</v>
      </c>
      <c r="AK38" s="564">
        <v>728523</v>
      </c>
      <c r="AL38" s="563">
        <v>354920</v>
      </c>
      <c r="AM38" s="563">
        <v>343169</v>
      </c>
      <c r="AN38" s="563">
        <v>256995</v>
      </c>
      <c r="AO38" s="563">
        <v>176078</v>
      </c>
      <c r="AP38" s="563">
        <v>4167</v>
      </c>
      <c r="AQ38" s="563">
        <v>17810</v>
      </c>
      <c r="AR38" s="563">
        <v>26445</v>
      </c>
      <c r="AS38" s="563">
        <v>30871</v>
      </c>
      <c r="AT38" s="563">
        <v>573</v>
      </c>
      <c r="AU38" s="564">
        <v>1051</v>
      </c>
      <c r="AV38" s="563">
        <v>86174</v>
      </c>
      <c r="AW38" s="563">
        <v>80743</v>
      </c>
      <c r="AX38" s="563">
        <v>72935</v>
      </c>
      <c r="AY38" s="563">
        <v>6446</v>
      </c>
      <c r="AZ38" s="563">
        <v>1286</v>
      </c>
      <c r="BA38" s="563">
        <v>76</v>
      </c>
      <c r="BB38" s="563">
        <v>5431</v>
      </c>
      <c r="BC38" s="563">
        <v>4417</v>
      </c>
      <c r="BD38" s="563">
        <v>1014</v>
      </c>
      <c r="BE38" s="564">
        <v>11751</v>
      </c>
      <c r="BF38" s="563">
        <v>308426</v>
      </c>
      <c r="BG38" s="563">
        <v>104135</v>
      </c>
      <c r="BH38" s="563">
        <v>48689</v>
      </c>
      <c r="BI38" s="563">
        <v>16919</v>
      </c>
      <c r="BJ38" s="563">
        <v>4749</v>
      </c>
      <c r="BK38" s="563">
        <v>33778</v>
      </c>
      <c r="BL38" s="563">
        <v>68997</v>
      </c>
      <c r="BM38" s="563">
        <v>39488</v>
      </c>
      <c r="BN38" s="563">
        <v>4771</v>
      </c>
      <c r="BO38" s="564">
        <v>12751</v>
      </c>
      <c r="BP38" s="563">
        <v>6879</v>
      </c>
      <c r="BQ38" s="563">
        <v>71405</v>
      </c>
      <c r="BR38" s="563">
        <v>65177</v>
      </c>
      <c r="BS38" s="563">
        <v>311302</v>
      </c>
      <c r="BT38" s="563">
        <v>63232</v>
      </c>
      <c r="BU38" s="563">
        <v>12671</v>
      </c>
      <c r="BV38" s="563">
        <v>2513</v>
      </c>
      <c r="BW38" s="563">
        <v>52444</v>
      </c>
      <c r="BX38" s="563">
        <v>55234</v>
      </c>
      <c r="BY38" s="564">
        <v>125208</v>
      </c>
    </row>
    <row r="39" spans="1:77" ht="25.5" customHeight="1">
      <c r="A39" s="388"/>
      <c r="B39" s="389" t="s">
        <v>450</v>
      </c>
      <c r="C39" s="390"/>
      <c r="D39" s="391"/>
      <c r="E39" s="392" t="s">
        <v>451</v>
      </c>
      <c r="F39" s="393"/>
      <c r="G39" s="563">
        <v>167338</v>
      </c>
      <c r="H39" s="563">
        <v>157854</v>
      </c>
      <c r="I39" s="563">
        <v>93046</v>
      </c>
      <c r="J39" s="563">
        <v>59931</v>
      </c>
      <c r="K39" s="563">
        <v>58725</v>
      </c>
      <c r="L39" s="563">
        <v>1206</v>
      </c>
      <c r="M39" s="563">
        <v>33115</v>
      </c>
      <c r="N39" s="563">
        <v>251</v>
      </c>
      <c r="O39" s="563">
        <v>15871</v>
      </c>
      <c r="P39" s="564">
        <v>15626</v>
      </c>
      <c r="Q39" s="563">
        <v>245</v>
      </c>
      <c r="R39" s="563">
        <v>16862</v>
      </c>
      <c r="S39" s="563">
        <v>2853</v>
      </c>
      <c r="T39" s="563">
        <v>14009</v>
      </c>
      <c r="U39" s="563">
        <v>131</v>
      </c>
      <c r="V39" s="563">
        <v>64808</v>
      </c>
      <c r="W39" s="563">
        <v>3949</v>
      </c>
      <c r="X39" s="563">
        <v>71</v>
      </c>
      <c r="Y39" s="563">
        <v>3878</v>
      </c>
      <c r="Z39" s="564">
        <v>60859</v>
      </c>
      <c r="AA39" s="563">
        <v>347</v>
      </c>
      <c r="AB39" s="563">
        <v>2403</v>
      </c>
      <c r="AC39" s="563">
        <v>304</v>
      </c>
      <c r="AD39" s="563">
        <v>5157</v>
      </c>
      <c r="AE39" s="563">
        <v>22234</v>
      </c>
      <c r="AF39" s="563">
        <v>3181</v>
      </c>
      <c r="AG39" s="563">
        <v>26473</v>
      </c>
      <c r="AH39" s="563">
        <v>760</v>
      </c>
      <c r="AI39" s="563">
        <v>1890</v>
      </c>
      <c r="AJ39" s="563">
        <v>7594</v>
      </c>
      <c r="AK39" s="564">
        <v>3068</v>
      </c>
      <c r="AL39" s="563">
        <v>1431</v>
      </c>
      <c r="AM39" s="563">
        <v>1431</v>
      </c>
      <c r="AN39" s="563">
        <v>1353</v>
      </c>
      <c r="AO39" s="563">
        <v>0</v>
      </c>
      <c r="AP39" s="563">
        <v>0</v>
      </c>
      <c r="AQ39" s="563">
        <v>1350</v>
      </c>
      <c r="AR39" s="563">
        <v>0</v>
      </c>
      <c r="AS39" s="563">
        <v>3</v>
      </c>
      <c r="AT39" s="563">
        <v>0</v>
      </c>
      <c r="AU39" s="564">
        <v>0</v>
      </c>
      <c r="AV39" s="563">
        <v>78</v>
      </c>
      <c r="AW39" s="563">
        <v>0</v>
      </c>
      <c r="AX39" s="563">
        <v>0</v>
      </c>
      <c r="AY39" s="563">
        <v>0</v>
      </c>
      <c r="AZ39" s="563">
        <v>0</v>
      </c>
      <c r="BA39" s="563">
        <v>0</v>
      </c>
      <c r="BB39" s="563">
        <v>78</v>
      </c>
      <c r="BC39" s="563">
        <v>63</v>
      </c>
      <c r="BD39" s="563">
        <v>15</v>
      </c>
      <c r="BE39" s="564">
        <v>0</v>
      </c>
      <c r="BF39" s="563">
        <v>1273</v>
      </c>
      <c r="BG39" s="563">
        <v>152</v>
      </c>
      <c r="BH39" s="563">
        <v>152</v>
      </c>
      <c r="BI39" s="563">
        <v>0</v>
      </c>
      <c r="BJ39" s="563">
        <v>0</v>
      </c>
      <c r="BK39" s="563">
        <v>0</v>
      </c>
      <c r="BL39" s="563">
        <v>444</v>
      </c>
      <c r="BM39" s="563">
        <v>52</v>
      </c>
      <c r="BN39" s="563">
        <v>0</v>
      </c>
      <c r="BO39" s="564">
        <v>0</v>
      </c>
      <c r="BP39" s="563">
        <v>625</v>
      </c>
      <c r="BQ39" s="563">
        <v>0</v>
      </c>
      <c r="BR39" s="563">
        <v>364</v>
      </c>
      <c r="BS39" s="563">
        <v>4526</v>
      </c>
      <c r="BT39" s="563">
        <v>86</v>
      </c>
      <c r="BU39" s="563">
        <v>3955</v>
      </c>
      <c r="BV39" s="563">
        <v>35</v>
      </c>
      <c r="BW39" s="563">
        <v>238</v>
      </c>
      <c r="BX39" s="563">
        <v>77</v>
      </c>
      <c r="BY39" s="564">
        <v>135</v>
      </c>
    </row>
    <row r="40" spans="1:77" ht="25.5" customHeight="1">
      <c r="A40" s="388"/>
      <c r="B40" s="389" t="s">
        <v>452</v>
      </c>
      <c r="C40" s="390"/>
      <c r="D40" s="391"/>
      <c r="E40" s="392" t="s">
        <v>453</v>
      </c>
      <c r="F40" s="393"/>
      <c r="G40" s="563">
        <v>493047</v>
      </c>
      <c r="H40" s="563">
        <v>265526</v>
      </c>
      <c r="I40" s="563">
        <v>120093</v>
      </c>
      <c r="J40" s="563">
        <v>66579</v>
      </c>
      <c r="K40" s="563">
        <v>65799</v>
      </c>
      <c r="L40" s="563">
        <v>780</v>
      </c>
      <c r="M40" s="563">
        <v>53514</v>
      </c>
      <c r="N40" s="563">
        <v>906</v>
      </c>
      <c r="O40" s="563">
        <v>30816</v>
      </c>
      <c r="P40" s="564">
        <v>30558</v>
      </c>
      <c r="Q40" s="563">
        <v>258</v>
      </c>
      <c r="R40" s="563">
        <v>21175</v>
      </c>
      <c r="S40" s="563">
        <v>13575</v>
      </c>
      <c r="T40" s="563">
        <v>7600</v>
      </c>
      <c r="U40" s="563">
        <v>617</v>
      </c>
      <c r="V40" s="563">
        <v>145433</v>
      </c>
      <c r="W40" s="563">
        <v>14293</v>
      </c>
      <c r="X40" s="563">
        <v>876</v>
      </c>
      <c r="Y40" s="563">
        <v>13417</v>
      </c>
      <c r="Z40" s="564">
        <v>131140</v>
      </c>
      <c r="AA40" s="563">
        <v>1109</v>
      </c>
      <c r="AB40" s="563">
        <v>8476</v>
      </c>
      <c r="AC40" s="563">
        <v>1270</v>
      </c>
      <c r="AD40" s="563">
        <v>8544</v>
      </c>
      <c r="AE40" s="563">
        <v>24623</v>
      </c>
      <c r="AF40" s="563">
        <v>20997</v>
      </c>
      <c r="AG40" s="563">
        <v>64784</v>
      </c>
      <c r="AH40" s="563">
        <v>1337</v>
      </c>
      <c r="AI40" s="563">
        <v>64244</v>
      </c>
      <c r="AJ40" s="563">
        <v>163277</v>
      </c>
      <c r="AK40" s="564">
        <v>68718</v>
      </c>
      <c r="AL40" s="563">
        <v>26361</v>
      </c>
      <c r="AM40" s="563">
        <v>25965</v>
      </c>
      <c r="AN40" s="563">
        <v>24676</v>
      </c>
      <c r="AO40" s="563">
        <v>4147</v>
      </c>
      <c r="AP40" s="563">
        <v>463</v>
      </c>
      <c r="AQ40" s="563">
        <v>1150</v>
      </c>
      <c r="AR40" s="563">
        <v>14810</v>
      </c>
      <c r="AS40" s="563">
        <v>4020</v>
      </c>
      <c r="AT40" s="563">
        <v>46</v>
      </c>
      <c r="AU40" s="564">
        <v>40</v>
      </c>
      <c r="AV40" s="563">
        <v>1289</v>
      </c>
      <c r="AW40" s="563">
        <v>876</v>
      </c>
      <c r="AX40" s="563">
        <v>666</v>
      </c>
      <c r="AY40" s="563">
        <v>174</v>
      </c>
      <c r="AZ40" s="563">
        <v>32</v>
      </c>
      <c r="BA40" s="563">
        <v>4</v>
      </c>
      <c r="BB40" s="563">
        <v>413</v>
      </c>
      <c r="BC40" s="563">
        <v>336</v>
      </c>
      <c r="BD40" s="563">
        <v>77</v>
      </c>
      <c r="BE40" s="564">
        <v>396</v>
      </c>
      <c r="BF40" s="563">
        <v>31947</v>
      </c>
      <c r="BG40" s="563">
        <v>6292</v>
      </c>
      <c r="BH40" s="563">
        <v>3314</v>
      </c>
      <c r="BI40" s="563">
        <v>694</v>
      </c>
      <c r="BJ40" s="563">
        <v>151</v>
      </c>
      <c r="BK40" s="563">
        <v>2133</v>
      </c>
      <c r="BL40" s="563">
        <v>4570</v>
      </c>
      <c r="BM40" s="563">
        <v>1226</v>
      </c>
      <c r="BN40" s="563">
        <v>2421</v>
      </c>
      <c r="BO40" s="564">
        <v>400</v>
      </c>
      <c r="BP40" s="563">
        <v>3188</v>
      </c>
      <c r="BQ40" s="563">
        <v>13850</v>
      </c>
      <c r="BR40" s="563">
        <v>10410</v>
      </c>
      <c r="BS40" s="563">
        <v>94559</v>
      </c>
      <c r="BT40" s="563">
        <v>6042</v>
      </c>
      <c r="BU40" s="563">
        <v>637</v>
      </c>
      <c r="BV40" s="563">
        <v>104</v>
      </c>
      <c r="BW40" s="563">
        <v>13361</v>
      </c>
      <c r="BX40" s="563">
        <v>22825</v>
      </c>
      <c r="BY40" s="564">
        <v>51590</v>
      </c>
    </row>
    <row r="41" spans="1:77" ht="25.5" customHeight="1">
      <c r="A41" s="388"/>
      <c r="B41" s="389" t="s">
        <v>454</v>
      </c>
      <c r="C41" s="390"/>
      <c r="D41" s="391"/>
      <c r="E41" s="392" t="s">
        <v>455</v>
      </c>
      <c r="F41" s="393"/>
      <c r="G41" s="563">
        <v>-1752</v>
      </c>
      <c r="H41" s="563">
        <v>0</v>
      </c>
      <c r="I41" s="563">
        <v>0</v>
      </c>
      <c r="J41" s="563">
        <v>0</v>
      </c>
      <c r="K41" s="563">
        <v>0</v>
      </c>
      <c r="L41" s="563">
        <v>0</v>
      </c>
      <c r="M41" s="563">
        <v>0</v>
      </c>
      <c r="N41" s="563">
        <v>0</v>
      </c>
      <c r="O41" s="563">
        <v>0</v>
      </c>
      <c r="P41" s="564">
        <v>0</v>
      </c>
      <c r="Q41" s="563">
        <v>0</v>
      </c>
      <c r="R41" s="563">
        <v>0</v>
      </c>
      <c r="S41" s="563">
        <v>0</v>
      </c>
      <c r="T41" s="563">
        <v>0</v>
      </c>
      <c r="U41" s="563">
        <v>0</v>
      </c>
      <c r="V41" s="563">
        <v>0</v>
      </c>
      <c r="W41" s="563">
        <v>0</v>
      </c>
      <c r="X41" s="563">
        <v>0</v>
      </c>
      <c r="Y41" s="563">
        <v>0</v>
      </c>
      <c r="Z41" s="564">
        <v>0</v>
      </c>
      <c r="AA41" s="563">
        <v>0</v>
      </c>
      <c r="AB41" s="563">
        <v>0</v>
      </c>
      <c r="AC41" s="563">
        <v>0</v>
      </c>
      <c r="AD41" s="563">
        <v>0</v>
      </c>
      <c r="AE41" s="563">
        <v>0</v>
      </c>
      <c r="AF41" s="563">
        <v>0</v>
      </c>
      <c r="AG41" s="563">
        <v>0</v>
      </c>
      <c r="AH41" s="563">
        <v>0</v>
      </c>
      <c r="AI41" s="563">
        <v>0</v>
      </c>
      <c r="AJ41" s="563">
        <v>-1752</v>
      </c>
      <c r="AK41" s="564">
        <v>-1129</v>
      </c>
      <c r="AL41" s="563">
        <v>-659</v>
      </c>
      <c r="AM41" s="563">
        <v>-627</v>
      </c>
      <c r="AN41" s="563">
        <v>-492</v>
      </c>
      <c r="AO41" s="563">
        <v>-218</v>
      </c>
      <c r="AP41" s="563">
        <v>-17</v>
      </c>
      <c r="AQ41" s="563">
        <v>-48</v>
      </c>
      <c r="AR41" s="563">
        <v>-161</v>
      </c>
      <c r="AS41" s="563">
        <v>-45</v>
      </c>
      <c r="AT41" s="563">
        <v>-1</v>
      </c>
      <c r="AU41" s="564">
        <v>-2</v>
      </c>
      <c r="AV41" s="563">
        <v>-135</v>
      </c>
      <c r="AW41" s="563">
        <v>-123</v>
      </c>
      <c r="AX41" s="563">
        <v>-90</v>
      </c>
      <c r="AY41" s="563">
        <v>-19</v>
      </c>
      <c r="AZ41" s="563">
        <v>-12</v>
      </c>
      <c r="BA41" s="563">
        <v>-2</v>
      </c>
      <c r="BB41" s="563">
        <v>-12</v>
      </c>
      <c r="BC41" s="563">
        <v>-10</v>
      </c>
      <c r="BD41" s="563">
        <v>-2</v>
      </c>
      <c r="BE41" s="564">
        <v>-32</v>
      </c>
      <c r="BF41" s="563">
        <v>-469</v>
      </c>
      <c r="BG41" s="563">
        <v>-163</v>
      </c>
      <c r="BH41" s="563">
        <v>-91</v>
      </c>
      <c r="BI41" s="563">
        <v>-23</v>
      </c>
      <c r="BJ41" s="563">
        <v>-8</v>
      </c>
      <c r="BK41" s="563">
        <v>-41</v>
      </c>
      <c r="BL41" s="563">
        <v>-123</v>
      </c>
      <c r="BM41" s="563">
        <v>-52</v>
      </c>
      <c r="BN41" s="563">
        <v>-11</v>
      </c>
      <c r="BO41" s="564">
        <v>-16</v>
      </c>
      <c r="BP41" s="563">
        <v>-45</v>
      </c>
      <c r="BQ41" s="563">
        <v>-59</v>
      </c>
      <c r="BR41" s="563">
        <v>-1</v>
      </c>
      <c r="BS41" s="563">
        <v>-623</v>
      </c>
      <c r="BT41" s="563">
        <v>-342</v>
      </c>
      <c r="BU41" s="563">
        <v>-63</v>
      </c>
      <c r="BV41" s="563">
        <v>-99</v>
      </c>
      <c r="BW41" s="563">
        <v>-31</v>
      </c>
      <c r="BX41" s="563">
        <v>-20</v>
      </c>
      <c r="BY41" s="564">
        <v>-68</v>
      </c>
    </row>
    <row r="42" spans="1:77" ht="25.5" customHeight="1">
      <c r="A42" s="388"/>
      <c r="B42" s="389" t="s">
        <v>456</v>
      </c>
      <c r="C42" s="390"/>
      <c r="D42" s="391"/>
      <c r="E42" s="392" t="s">
        <v>457</v>
      </c>
      <c r="F42" s="393"/>
      <c r="G42" s="563">
        <v>1242337</v>
      </c>
      <c r="H42" s="563">
        <v>612201</v>
      </c>
      <c r="I42" s="563">
        <v>340751</v>
      </c>
      <c r="J42" s="563">
        <v>66996</v>
      </c>
      <c r="K42" s="563">
        <v>61326</v>
      </c>
      <c r="L42" s="563">
        <v>5670</v>
      </c>
      <c r="M42" s="563">
        <v>273755</v>
      </c>
      <c r="N42" s="563">
        <v>3202</v>
      </c>
      <c r="O42" s="563">
        <v>166430</v>
      </c>
      <c r="P42" s="564">
        <v>165152</v>
      </c>
      <c r="Q42" s="563">
        <v>1278</v>
      </c>
      <c r="R42" s="563">
        <v>101934</v>
      </c>
      <c r="S42" s="563">
        <v>18899</v>
      </c>
      <c r="T42" s="563">
        <v>83035</v>
      </c>
      <c r="U42" s="563">
        <v>2189</v>
      </c>
      <c r="V42" s="563">
        <v>271450</v>
      </c>
      <c r="W42" s="563">
        <v>6665</v>
      </c>
      <c r="X42" s="563">
        <v>926</v>
      </c>
      <c r="Y42" s="563">
        <v>5739</v>
      </c>
      <c r="Z42" s="564">
        <v>264785</v>
      </c>
      <c r="AA42" s="563">
        <v>3233</v>
      </c>
      <c r="AB42" s="563">
        <v>15557</v>
      </c>
      <c r="AC42" s="563">
        <v>11750</v>
      </c>
      <c r="AD42" s="563">
        <v>19162</v>
      </c>
      <c r="AE42" s="563">
        <v>80636</v>
      </c>
      <c r="AF42" s="563">
        <v>40423</v>
      </c>
      <c r="AG42" s="563">
        <v>90856</v>
      </c>
      <c r="AH42" s="563">
        <v>3168</v>
      </c>
      <c r="AI42" s="563">
        <v>97637</v>
      </c>
      <c r="AJ42" s="563">
        <v>532499</v>
      </c>
      <c r="AK42" s="564">
        <v>253064</v>
      </c>
      <c r="AL42" s="563">
        <v>139341</v>
      </c>
      <c r="AM42" s="563">
        <v>137244</v>
      </c>
      <c r="AN42" s="563">
        <v>56484</v>
      </c>
      <c r="AO42" s="563">
        <v>22526</v>
      </c>
      <c r="AP42" s="563">
        <v>92</v>
      </c>
      <c r="AQ42" s="563">
        <v>19084</v>
      </c>
      <c r="AR42" s="563">
        <v>8652</v>
      </c>
      <c r="AS42" s="563">
        <v>5211</v>
      </c>
      <c r="AT42" s="563">
        <v>25</v>
      </c>
      <c r="AU42" s="564">
        <v>894</v>
      </c>
      <c r="AV42" s="563">
        <v>80760</v>
      </c>
      <c r="AW42" s="563">
        <v>78413</v>
      </c>
      <c r="AX42" s="563">
        <v>71222</v>
      </c>
      <c r="AY42" s="563">
        <v>5178</v>
      </c>
      <c r="AZ42" s="563">
        <v>1876</v>
      </c>
      <c r="BA42" s="563">
        <v>137</v>
      </c>
      <c r="BB42" s="563">
        <v>2347</v>
      </c>
      <c r="BC42" s="563">
        <v>1905</v>
      </c>
      <c r="BD42" s="563">
        <v>442</v>
      </c>
      <c r="BE42" s="564">
        <v>2097</v>
      </c>
      <c r="BF42" s="563">
        <v>90230</v>
      </c>
      <c r="BG42" s="563">
        <v>32246</v>
      </c>
      <c r="BH42" s="563">
        <v>24141</v>
      </c>
      <c r="BI42" s="563">
        <v>3508</v>
      </c>
      <c r="BJ42" s="563">
        <v>2784</v>
      </c>
      <c r="BK42" s="563">
        <v>1813</v>
      </c>
      <c r="BL42" s="563">
        <v>32370</v>
      </c>
      <c r="BM42" s="563">
        <v>12725</v>
      </c>
      <c r="BN42" s="563">
        <v>1395</v>
      </c>
      <c r="BO42" s="564">
        <v>3573</v>
      </c>
      <c r="BP42" s="563">
        <v>223</v>
      </c>
      <c r="BQ42" s="563">
        <v>7698</v>
      </c>
      <c r="BR42" s="563">
        <v>23493</v>
      </c>
      <c r="BS42" s="563">
        <v>279435</v>
      </c>
      <c r="BT42" s="563">
        <v>99243</v>
      </c>
      <c r="BU42" s="563">
        <v>13938</v>
      </c>
      <c r="BV42" s="563">
        <v>1247</v>
      </c>
      <c r="BW42" s="563">
        <v>72345</v>
      </c>
      <c r="BX42" s="563">
        <v>8067</v>
      </c>
      <c r="BY42" s="564">
        <v>84595</v>
      </c>
    </row>
    <row r="43" spans="1:77" ht="25.5" customHeight="1">
      <c r="A43" s="388"/>
      <c r="B43" s="389" t="s">
        <v>458</v>
      </c>
      <c r="C43" s="390"/>
      <c r="D43" s="391"/>
      <c r="E43" s="392" t="s">
        <v>761</v>
      </c>
      <c r="F43" s="393"/>
      <c r="G43" s="563">
        <v>99438</v>
      </c>
      <c r="H43" s="563">
        <v>8230</v>
      </c>
      <c r="I43" s="563">
        <v>6432</v>
      </c>
      <c r="J43" s="563">
        <v>4468</v>
      </c>
      <c r="K43" s="563">
        <v>4400</v>
      </c>
      <c r="L43" s="563">
        <v>68</v>
      </c>
      <c r="M43" s="563">
        <v>1964</v>
      </c>
      <c r="N43" s="563">
        <v>29</v>
      </c>
      <c r="O43" s="563">
        <v>1203</v>
      </c>
      <c r="P43" s="564">
        <v>1182</v>
      </c>
      <c r="Q43" s="563">
        <v>21</v>
      </c>
      <c r="R43" s="563">
        <v>722</v>
      </c>
      <c r="S43" s="563">
        <v>281</v>
      </c>
      <c r="T43" s="563">
        <v>441</v>
      </c>
      <c r="U43" s="563">
        <v>10</v>
      </c>
      <c r="V43" s="563">
        <v>1798</v>
      </c>
      <c r="W43" s="563">
        <v>298</v>
      </c>
      <c r="X43" s="563">
        <v>16</v>
      </c>
      <c r="Y43" s="563">
        <v>282</v>
      </c>
      <c r="Z43" s="564">
        <v>1500</v>
      </c>
      <c r="AA43" s="563">
        <v>17</v>
      </c>
      <c r="AB43" s="563">
        <v>75</v>
      </c>
      <c r="AC43" s="563">
        <v>15</v>
      </c>
      <c r="AD43" s="563">
        <v>83</v>
      </c>
      <c r="AE43" s="563">
        <v>404</v>
      </c>
      <c r="AF43" s="563">
        <v>203</v>
      </c>
      <c r="AG43" s="563">
        <v>684</v>
      </c>
      <c r="AH43" s="563">
        <v>19</v>
      </c>
      <c r="AI43" s="563">
        <v>223</v>
      </c>
      <c r="AJ43" s="563">
        <v>90985</v>
      </c>
      <c r="AK43" s="564">
        <v>14553</v>
      </c>
      <c r="AL43" s="563">
        <v>5442</v>
      </c>
      <c r="AM43" s="563">
        <v>5254</v>
      </c>
      <c r="AN43" s="563">
        <v>4271</v>
      </c>
      <c r="AO43" s="563">
        <v>1691</v>
      </c>
      <c r="AP43" s="563">
        <v>98</v>
      </c>
      <c r="AQ43" s="563">
        <v>1255</v>
      </c>
      <c r="AR43" s="563">
        <v>938</v>
      </c>
      <c r="AS43" s="563">
        <v>263</v>
      </c>
      <c r="AT43" s="563">
        <v>11</v>
      </c>
      <c r="AU43" s="564">
        <v>15</v>
      </c>
      <c r="AV43" s="563">
        <v>983</v>
      </c>
      <c r="AW43" s="563">
        <v>713</v>
      </c>
      <c r="AX43" s="563">
        <v>522</v>
      </c>
      <c r="AY43" s="563">
        <v>109</v>
      </c>
      <c r="AZ43" s="563">
        <v>71</v>
      </c>
      <c r="BA43" s="563">
        <v>11</v>
      </c>
      <c r="BB43" s="563">
        <v>270</v>
      </c>
      <c r="BC43" s="563">
        <v>217</v>
      </c>
      <c r="BD43" s="563">
        <v>53</v>
      </c>
      <c r="BE43" s="564">
        <v>188</v>
      </c>
      <c r="BF43" s="563">
        <v>4537</v>
      </c>
      <c r="BG43" s="563">
        <v>327</v>
      </c>
      <c r="BH43" s="563">
        <v>219</v>
      </c>
      <c r="BI43" s="563">
        <v>35</v>
      </c>
      <c r="BJ43" s="563">
        <v>11</v>
      </c>
      <c r="BK43" s="563">
        <v>62</v>
      </c>
      <c r="BL43" s="563">
        <v>3778</v>
      </c>
      <c r="BM43" s="563">
        <v>173</v>
      </c>
      <c r="BN43" s="563">
        <v>17</v>
      </c>
      <c r="BO43" s="564">
        <v>76</v>
      </c>
      <c r="BP43" s="563">
        <v>76</v>
      </c>
      <c r="BQ43" s="563">
        <v>90</v>
      </c>
      <c r="BR43" s="563">
        <v>4574</v>
      </c>
      <c r="BS43" s="563">
        <v>76432</v>
      </c>
      <c r="BT43" s="563">
        <v>4974</v>
      </c>
      <c r="BU43" s="563">
        <v>301</v>
      </c>
      <c r="BV43" s="563">
        <v>66</v>
      </c>
      <c r="BW43" s="563">
        <v>68875</v>
      </c>
      <c r="BX43" s="563">
        <v>1411</v>
      </c>
      <c r="BY43" s="564">
        <v>805</v>
      </c>
    </row>
    <row r="44" spans="1:77" ht="25.5" customHeight="1">
      <c r="A44" s="388"/>
      <c r="B44" s="389" t="s">
        <v>459</v>
      </c>
      <c r="C44" s="390"/>
      <c r="D44" s="391"/>
      <c r="E44" s="392" t="s">
        <v>762</v>
      </c>
      <c r="F44" s="393"/>
      <c r="G44" s="563">
        <v>18985</v>
      </c>
      <c r="H44" s="563">
        <v>7676</v>
      </c>
      <c r="I44" s="563">
        <v>4609</v>
      </c>
      <c r="J44" s="563">
        <v>2067</v>
      </c>
      <c r="K44" s="563">
        <v>1995</v>
      </c>
      <c r="L44" s="563">
        <v>72</v>
      </c>
      <c r="M44" s="563">
        <v>2542</v>
      </c>
      <c r="N44" s="563">
        <v>34</v>
      </c>
      <c r="O44" s="563">
        <v>1317</v>
      </c>
      <c r="P44" s="564">
        <v>1288</v>
      </c>
      <c r="Q44" s="563">
        <v>29</v>
      </c>
      <c r="R44" s="563">
        <v>1162</v>
      </c>
      <c r="S44" s="563">
        <v>439</v>
      </c>
      <c r="T44" s="563">
        <v>723</v>
      </c>
      <c r="U44" s="563">
        <v>29</v>
      </c>
      <c r="V44" s="563">
        <v>3067</v>
      </c>
      <c r="W44" s="563">
        <v>240</v>
      </c>
      <c r="X44" s="563">
        <v>20</v>
      </c>
      <c r="Y44" s="563">
        <v>220</v>
      </c>
      <c r="Z44" s="564">
        <v>2827</v>
      </c>
      <c r="AA44" s="563">
        <v>31</v>
      </c>
      <c r="AB44" s="563">
        <v>129</v>
      </c>
      <c r="AC44" s="563">
        <v>74</v>
      </c>
      <c r="AD44" s="563">
        <v>189</v>
      </c>
      <c r="AE44" s="563">
        <v>616</v>
      </c>
      <c r="AF44" s="563">
        <v>479</v>
      </c>
      <c r="AG44" s="563">
        <v>1270</v>
      </c>
      <c r="AH44" s="563">
        <v>39</v>
      </c>
      <c r="AI44" s="563">
        <v>5649</v>
      </c>
      <c r="AJ44" s="563">
        <v>5660</v>
      </c>
      <c r="AK44" s="564">
        <v>4885</v>
      </c>
      <c r="AL44" s="563">
        <v>3660</v>
      </c>
      <c r="AM44" s="563">
        <v>3482</v>
      </c>
      <c r="AN44" s="563">
        <v>2727</v>
      </c>
      <c r="AO44" s="563">
        <v>1195</v>
      </c>
      <c r="AP44" s="563">
        <v>93</v>
      </c>
      <c r="AQ44" s="563">
        <v>269</v>
      </c>
      <c r="AR44" s="563">
        <v>897</v>
      </c>
      <c r="AS44" s="563">
        <v>249</v>
      </c>
      <c r="AT44" s="563">
        <v>9</v>
      </c>
      <c r="AU44" s="564">
        <v>15</v>
      </c>
      <c r="AV44" s="563">
        <v>755</v>
      </c>
      <c r="AW44" s="563">
        <v>684</v>
      </c>
      <c r="AX44" s="563">
        <v>500</v>
      </c>
      <c r="AY44" s="563">
        <v>106</v>
      </c>
      <c r="AZ44" s="563">
        <v>68</v>
      </c>
      <c r="BA44" s="563">
        <v>10</v>
      </c>
      <c r="BB44" s="563">
        <v>71</v>
      </c>
      <c r="BC44" s="563">
        <v>56</v>
      </c>
      <c r="BD44" s="563">
        <v>15</v>
      </c>
      <c r="BE44" s="564">
        <v>178</v>
      </c>
      <c r="BF44" s="563">
        <v>954</v>
      </c>
      <c r="BG44" s="563">
        <v>332</v>
      </c>
      <c r="BH44" s="563">
        <v>186</v>
      </c>
      <c r="BI44" s="563">
        <v>48</v>
      </c>
      <c r="BJ44" s="563">
        <v>15</v>
      </c>
      <c r="BK44" s="563">
        <v>83</v>
      </c>
      <c r="BL44" s="563">
        <v>243</v>
      </c>
      <c r="BM44" s="563">
        <v>107</v>
      </c>
      <c r="BN44" s="563">
        <v>23</v>
      </c>
      <c r="BO44" s="564">
        <v>34</v>
      </c>
      <c r="BP44" s="563">
        <v>92</v>
      </c>
      <c r="BQ44" s="563">
        <v>123</v>
      </c>
      <c r="BR44" s="563">
        <v>271</v>
      </c>
      <c r="BS44" s="563">
        <v>775</v>
      </c>
      <c r="BT44" s="563">
        <v>258</v>
      </c>
      <c r="BU44" s="563">
        <v>71</v>
      </c>
      <c r="BV44" s="563">
        <v>10</v>
      </c>
      <c r="BW44" s="563">
        <v>113</v>
      </c>
      <c r="BX44" s="563">
        <v>75</v>
      </c>
      <c r="BY44" s="564">
        <v>248</v>
      </c>
    </row>
    <row r="45" spans="1:77" ht="25.5" customHeight="1">
      <c r="A45" s="388"/>
      <c r="B45" s="389" t="s">
        <v>460</v>
      </c>
      <c r="C45" s="390"/>
      <c r="D45" s="391"/>
      <c r="E45" s="392" t="s">
        <v>461</v>
      </c>
      <c r="F45" s="393"/>
      <c r="G45" s="563">
        <v>2248</v>
      </c>
      <c r="H45" s="563">
        <v>2366</v>
      </c>
      <c r="I45" s="563">
        <v>0</v>
      </c>
      <c r="J45" s="563">
        <v>0</v>
      </c>
      <c r="K45" s="563">
        <v>0</v>
      </c>
      <c r="L45" s="563">
        <v>0</v>
      </c>
      <c r="M45" s="563">
        <v>0</v>
      </c>
      <c r="N45" s="563">
        <v>0</v>
      </c>
      <c r="O45" s="563">
        <v>0</v>
      </c>
      <c r="P45" s="564">
        <v>0</v>
      </c>
      <c r="Q45" s="563">
        <v>0</v>
      </c>
      <c r="R45" s="563">
        <v>0</v>
      </c>
      <c r="S45" s="563">
        <v>0</v>
      </c>
      <c r="T45" s="563">
        <v>0</v>
      </c>
      <c r="U45" s="563">
        <v>0</v>
      </c>
      <c r="V45" s="563">
        <v>2366</v>
      </c>
      <c r="W45" s="563">
        <v>0</v>
      </c>
      <c r="X45" s="563">
        <v>0</v>
      </c>
      <c r="Y45" s="563">
        <v>0</v>
      </c>
      <c r="Z45" s="564">
        <v>2366</v>
      </c>
      <c r="AA45" s="563">
        <v>25</v>
      </c>
      <c r="AB45" s="563">
        <v>107</v>
      </c>
      <c r="AC45" s="563">
        <v>61</v>
      </c>
      <c r="AD45" s="563">
        <v>159</v>
      </c>
      <c r="AE45" s="563">
        <v>515</v>
      </c>
      <c r="AF45" s="563">
        <v>401</v>
      </c>
      <c r="AG45" s="563">
        <v>1065</v>
      </c>
      <c r="AH45" s="563">
        <v>33</v>
      </c>
      <c r="AI45" s="563">
        <v>0</v>
      </c>
      <c r="AJ45" s="563">
        <v>-118</v>
      </c>
      <c r="AK45" s="564">
        <v>-44</v>
      </c>
      <c r="AL45" s="563">
        <v>0</v>
      </c>
      <c r="AM45" s="563">
        <v>0</v>
      </c>
      <c r="AN45" s="563">
        <v>0</v>
      </c>
      <c r="AO45" s="563">
        <v>0</v>
      </c>
      <c r="AP45" s="563">
        <v>0</v>
      </c>
      <c r="AQ45" s="563">
        <v>0</v>
      </c>
      <c r="AR45" s="563">
        <v>0</v>
      </c>
      <c r="AS45" s="563">
        <v>0</v>
      </c>
      <c r="AT45" s="563">
        <v>0</v>
      </c>
      <c r="AU45" s="564">
        <v>0</v>
      </c>
      <c r="AV45" s="563">
        <v>0</v>
      </c>
      <c r="AW45" s="563">
        <v>0</v>
      </c>
      <c r="AX45" s="563">
        <v>0</v>
      </c>
      <c r="AY45" s="563">
        <v>0</v>
      </c>
      <c r="AZ45" s="563">
        <v>0</v>
      </c>
      <c r="BA45" s="563">
        <v>0</v>
      </c>
      <c r="BB45" s="563">
        <v>0</v>
      </c>
      <c r="BC45" s="563">
        <v>0</v>
      </c>
      <c r="BD45" s="563">
        <v>0</v>
      </c>
      <c r="BE45" s="564">
        <v>0</v>
      </c>
      <c r="BF45" s="563">
        <v>-44</v>
      </c>
      <c r="BG45" s="563">
        <v>-16</v>
      </c>
      <c r="BH45" s="563">
        <v>-9</v>
      </c>
      <c r="BI45" s="563">
        <v>-2</v>
      </c>
      <c r="BJ45" s="563">
        <v>-1</v>
      </c>
      <c r="BK45" s="563">
        <v>-4</v>
      </c>
      <c r="BL45" s="563">
        <v>-10</v>
      </c>
      <c r="BM45" s="563">
        <v>-5</v>
      </c>
      <c r="BN45" s="563">
        <v>-1</v>
      </c>
      <c r="BO45" s="564">
        <v>-2</v>
      </c>
      <c r="BP45" s="563">
        <v>-4</v>
      </c>
      <c r="BQ45" s="563">
        <v>-6</v>
      </c>
      <c r="BR45" s="563">
        <v>0</v>
      </c>
      <c r="BS45" s="563">
        <v>-74</v>
      </c>
      <c r="BT45" s="563">
        <v>-29</v>
      </c>
      <c r="BU45" s="563">
        <v>-1</v>
      </c>
      <c r="BV45" s="563">
        <v>0</v>
      </c>
      <c r="BW45" s="563">
        <v>-11</v>
      </c>
      <c r="BX45" s="563">
        <v>-8</v>
      </c>
      <c r="BY45" s="564">
        <v>-25</v>
      </c>
    </row>
    <row r="46" spans="1:77" ht="25.5" customHeight="1">
      <c r="A46" s="388"/>
      <c r="B46" s="389" t="s">
        <v>462</v>
      </c>
      <c r="C46" s="390"/>
      <c r="D46" s="391"/>
      <c r="E46" s="392" t="s">
        <v>463</v>
      </c>
      <c r="F46" s="393"/>
      <c r="G46" s="563">
        <v>492684</v>
      </c>
      <c r="H46" s="563">
        <v>205882</v>
      </c>
      <c r="I46" s="563">
        <v>99388</v>
      </c>
      <c r="J46" s="563">
        <v>38998</v>
      </c>
      <c r="K46" s="563">
        <v>38376</v>
      </c>
      <c r="L46" s="563">
        <v>622</v>
      </c>
      <c r="M46" s="563">
        <v>60390</v>
      </c>
      <c r="N46" s="563">
        <v>1250</v>
      </c>
      <c r="O46" s="563">
        <v>33853</v>
      </c>
      <c r="P46" s="564">
        <v>33472</v>
      </c>
      <c r="Q46" s="563">
        <v>381</v>
      </c>
      <c r="R46" s="563">
        <v>24778</v>
      </c>
      <c r="S46" s="563">
        <v>14389</v>
      </c>
      <c r="T46" s="563">
        <v>10389</v>
      </c>
      <c r="U46" s="563">
        <v>509</v>
      </c>
      <c r="V46" s="563">
        <v>106494</v>
      </c>
      <c r="W46" s="563">
        <v>4613</v>
      </c>
      <c r="X46" s="563">
        <v>290</v>
      </c>
      <c r="Y46" s="563">
        <v>4323</v>
      </c>
      <c r="Z46" s="564">
        <v>101881</v>
      </c>
      <c r="AA46" s="563">
        <v>1205</v>
      </c>
      <c r="AB46" s="563">
        <v>4081</v>
      </c>
      <c r="AC46" s="563">
        <v>1754</v>
      </c>
      <c r="AD46" s="563">
        <v>5657</v>
      </c>
      <c r="AE46" s="563">
        <v>25570</v>
      </c>
      <c r="AF46" s="563">
        <v>17157</v>
      </c>
      <c r="AG46" s="563">
        <v>44576</v>
      </c>
      <c r="AH46" s="563">
        <v>1881</v>
      </c>
      <c r="AI46" s="563">
        <v>50556</v>
      </c>
      <c r="AJ46" s="563">
        <v>236246</v>
      </c>
      <c r="AK46" s="564">
        <v>48186</v>
      </c>
      <c r="AL46" s="563">
        <v>25246</v>
      </c>
      <c r="AM46" s="563">
        <v>10979</v>
      </c>
      <c r="AN46" s="563">
        <v>5740</v>
      </c>
      <c r="AO46" s="563">
        <v>2571</v>
      </c>
      <c r="AP46" s="563">
        <v>56</v>
      </c>
      <c r="AQ46" s="563">
        <v>800</v>
      </c>
      <c r="AR46" s="563">
        <v>1148</v>
      </c>
      <c r="AS46" s="563">
        <v>764</v>
      </c>
      <c r="AT46" s="563">
        <v>316</v>
      </c>
      <c r="AU46" s="564">
        <v>85</v>
      </c>
      <c r="AV46" s="563">
        <v>5239</v>
      </c>
      <c r="AW46" s="563">
        <v>4608</v>
      </c>
      <c r="AX46" s="563">
        <v>778</v>
      </c>
      <c r="AY46" s="563">
        <v>641</v>
      </c>
      <c r="AZ46" s="563">
        <v>3185</v>
      </c>
      <c r="BA46" s="563">
        <v>4</v>
      </c>
      <c r="BB46" s="563">
        <v>631</v>
      </c>
      <c r="BC46" s="563">
        <v>512</v>
      </c>
      <c r="BD46" s="563">
        <v>119</v>
      </c>
      <c r="BE46" s="564">
        <v>14267</v>
      </c>
      <c r="BF46" s="563">
        <v>22056</v>
      </c>
      <c r="BG46" s="563">
        <v>2763</v>
      </c>
      <c r="BH46" s="563">
        <v>1550</v>
      </c>
      <c r="BI46" s="563">
        <v>747</v>
      </c>
      <c r="BJ46" s="563">
        <v>419</v>
      </c>
      <c r="BK46" s="563">
        <v>47</v>
      </c>
      <c r="BL46" s="563">
        <v>14247</v>
      </c>
      <c r="BM46" s="563">
        <v>1590</v>
      </c>
      <c r="BN46" s="563">
        <v>137</v>
      </c>
      <c r="BO46" s="564">
        <v>1004</v>
      </c>
      <c r="BP46" s="563">
        <v>2243</v>
      </c>
      <c r="BQ46" s="563">
        <v>72</v>
      </c>
      <c r="BR46" s="563">
        <v>884</v>
      </c>
      <c r="BS46" s="563">
        <v>188060</v>
      </c>
      <c r="BT46" s="563">
        <v>96856</v>
      </c>
      <c r="BU46" s="563">
        <v>51778</v>
      </c>
      <c r="BV46" s="563">
        <v>10929</v>
      </c>
      <c r="BW46" s="563">
        <v>1376</v>
      </c>
      <c r="BX46" s="563">
        <v>1289</v>
      </c>
      <c r="BY46" s="564">
        <v>25832</v>
      </c>
    </row>
    <row r="47" spans="1:77" ht="25.5" customHeight="1">
      <c r="A47" s="388"/>
      <c r="B47" s="389" t="s">
        <v>464</v>
      </c>
      <c r="C47" s="390"/>
      <c r="D47" s="391"/>
      <c r="E47" s="392" t="s">
        <v>763</v>
      </c>
      <c r="F47" s="393"/>
      <c r="G47" s="563">
        <v>3971415</v>
      </c>
      <c r="H47" s="563">
        <v>2338495</v>
      </c>
      <c r="I47" s="563">
        <v>860479</v>
      </c>
      <c r="J47" s="563">
        <v>290123</v>
      </c>
      <c r="K47" s="563">
        <v>277227</v>
      </c>
      <c r="L47" s="563">
        <v>12896</v>
      </c>
      <c r="M47" s="563">
        <v>570356</v>
      </c>
      <c r="N47" s="563">
        <v>6720</v>
      </c>
      <c r="O47" s="563">
        <v>166800</v>
      </c>
      <c r="P47" s="564">
        <v>164051</v>
      </c>
      <c r="Q47" s="563">
        <v>2749</v>
      </c>
      <c r="R47" s="563">
        <v>392916</v>
      </c>
      <c r="S47" s="563">
        <v>142472</v>
      </c>
      <c r="T47" s="563">
        <v>250444</v>
      </c>
      <c r="U47" s="563">
        <v>3920</v>
      </c>
      <c r="V47" s="563">
        <v>1478016</v>
      </c>
      <c r="W47" s="563">
        <v>42316</v>
      </c>
      <c r="X47" s="563">
        <v>3698</v>
      </c>
      <c r="Y47" s="563">
        <v>38618</v>
      </c>
      <c r="Z47" s="564">
        <v>1435700</v>
      </c>
      <c r="AA47" s="563">
        <v>14182</v>
      </c>
      <c r="AB47" s="563">
        <v>86996</v>
      </c>
      <c r="AC47" s="563">
        <v>26792</v>
      </c>
      <c r="AD47" s="563">
        <v>62402</v>
      </c>
      <c r="AE47" s="563">
        <v>186947</v>
      </c>
      <c r="AF47" s="563">
        <v>375882</v>
      </c>
      <c r="AG47" s="563">
        <v>668573</v>
      </c>
      <c r="AH47" s="563">
        <v>13926</v>
      </c>
      <c r="AI47" s="563">
        <v>774688</v>
      </c>
      <c r="AJ47" s="563">
        <v>858232</v>
      </c>
      <c r="AK47" s="564">
        <v>368255</v>
      </c>
      <c r="AL47" s="563">
        <v>235565</v>
      </c>
      <c r="AM47" s="563">
        <v>232539</v>
      </c>
      <c r="AN47" s="563">
        <v>161703</v>
      </c>
      <c r="AO47" s="563">
        <v>37083</v>
      </c>
      <c r="AP47" s="563">
        <v>5102</v>
      </c>
      <c r="AQ47" s="563">
        <v>47485</v>
      </c>
      <c r="AR47" s="563">
        <v>63446</v>
      </c>
      <c r="AS47" s="563">
        <v>6578</v>
      </c>
      <c r="AT47" s="563">
        <v>635</v>
      </c>
      <c r="AU47" s="564">
        <v>1374</v>
      </c>
      <c r="AV47" s="563">
        <v>70836</v>
      </c>
      <c r="AW47" s="563">
        <v>65566</v>
      </c>
      <c r="AX47" s="563">
        <v>47723</v>
      </c>
      <c r="AY47" s="563">
        <v>16181</v>
      </c>
      <c r="AZ47" s="563">
        <v>997</v>
      </c>
      <c r="BA47" s="563">
        <v>665</v>
      </c>
      <c r="BB47" s="563">
        <v>5270</v>
      </c>
      <c r="BC47" s="563">
        <v>4286</v>
      </c>
      <c r="BD47" s="563">
        <v>984</v>
      </c>
      <c r="BE47" s="564">
        <v>3026</v>
      </c>
      <c r="BF47" s="563">
        <v>103218</v>
      </c>
      <c r="BG47" s="563">
        <v>34091</v>
      </c>
      <c r="BH47" s="563">
        <v>15412</v>
      </c>
      <c r="BI47" s="563">
        <v>4333</v>
      </c>
      <c r="BJ47" s="563">
        <v>905</v>
      </c>
      <c r="BK47" s="563">
        <v>13441</v>
      </c>
      <c r="BL47" s="563">
        <v>27857</v>
      </c>
      <c r="BM47" s="563">
        <v>23471</v>
      </c>
      <c r="BN47" s="563">
        <v>1898</v>
      </c>
      <c r="BO47" s="564">
        <v>1492</v>
      </c>
      <c r="BP47" s="563">
        <v>9026</v>
      </c>
      <c r="BQ47" s="563">
        <v>5383</v>
      </c>
      <c r="BR47" s="563">
        <v>29472</v>
      </c>
      <c r="BS47" s="563">
        <v>489977</v>
      </c>
      <c r="BT47" s="563">
        <v>56957</v>
      </c>
      <c r="BU47" s="563">
        <v>56884</v>
      </c>
      <c r="BV47" s="563">
        <v>4339</v>
      </c>
      <c r="BW47" s="563">
        <v>153016</v>
      </c>
      <c r="BX47" s="563">
        <v>18907</v>
      </c>
      <c r="BY47" s="564">
        <v>199874</v>
      </c>
    </row>
    <row r="48" spans="1:77" ht="25.5" customHeight="1">
      <c r="A48" s="388"/>
      <c r="B48" s="389" t="s">
        <v>465</v>
      </c>
      <c r="C48" s="390"/>
      <c r="D48" s="391"/>
      <c r="E48" s="392" t="s">
        <v>466</v>
      </c>
      <c r="F48" s="393"/>
      <c r="G48" s="563">
        <v>1317345</v>
      </c>
      <c r="H48" s="563">
        <v>561687</v>
      </c>
      <c r="I48" s="563">
        <v>288340</v>
      </c>
      <c r="J48" s="563">
        <v>165578</v>
      </c>
      <c r="K48" s="563">
        <v>161103</v>
      </c>
      <c r="L48" s="563">
        <v>4475</v>
      </c>
      <c r="M48" s="563">
        <v>122762</v>
      </c>
      <c r="N48" s="563">
        <v>1852</v>
      </c>
      <c r="O48" s="563">
        <v>64440</v>
      </c>
      <c r="P48" s="564">
        <v>61653</v>
      </c>
      <c r="Q48" s="563">
        <v>2787</v>
      </c>
      <c r="R48" s="563">
        <v>55537</v>
      </c>
      <c r="S48" s="563">
        <v>19157</v>
      </c>
      <c r="T48" s="563">
        <v>36380</v>
      </c>
      <c r="U48" s="563">
        <v>933</v>
      </c>
      <c r="V48" s="563">
        <v>273347</v>
      </c>
      <c r="W48" s="563">
        <v>16299</v>
      </c>
      <c r="X48" s="563">
        <v>1052</v>
      </c>
      <c r="Y48" s="563">
        <v>15247</v>
      </c>
      <c r="Z48" s="564">
        <v>257048</v>
      </c>
      <c r="AA48" s="563">
        <v>2315</v>
      </c>
      <c r="AB48" s="563">
        <v>11081</v>
      </c>
      <c r="AC48" s="563">
        <v>4742</v>
      </c>
      <c r="AD48" s="563">
        <v>14556</v>
      </c>
      <c r="AE48" s="563">
        <v>75695</v>
      </c>
      <c r="AF48" s="563">
        <v>27735</v>
      </c>
      <c r="AG48" s="563">
        <v>116831</v>
      </c>
      <c r="AH48" s="563">
        <v>4093</v>
      </c>
      <c r="AI48" s="563">
        <v>612845</v>
      </c>
      <c r="AJ48" s="563">
        <v>142813</v>
      </c>
      <c r="AK48" s="564">
        <v>92453</v>
      </c>
      <c r="AL48" s="563">
        <v>52593</v>
      </c>
      <c r="AM48" s="563">
        <v>51486</v>
      </c>
      <c r="AN48" s="563">
        <v>47295</v>
      </c>
      <c r="AO48" s="563">
        <v>31796</v>
      </c>
      <c r="AP48" s="563">
        <v>186</v>
      </c>
      <c r="AQ48" s="563">
        <v>5226</v>
      </c>
      <c r="AR48" s="563">
        <v>8056</v>
      </c>
      <c r="AS48" s="563">
        <v>1619</v>
      </c>
      <c r="AT48" s="563">
        <v>15</v>
      </c>
      <c r="AU48" s="564">
        <v>397</v>
      </c>
      <c r="AV48" s="563">
        <v>4191</v>
      </c>
      <c r="AW48" s="563">
        <v>3186</v>
      </c>
      <c r="AX48" s="563">
        <v>842</v>
      </c>
      <c r="AY48" s="563">
        <v>1295</v>
      </c>
      <c r="AZ48" s="563">
        <v>525</v>
      </c>
      <c r="BA48" s="563">
        <v>524</v>
      </c>
      <c r="BB48" s="563">
        <v>1005</v>
      </c>
      <c r="BC48" s="563">
        <v>817</v>
      </c>
      <c r="BD48" s="563">
        <v>188</v>
      </c>
      <c r="BE48" s="564">
        <v>1107</v>
      </c>
      <c r="BF48" s="563">
        <v>32813</v>
      </c>
      <c r="BG48" s="563">
        <v>7315</v>
      </c>
      <c r="BH48" s="563">
        <v>2571</v>
      </c>
      <c r="BI48" s="563">
        <v>1945</v>
      </c>
      <c r="BJ48" s="563">
        <v>233</v>
      </c>
      <c r="BK48" s="563">
        <v>2566</v>
      </c>
      <c r="BL48" s="563">
        <v>13218</v>
      </c>
      <c r="BM48" s="563">
        <v>1597</v>
      </c>
      <c r="BN48" s="563">
        <v>178</v>
      </c>
      <c r="BO48" s="564">
        <v>683</v>
      </c>
      <c r="BP48" s="563">
        <v>8322</v>
      </c>
      <c r="BQ48" s="563">
        <v>1500</v>
      </c>
      <c r="BR48" s="563">
        <v>7047</v>
      </c>
      <c r="BS48" s="563">
        <v>50360</v>
      </c>
      <c r="BT48" s="563">
        <v>15546</v>
      </c>
      <c r="BU48" s="563">
        <v>3188</v>
      </c>
      <c r="BV48" s="563">
        <v>2045</v>
      </c>
      <c r="BW48" s="563">
        <v>6496</v>
      </c>
      <c r="BX48" s="563">
        <v>3454</v>
      </c>
      <c r="BY48" s="564">
        <v>19631</v>
      </c>
    </row>
    <row r="49" spans="1:77" ht="25.5" customHeight="1">
      <c r="A49" s="388"/>
      <c r="B49" s="389" t="s">
        <v>467</v>
      </c>
      <c r="C49" s="390"/>
      <c r="D49" s="391"/>
      <c r="E49" s="392" t="s">
        <v>764</v>
      </c>
      <c r="F49" s="393"/>
      <c r="G49" s="563">
        <v>389561</v>
      </c>
      <c r="H49" s="563">
        <v>271544</v>
      </c>
      <c r="I49" s="563">
        <v>66065</v>
      </c>
      <c r="J49" s="563">
        <v>24619</v>
      </c>
      <c r="K49" s="563">
        <v>24443</v>
      </c>
      <c r="L49" s="563">
        <v>176</v>
      </c>
      <c r="M49" s="563">
        <v>41446</v>
      </c>
      <c r="N49" s="563">
        <v>1525</v>
      </c>
      <c r="O49" s="563">
        <v>27458</v>
      </c>
      <c r="P49" s="564">
        <v>26817</v>
      </c>
      <c r="Q49" s="563">
        <v>641</v>
      </c>
      <c r="R49" s="563">
        <v>12271</v>
      </c>
      <c r="S49" s="563">
        <v>9326</v>
      </c>
      <c r="T49" s="563">
        <v>2945</v>
      </c>
      <c r="U49" s="563">
        <v>192</v>
      </c>
      <c r="V49" s="563">
        <v>205479</v>
      </c>
      <c r="W49" s="563">
        <v>8900</v>
      </c>
      <c r="X49" s="563">
        <v>105</v>
      </c>
      <c r="Y49" s="563">
        <v>8795</v>
      </c>
      <c r="Z49" s="564">
        <v>196579</v>
      </c>
      <c r="AA49" s="563">
        <v>3824</v>
      </c>
      <c r="AB49" s="563">
        <v>8471</v>
      </c>
      <c r="AC49" s="563">
        <v>3063</v>
      </c>
      <c r="AD49" s="563">
        <v>10716</v>
      </c>
      <c r="AE49" s="563">
        <v>43611</v>
      </c>
      <c r="AF49" s="563">
        <v>33013</v>
      </c>
      <c r="AG49" s="563">
        <v>91374</v>
      </c>
      <c r="AH49" s="563">
        <v>2507</v>
      </c>
      <c r="AI49" s="563">
        <v>6544</v>
      </c>
      <c r="AJ49" s="563">
        <v>111473</v>
      </c>
      <c r="AK49" s="564">
        <v>55452</v>
      </c>
      <c r="AL49" s="563">
        <v>3180</v>
      </c>
      <c r="AM49" s="563">
        <v>3128</v>
      </c>
      <c r="AN49" s="563">
        <v>2579</v>
      </c>
      <c r="AO49" s="563">
        <v>1143</v>
      </c>
      <c r="AP49" s="563">
        <v>66</v>
      </c>
      <c r="AQ49" s="563">
        <v>221</v>
      </c>
      <c r="AR49" s="563">
        <v>926</v>
      </c>
      <c r="AS49" s="563">
        <v>202</v>
      </c>
      <c r="AT49" s="563">
        <v>6</v>
      </c>
      <c r="AU49" s="564">
        <v>15</v>
      </c>
      <c r="AV49" s="563">
        <v>549</v>
      </c>
      <c r="AW49" s="563">
        <v>248</v>
      </c>
      <c r="AX49" s="563">
        <v>198</v>
      </c>
      <c r="AY49" s="563">
        <v>29</v>
      </c>
      <c r="AZ49" s="563">
        <v>18</v>
      </c>
      <c r="BA49" s="563">
        <v>3</v>
      </c>
      <c r="BB49" s="563">
        <v>301</v>
      </c>
      <c r="BC49" s="563">
        <v>244</v>
      </c>
      <c r="BD49" s="563">
        <v>57</v>
      </c>
      <c r="BE49" s="564">
        <v>52</v>
      </c>
      <c r="BF49" s="563">
        <v>51674</v>
      </c>
      <c r="BG49" s="563">
        <v>9087</v>
      </c>
      <c r="BH49" s="563">
        <v>6863</v>
      </c>
      <c r="BI49" s="563">
        <v>2071</v>
      </c>
      <c r="BJ49" s="563">
        <v>112</v>
      </c>
      <c r="BK49" s="563">
        <v>41</v>
      </c>
      <c r="BL49" s="563">
        <v>37065</v>
      </c>
      <c r="BM49" s="563">
        <v>1101</v>
      </c>
      <c r="BN49" s="563">
        <v>9</v>
      </c>
      <c r="BO49" s="564">
        <v>1208</v>
      </c>
      <c r="BP49" s="563">
        <v>3123</v>
      </c>
      <c r="BQ49" s="563">
        <v>81</v>
      </c>
      <c r="BR49" s="563">
        <v>598</v>
      </c>
      <c r="BS49" s="563">
        <v>56021</v>
      </c>
      <c r="BT49" s="563">
        <v>7488</v>
      </c>
      <c r="BU49" s="563">
        <v>2950</v>
      </c>
      <c r="BV49" s="563">
        <v>357</v>
      </c>
      <c r="BW49" s="563">
        <v>314</v>
      </c>
      <c r="BX49" s="563">
        <v>5729</v>
      </c>
      <c r="BY49" s="564">
        <v>39183</v>
      </c>
    </row>
    <row r="50" spans="1:77" ht="25.5" customHeight="1">
      <c r="A50" s="388"/>
      <c r="B50" s="389" t="s">
        <v>468</v>
      </c>
      <c r="C50" s="390"/>
      <c r="D50" s="391"/>
      <c r="E50" s="392" t="s">
        <v>765</v>
      </c>
      <c r="F50" s="393"/>
      <c r="G50" s="563">
        <v>3890</v>
      </c>
      <c r="H50" s="563">
        <v>762</v>
      </c>
      <c r="I50" s="563">
        <v>304</v>
      </c>
      <c r="J50" s="563">
        <v>140</v>
      </c>
      <c r="K50" s="563">
        <v>135</v>
      </c>
      <c r="L50" s="563">
        <v>5</v>
      </c>
      <c r="M50" s="563">
        <v>164</v>
      </c>
      <c r="N50" s="563">
        <v>2</v>
      </c>
      <c r="O50" s="563">
        <v>85</v>
      </c>
      <c r="P50" s="564">
        <v>83</v>
      </c>
      <c r="Q50" s="563">
        <v>2</v>
      </c>
      <c r="R50" s="563">
        <v>75</v>
      </c>
      <c r="S50" s="563">
        <v>29</v>
      </c>
      <c r="T50" s="563">
        <v>46</v>
      </c>
      <c r="U50" s="563">
        <v>2</v>
      </c>
      <c r="V50" s="563">
        <v>458</v>
      </c>
      <c r="W50" s="563">
        <v>20</v>
      </c>
      <c r="X50" s="563">
        <v>2</v>
      </c>
      <c r="Y50" s="563">
        <v>18</v>
      </c>
      <c r="Z50" s="564">
        <v>438</v>
      </c>
      <c r="AA50" s="563">
        <v>4</v>
      </c>
      <c r="AB50" s="563">
        <v>20</v>
      </c>
      <c r="AC50" s="563">
        <v>11</v>
      </c>
      <c r="AD50" s="563">
        <v>30</v>
      </c>
      <c r="AE50" s="563">
        <v>96</v>
      </c>
      <c r="AF50" s="563">
        <v>74</v>
      </c>
      <c r="AG50" s="563">
        <v>197</v>
      </c>
      <c r="AH50" s="563">
        <v>6</v>
      </c>
      <c r="AI50" s="563">
        <v>954</v>
      </c>
      <c r="AJ50" s="563">
        <v>2174</v>
      </c>
      <c r="AK50" s="564">
        <v>2070</v>
      </c>
      <c r="AL50" s="563">
        <v>1777</v>
      </c>
      <c r="AM50" s="563">
        <v>1690</v>
      </c>
      <c r="AN50" s="563">
        <v>1326</v>
      </c>
      <c r="AO50" s="563">
        <v>581</v>
      </c>
      <c r="AP50" s="563">
        <v>46</v>
      </c>
      <c r="AQ50" s="563">
        <v>131</v>
      </c>
      <c r="AR50" s="563">
        <v>436</v>
      </c>
      <c r="AS50" s="563">
        <v>122</v>
      </c>
      <c r="AT50" s="563">
        <v>4</v>
      </c>
      <c r="AU50" s="564">
        <v>6</v>
      </c>
      <c r="AV50" s="563">
        <v>364</v>
      </c>
      <c r="AW50" s="563">
        <v>331</v>
      </c>
      <c r="AX50" s="563">
        <v>244</v>
      </c>
      <c r="AY50" s="563">
        <v>51</v>
      </c>
      <c r="AZ50" s="563">
        <v>32</v>
      </c>
      <c r="BA50" s="563">
        <v>4</v>
      </c>
      <c r="BB50" s="563">
        <v>33</v>
      </c>
      <c r="BC50" s="563">
        <v>27</v>
      </c>
      <c r="BD50" s="563">
        <v>6</v>
      </c>
      <c r="BE50" s="564">
        <v>87</v>
      </c>
      <c r="BF50" s="563">
        <v>79</v>
      </c>
      <c r="BG50" s="563">
        <v>28</v>
      </c>
      <c r="BH50" s="563">
        <v>16</v>
      </c>
      <c r="BI50" s="563">
        <v>4</v>
      </c>
      <c r="BJ50" s="563">
        <v>1</v>
      </c>
      <c r="BK50" s="563">
        <v>7</v>
      </c>
      <c r="BL50" s="563">
        <v>18</v>
      </c>
      <c r="BM50" s="563">
        <v>9</v>
      </c>
      <c r="BN50" s="563">
        <v>2</v>
      </c>
      <c r="BO50" s="564">
        <v>3</v>
      </c>
      <c r="BP50" s="563">
        <v>8</v>
      </c>
      <c r="BQ50" s="563">
        <v>11</v>
      </c>
      <c r="BR50" s="563">
        <v>214</v>
      </c>
      <c r="BS50" s="563">
        <v>104</v>
      </c>
      <c r="BT50" s="563">
        <v>11</v>
      </c>
      <c r="BU50" s="563">
        <v>7</v>
      </c>
      <c r="BV50" s="563">
        <v>4</v>
      </c>
      <c r="BW50" s="563">
        <v>22</v>
      </c>
      <c r="BX50" s="563">
        <v>14</v>
      </c>
      <c r="BY50" s="564">
        <v>46</v>
      </c>
    </row>
    <row r="51" spans="1:77" ht="25.5" customHeight="1">
      <c r="A51" s="388"/>
      <c r="B51" s="389" t="s">
        <v>469</v>
      </c>
      <c r="C51" s="390"/>
      <c r="D51" s="391"/>
      <c r="E51" s="392" t="s">
        <v>766</v>
      </c>
      <c r="F51" s="393"/>
      <c r="G51" s="563">
        <v>11956</v>
      </c>
      <c r="H51" s="563">
        <v>11352</v>
      </c>
      <c r="I51" s="563">
        <v>2267</v>
      </c>
      <c r="J51" s="563">
        <v>1186</v>
      </c>
      <c r="K51" s="563">
        <v>1165</v>
      </c>
      <c r="L51" s="563">
        <v>21</v>
      </c>
      <c r="M51" s="563">
        <v>1081</v>
      </c>
      <c r="N51" s="563">
        <v>55</v>
      </c>
      <c r="O51" s="563">
        <v>466</v>
      </c>
      <c r="P51" s="564">
        <v>458</v>
      </c>
      <c r="Q51" s="563">
        <v>8</v>
      </c>
      <c r="R51" s="563">
        <v>556</v>
      </c>
      <c r="S51" s="563">
        <v>422</v>
      </c>
      <c r="T51" s="563">
        <v>134</v>
      </c>
      <c r="U51" s="563">
        <v>4</v>
      </c>
      <c r="V51" s="563">
        <v>9085</v>
      </c>
      <c r="W51" s="563">
        <v>116</v>
      </c>
      <c r="X51" s="563">
        <v>2</v>
      </c>
      <c r="Y51" s="563">
        <v>114</v>
      </c>
      <c r="Z51" s="564">
        <v>8969</v>
      </c>
      <c r="AA51" s="563">
        <v>238</v>
      </c>
      <c r="AB51" s="563">
        <v>319</v>
      </c>
      <c r="AC51" s="563">
        <v>13</v>
      </c>
      <c r="AD51" s="563">
        <v>393</v>
      </c>
      <c r="AE51" s="563">
        <v>1832</v>
      </c>
      <c r="AF51" s="563">
        <v>1268</v>
      </c>
      <c r="AG51" s="563">
        <v>4857</v>
      </c>
      <c r="AH51" s="563">
        <v>49</v>
      </c>
      <c r="AI51" s="563">
        <v>0</v>
      </c>
      <c r="AJ51" s="563">
        <v>604</v>
      </c>
      <c r="AK51" s="564">
        <v>604</v>
      </c>
      <c r="AL51" s="563">
        <v>285</v>
      </c>
      <c r="AM51" s="563">
        <v>285</v>
      </c>
      <c r="AN51" s="563">
        <v>258</v>
      </c>
      <c r="AO51" s="563">
        <v>130</v>
      </c>
      <c r="AP51" s="563">
        <v>6</v>
      </c>
      <c r="AQ51" s="563">
        <v>21</v>
      </c>
      <c r="AR51" s="563">
        <v>101</v>
      </c>
      <c r="AS51" s="563">
        <v>0</v>
      </c>
      <c r="AT51" s="563">
        <v>0</v>
      </c>
      <c r="AU51" s="564">
        <v>0</v>
      </c>
      <c r="AV51" s="563">
        <v>27</v>
      </c>
      <c r="AW51" s="563">
        <v>24</v>
      </c>
      <c r="AX51" s="563">
        <v>20</v>
      </c>
      <c r="AY51" s="563">
        <v>2</v>
      </c>
      <c r="AZ51" s="563">
        <v>1</v>
      </c>
      <c r="BA51" s="563">
        <v>1</v>
      </c>
      <c r="BB51" s="563">
        <v>3</v>
      </c>
      <c r="BC51" s="563">
        <v>2</v>
      </c>
      <c r="BD51" s="563">
        <v>1</v>
      </c>
      <c r="BE51" s="564">
        <v>0</v>
      </c>
      <c r="BF51" s="563">
        <v>201</v>
      </c>
      <c r="BG51" s="563">
        <v>201</v>
      </c>
      <c r="BH51" s="563">
        <v>201</v>
      </c>
      <c r="BI51" s="563">
        <v>0</v>
      </c>
      <c r="BJ51" s="563">
        <v>0</v>
      </c>
      <c r="BK51" s="563">
        <v>0</v>
      </c>
      <c r="BL51" s="563">
        <v>0</v>
      </c>
      <c r="BM51" s="563">
        <v>0</v>
      </c>
      <c r="BN51" s="563">
        <v>0</v>
      </c>
      <c r="BO51" s="564">
        <v>0</v>
      </c>
      <c r="BP51" s="563">
        <v>0</v>
      </c>
      <c r="BQ51" s="563">
        <v>0</v>
      </c>
      <c r="BR51" s="563">
        <v>118</v>
      </c>
      <c r="BS51" s="563">
        <v>0</v>
      </c>
      <c r="BT51" s="563">
        <v>0</v>
      </c>
      <c r="BU51" s="563">
        <v>0</v>
      </c>
      <c r="BV51" s="563">
        <v>0</v>
      </c>
      <c r="BW51" s="563">
        <v>0</v>
      </c>
      <c r="BX51" s="563">
        <v>0</v>
      </c>
      <c r="BY51" s="564">
        <v>0</v>
      </c>
    </row>
    <row r="52" spans="1:77" ht="25.5" customHeight="1">
      <c r="A52" s="388"/>
      <c r="B52" s="389" t="s">
        <v>470</v>
      </c>
      <c r="C52" s="390"/>
      <c r="D52" s="391"/>
      <c r="E52" s="392" t="s">
        <v>767</v>
      </c>
      <c r="F52" s="393"/>
      <c r="G52" s="563">
        <v>0</v>
      </c>
      <c r="H52" s="563">
        <v>0</v>
      </c>
      <c r="I52" s="563">
        <v>0</v>
      </c>
      <c r="J52" s="563">
        <v>0</v>
      </c>
      <c r="K52" s="563">
        <v>0</v>
      </c>
      <c r="L52" s="563">
        <v>0</v>
      </c>
      <c r="M52" s="563">
        <v>0</v>
      </c>
      <c r="N52" s="563">
        <v>0</v>
      </c>
      <c r="O52" s="563">
        <v>0</v>
      </c>
      <c r="P52" s="564">
        <v>0</v>
      </c>
      <c r="Q52" s="563">
        <v>0</v>
      </c>
      <c r="R52" s="563">
        <v>0</v>
      </c>
      <c r="S52" s="563">
        <v>0</v>
      </c>
      <c r="T52" s="563">
        <v>0</v>
      </c>
      <c r="U52" s="563">
        <v>0</v>
      </c>
      <c r="V52" s="563">
        <v>0</v>
      </c>
      <c r="W52" s="563">
        <v>0</v>
      </c>
      <c r="X52" s="563">
        <v>0</v>
      </c>
      <c r="Y52" s="563">
        <v>0</v>
      </c>
      <c r="Z52" s="564">
        <v>0</v>
      </c>
      <c r="AA52" s="563">
        <v>0</v>
      </c>
      <c r="AB52" s="563">
        <v>0</v>
      </c>
      <c r="AC52" s="563">
        <v>0</v>
      </c>
      <c r="AD52" s="563">
        <v>0</v>
      </c>
      <c r="AE52" s="563">
        <v>0</v>
      </c>
      <c r="AF52" s="563">
        <v>0</v>
      </c>
      <c r="AG52" s="563">
        <v>0</v>
      </c>
      <c r="AH52" s="563">
        <v>0</v>
      </c>
      <c r="AI52" s="563">
        <v>0</v>
      </c>
      <c r="AJ52" s="563">
        <v>0</v>
      </c>
      <c r="AK52" s="564">
        <v>0</v>
      </c>
      <c r="AL52" s="563">
        <v>0</v>
      </c>
      <c r="AM52" s="563">
        <v>0</v>
      </c>
      <c r="AN52" s="563">
        <v>0</v>
      </c>
      <c r="AO52" s="563">
        <v>0</v>
      </c>
      <c r="AP52" s="563">
        <v>0</v>
      </c>
      <c r="AQ52" s="563">
        <v>0</v>
      </c>
      <c r="AR52" s="563">
        <v>0</v>
      </c>
      <c r="AS52" s="563">
        <v>0</v>
      </c>
      <c r="AT52" s="563">
        <v>0</v>
      </c>
      <c r="AU52" s="564">
        <v>0</v>
      </c>
      <c r="AV52" s="563">
        <v>0</v>
      </c>
      <c r="AW52" s="563">
        <v>0</v>
      </c>
      <c r="AX52" s="563">
        <v>0</v>
      </c>
      <c r="AY52" s="563">
        <v>0</v>
      </c>
      <c r="AZ52" s="563">
        <v>0</v>
      </c>
      <c r="BA52" s="563">
        <v>0</v>
      </c>
      <c r="BB52" s="563">
        <v>0</v>
      </c>
      <c r="BC52" s="563">
        <v>0</v>
      </c>
      <c r="BD52" s="563">
        <v>0</v>
      </c>
      <c r="BE52" s="564">
        <v>0</v>
      </c>
      <c r="BF52" s="563">
        <v>0</v>
      </c>
      <c r="BG52" s="563">
        <v>0</v>
      </c>
      <c r="BH52" s="563">
        <v>0</v>
      </c>
      <c r="BI52" s="563">
        <v>0</v>
      </c>
      <c r="BJ52" s="563">
        <v>0</v>
      </c>
      <c r="BK52" s="563">
        <v>0</v>
      </c>
      <c r="BL52" s="563">
        <v>0</v>
      </c>
      <c r="BM52" s="563">
        <v>0</v>
      </c>
      <c r="BN52" s="563">
        <v>0</v>
      </c>
      <c r="BO52" s="564">
        <v>0</v>
      </c>
      <c r="BP52" s="563">
        <v>0</v>
      </c>
      <c r="BQ52" s="563">
        <v>0</v>
      </c>
      <c r="BR52" s="563">
        <v>0</v>
      </c>
      <c r="BS52" s="563">
        <v>0</v>
      </c>
      <c r="BT52" s="563">
        <v>0</v>
      </c>
      <c r="BU52" s="563">
        <v>0</v>
      </c>
      <c r="BV52" s="563">
        <v>0</v>
      </c>
      <c r="BW52" s="563">
        <v>0</v>
      </c>
      <c r="BX52" s="563">
        <v>0</v>
      </c>
      <c r="BY52" s="564">
        <v>0</v>
      </c>
    </row>
    <row r="53" spans="1:77" ht="25.5" customHeight="1">
      <c r="A53" s="388"/>
      <c r="B53" s="389" t="s">
        <v>471</v>
      </c>
      <c r="C53" s="390"/>
      <c r="D53" s="391"/>
      <c r="E53" s="392" t="s">
        <v>768</v>
      </c>
      <c r="F53" s="393"/>
      <c r="G53" s="563">
        <v>18515</v>
      </c>
      <c r="H53" s="563">
        <v>16272</v>
      </c>
      <c r="I53" s="563">
        <v>10923</v>
      </c>
      <c r="J53" s="563">
        <v>3984</v>
      </c>
      <c r="K53" s="563">
        <v>3910</v>
      </c>
      <c r="L53" s="563">
        <v>74</v>
      </c>
      <c r="M53" s="563">
        <v>6939</v>
      </c>
      <c r="N53" s="563">
        <v>91</v>
      </c>
      <c r="O53" s="563">
        <v>4719</v>
      </c>
      <c r="P53" s="564">
        <v>4668</v>
      </c>
      <c r="Q53" s="563">
        <v>51</v>
      </c>
      <c r="R53" s="563">
        <v>2046</v>
      </c>
      <c r="S53" s="563">
        <v>588</v>
      </c>
      <c r="T53" s="563">
        <v>1458</v>
      </c>
      <c r="U53" s="563">
        <v>83</v>
      </c>
      <c r="V53" s="563">
        <v>5349</v>
      </c>
      <c r="W53" s="563">
        <v>313</v>
      </c>
      <c r="X53" s="563">
        <v>24</v>
      </c>
      <c r="Y53" s="563">
        <v>289</v>
      </c>
      <c r="Z53" s="564">
        <v>5036</v>
      </c>
      <c r="AA53" s="563">
        <v>19</v>
      </c>
      <c r="AB53" s="563">
        <v>131</v>
      </c>
      <c r="AC53" s="563">
        <v>35</v>
      </c>
      <c r="AD53" s="563">
        <v>428</v>
      </c>
      <c r="AE53" s="563">
        <v>1728</v>
      </c>
      <c r="AF53" s="563">
        <v>395</v>
      </c>
      <c r="AG53" s="563">
        <v>2191</v>
      </c>
      <c r="AH53" s="563">
        <v>109</v>
      </c>
      <c r="AI53" s="563">
        <v>1539</v>
      </c>
      <c r="AJ53" s="563">
        <v>704</v>
      </c>
      <c r="AK53" s="564">
        <v>625</v>
      </c>
      <c r="AL53" s="563">
        <v>245</v>
      </c>
      <c r="AM53" s="563">
        <v>233</v>
      </c>
      <c r="AN53" s="563">
        <v>181</v>
      </c>
      <c r="AO53" s="563">
        <v>77</v>
      </c>
      <c r="AP53" s="563">
        <v>6</v>
      </c>
      <c r="AQ53" s="563">
        <v>18</v>
      </c>
      <c r="AR53" s="563">
        <v>61</v>
      </c>
      <c r="AS53" s="563">
        <v>17</v>
      </c>
      <c r="AT53" s="563">
        <v>1</v>
      </c>
      <c r="AU53" s="564">
        <v>1</v>
      </c>
      <c r="AV53" s="563">
        <v>52</v>
      </c>
      <c r="AW53" s="563">
        <v>47</v>
      </c>
      <c r="AX53" s="563">
        <v>34</v>
      </c>
      <c r="AY53" s="563">
        <v>7</v>
      </c>
      <c r="AZ53" s="563">
        <v>5</v>
      </c>
      <c r="BA53" s="563">
        <v>1</v>
      </c>
      <c r="BB53" s="563">
        <v>5</v>
      </c>
      <c r="BC53" s="563">
        <v>4</v>
      </c>
      <c r="BD53" s="563">
        <v>1</v>
      </c>
      <c r="BE53" s="564">
        <v>12</v>
      </c>
      <c r="BF53" s="563">
        <v>271</v>
      </c>
      <c r="BG53" s="563">
        <v>93</v>
      </c>
      <c r="BH53" s="563">
        <v>52</v>
      </c>
      <c r="BI53" s="563">
        <v>13</v>
      </c>
      <c r="BJ53" s="563">
        <v>4</v>
      </c>
      <c r="BK53" s="563">
        <v>24</v>
      </c>
      <c r="BL53" s="563">
        <v>71</v>
      </c>
      <c r="BM53" s="563">
        <v>30</v>
      </c>
      <c r="BN53" s="563">
        <v>7</v>
      </c>
      <c r="BO53" s="564">
        <v>9</v>
      </c>
      <c r="BP53" s="563">
        <v>26</v>
      </c>
      <c r="BQ53" s="563">
        <v>35</v>
      </c>
      <c r="BR53" s="563">
        <v>109</v>
      </c>
      <c r="BS53" s="563">
        <v>79</v>
      </c>
      <c r="BT53" s="563">
        <v>39</v>
      </c>
      <c r="BU53" s="563">
        <v>29</v>
      </c>
      <c r="BV53" s="563">
        <v>5</v>
      </c>
      <c r="BW53" s="563">
        <v>1</v>
      </c>
      <c r="BX53" s="563">
        <v>1</v>
      </c>
      <c r="BY53" s="564">
        <v>4</v>
      </c>
    </row>
    <row r="54" spans="1:77" ht="25.5" customHeight="1">
      <c r="A54" s="388"/>
      <c r="B54" s="389" t="s">
        <v>472</v>
      </c>
      <c r="C54" s="390"/>
      <c r="D54" s="391"/>
      <c r="E54" s="392" t="s">
        <v>769</v>
      </c>
      <c r="F54" s="393"/>
      <c r="G54" s="563">
        <v>144656</v>
      </c>
      <c r="H54" s="563">
        <v>64206</v>
      </c>
      <c r="I54" s="563">
        <v>18694</v>
      </c>
      <c r="J54" s="563">
        <v>8588</v>
      </c>
      <c r="K54" s="563">
        <v>8473</v>
      </c>
      <c r="L54" s="563">
        <v>115</v>
      </c>
      <c r="M54" s="563">
        <v>10106</v>
      </c>
      <c r="N54" s="563">
        <v>196</v>
      </c>
      <c r="O54" s="563">
        <v>5937</v>
      </c>
      <c r="P54" s="564">
        <v>5865</v>
      </c>
      <c r="Q54" s="563">
        <v>72</v>
      </c>
      <c r="R54" s="563">
        <v>3869</v>
      </c>
      <c r="S54" s="563">
        <v>2326</v>
      </c>
      <c r="T54" s="563">
        <v>1543</v>
      </c>
      <c r="U54" s="563">
        <v>104</v>
      </c>
      <c r="V54" s="563">
        <v>45512</v>
      </c>
      <c r="W54" s="563">
        <v>2722</v>
      </c>
      <c r="X54" s="563">
        <v>288</v>
      </c>
      <c r="Y54" s="563">
        <v>2434</v>
      </c>
      <c r="Z54" s="564">
        <v>42790</v>
      </c>
      <c r="AA54" s="563">
        <v>465</v>
      </c>
      <c r="AB54" s="563">
        <v>1362</v>
      </c>
      <c r="AC54" s="563">
        <v>682</v>
      </c>
      <c r="AD54" s="563">
        <v>1808</v>
      </c>
      <c r="AE54" s="563">
        <v>10522</v>
      </c>
      <c r="AF54" s="563">
        <v>8300</v>
      </c>
      <c r="AG54" s="563">
        <v>18294</v>
      </c>
      <c r="AH54" s="563">
        <v>1357</v>
      </c>
      <c r="AI54" s="563">
        <v>26235</v>
      </c>
      <c r="AJ54" s="563">
        <v>54215</v>
      </c>
      <c r="AK54" s="564">
        <v>18644</v>
      </c>
      <c r="AL54" s="563">
        <v>834</v>
      </c>
      <c r="AM54" s="563">
        <v>795</v>
      </c>
      <c r="AN54" s="563">
        <v>561</v>
      </c>
      <c r="AO54" s="563">
        <v>125</v>
      </c>
      <c r="AP54" s="563">
        <v>7</v>
      </c>
      <c r="AQ54" s="563">
        <v>121</v>
      </c>
      <c r="AR54" s="563">
        <v>216</v>
      </c>
      <c r="AS54" s="563">
        <v>3</v>
      </c>
      <c r="AT54" s="563">
        <v>8</v>
      </c>
      <c r="AU54" s="564">
        <v>81</v>
      </c>
      <c r="AV54" s="563">
        <v>234</v>
      </c>
      <c r="AW54" s="563">
        <v>2</v>
      </c>
      <c r="AX54" s="563">
        <v>0</v>
      </c>
      <c r="AY54" s="563">
        <v>0</v>
      </c>
      <c r="AZ54" s="563">
        <v>2</v>
      </c>
      <c r="BA54" s="563">
        <v>0</v>
      </c>
      <c r="BB54" s="563">
        <v>232</v>
      </c>
      <c r="BC54" s="563">
        <v>181</v>
      </c>
      <c r="BD54" s="563">
        <v>51</v>
      </c>
      <c r="BE54" s="564">
        <v>39</v>
      </c>
      <c r="BF54" s="563">
        <v>17448</v>
      </c>
      <c r="BG54" s="563">
        <v>3567</v>
      </c>
      <c r="BH54" s="563">
        <v>1464</v>
      </c>
      <c r="BI54" s="563">
        <v>1894</v>
      </c>
      <c r="BJ54" s="563">
        <v>134</v>
      </c>
      <c r="BK54" s="563">
        <v>75</v>
      </c>
      <c r="BL54" s="563">
        <v>11382</v>
      </c>
      <c r="BM54" s="563">
        <v>1261</v>
      </c>
      <c r="BN54" s="563">
        <v>1</v>
      </c>
      <c r="BO54" s="564">
        <v>143</v>
      </c>
      <c r="BP54" s="563">
        <v>1092</v>
      </c>
      <c r="BQ54" s="563">
        <v>2</v>
      </c>
      <c r="BR54" s="563">
        <v>362</v>
      </c>
      <c r="BS54" s="563">
        <v>35571</v>
      </c>
      <c r="BT54" s="563">
        <v>3273</v>
      </c>
      <c r="BU54" s="563">
        <v>4759</v>
      </c>
      <c r="BV54" s="563">
        <v>270</v>
      </c>
      <c r="BW54" s="563">
        <v>237</v>
      </c>
      <c r="BX54" s="563">
        <v>587</v>
      </c>
      <c r="BY54" s="564">
        <v>26445</v>
      </c>
    </row>
    <row r="55" spans="1:77" ht="25.5" customHeight="1">
      <c r="A55" s="388"/>
      <c r="B55" s="389" t="s">
        <v>473</v>
      </c>
      <c r="C55" s="390"/>
      <c r="D55" s="391"/>
      <c r="E55" s="392" t="s">
        <v>770</v>
      </c>
      <c r="F55" s="393"/>
      <c r="G55" s="563">
        <v>105937</v>
      </c>
      <c r="H55" s="563">
        <v>105937</v>
      </c>
      <c r="I55" s="563">
        <v>73894</v>
      </c>
      <c r="J55" s="563">
        <v>40002</v>
      </c>
      <c r="K55" s="563">
        <v>39393</v>
      </c>
      <c r="L55" s="563">
        <v>609</v>
      </c>
      <c r="M55" s="563">
        <v>33892</v>
      </c>
      <c r="N55" s="563">
        <v>854</v>
      </c>
      <c r="O55" s="563">
        <v>11931</v>
      </c>
      <c r="P55" s="564">
        <v>11014</v>
      </c>
      <c r="Q55" s="563">
        <v>917</v>
      </c>
      <c r="R55" s="563">
        <v>20988</v>
      </c>
      <c r="S55" s="563">
        <v>13336</v>
      </c>
      <c r="T55" s="563">
        <v>7652</v>
      </c>
      <c r="U55" s="563">
        <v>119</v>
      </c>
      <c r="V55" s="563">
        <v>32043</v>
      </c>
      <c r="W55" s="563">
        <v>6092</v>
      </c>
      <c r="X55" s="563">
        <v>184</v>
      </c>
      <c r="Y55" s="563">
        <v>5908</v>
      </c>
      <c r="Z55" s="564">
        <v>25951</v>
      </c>
      <c r="AA55" s="563">
        <v>119</v>
      </c>
      <c r="AB55" s="563">
        <v>1181</v>
      </c>
      <c r="AC55" s="563">
        <v>116</v>
      </c>
      <c r="AD55" s="563">
        <v>1805</v>
      </c>
      <c r="AE55" s="563">
        <v>8101</v>
      </c>
      <c r="AF55" s="563">
        <v>1319</v>
      </c>
      <c r="AG55" s="563">
        <v>12893</v>
      </c>
      <c r="AH55" s="563">
        <v>417</v>
      </c>
      <c r="AI55" s="563">
        <v>0</v>
      </c>
      <c r="AJ55" s="563">
        <v>0</v>
      </c>
      <c r="AK55" s="564">
        <v>0</v>
      </c>
      <c r="AL55" s="563">
        <v>0</v>
      </c>
      <c r="AM55" s="563">
        <v>0</v>
      </c>
      <c r="AN55" s="563">
        <v>0</v>
      </c>
      <c r="AO55" s="563">
        <v>0</v>
      </c>
      <c r="AP55" s="563">
        <v>0</v>
      </c>
      <c r="AQ55" s="563">
        <v>0</v>
      </c>
      <c r="AR55" s="563">
        <v>0</v>
      </c>
      <c r="AS55" s="563">
        <v>0</v>
      </c>
      <c r="AT55" s="563">
        <v>0</v>
      </c>
      <c r="AU55" s="564">
        <v>0</v>
      </c>
      <c r="AV55" s="563">
        <v>0</v>
      </c>
      <c r="AW55" s="563">
        <v>0</v>
      </c>
      <c r="AX55" s="563">
        <v>0</v>
      </c>
      <c r="AY55" s="563">
        <v>0</v>
      </c>
      <c r="AZ55" s="563">
        <v>0</v>
      </c>
      <c r="BA55" s="563">
        <v>0</v>
      </c>
      <c r="BB55" s="563">
        <v>0</v>
      </c>
      <c r="BC55" s="563">
        <v>0</v>
      </c>
      <c r="BD55" s="563">
        <v>0</v>
      </c>
      <c r="BE55" s="564">
        <v>0</v>
      </c>
      <c r="BF55" s="563">
        <v>0</v>
      </c>
      <c r="BG55" s="563">
        <v>0</v>
      </c>
      <c r="BH55" s="563">
        <v>0</v>
      </c>
      <c r="BI55" s="563">
        <v>0</v>
      </c>
      <c r="BJ55" s="563">
        <v>0</v>
      </c>
      <c r="BK55" s="563">
        <v>0</v>
      </c>
      <c r="BL55" s="563">
        <v>0</v>
      </c>
      <c r="BM55" s="563">
        <v>0</v>
      </c>
      <c r="BN55" s="563">
        <v>0</v>
      </c>
      <c r="BO55" s="564">
        <v>0</v>
      </c>
      <c r="BP55" s="563">
        <v>0</v>
      </c>
      <c r="BQ55" s="563">
        <v>0</v>
      </c>
      <c r="BR55" s="563">
        <v>0</v>
      </c>
      <c r="BS55" s="563">
        <v>0</v>
      </c>
      <c r="BT55" s="563">
        <v>0</v>
      </c>
      <c r="BU55" s="563">
        <v>0</v>
      </c>
      <c r="BV55" s="563">
        <v>0</v>
      </c>
      <c r="BW55" s="563">
        <v>0</v>
      </c>
      <c r="BX55" s="563">
        <v>0</v>
      </c>
      <c r="BY55" s="564">
        <v>0</v>
      </c>
    </row>
    <row r="56" spans="1:77" ht="25.5" customHeight="1">
      <c r="A56" s="388"/>
      <c r="B56" s="389" t="s">
        <v>474</v>
      </c>
      <c r="C56" s="390"/>
      <c r="D56" s="391"/>
      <c r="E56" s="392" t="s">
        <v>771</v>
      </c>
      <c r="F56" s="393"/>
      <c r="G56" s="563">
        <v>14238</v>
      </c>
      <c r="H56" s="563">
        <v>4108</v>
      </c>
      <c r="I56" s="563">
        <v>1340</v>
      </c>
      <c r="J56" s="563">
        <v>135</v>
      </c>
      <c r="K56" s="563">
        <v>133</v>
      </c>
      <c r="L56" s="563">
        <v>2</v>
      </c>
      <c r="M56" s="563">
        <v>1205</v>
      </c>
      <c r="N56" s="563">
        <v>30</v>
      </c>
      <c r="O56" s="563">
        <v>740</v>
      </c>
      <c r="P56" s="564">
        <v>738</v>
      </c>
      <c r="Q56" s="563">
        <v>2</v>
      </c>
      <c r="R56" s="563">
        <v>425</v>
      </c>
      <c r="S56" s="563">
        <v>365</v>
      </c>
      <c r="T56" s="563">
        <v>60</v>
      </c>
      <c r="U56" s="563">
        <v>10</v>
      </c>
      <c r="V56" s="563">
        <v>2768</v>
      </c>
      <c r="W56" s="563">
        <v>63</v>
      </c>
      <c r="X56" s="563">
        <v>5</v>
      </c>
      <c r="Y56" s="563">
        <v>58</v>
      </c>
      <c r="Z56" s="564">
        <v>2705</v>
      </c>
      <c r="AA56" s="563">
        <v>20</v>
      </c>
      <c r="AB56" s="563">
        <v>98</v>
      </c>
      <c r="AC56" s="563">
        <v>25</v>
      </c>
      <c r="AD56" s="563">
        <v>128</v>
      </c>
      <c r="AE56" s="563">
        <v>702</v>
      </c>
      <c r="AF56" s="563">
        <v>319</v>
      </c>
      <c r="AG56" s="563">
        <v>1339</v>
      </c>
      <c r="AH56" s="563">
        <v>74</v>
      </c>
      <c r="AI56" s="563">
        <v>186</v>
      </c>
      <c r="AJ56" s="563">
        <v>9944</v>
      </c>
      <c r="AK56" s="564">
        <v>4650</v>
      </c>
      <c r="AL56" s="563">
        <v>116</v>
      </c>
      <c r="AM56" s="563">
        <v>116</v>
      </c>
      <c r="AN56" s="563">
        <v>106</v>
      </c>
      <c r="AO56" s="563">
        <v>0</v>
      </c>
      <c r="AP56" s="563">
        <v>0</v>
      </c>
      <c r="AQ56" s="563">
        <v>106</v>
      </c>
      <c r="AR56" s="563">
        <v>0</v>
      </c>
      <c r="AS56" s="563">
        <v>0</v>
      </c>
      <c r="AT56" s="563">
        <v>0</v>
      </c>
      <c r="AU56" s="564">
        <v>0</v>
      </c>
      <c r="AV56" s="563">
        <v>10</v>
      </c>
      <c r="AW56" s="563">
        <v>0</v>
      </c>
      <c r="AX56" s="563">
        <v>0</v>
      </c>
      <c r="AY56" s="563">
        <v>0</v>
      </c>
      <c r="AZ56" s="563">
        <v>0</v>
      </c>
      <c r="BA56" s="563">
        <v>0</v>
      </c>
      <c r="BB56" s="563">
        <v>10</v>
      </c>
      <c r="BC56" s="563">
        <v>8</v>
      </c>
      <c r="BD56" s="563">
        <v>2</v>
      </c>
      <c r="BE56" s="564">
        <v>0</v>
      </c>
      <c r="BF56" s="563">
        <v>4520</v>
      </c>
      <c r="BG56" s="563">
        <v>580</v>
      </c>
      <c r="BH56" s="563">
        <v>551</v>
      </c>
      <c r="BI56" s="563">
        <v>29</v>
      </c>
      <c r="BJ56" s="563">
        <v>0</v>
      </c>
      <c r="BK56" s="563">
        <v>0</v>
      </c>
      <c r="BL56" s="563">
        <v>3778</v>
      </c>
      <c r="BM56" s="563">
        <v>29</v>
      </c>
      <c r="BN56" s="563">
        <v>0</v>
      </c>
      <c r="BO56" s="564">
        <v>133</v>
      </c>
      <c r="BP56" s="563">
        <v>0</v>
      </c>
      <c r="BQ56" s="563">
        <v>0</v>
      </c>
      <c r="BR56" s="563">
        <v>14</v>
      </c>
      <c r="BS56" s="563">
        <v>5294</v>
      </c>
      <c r="BT56" s="563">
        <v>222</v>
      </c>
      <c r="BU56" s="563">
        <v>525</v>
      </c>
      <c r="BV56" s="563">
        <v>471</v>
      </c>
      <c r="BW56" s="563">
        <v>294</v>
      </c>
      <c r="BX56" s="563">
        <v>449</v>
      </c>
      <c r="BY56" s="564">
        <v>3333</v>
      </c>
    </row>
    <row r="57" spans="1:77" ht="25.5" customHeight="1">
      <c r="A57" s="388"/>
      <c r="B57" s="389" t="s">
        <v>475</v>
      </c>
      <c r="C57" s="390"/>
      <c r="D57" s="391"/>
      <c r="E57" s="392" t="s">
        <v>772</v>
      </c>
      <c r="F57" s="393"/>
      <c r="G57" s="563">
        <v>195430</v>
      </c>
      <c r="H57" s="563">
        <v>135629</v>
      </c>
      <c r="I57" s="563">
        <v>60928</v>
      </c>
      <c r="J57" s="563">
        <v>31900</v>
      </c>
      <c r="K57" s="563">
        <v>31436</v>
      </c>
      <c r="L57" s="563">
        <v>464</v>
      </c>
      <c r="M57" s="563">
        <v>29028</v>
      </c>
      <c r="N57" s="563">
        <v>558</v>
      </c>
      <c r="O57" s="563">
        <v>13961</v>
      </c>
      <c r="P57" s="564">
        <v>13706</v>
      </c>
      <c r="Q57" s="563">
        <v>255</v>
      </c>
      <c r="R57" s="563">
        <v>14278</v>
      </c>
      <c r="S57" s="563">
        <v>5232</v>
      </c>
      <c r="T57" s="563">
        <v>9046</v>
      </c>
      <c r="U57" s="563">
        <v>231</v>
      </c>
      <c r="V57" s="563">
        <v>74701</v>
      </c>
      <c r="W57" s="563">
        <v>4985</v>
      </c>
      <c r="X57" s="563">
        <v>250</v>
      </c>
      <c r="Y57" s="563">
        <v>4735</v>
      </c>
      <c r="Z57" s="564">
        <v>69716</v>
      </c>
      <c r="AA57" s="563">
        <v>537</v>
      </c>
      <c r="AB57" s="563">
        <v>1957</v>
      </c>
      <c r="AC57" s="563">
        <v>1178</v>
      </c>
      <c r="AD57" s="563">
        <v>3604</v>
      </c>
      <c r="AE57" s="563">
        <v>16897</v>
      </c>
      <c r="AF57" s="563">
        <v>11206</v>
      </c>
      <c r="AG57" s="563">
        <v>32971</v>
      </c>
      <c r="AH57" s="563">
        <v>1366</v>
      </c>
      <c r="AI57" s="563">
        <v>30376</v>
      </c>
      <c r="AJ57" s="563">
        <v>29425</v>
      </c>
      <c r="AK57" s="564">
        <v>14711</v>
      </c>
      <c r="AL57" s="563">
        <v>7759</v>
      </c>
      <c r="AM57" s="563">
        <v>7578</v>
      </c>
      <c r="AN57" s="563">
        <v>7010</v>
      </c>
      <c r="AO57" s="563">
        <v>1346</v>
      </c>
      <c r="AP57" s="563">
        <v>72</v>
      </c>
      <c r="AQ57" s="563">
        <v>251</v>
      </c>
      <c r="AR57" s="563">
        <v>3012</v>
      </c>
      <c r="AS57" s="563">
        <v>2286</v>
      </c>
      <c r="AT57" s="563">
        <v>24</v>
      </c>
      <c r="AU57" s="564">
        <v>19</v>
      </c>
      <c r="AV57" s="563">
        <v>568</v>
      </c>
      <c r="AW57" s="563">
        <v>462</v>
      </c>
      <c r="AX57" s="563">
        <v>266</v>
      </c>
      <c r="AY57" s="563">
        <v>65</v>
      </c>
      <c r="AZ57" s="563">
        <v>123</v>
      </c>
      <c r="BA57" s="563">
        <v>8</v>
      </c>
      <c r="BB57" s="563">
        <v>106</v>
      </c>
      <c r="BC57" s="563">
        <v>86</v>
      </c>
      <c r="BD57" s="563">
        <v>20</v>
      </c>
      <c r="BE57" s="564">
        <v>181</v>
      </c>
      <c r="BF57" s="563">
        <v>6378</v>
      </c>
      <c r="BG57" s="563">
        <v>928</v>
      </c>
      <c r="BH57" s="563">
        <v>418</v>
      </c>
      <c r="BI57" s="563">
        <v>346</v>
      </c>
      <c r="BJ57" s="563">
        <v>19</v>
      </c>
      <c r="BK57" s="563">
        <v>145</v>
      </c>
      <c r="BL57" s="563">
        <v>2336</v>
      </c>
      <c r="BM57" s="563">
        <v>997</v>
      </c>
      <c r="BN57" s="563">
        <v>87</v>
      </c>
      <c r="BO57" s="564">
        <v>252</v>
      </c>
      <c r="BP57" s="563">
        <v>1487</v>
      </c>
      <c r="BQ57" s="563">
        <v>291</v>
      </c>
      <c r="BR57" s="563">
        <v>574</v>
      </c>
      <c r="BS57" s="563">
        <v>14714</v>
      </c>
      <c r="BT57" s="563">
        <v>2394</v>
      </c>
      <c r="BU57" s="563">
        <v>2156</v>
      </c>
      <c r="BV57" s="563">
        <v>212</v>
      </c>
      <c r="BW57" s="563">
        <v>1941</v>
      </c>
      <c r="BX57" s="563">
        <v>1792</v>
      </c>
      <c r="BY57" s="564">
        <v>6219</v>
      </c>
    </row>
    <row r="58" spans="1:77" ht="25.5" customHeight="1">
      <c r="A58" s="388"/>
      <c r="B58" s="389" t="s">
        <v>476</v>
      </c>
      <c r="C58" s="390"/>
      <c r="D58" s="391"/>
      <c r="E58" s="392" t="s">
        <v>773</v>
      </c>
      <c r="F58" s="393"/>
      <c r="G58" s="563">
        <v>99815</v>
      </c>
      <c r="H58" s="563">
        <v>41550</v>
      </c>
      <c r="I58" s="563">
        <v>15501</v>
      </c>
      <c r="J58" s="563">
        <v>4500</v>
      </c>
      <c r="K58" s="563">
        <v>4415</v>
      </c>
      <c r="L58" s="563">
        <v>85</v>
      </c>
      <c r="M58" s="563">
        <v>11001</v>
      </c>
      <c r="N58" s="563">
        <v>207</v>
      </c>
      <c r="O58" s="563">
        <v>7760</v>
      </c>
      <c r="P58" s="564">
        <v>7727</v>
      </c>
      <c r="Q58" s="563">
        <v>33</v>
      </c>
      <c r="R58" s="563">
        <v>2986</v>
      </c>
      <c r="S58" s="563">
        <v>1972</v>
      </c>
      <c r="T58" s="563">
        <v>1014</v>
      </c>
      <c r="U58" s="563">
        <v>48</v>
      </c>
      <c r="V58" s="563">
        <v>26049</v>
      </c>
      <c r="W58" s="563">
        <v>653</v>
      </c>
      <c r="X58" s="563">
        <v>15</v>
      </c>
      <c r="Y58" s="563">
        <v>638</v>
      </c>
      <c r="Z58" s="564">
        <v>25396</v>
      </c>
      <c r="AA58" s="563">
        <v>263</v>
      </c>
      <c r="AB58" s="563">
        <v>873</v>
      </c>
      <c r="AC58" s="563">
        <v>654</v>
      </c>
      <c r="AD58" s="563">
        <v>1257</v>
      </c>
      <c r="AE58" s="563">
        <v>6721</v>
      </c>
      <c r="AF58" s="563">
        <v>4169</v>
      </c>
      <c r="AG58" s="563">
        <v>11071</v>
      </c>
      <c r="AH58" s="563">
        <v>388</v>
      </c>
      <c r="AI58" s="563">
        <v>2760</v>
      </c>
      <c r="AJ58" s="563">
        <v>55505</v>
      </c>
      <c r="AK58" s="564">
        <v>32066</v>
      </c>
      <c r="AL58" s="563">
        <v>4905</v>
      </c>
      <c r="AM58" s="563">
        <v>4686</v>
      </c>
      <c r="AN58" s="563">
        <v>3715</v>
      </c>
      <c r="AO58" s="563">
        <v>1871</v>
      </c>
      <c r="AP58" s="563">
        <v>95</v>
      </c>
      <c r="AQ58" s="563">
        <v>288</v>
      </c>
      <c r="AR58" s="563">
        <v>924</v>
      </c>
      <c r="AS58" s="563">
        <v>335</v>
      </c>
      <c r="AT58" s="563">
        <v>188</v>
      </c>
      <c r="AU58" s="564">
        <v>14</v>
      </c>
      <c r="AV58" s="563">
        <v>971</v>
      </c>
      <c r="AW58" s="563">
        <v>702</v>
      </c>
      <c r="AX58" s="563">
        <v>516</v>
      </c>
      <c r="AY58" s="563">
        <v>107</v>
      </c>
      <c r="AZ58" s="563">
        <v>68</v>
      </c>
      <c r="BA58" s="563">
        <v>11</v>
      </c>
      <c r="BB58" s="563">
        <v>269</v>
      </c>
      <c r="BC58" s="563">
        <v>217</v>
      </c>
      <c r="BD58" s="563">
        <v>52</v>
      </c>
      <c r="BE58" s="564">
        <v>219</v>
      </c>
      <c r="BF58" s="563">
        <v>27113</v>
      </c>
      <c r="BG58" s="563">
        <v>8759</v>
      </c>
      <c r="BH58" s="563">
        <v>1430</v>
      </c>
      <c r="BI58" s="563">
        <v>7044</v>
      </c>
      <c r="BJ58" s="563">
        <v>42</v>
      </c>
      <c r="BK58" s="563">
        <v>243</v>
      </c>
      <c r="BL58" s="563">
        <v>15830</v>
      </c>
      <c r="BM58" s="563">
        <v>540</v>
      </c>
      <c r="BN58" s="563">
        <v>162</v>
      </c>
      <c r="BO58" s="564">
        <v>736</v>
      </c>
      <c r="BP58" s="563">
        <v>723</v>
      </c>
      <c r="BQ58" s="563">
        <v>363</v>
      </c>
      <c r="BR58" s="563">
        <v>48</v>
      </c>
      <c r="BS58" s="563">
        <v>23439</v>
      </c>
      <c r="BT58" s="563">
        <v>5783</v>
      </c>
      <c r="BU58" s="563">
        <v>2054</v>
      </c>
      <c r="BV58" s="563">
        <v>3105</v>
      </c>
      <c r="BW58" s="563">
        <v>399</v>
      </c>
      <c r="BX58" s="563">
        <v>511</v>
      </c>
      <c r="BY58" s="564">
        <v>11587</v>
      </c>
    </row>
    <row r="59" spans="1:77" ht="25.5" customHeight="1">
      <c r="A59" s="388"/>
      <c r="B59" s="389" t="s">
        <v>477</v>
      </c>
      <c r="C59" s="390"/>
      <c r="D59" s="391"/>
      <c r="E59" s="392" t="s">
        <v>774</v>
      </c>
      <c r="F59" s="393"/>
      <c r="G59" s="563">
        <v>0</v>
      </c>
      <c r="H59" s="563">
        <v>0</v>
      </c>
      <c r="I59" s="563">
        <v>0</v>
      </c>
      <c r="J59" s="563">
        <v>0</v>
      </c>
      <c r="K59" s="563">
        <v>0</v>
      </c>
      <c r="L59" s="563">
        <v>0</v>
      </c>
      <c r="M59" s="563">
        <v>0</v>
      </c>
      <c r="N59" s="563">
        <v>0</v>
      </c>
      <c r="O59" s="563">
        <v>0</v>
      </c>
      <c r="P59" s="564">
        <v>0</v>
      </c>
      <c r="Q59" s="563">
        <v>0</v>
      </c>
      <c r="R59" s="563">
        <v>0</v>
      </c>
      <c r="S59" s="563">
        <v>0</v>
      </c>
      <c r="T59" s="563">
        <v>0</v>
      </c>
      <c r="U59" s="563">
        <v>0</v>
      </c>
      <c r="V59" s="563">
        <v>0</v>
      </c>
      <c r="W59" s="563">
        <v>0</v>
      </c>
      <c r="X59" s="563">
        <v>0</v>
      </c>
      <c r="Y59" s="563">
        <v>0</v>
      </c>
      <c r="Z59" s="564">
        <v>0</v>
      </c>
      <c r="AA59" s="563">
        <v>0</v>
      </c>
      <c r="AB59" s="563">
        <v>0</v>
      </c>
      <c r="AC59" s="563">
        <v>0</v>
      </c>
      <c r="AD59" s="563">
        <v>0</v>
      </c>
      <c r="AE59" s="563">
        <v>0</v>
      </c>
      <c r="AF59" s="563">
        <v>0</v>
      </c>
      <c r="AG59" s="563">
        <v>0</v>
      </c>
      <c r="AH59" s="563">
        <v>0</v>
      </c>
      <c r="AI59" s="563">
        <v>0</v>
      </c>
      <c r="AJ59" s="563">
        <v>0</v>
      </c>
      <c r="AK59" s="564">
        <v>0</v>
      </c>
      <c r="AL59" s="563">
        <v>0</v>
      </c>
      <c r="AM59" s="563">
        <v>0</v>
      </c>
      <c r="AN59" s="563">
        <v>0</v>
      </c>
      <c r="AO59" s="563">
        <v>0</v>
      </c>
      <c r="AP59" s="563">
        <v>0</v>
      </c>
      <c r="AQ59" s="563">
        <v>0</v>
      </c>
      <c r="AR59" s="563">
        <v>0</v>
      </c>
      <c r="AS59" s="563">
        <v>0</v>
      </c>
      <c r="AT59" s="563">
        <v>0</v>
      </c>
      <c r="AU59" s="564">
        <v>0</v>
      </c>
      <c r="AV59" s="563">
        <v>0</v>
      </c>
      <c r="AW59" s="563">
        <v>0</v>
      </c>
      <c r="AX59" s="563">
        <v>0</v>
      </c>
      <c r="AY59" s="563">
        <v>0</v>
      </c>
      <c r="AZ59" s="563">
        <v>0</v>
      </c>
      <c r="BA59" s="563">
        <v>0</v>
      </c>
      <c r="BB59" s="563">
        <v>0</v>
      </c>
      <c r="BC59" s="563">
        <v>0</v>
      </c>
      <c r="BD59" s="563">
        <v>0</v>
      </c>
      <c r="BE59" s="564">
        <v>0</v>
      </c>
      <c r="BF59" s="563">
        <v>0</v>
      </c>
      <c r="BG59" s="563">
        <v>0</v>
      </c>
      <c r="BH59" s="563">
        <v>0</v>
      </c>
      <c r="BI59" s="563">
        <v>0</v>
      </c>
      <c r="BJ59" s="563">
        <v>0</v>
      </c>
      <c r="BK59" s="563">
        <v>0</v>
      </c>
      <c r="BL59" s="563">
        <v>0</v>
      </c>
      <c r="BM59" s="563">
        <v>0</v>
      </c>
      <c r="BN59" s="563">
        <v>0</v>
      </c>
      <c r="BO59" s="564">
        <v>0</v>
      </c>
      <c r="BP59" s="563">
        <v>0</v>
      </c>
      <c r="BQ59" s="563">
        <v>0</v>
      </c>
      <c r="BR59" s="563">
        <v>0</v>
      </c>
      <c r="BS59" s="563">
        <v>0</v>
      </c>
      <c r="BT59" s="563">
        <v>0</v>
      </c>
      <c r="BU59" s="563">
        <v>0</v>
      </c>
      <c r="BV59" s="563">
        <v>0</v>
      </c>
      <c r="BW59" s="563">
        <v>0</v>
      </c>
      <c r="BX59" s="563">
        <v>0</v>
      </c>
      <c r="BY59" s="564">
        <v>0</v>
      </c>
    </row>
    <row r="60" spans="1:77" ht="25.5" customHeight="1">
      <c r="A60" s="388"/>
      <c r="B60" s="389" t="s">
        <v>478</v>
      </c>
      <c r="C60" s="390"/>
      <c r="D60" s="391"/>
      <c r="E60" s="392" t="s">
        <v>775</v>
      </c>
      <c r="F60" s="393"/>
      <c r="G60" s="563">
        <v>0</v>
      </c>
      <c r="H60" s="563">
        <v>0</v>
      </c>
      <c r="I60" s="563">
        <v>0</v>
      </c>
      <c r="J60" s="563">
        <v>0</v>
      </c>
      <c r="K60" s="563">
        <v>0</v>
      </c>
      <c r="L60" s="563">
        <v>0</v>
      </c>
      <c r="M60" s="563">
        <v>0</v>
      </c>
      <c r="N60" s="563">
        <v>0</v>
      </c>
      <c r="O60" s="563">
        <v>0</v>
      </c>
      <c r="P60" s="564">
        <v>0</v>
      </c>
      <c r="Q60" s="563">
        <v>0</v>
      </c>
      <c r="R60" s="563">
        <v>0</v>
      </c>
      <c r="S60" s="563">
        <v>0</v>
      </c>
      <c r="T60" s="563">
        <v>0</v>
      </c>
      <c r="U60" s="563">
        <v>0</v>
      </c>
      <c r="V60" s="563">
        <v>0</v>
      </c>
      <c r="W60" s="563">
        <v>0</v>
      </c>
      <c r="X60" s="563">
        <v>0</v>
      </c>
      <c r="Y60" s="563">
        <v>0</v>
      </c>
      <c r="Z60" s="564">
        <v>0</v>
      </c>
      <c r="AA60" s="563">
        <v>0</v>
      </c>
      <c r="AB60" s="563">
        <v>0</v>
      </c>
      <c r="AC60" s="563">
        <v>0</v>
      </c>
      <c r="AD60" s="563">
        <v>0</v>
      </c>
      <c r="AE60" s="563">
        <v>0</v>
      </c>
      <c r="AF60" s="563">
        <v>0</v>
      </c>
      <c r="AG60" s="563">
        <v>0</v>
      </c>
      <c r="AH60" s="563">
        <v>0</v>
      </c>
      <c r="AI60" s="563">
        <v>0</v>
      </c>
      <c r="AJ60" s="563">
        <v>0</v>
      </c>
      <c r="AK60" s="564">
        <v>0</v>
      </c>
      <c r="AL60" s="563">
        <v>0</v>
      </c>
      <c r="AM60" s="563">
        <v>0</v>
      </c>
      <c r="AN60" s="563">
        <v>0</v>
      </c>
      <c r="AO60" s="563">
        <v>0</v>
      </c>
      <c r="AP60" s="563">
        <v>0</v>
      </c>
      <c r="AQ60" s="563">
        <v>0</v>
      </c>
      <c r="AR60" s="563">
        <v>0</v>
      </c>
      <c r="AS60" s="563">
        <v>0</v>
      </c>
      <c r="AT60" s="563">
        <v>0</v>
      </c>
      <c r="AU60" s="564">
        <v>0</v>
      </c>
      <c r="AV60" s="563">
        <v>0</v>
      </c>
      <c r="AW60" s="563">
        <v>0</v>
      </c>
      <c r="AX60" s="563">
        <v>0</v>
      </c>
      <c r="AY60" s="563">
        <v>0</v>
      </c>
      <c r="AZ60" s="563">
        <v>0</v>
      </c>
      <c r="BA60" s="563">
        <v>0</v>
      </c>
      <c r="BB60" s="563">
        <v>0</v>
      </c>
      <c r="BC60" s="563">
        <v>0</v>
      </c>
      <c r="BD60" s="563">
        <v>0</v>
      </c>
      <c r="BE60" s="564">
        <v>0</v>
      </c>
      <c r="BF60" s="563">
        <v>0</v>
      </c>
      <c r="BG60" s="563">
        <v>0</v>
      </c>
      <c r="BH60" s="563">
        <v>0</v>
      </c>
      <c r="BI60" s="563">
        <v>0</v>
      </c>
      <c r="BJ60" s="563">
        <v>0</v>
      </c>
      <c r="BK60" s="563">
        <v>0</v>
      </c>
      <c r="BL60" s="563">
        <v>0</v>
      </c>
      <c r="BM60" s="563">
        <v>0</v>
      </c>
      <c r="BN60" s="563">
        <v>0</v>
      </c>
      <c r="BO60" s="564">
        <v>0</v>
      </c>
      <c r="BP60" s="563">
        <v>0</v>
      </c>
      <c r="BQ60" s="563">
        <v>0</v>
      </c>
      <c r="BR60" s="563">
        <v>0</v>
      </c>
      <c r="BS60" s="563">
        <v>0</v>
      </c>
      <c r="BT60" s="563">
        <v>0</v>
      </c>
      <c r="BU60" s="563">
        <v>0</v>
      </c>
      <c r="BV60" s="563">
        <v>0</v>
      </c>
      <c r="BW60" s="563">
        <v>0</v>
      </c>
      <c r="BX60" s="563">
        <v>0</v>
      </c>
      <c r="BY60" s="564">
        <v>0</v>
      </c>
    </row>
    <row r="61" spans="1:77" ht="25.5" customHeight="1">
      <c r="A61" s="388"/>
      <c r="B61" s="389" t="s">
        <v>479</v>
      </c>
      <c r="C61" s="390"/>
      <c r="D61" s="391"/>
      <c r="E61" s="392" t="s">
        <v>776</v>
      </c>
      <c r="F61" s="393"/>
      <c r="G61" s="563">
        <v>0</v>
      </c>
      <c r="H61" s="563">
        <v>0</v>
      </c>
      <c r="I61" s="563">
        <v>0</v>
      </c>
      <c r="J61" s="563">
        <v>0</v>
      </c>
      <c r="K61" s="563">
        <v>0</v>
      </c>
      <c r="L61" s="563">
        <v>0</v>
      </c>
      <c r="M61" s="563">
        <v>0</v>
      </c>
      <c r="N61" s="563">
        <v>0</v>
      </c>
      <c r="O61" s="563">
        <v>0</v>
      </c>
      <c r="P61" s="564">
        <v>0</v>
      </c>
      <c r="Q61" s="563">
        <v>0</v>
      </c>
      <c r="R61" s="563">
        <v>0</v>
      </c>
      <c r="S61" s="563">
        <v>0</v>
      </c>
      <c r="T61" s="563">
        <v>0</v>
      </c>
      <c r="U61" s="563">
        <v>0</v>
      </c>
      <c r="V61" s="563">
        <v>0</v>
      </c>
      <c r="W61" s="563">
        <v>0</v>
      </c>
      <c r="X61" s="563">
        <v>0</v>
      </c>
      <c r="Y61" s="563">
        <v>0</v>
      </c>
      <c r="Z61" s="564">
        <v>0</v>
      </c>
      <c r="AA61" s="563">
        <v>0</v>
      </c>
      <c r="AB61" s="563">
        <v>0</v>
      </c>
      <c r="AC61" s="563">
        <v>0</v>
      </c>
      <c r="AD61" s="563">
        <v>0</v>
      </c>
      <c r="AE61" s="563">
        <v>0</v>
      </c>
      <c r="AF61" s="563">
        <v>0</v>
      </c>
      <c r="AG61" s="563">
        <v>0</v>
      </c>
      <c r="AH61" s="563">
        <v>0</v>
      </c>
      <c r="AI61" s="563">
        <v>0</v>
      </c>
      <c r="AJ61" s="563">
        <v>0</v>
      </c>
      <c r="AK61" s="564">
        <v>0</v>
      </c>
      <c r="AL61" s="563">
        <v>0</v>
      </c>
      <c r="AM61" s="563">
        <v>0</v>
      </c>
      <c r="AN61" s="563">
        <v>0</v>
      </c>
      <c r="AO61" s="563">
        <v>0</v>
      </c>
      <c r="AP61" s="563">
        <v>0</v>
      </c>
      <c r="AQ61" s="563">
        <v>0</v>
      </c>
      <c r="AR61" s="563">
        <v>0</v>
      </c>
      <c r="AS61" s="563">
        <v>0</v>
      </c>
      <c r="AT61" s="563">
        <v>0</v>
      </c>
      <c r="AU61" s="564">
        <v>0</v>
      </c>
      <c r="AV61" s="563">
        <v>0</v>
      </c>
      <c r="AW61" s="563">
        <v>0</v>
      </c>
      <c r="AX61" s="563">
        <v>0</v>
      </c>
      <c r="AY61" s="563">
        <v>0</v>
      </c>
      <c r="AZ61" s="563">
        <v>0</v>
      </c>
      <c r="BA61" s="563">
        <v>0</v>
      </c>
      <c r="BB61" s="563">
        <v>0</v>
      </c>
      <c r="BC61" s="563">
        <v>0</v>
      </c>
      <c r="BD61" s="563">
        <v>0</v>
      </c>
      <c r="BE61" s="564">
        <v>0</v>
      </c>
      <c r="BF61" s="563">
        <v>0</v>
      </c>
      <c r="BG61" s="563">
        <v>0</v>
      </c>
      <c r="BH61" s="563">
        <v>0</v>
      </c>
      <c r="BI61" s="563">
        <v>0</v>
      </c>
      <c r="BJ61" s="563">
        <v>0</v>
      </c>
      <c r="BK61" s="563">
        <v>0</v>
      </c>
      <c r="BL61" s="563">
        <v>0</v>
      </c>
      <c r="BM61" s="563">
        <v>0</v>
      </c>
      <c r="BN61" s="563">
        <v>0</v>
      </c>
      <c r="BO61" s="564">
        <v>0</v>
      </c>
      <c r="BP61" s="563">
        <v>0</v>
      </c>
      <c r="BQ61" s="563">
        <v>0</v>
      </c>
      <c r="BR61" s="563">
        <v>0</v>
      </c>
      <c r="BS61" s="563">
        <v>0</v>
      </c>
      <c r="BT61" s="563">
        <v>0</v>
      </c>
      <c r="BU61" s="563">
        <v>0</v>
      </c>
      <c r="BV61" s="563">
        <v>0</v>
      </c>
      <c r="BW61" s="563">
        <v>0</v>
      </c>
      <c r="BX61" s="563">
        <v>0</v>
      </c>
      <c r="BY61" s="564">
        <v>0</v>
      </c>
    </row>
    <row r="62" spans="1:77" ht="25.5" customHeight="1">
      <c r="A62" s="388"/>
      <c r="B62" s="389" t="s">
        <v>480</v>
      </c>
      <c r="C62" s="390"/>
      <c r="D62" s="391"/>
      <c r="E62" s="392" t="s">
        <v>481</v>
      </c>
      <c r="F62" s="393"/>
      <c r="G62" s="563">
        <v>0</v>
      </c>
      <c r="H62" s="563">
        <v>0</v>
      </c>
      <c r="I62" s="563">
        <v>0</v>
      </c>
      <c r="J62" s="563">
        <v>0</v>
      </c>
      <c r="K62" s="563">
        <v>0</v>
      </c>
      <c r="L62" s="563">
        <v>0</v>
      </c>
      <c r="M62" s="563">
        <v>0</v>
      </c>
      <c r="N62" s="563">
        <v>0</v>
      </c>
      <c r="O62" s="563">
        <v>0</v>
      </c>
      <c r="P62" s="564">
        <v>0</v>
      </c>
      <c r="Q62" s="563">
        <v>0</v>
      </c>
      <c r="R62" s="563">
        <v>0</v>
      </c>
      <c r="S62" s="563">
        <v>0</v>
      </c>
      <c r="T62" s="563">
        <v>0</v>
      </c>
      <c r="U62" s="563">
        <v>0</v>
      </c>
      <c r="V62" s="563">
        <v>0</v>
      </c>
      <c r="W62" s="563">
        <v>0</v>
      </c>
      <c r="X62" s="563">
        <v>0</v>
      </c>
      <c r="Y62" s="563">
        <v>0</v>
      </c>
      <c r="Z62" s="564">
        <v>0</v>
      </c>
      <c r="AA62" s="563">
        <v>0</v>
      </c>
      <c r="AB62" s="563">
        <v>0</v>
      </c>
      <c r="AC62" s="563">
        <v>0</v>
      </c>
      <c r="AD62" s="563">
        <v>0</v>
      </c>
      <c r="AE62" s="563">
        <v>0</v>
      </c>
      <c r="AF62" s="563">
        <v>0</v>
      </c>
      <c r="AG62" s="563">
        <v>0</v>
      </c>
      <c r="AH62" s="563">
        <v>0</v>
      </c>
      <c r="AI62" s="563">
        <v>0</v>
      </c>
      <c r="AJ62" s="563">
        <v>0</v>
      </c>
      <c r="AK62" s="564">
        <v>0</v>
      </c>
      <c r="AL62" s="563">
        <v>0</v>
      </c>
      <c r="AM62" s="563">
        <v>0</v>
      </c>
      <c r="AN62" s="563">
        <v>0</v>
      </c>
      <c r="AO62" s="563">
        <v>0</v>
      </c>
      <c r="AP62" s="563">
        <v>0</v>
      </c>
      <c r="AQ62" s="563">
        <v>0</v>
      </c>
      <c r="AR62" s="563">
        <v>0</v>
      </c>
      <c r="AS62" s="563">
        <v>0</v>
      </c>
      <c r="AT62" s="563">
        <v>0</v>
      </c>
      <c r="AU62" s="564">
        <v>0</v>
      </c>
      <c r="AV62" s="563">
        <v>0</v>
      </c>
      <c r="AW62" s="563">
        <v>0</v>
      </c>
      <c r="AX62" s="563">
        <v>0</v>
      </c>
      <c r="AY62" s="563">
        <v>0</v>
      </c>
      <c r="AZ62" s="563">
        <v>0</v>
      </c>
      <c r="BA62" s="563">
        <v>0</v>
      </c>
      <c r="BB62" s="563">
        <v>0</v>
      </c>
      <c r="BC62" s="563">
        <v>0</v>
      </c>
      <c r="BD62" s="563">
        <v>0</v>
      </c>
      <c r="BE62" s="564">
        <v>0</v>
      </c>
      <c r="BF62" s="563">
        <v>0</v>
      </c>
      <c r="BG62" s="563">
        <v>0</v>
      </c>
      <c r="BH62" s="563">
        <v>0</v>
      </c>
      <c r="BI62" s="563">
        <v>0</v>
      </c>
      <c r="BJ62" s="563">
        <v>0</v>
      </c>
      <c r="BK62" s="563">
        <v>0</v>
      </c>
      <c r="BL62" s="563">
        <v>0</v>
      </c>
      <c r="BM62" s="563">
        <v>0</v>
      </c>
      <c r="BN62" s="563">
        <v>0</v>
      </c>
      <c r="BO62" s="564">
        <v>0</v>
      </c>
      <c r="BP62" s="563">
        <v>0</v>
      </c>
      <c r="BQ62" s="563">
        <v>0</v>
      </c>
      <c r="BR62" s="563">
        <v>0</v>
      </c>
      <c r="BS62" s="563">
        <v>0</v>
      </c>
      <c r="BT62" s="563">
        <v>0</v>
      </c>
      <c r="BU62" s="563">
        <v>0</v>
      </c>
      <c r="BV62" s="563">
        <v>0</v>
      </c>
      <c r="BW62" s="563">
        <v>0</v>
      </c>
      <c r="BX62" s="563">
        <v>0</v>
      </c>
      <c r="BY62" s="564">
        <v>0</v>
      </c>
    </row>
    <row r="63" spans="1:77" ht="25.5" customHeight="1">
      <c r="A63" s="388"/>
      <c r="B63" s="389" t="s">
        <v>482</v>
      </c>
      <c r="C63" s="390"/>
      <c r="D63" s="391"/>
      <c r="E63" s="392" t="s">
        <v>483</v>
      </c>
      <c r="F63" s="393"/>
      <c r="G63" s="563">
        <v>0</v>
      </c>
      <c r="H63" s="563">
        <v>0</v>
      </c>
      <c r="I63" s="563">
        <v>0</v>
      </c>
      <c r="J63" s="563">
        <v>0</v>
      </c>
      <c r="K63" s="563">
        <v>0</v>
      </c>
      <c r="L63" s="563">
        <v>0</v>
      </c>
      <c r="M63" s="563">
        <v>0</v>
      </c>
      <c r="N63" s="563">
        <v>0</v>
      </c>
      <c r="O63" s="563">
        <v>0</v>
      </c>
      <c r="P63" s="564">
        <v>0</v>
      </c>
      <c r="Q63" s="563">
        <v>0</v>
      </c>
      <c r="R63" s="563">
        <v>0</v>
      </c>
      <c r="S63" s="563">
        <v>0</v>
      </c>
      <c r="T63" s="563">
        <v>0</v>
      </c>
      <c r="U63" s="563">
        <v>0</v>
      </c>
      <c r="V63" s="563">
        <v>0</v>
      </c>
      <c r="W63" s="563">
        <v>0</v>
      </c>
      <c r="X63" s="563">
        <v>0</v>
      </c>
      <c r="Y63" s="563">
        <v>0</v>
      </c>
      <c r="Z63" s="564">
        <v>0</v>
      </c>
      <c r="AA63" s="563">
        <v>0</v>
      </c>
      <c r="AB63" s="563">
        <v>0</v>
      </c>
      <c r="AC63" s="563">
        <v>0</v>
      </c>
      <c r="AD63" s="563">
        <v>0</v>
      </c>
      <c r="AE63" s="563">
        <v>0</v>
      </c>
      <c r="AF63" s="563">
        <v>0</v>
      </c>
      <c r="AG63" s="563">
        <v>0</v>
      </c>
      <c r="AH63" s="563">
        <v>0</v>
      </c>
      <c r="AI63" s="563">
        <v>0</v>
      </c>
      <c r="AJ63" s="563">
        <v>0</v>
      </c>
      <c r="AK63" s="564">
        <v>0</v>
      </c>
      <c r="AL63" s="563">
        <v>0</v>
      </c>
      <c r="AM63" s="563">
        <v>0</v>
      </c>
      <c r="AN63" s="563">
        <v>0</v>
      </c>
      <c r="AO63" s="563">
        <v>0</v>
      </c>
      <c r="AP63" s="563">
        <v>0</v>
      </c>
      <c r="AQ63" s="563">
        <v>0</v>
      </c>
      <c r="AR63" s="563">
        <v>0</v>
      </c>
      <c r="AS63" s="563">
        <v>0</v>
      </c>
      <c r="AT63" s="563">
        <v>0</v>
      </c>
      <c r="AU63" s="564">
        <v>0</v>
      </c>
      <c r="AV63" s="563">
        <v>0</v>
      </c>
      <c r="AW63" s="563">
        <v>0</v>
      </c>
      <c r="AX63" s="563">
        <v>0</v>
      </c>
      <c r="AY63" s="563">
        <v>0</v>
      </c>
      <c r="AZ63" s="563">
        <v>0</v>
      </c>
      <c r="BA63" s="563">
        <v>0</v>
      </c>
      <c r="BB63" s="563">
        <v>0</v>
      </c>
      <c r="BC63" s="563">
        <v>0</v>
      </c>
      <c r="BD63" s="563">
        <v>0</v>
      </c>
      <c r="BE63" s="564">
        <v>0</v>
      </c>
      <c r="BF63" s="563">
        <v>0</v>
      </c>
      <c r="BG63" s="563">
        <v>0</v>
      </c>
      <c r="BH63" s="563">
        <v>0</v>
      </c>
      <c r="BI63" s="563">
        <v>0</v>
      </c>
      <c r="BJ63" s="563">
        <v>0</v>
      </c>
      <c r="BK63" s="563">
        <v>0</v>
      </c>
      <c r="BL63" s="563">
        <v>0</v>
      </c>
      <c r="BM63" s="563">
        <v>0</v>
      </c>
      <c r="BN63" s="563">
        <v>0</v>
      </c>
      <c r="BO63" s="564">
        <v>0</v>
      </c>
      <c r="BP63" s="563">
        <v>0</v>
      </c>
      <c r="BQ63" s="563">
        <v>0</v>
      </c>
      <c r="BR63" s="563">
        <v>0</v>
      </c>
      <c r="BS63" s="563">
        <v>0</v>
      </c>
      <c r="BT63" s="563">
        <v>0</v>
      </c>
      <c r="BU63" s="563">
        <v>0</v>
      </c>
      <c r="BV63" s="563">
        <v>0</v>
      </c>
      <c r="BW63" s="563">
        <v>0</v>
      </c>
      <c r="BX63" s="563">
        <v>0</v>
      </c>
      <c r="BY63" s="564">
        <v>0</v>
      </c>
    </row>
    <row r="64" spans="1:77" ht="25.5" customHeight="1">
      <c r="A64" s="388"/>
      <c r="B64" s="389" t="s">
        <v>484</v>
      </c>
      <c r="C64" s="390"/>
      <c r="D64" s="391"/>
      <c r="E64" s="392" t="s">
        <v>485</v>
      </c>
      <c r="F64" s="393"/>
      <c r="G64" s="563">
        <v>0</v>
      </c>
      <c r="H64" s="563">
        <v>0</v>
      </c>
      <c r="I64" s="563">
        <v>0</v>
      </c>
      <c r="J64" s="563">
        <v>0</v>
      </c>
      <c r="K64" s="563">
        <v>0</v>
      </c>
      <c r="L64" s="563">
        <v>0</v>
      </c>
      <c r="M64" s="563">
        <v>0</v>
      </c>
      <c r="N64" s="563">
        <v>0</v>
      </c>
      <c r="O64" s="563">
        <v>0</v>
      </c>
      <c r="P64" s="564">
        <v>0</v>
      </c>
      <c r="Q64" s="563">
        <v>0</v>
      </c>
      <c r="R64" s="563">
        <v>0</v>
      </c>
      <c r="S64" s="563">
        <v>0</v>
      </c>
      <c r="T64" s="563">
        <v>0</v>
      </c>
      <c r="U64" s="563">
        <v>0</v>
      </c>
      <c r="V64" s="563">
        <v>0</v>
      </c>
      <c r="W64" s="563">
        <v>0</v>
      </c>
      <c r="X64" s="563">
        <v>0</v>
      </c>
      <c r="Y64" s="563">
        <v>0</v>
      </c>
      <c r="Z64" s="564">
        <v>0</v>
      </c>
      <c r="AA64" s="563">
        <v>0</v>
      </c>
      <c r="AB64" s="563">
        <v>0</v>
      </c>
      <c r="AC64" s="563">
        <v>0</v>
      </c>
      <c r="AD64" s="563">
        <v>0</v>
      </c>
      <c r="AE64" s="563">
        <v>0</v>
      </c>
      <c r="AF64" s="563">
        <v>0</v>
      </c>
      <c r="AG64" s="563">
        <v>0</v>
      </c>
      <c r="AH64" s="563">
        <v>0</v>
      </c>
      <c r="AI64" s="563">
        <v>0</v>
      </c>
      <c r="AJ64" s="563">
        <v>0</v>
      </c>
      <c r="AK64" s="564">
        <v>0</v>
      </c>
      <c r="AL64" s="563">
        <v>0</v>
      </c>
      <c r="AM64" s="563">
        <v>0</v>
      </c>
      <c r="AN64" s="563">
        <v>0</v>
      </c>
      <c r="AO64" s="563">
        <v>0</v>
      </c>
      <c r="AP64" s="563">
        <v>0</v>
      </c>
      <c r="AQ64" s="563">
        <v>0</v>
      </c>
      <c r="AR64" s="563">
        <v>0</v>
      </c>
      <c r="AS64" s="563">
        <v>0</v>
      </c>
      <c r="AT64" s="563">
        <v>0</v>
      </c>
      <c r="AU64" s="564">
        <v>0</v>
      </c>
      <c r="AV64" s="563">
        <v>0</v>
      </c>
      <c r="AW64" s="563">
        <v>0</v>
      </c>
      <c r="AX64" s="563">
        <v>0</v>
      </c>
      <c r="AY64" s="563">
        <v>0</v>
      </c>
      <c r="AZ64" s="563">
        <v>0</v>
      </c>
      <c r="BA64" s="563">
        <v>0</v>
      </c>
      <c r="BB64" s="563">
        <v>0</v>
      </c>
      <c r="BC64" s="563">
        <v>0</v>
      </c>
      <c r="BD64" s="563">
        <v>0</v>
      </c>
      <c r="BE64" s="564">
        <v>0</v>
      </c>
      <c r="BF64" s="563">
        <v>0</v>
      </c>
      <c r="BG64" s="563">
        <v>0</v>
      </c>
      <c r="BH64" s="563">
        <v>0</v>
      </c>
      <c r="BI64" s="563">
        <v>0</v>
      </c>
      <c r="BJ64" s="563">
        <v>0</v>
      </c>
      <c r="BK64" s="563">
        <v>0</v>
      </c>
      <c r="BL64" s="563">
        <v>0</v>
      </c>
      <c r="BM64" s="563">
        <v>0</v>
      </c>
      <c r="BN64" s="563">
        <v>0</v>
      </c>
      <c r="BO64" s="564">
        <v>0</v>
      </c>
      <c r="BP64" s="563">
        <v>0</v>
      </c>
      <c r="BQ64" s="563">
        <v>0</v>
      </c>
      <c r="BR64" s="563">
        <v>0</v>
      </c>
      <c r="BS64" s="563">
        <v>0</v>
      </c>
      <c r="BT64" s="563">
        <v>0</v>
      </c>
      <c r="BU64" s="563">
        <v>0</v>
      </c>
      <c r="BV64" s="563">
        <v>0</v>
      </c>
      <c r="BW64" s="563">
        <v>0</v>
      </c>
      <c r="BX64" s="563">
        <v>0</v>
      </c>
      <c r="BY64" s="564">
        <v>0</v>
      </c>
    </row>
    <row r="65" spans="1:77" ht="25.5" customHeight="1">
      <c r="A65" s="388"/>
      <c r="B65" s="389" t="s">
        <v>486</v>
      </c>
      <c r="C65" s="390"/>
      <c r="D65" s="391"/>
      <c r="E65" s="392" t="s">
        <v>18</v>
      </c>
      <c r="F65" s="393"/>
      <c r="G65" s="563">
        <v>149710</v>
      </c>
      <c r="H65" s="563">
        <v>40710</v>
      </c>
      <c r="I65" s="563">
        <v>32080</v>
      </c>
      <c r="J65" s="563">
        <v>20587</v>
      </c>
      <c r="K65" s="563">
        <v>20084</v>
      </c>
      <c r="L65" s="563">
        <v>503</v>
      </c>
      <c r="M65" s="563">
        <v>11493</v>
      </c>
      <c r="N65" s="563">
        <v>150</v>
      </c>
      <c r="O65" s="563">
        <v>5880</v>
      </c>
      <c r="P65" s="564">
        <v>5764</v>
      </c>
      <c r="Q65" s="563">
        <v>116</v>
      </c>
      <c r="R65" s="563">
        <v>5333</v>
      </c>
      <c r="S65" s="563">
        <v>1944</v>
      </c>
      <c r="T65" s="563">
        <v>3389</v>
      </c>
      <c r="U65" s="563">
        <v>130</v>
      </c>
      <c r="V65" s="563">
        <v>8630</v>
      </c>
      <c r="W65" s="563">
        <v>662</v>
      </c>
      <c r="X65" s="563">
        <v>26</v>
      </c>
      <c r="Y65" s="563">
        <v>636</v>
      </c>
      <c r="Z65" s="564">
        <v>7968</v>
      </c>
      <c r="AA65" s="563">
        <v>76</v>
      </c>
      <c r="AB65" s="563">
        <v>363</v>
      </c>
      <c r="AC65" s="563">
        <v>186</v>
      </c>
      <c r="AD65" s="563">
        <v>516</v>
      </c>
      <c r="AE65" s="563">
        <v>1919</v>
      </c>
      <c r="AF65" s="563">
        <v>1223</v>
      </c>
      <c r="AG65" s="563">
        <v>3561</v>
      </c>
      <c r="AH65" s="563">
        <v>124</v>
      </c>
      <c r="AI65" s="563">
        <v>41053</v>
      </c>
      <c r="AJ65" s="563">
        <v>67947</v>
      </c>
      <c r="AK65" s="564">
        <v>38694</v>
      </c>
      <c r="AL65" s="563">
        <v>28411</v>
      </c>
      <c r="AM65" s="563">
        <v>28049</v>
      </c>
      <c r="AN65" s="563">
        <v>22189</v>
      </c>
      <c r="AO65" s="563">
        <v>6501</v>
      </c>
      <c r="AP65" s="563">
        <v>167</v>
      </c>
      <c r="AQ65" s="563">
        <v>696</v>
      </c>
      <c r="AR65" s="563">
        <v>13739</v>
      </c>
      <c r="AS65" s="563">
        <v>970</v>
      </c>
      <c r="AT65" s="563">
        <v>75</v>
      </c>
      <c r="AU65" s="564">
        <v>41</v>
      </c>
      <c r="AV65" s="563">
        <v>5860</v>
      </c>
      <c r="AW65" s="563">
        <v>5460</v>
      </c>
      <c r="AX65" s="563">
        <v>4128</v>
      </c>
      <c r="AY65" s="563">
        <v>657</v>
      </c>
      <c r="AZ65" s="563">
        <v>339</v>
      </c>
      <c r="BA65" s="563">
        <v>336</v>
      </c>
      <c r="BB65" s="563">
        <v>400</v>
      </c>
      <c r="BC65" s="563">
        <v>325</v>
      </c>
      <c r="BD65" s="563">
        <v>75</v>
      </c>
      <c r="BE65" s="564">
        <v>362</v>
      </c>
      <c r="BF65" s="563">
        <v>9230</v>
      </c>
      <c r="BG65" s="563">
        <v>956</v>
      </c>
      <c r="BH65" s="563">
        <v>357</v>
      </c>
      <c r="BI65" s="563">
        <v>340</v>
      </c>
      <c r="BJ65" s="563">
        <v>60</v>
      </c>
      <c r="BK65" s="563">
        <v>199</v>
      </c>
      <c r="BL65" s="563">
        <v>6205</v>
      </c>
      <c r="BM65" s="563">
        <v>1048</v>
      </c>
      <c r="BN65" s="563">
        <v>40</v>
      </c>
      <c r="BO65" s="564">
        <v>504</v>
      </c>
      <c r="BP65" s="563">
        <v>352</v>
      </c>
      <c r="BQ65" s="563">
        <v>125</v>
      </c>
      <c r="BR65" s="563">
        <v>1053</v>
      </c>
      <c r="BS65" s="563">
        <v>29253</v>
      </c>
      <c r="BT65" s="563">
        <v>5491</v>
      </c>
      <c r="BU65" s="563">
        <v>2032</v>
      </c>
      <c r="BV65" s="563">
        <v>408</v>
      </c>
      <c r="BW65" s="563">
        <v>2987</v>
      </c>
      <c r="BX65" s="563">
        <v>7345</v>
      </c>
      <c r="BY65" s="564">
        <v>10990</v>
      </c>
    </row>
    <row r="66" spans="1:77" ht="25.5" customHeight="1">
      <c r="A66" s="388"/>
      <c r="B66" s="389" t="s">
        <v>487</v>
      </c>
      <c r="C66" s="390"/>
      <c r="D66" s="391"/>
      <c r="E66" s="392" t="s">
        <v>777</v>
      </c>
      <c r="F66" s="393"/>
      <c r="G66" s="563">
        <v>3581</v>
      </c>
      <c r="H66" s="563">
        <v>0</v>
      </c>
      <c r="I66" s="563">
        <v>0</v>
      </c>
      <c r="J66" s="563">
        <v>0</v>
      </c>
      <c r="K66" s="563">
        <v>0</v>
      </c>
      <c r="L66" s="563">
        <v>0</v>
      </c>
      <c r="M66" s="563">
        <v>0</v>
      </c>
      <c r="N66" s="563">
        <v>0</v>
      </c>
      <c r="O66" s="563">
        <v>0</v>
      </c>
      <c r="P66" s="564">
        <v>0</v>
      </c>
      <c r="Q66" s="563">
        <v>0</v>
      </c>
      <c r="R66" s="563">
        <v>0</v>
      </c>
      <c r="S66" s="563">
        <v>0</v>
      </c>
      <c r="T66" s="563">
        <v>0</v>
      </c>
      <c r="U66" s="563">
        <v>0</v>
      </c>
      <c r="V66" s="563">
        <v>0</v>
      </c>
      <c r="W66" s="563">
        <v>0</v>
      </c>
      <c r="X66" s="563">
        <v>0</v>
      </c>
      <c r="Y66" s="563">
        <v>0</v>
      </c>
      <c r="Z66" s="564">
        <v>0</v>
      </c>
      <c r="AA66" s="563">
        <v>0</v>
      </c>
      <c r="AB66" s="563">
        <v>0</v>
      </c>
      <c r="AC66" s="563">
        <v>0</v>
      </c>
      <c r="AD66" s="563">
        <v>0</v>
      </c>
      <c r="AE66" s="563">
        <v>0</v>
      </c>
      <c r="AF66" s="563">
        <v>0</v>
      </c>
      <c r="AG66" s="563">
        <v>0</v>
      </c>
      <c r="AH66" s="563">
        <v>0</v>
      </c>
      <c r="AI66" s="563">
        <v>0</v>
      </c>
      <c r="AJ66" s="563">
        <v>3581</v>
      </c>
      <c r="AK66" s="564">
        <v>3441</v>
      </c>
      <c r="AL66" s="563">
        <v>3192</v>
      </c>
      <c r="AM66" s="563">
        <v>3036</v>
      </c>
      <c r="AN66" s="563">
        <v>2384</v>
      </c>
      <c r="AO66" s="563">
        <v>1056</v>
      </c>
      <c r="AP66" s="563">
        <v>80</v>
      </c>
      <c r="AQ66" s="563">
        <v>233</v>
      </c>
      <c r="AR66" s="563">
        <v>780</v>
      </c>
      <c r="AS66" s="563">
        <v>217</v>
      </c>
      <c r="AT66" s="563">
        <v>7</v>
      </c>
      <c r="AU66" s="564">
        <v>11</v>
      </c>
      <c r="AV66" s="563">
        <v>652</v>
      </c>
      <c r="AW66" s="563">
        <v>592</v>
      </c>
      <c r="AX66" s="563">
        <v>435</v>
      </c>
      <c r="AY66" s="563">
        <v>91</v>
      </c>
      <c r="AZ66" s="563">
        <v>58</v>
      </c>
      <c r="BA66" s="563">
        <v>8</v>
      </c>
      <c r="BB66" s="563">
        <v>60</v>
      </c>
      <c r="BC66" s="563">
        <v>48</v>
      </c>
      <c r="BD66" s="563">
        <v>12</v>
      </c>
      <c r="BE66" s="564">
        <v>156</v>
      </c>
      <c r="BF66" s="563">
        <v>153</v>
      </c>
      <c r="BG66" s="563">
        <v>53</v>
      </c>
      <c r="BH66" s="563">
        <v>30</v>
      </c>
      <c r="BI66" s="563">
        <v>8</v>
      </c>
      <c r="BJ66" s="563">
        <v>2</v>
      </c>
      <c r="BK66" s="563">
        <v>13</v>
      </c>
      <c r="BL66" s="563">
        <v>40</v>
      </c>
      <c r="BM66" s="563">
        <v>17</v>
      </c>
      <c r="BN66" s="563">
        <v>4</v>
      </c>
      <c r="BO66" s="564">
        <v>5</v>
      </c>
      <c r="BP66" s="563">
        <v>15</v>
      </c>
      <c r="BQ66" s="563">
        <v>19</v>
      </c>
      <c r="BR66" s="563">
        <v>96</v>
      </c>
      <c r="BS66" s="563">
        <v>140</v>
      </c>
      <c r="BT66" s="563">
        <v>0</v>
      </c>
      <c r="BU66" s="563">
        <v>0</v>
      </c>
      <c r="BV66" s="563">
        <v>0</v>
      </c>
      <c r="BW66" s="563">
        <v>36</v>
      </c>
      <c r="BX66" s="563">
        <v>24</v>
      </c>
      <c r="BY66" s="564">
        <v>80</v>
      </c>
    </row>
    <row r="67" spans="1:77" ht="25.5" customHeight="1">
      <c r="A67" s="388"/>
      <c r="B67" s="389" t="s">
        <v>488</v>
      </c>
      <c r="C67" s="390"/>
      <c r="D67" s="391"/>
      <c r="E67" s="392" t="s">
        <v>489</v>
      </c>
      <c r="F67" s="393"/>
      <c r="G67" s="563">
        <v>0</v>
      </c>
      <c r="H67" s="563">
        <v>0</v>
      </c>
      <c r="I67" s="563">
        <v>0</v>
      </c>
      <c r="J67" s="563">
        <v>0</v>
      </c>
      <c r="K67" s="563">
        <v>0</v>
      </c>
      <c r="L67" s="563">
        <v>0</v>
      </c>
      <c r="M67" s="563">
        <v>0</v>
      </c>
      <c r="N67" s="563">
        <v>0</v>
      </c>
      <c r="O67" s="563">
        <v>0</v>
      </c>
      <c r="P67" s="564">
        <v>0</v>
      </c>
      <c r="Q67" s="563">
        <v>0</v>
      </c>
      <c r="R67" s="563">
        <v>0</v>
      </c>
      <c r="S67" s="563">
        <v>0</v>
      </c>
      <c r="T67" s="563">
        <v>0</v>
      </c>
      <c r="U67" s="563">
        <v>0</v>
      </c>
      <c r="V67" s="563">
        <v>0</v>
      </c>
      <c r="W67" s="563">
        <v>0</v>
      </c>
      <c r="X67" s="563">
        <v>0</v>
      </c>
      <c r="Y67" s="563">
        <v>0</v>
      </c>
      <c r="Z67" s="564">
        <v>0</v>
      </c>
      <c r="AA67" s="563">
        <v>0</v>
      </c>
      <c r="AB67" s="563">
        <v>0</v>
      </c>
      <c r="AC67" s="563">
        <v>0</v>
      </c>
      <c r="AD67" s="563">
        <v>0</v>
      </c>
      <c r="AE67" s="563">
        <v>0</v>
      </c>
      <c r="AF67" s="563">
        <v>0</v>
      </c>
      <c r="AG67" s="563">
        <v>0</v>
      </c>
      <c r="AH67" s="563">
        <v>0</v>
      </c>
      <c r="AI67" s="563">
        <v>0</v>
      </c>
      <c r="AJ67" s="563">
        <v>0</v>
      </c>
      <c r="AK67" s="564">
        <v>0</v>
      </c>
      <c r="AL67" s="563">
        <v>0</v>
      </c>
      <c r="AM67" s="563">
        <v>0</v>
      </c>
      <c r="AN67" s="563">
        <v>0</v>
      </c>
      <c r="AO67" s="563">
        <v>0</v>
      </c>
      <c r="AP67" s="563">
        <v>0</v>
      </c>
      <c r="AQ67" s="563">
        <v>0</v>
      </c>
      <c r="AR67" s="563">
        <v>0</v>
      </c>
      <c r="AS67" s="563">
        <v>0</v>
      </c>
      <c r="AT67" s="563">
        <v>0</v>
      </c>
      <c r="AU67" s="564">
        <v>0</v>
      </c>
      <c r="AV67" s="563">
        <v>0</v>
      </c>
      <c r="AW67" s="563">
        <v>0</v>
      </c>
      <c r="AX67" s="563">
        <v>0</v>
      </c>
      <c r="AY67" s="563">
        <v>0</v>
      </c>
      <c r="AZ67" s="563">
        <v>0</v>
      </c>
      <c r="BA67" s="563">
        <v>0</v>
      </c>
      <c r="BB67" s="563">
        <v>0</v>
      </c>
      <c r="BC67" s="563">
        <v>0</v>
      </c>
      <c r="BD67" s="563">
        <v>0</v>
      </c>
      <c r="BE67" s="564">
        <v>0</v>
      </c>
      <c r="BF67" s="563">
        <v>0</v>
      </c>
      <c r="BG67" s="563">
        <v>0</v>
      </c>
      <c r="BH67" s="563">
        <v>0</v>
      </c>
      <c r="BI67" s="563">
        <v>0</v>
      </c>
      <c r="BJ67" s="563">
        <v>0</v>
      </c>
      <c r="BK67" s="563">
        <v>0</v>
      </c>
      <c r="BL67" s="563">
        <v>0</v>
      </c>
      <c r="BM67" s="563">
        <v>0</v>
      </c>
      <c r="BN67" s="563">
        <v>0</v>
      </c>
      <c r="BO67" s="564">
        <v>0</v>
      </c>
      <c r="BP67" s="563">
        <v>0</v>
      </c>
      <c r="BQ67" s="563">
        <v>0</v>
      </c>
      <c r="BR67" s="563">
        <v>0</v>
      </c>
      <c r="BS67" s="563">
        <v>0</v>
      </c>
      <c r="BT67" s="563">
        <v>0</v>
      </c>
      <c r="BU67" s="563">
        <v>0</v>
      </c>
      <c r="BV67" s="563">
        <v>0</v>
      </c>
      <c r="BW67" s="563">
        <v>0</v>
      </c>
      <c r="BX67" s="563">
        <v>0</v>
      </c>
      <c r="BY67" s="564">
        <v>0</v>
      </c>
    </row>
    <row r="68" spans="1:77" ht="25.5" customHeight="1">
      <c r="A68" s="388"/>
      <c r="B68" s="389" t="s">
        <v>490</v>
      </c>
      <c r="C68" s="390"/>
      <c r="D68" s="391"/>
      <c r="E68" s="392" t="s">
        <v>491</v>
      </c>
      <c r="F68" s="393"/>
      <c r="G68" s="563">
        <v>34593</v>
      </c>
      <c r="H68" s="563">
        <v>18643</v>
      </c>
      <c r="I68" s="563">
        <v>9376</v>
      </c>
      <c r="J68" s="563">
        <v>5580</v>
      </c>
      <c r="K68" s="563">
        <v>5479</v>
      </c>
      <c r="L68" s="563">
        <v>101</v>
      </c>
      <c r="M68" s="563">
        <v>3796</v>
      </c>
      <c r="N68" s="563">
        <v>67</v>
      </c>
      <c r="O68" s="563">
        <v>2425</v>
      </c>
      <c r="P68" s="564">
        <v>2398</v>
      </c>
      <c r="Q68" s="563">
        <v>27</v>
      </c>
      <c r="R68" s="563">
        <v>1277</v>
      </c>
      <c r="S68" s="563">
        <v>716</v>
      </c>
      <c r="T68" s="563">
        <v>561</v>
      </c>
      <c r="U68" s="563">
        <v>27</v>
      </c>
      <c r="V68" s="563">
        <v>9267</v>
      </c>
      <c r="W68" s="563">
        <v>470</v>
      </c>
      <c r="X68" s="563">
        <v>30</v>
      </c>
      <c r="Y68" s="563">
        <v>440</v>
      </c>
      <c r="Z68" s="564">
        <v>8797</v>
      </c>
      <c r="AA68" s="563">
        <v>129</v>
      </c>
      <c r="AB68" s="563">
        <v>414</v>
      </c>
      <c r="AC68" s="563">
        <v>195</v>
      </c>
      <c r="AD68" s="563">
        <v>839</v>
      </c>
      <c r="AE68" s="563">
        <v>2027</v>
      </c>
      <c r="AF68" s="563">
        <v>1409</v>
      </c>
      <c r="AG68" s="563">
        <v>3696</v>
      </c>
      <c r="AH68" s="563">
        <v>88</v>
      </c>
      <c r="AI68" s="563">
        <v>8947</v>
      </c>
      <c r="AJ68" s="563">
        <v>7003</v>
      </c>
      <c r="AK68" s="564">
        <v>4994</v>
      </c>
      <c r="AL68" s="563">
        <v>3080</v>
      </c>
      <c r="AM68" s="563">
        <v>3022</v>
      </c>
      <c r="AN68" s="563">
        <v>2590</v>
      </c>
      <c r="AO68" s="563">
        <v>1181</v>
      </c>
      <c r="AP68" s="563">
        <v>55</v>
      </c>
      <c r="AQ68" s="563">
        <v>162</v>
      </c>
      <c r="AR68" s="563">
        <v>928</v>
      </c>
      <c r="AS68" s="563">
        <v>249</v>
      </c>
      <c r="AT68" s="563">
        <v>5</v>
      </c>
      <c r="AU68" s="564">
        <v>10</v>
      </c>
      <c r="AV68" s="563">
        <v>432</v>
      </c>
      <c r="AW68" s="563">
        <v>382</v>
      </c>
      <c r="AX68" s="563">
        <v>305</v>
      </c>
      <c r="AY68" s="563">
        <v>41</v>
      </c>
      <c r="AZ68" s="563">
        <v>28</v>
      </c>
      <c r="BA68" s="563">
        <v>8</v>
      </c>
      <c r="BB68" s="563">
        <v>50</v>
      </c>
      <c r="BC68" s="563">
        <v>40</v>
      </c>
      <c r="BD68" s="563">
        <v>10</v>
      </c>
      <c r="BE68" s="564">
        <v>58</v>
      </c>
      <c r="BF68" s="563">
        <v>1707</v>
      </c>
      <c r="BG68" s="563">
        <v>560</v>
      </c>
      <c r="BH68" s="563">
        <v>351</v>
      </c>
      <c r="BI68" s="563">
        <v>66</v>
      </c>
      <c r="BJ68" s="563">
        <v>28</v>
      </c>
      <c r="BK68" s="563">
        <v>115</v>
      </c>
      <c r="BL68" s="563">
        <v>568</v>
      </c>
      <c r="BM68" s="563">
        <v>257</v>
      </c>
      <c r="BN68" s="563">
        <v>32</v>
      </c>
      <c r="BO68" s="564">
        <v>50</v>
      </c>
      <c r="BP68" s="563">
        <v>66</v>
      </c>
      <c r="BQ68" s="563">
        <v>174</v>
      </c>
      <c r="BR68" s="563">
        <v>207</v>
      </c>
      <c r="BS68" s="563">
        <v>2009</v>
      </c>
      <c r="BT68" s="563">
        <v>466</v>
      </c>
      <c r="BU68" s="563">
        <v>313</v>
      </c>
      <c r="BV68" s="563">
        <v>44</v>
      </c>
      <c r="BW68" s="563">
        <v>215</v>
      </c>
      <c r="BX68" s="563">
        <v>203</v>
      </c>
      <c r="BY68" s="564">
        <v>768</v>
      </c>
    </row>
    <row r="69" spans="1:77" ht="25.5" customHeight="1">
      <c r="A69" s="388"/>
      <c r="B69" s="389" t="s">
        <v>492</v>
      </c>
      <c r="C69" s="390"/>
      <c r="D69" s="391"/>
      <c r="E69" s="392" t="s">
        <v>778</v>
      </c>
      <c r="F69" s="393"/>
      <c r="G69" s="563">
        <v>0</v>
      </c>
      <c r="H69" s="563">
        <v>0</v>
      </c>
      <c r="I69" s="563">
        <v>0</v>
      </c>
      <c r="J69" s="563">
        <v>0</v>
      </c>
      <c r="K69" s="563">
        <v>0</v>
      </c>
      <c r="L69" s="563">
        <v>0</v>
      </c>
      <c r="M69" s="563">
        <v>0</v>
      </c>
      <c r="N69" s="563">
        <v>0</v>
      </c>
      <c r="O69" s="563">
        <v>0</v>
      </c>
      <c r="P69" s="564">
        <v>0</v>
      </c>
      <c r="Q69" s="563">
        <v>0</v>
      </c>
      <c r="R69" s="563">
        <v>0</v>
      </c>
      <c r="S69" s="563">
        <v>0</v>
      </c>
      <c r="T69" s="563">
        <v>0</v>
      </c>
      <c r="U69" s="563">
        <v>0</v>
      </c>
      <c r="V69" s="563">
        <v>0</v>
      </c>
      <c r="W69" s="563">
        <v>0</v>
      </c>
      <c r="X69" s="563">
        <v>0</v>
      </c>
      <c r="Y69" s="563">
        <v>0</v>
      </c>
      <c r="Z69" s="564">
        <v>0</v>
      </c>
      <c r="AA69" s="563">
        <v>0</v>
      </c>
      <c r="AB69" s="563">
        <v>0</v>
      </c>
      <c r="AC69" s="563">
        <v>0</v>
      </c>
      <c r="AD69" s="563">
        <v>0</v>
      </c>
      <c r="AE69" s="563">
        <v>0</v>
      </c>
      <c r="AF69" s="563">
        <v>0</v>
      </c>
      <c r="AG69" s="563">
        <v>0</v>
      </c>
      <c r="AH69" s="563">
        <v>0</v>
      </c>
      <c r="AI69" s="563">
        <v>0</v>
      </c>
      <c r="AJ69" s="563">
        <v>0</v>
      </c>
      <c r="AK69" s="564">
        <v>0</v>
      </c>
      <c r="AL69" s="563">
        <v>0</v>
      </c>
      <c r="AM69" s="563">
        <v>0</v>
      </c>
      <c r="AN69" s="563">
        <v>0</v>
      </c>
      <c r="AO69" s="563">
        <v>0</v>
      </c>
      <c r="AP69" s="563">
        <v>0</v>
      </c>
      <c r="AQ69" s="563">
        <v>0</v>
      </c>
      <c r="AR69" s="563">
        <v>0</v>
      </c>
      <c r="AS69" s="563">
        <v>0</v>
      </c>
      <c r="AT69" s="563">
        <v>0</v>
      </c>
      <c r="AU69" s="564">
        <v>0</v>
      </c>
      <c r="AV69" s="563">
        <v>0</v>
      </c>
      <c r="AW69" s="563">
        <v>0</v>
      </c>
      <c r="AX69" s="563">
        <v>0</v>
      </c>
      <c r="AY69" s="563">
        <v>0</v>
      </c>
      <c r="AZ69" s="563">
        <v>0</v>
      </c>
      <c r="BA69" s="563">
        <v>0</v>
      </c>
      <c r="BB69" s="563">
        <v>0</v>
      </c>
      <c r="BC69" s="563">
        <v>0</v>
      </c>
      <c r="BD69" s="563">
        <v>0</v>
      </c>
      <c r="BE69" s="564">
        <v>0</v>
      </c>
      <c r="BF69" s="563">
        <v>0</v>
      </c>
      <c r="BG69" s="563">
        <v>0</v>
      </c>
      <c r="BH69" s="563">
        <v>0</v>
      </c>
      <c r="BI69" s="563">
        <v>0</v>
      </c>
      <c r="BJ69" s="563">
        <v>0</v>
      </c>
      <c r="BK69" s="563">
        <v>0</v>
      </c>
      <c r="BL69" s="563">
        <v>0</v>
      </c>
      <c r="BM69" s="563">
        <v>0</v>
      </c>
      <c r="BN69" s="563">
        <v>0</v>
      </c>
      <c r="BO69" s="564">
        <v>0</v>
      </c>
      <c r="BP69" s="563">
        <v>0</v>
      </c>
      <c r="BQ69" s="563">
        <v>0</v>
      </c>
      <c r="BR69" s="563">
        <v>0</v>
      </c>
      <c r="BS69" s="563">
        <v>0</v>
      </c>
      <c r="BT69" s="563">
        <v>0</v>
      </c>
      <c r="BU69" s="563">
        <v>0</v>
      </c>
      <c r="BV69" s="563">
        <v>0</v>
      </c>
      <c r="BW69" s="563">
        <v>0</v>
      </c>
      <c r="BX69" s="563">
        <v>0</v>
      </c>
      <c r="BY69" s="564">
        <v>0</v>
      </c>
    </row>
    <row r="70" spans="1:77" ht="25.5" customHeight="1">
      <c r="A70" s="388"/>
      <c r="B70" s="389" t="s">
        <v>493</v>
      </c>
      <c r="C70" s="390"/>
      <c r="D70" s="391"/>
      <c r="E70" s="392" t="s">
        <v>779</v>
      </c>
      <c r="F70" s="393"/>
      <c r="G70" s="563">
        <v>0</v>
      </c>
      <c r="H70" s="563">
        <v>0</v>
      </c>
      <c r="I70" s="563">
        <v>0</v>
      </c>
      <c r="J70" s="563">
        <v>0</v>
      </c>
      <c r="K70" s="563">
        <v>0</v>
      </c>
      <c r="L70" s="563">
        <v>0</v>
      </c>
      <c r="M70" s="563">
        <v>0</v>
      </c>
      <c r="N70" s="563">
        <v>0</v>
      </c>
      <c r="O70" s="563">
        <v>0</v>
      </c>
      <c r="P70" s="564">
        <v>0</v>
      </c>
      <c r="Q70" s="563">
        <v>0</v>
      </c>
      <c r="R70" s="563">
        <v>0</v>
      </c>
      <c r="S70" s="563">
        <v>0</v>
      </c>
      <c r="T70" s="563">
        <v>0</v>
      </c>
      <c r="U70" s="563">
        <v>0</v>
      </c>
      <c r="V70" s="563">
        <v>0</v>
      </c>
      <c r="W70" s="563">
        <v>0</v>
      </c>
      <c r="X70" s="563">
        <v>0</v>
      </c>
      <c r="Y70" s="563">
        <v>0</v>
      </c>
      <c r="Z70" s="564">
        <v>0</v>
      </c>
      <c r="AA70" s="563">
        <v>0</v>
      </c>
      <c r="AB70" s="563">
        <v>0</v>
      </c>
      <c r="AC70" s="563">
        <v>0</v>
      </c>
      <c r="AD70" s="563">
        <v>0</v>
      </c>
      <c r="AE70" s="563">
        <v>0</v>
      </c>
      <c r="AF70" s="563">
        <v>0</v>
      </c>
      <c r="AG70" s="563">
        <v>0</v>
      </c>
      <c r="AH70" s="563">
        <v>0</v>
      </c>
      <c r="AI70" s="563">
        <v>0</v>
      </c>
      <c r="AJ70" s="563">
        <v>0</v>
      </c>
      <c r="AK70" s="564">
        <v>0</v>
      </c>
      <c r="AL70" s="563">
        <v>0</v>
      </c>
      <c r="AM70" s="563">
        <v>0</v>
      </c>
      <c r="AN70" s="563">
        <v>0</v>
      </c>
      <c r="AO70" s="563">
        <v>0</v>
      </c>
      <c r="AP70" s="563">
        <v>0</v>
      </c>
      <c r="AQ70" s="563">
        <v>0</v>
      </c>
      <c r="AR70" s="563">
        <v>0</v>
      </c>
      <c r="AS70" s="563">
        <v>0</v>
      </c>
      <c r="AT70" s="563">
        <v>0</v>
      </c>
      <c r="AU70" s="564">
        <v>0</v>
      </c>
      <c r="AV70" s="563">
        <v>0</v>
      </c>
      <c r="AW70" s="563">
        <v>0</v>
      </c>
      <c r="AX70" s="563">
        <v>0</v>
      </c>
      <c r="AY70" s="563">
        <v>0</v>
      </c>
      <c r="AZ70" s="563">
        <v>0</v>
      </c>
      <c r="BA70" s="563">
        <v>0</v>
      </c>
      <c r="BB70" s="563">
        <v>0</v>
      </c>
      <c r="BC70" s="563">
        <v>0</v>
      </c>
      <c r="BD70" s="563">
        <v>0</v>
      </c>
      <c r="BE70" s="564">
        <v>0</v>
      </c>
      <c r="BF70" s="563">
        <v>0</v>
      </c>
      <c r="BG70" s="563">
        <v>0</v>
      </c>
      <c r="BH70" s="563">
        <v>0</v>
      </c>
      <c r="BI70" s="563">
        <v>0</v>
      </c>
      <c r="BJ70" s="563">
        <v>0</v>
      </c>
      <c r="BK70" s="563">
        <v>0</v>
      </c>
      <c r="BL70" s="563">
        <v>0</v>
      </c>
      <c r="BM70" s="563">
        <v>0</v>
      </c>
      <c r="BN70" s="563">
        <v>0</v>
      </c>
      <c r="BO70" s="564">
        <v>0</v>
      </c>
      <c r="BP70" s="563">
        <v>0</v>
      </c>
      <c r="BQ70" s="563">
        <v>0</v>
      </c>
      <c r="BR70" s="563">
        <v>0</v>
      </c>
      <c r="BS70" s="563">
        <v>0</v>
      </c>
      <c r="BT70" s="563">
        <v>0</v>
      </c>
      <c r="BU70" s="563">
        <v>0</v>
      </c>
      <c r="BV70" s="563">
        <v>0</v>
      </c>
      <c r="BW70" s="563">
        <v>0</v>
      </c>
      <c r="BX70" s="563">
        <v>0</v>
      </c>
      <c r="BY70" s="564">
        <v>0</v>
      </c>
    </row>
    <row r="71" spans="1:77" ht="25.5" customHeight="1">
      <c r="A71" s="388"/>
      <c r="B71" s="389" t="s">
        <v>494</v>
      </c>
      <c r="C71" s="390"/>
      <c r="D71" s="391"/>
      <c r="E71" s="392" t="s">
        <v>495</v>
      </c>
      <c r="F71" s="393"/>
      <c r="G71" s="563">
        <v>142528</v>
      </c>
      <c r="H71" s="563">
        <v>81610</v>
      </c>
      <c r="I71" s="563">
        <v>70758</v>
      </c>
      <c r="J71" s="563">
        <v>29042</v>
      </c>
      <c r="K71" s="563">
        <v>28046</v>
      </c>
      <c r="L71" s="563">
        <v>996</v>
      </c>
      <c r="M71" s="563">
        <v>41716</v>
      </c>
      <c r="N71" s="563">
        <v>676</v>
      </c>
      <c r="O71" s="563">
        <v>24319</v>
      </c>
      <c r="P71" s="564">
        <v>23878</v>
      </c>
      <c r="Q71" s="563">
        <v>441</v>
      </c>
      <c r="R71" s="563">
        <v>16359</v>
      </c>
      <c r="S71" s="563">
        <v>5884</v>
      </c>
      <c r="T71" s="563">
        <v>10475</v>
      </c>
      <c r="U71" s="563">
        <v>362</v>
      </c>
      <c r="V71" s="563">
        <v>10852</v>
      </c>
      <c r="W71" s="563">
        <v>740</v>
      </c>
      <c r="X71" s="563">
        <v>68</v>
      </c>
      <c r="Y71" s="563">
        <v>672</v>
      </c>
      <c r="Z71" s="564">
        <v>10112</v>
      </c>
      <c r="AA71" s="563">
        <v>125</v>
      </c>
      <c r="AB71" s="563">
        <v>491</v>
      </c>
      <c r="AC71" s="563">
        <v>359</v>
      </c>
      <c r="AD71" s="563">
        <v>1189</v>
      </c>
      <c r="AE71" s="563">
        <v>2250</v>
      </c>
      <c r="AF71" s="563">
        <v>1653</v>
      </c>
      <c r="AG71" s="563">
        <v>3840</v>
      </c>
      <c r="AH71" s="563">
        <v>205</v>
      </c>
      <c r="AI71" s="563">
        <v>11137</v>
      </c>
      <c r="AJ71" s="563">
        <v>49781</v>
      </c>
      <c r="AK71" s="564">
        <v>21045</v>
      </c>
      <c r="AL71" s="563">
        <v>10588</v>
      </c>
      <c r="AM71" s="563">
        <v>10545</v>
      </c>
      <c r="AN71" s="563">
        <v>8826</v>
      </c>
      <c r="AO71" s="563">
        <v>4427</v>
      </c>
      <c r="AP71" s="563">
        <v>187</v>
      </c>
      <c r="AQ71" s="563">
        <v>540</v>
      </c>
      <c r="AR71" s="563">
        <v>3296</v>
      </c>
      <c r="AS71" s="563">
        <v>353</v>
      </c>
      <c r="AT71" s="563">
        <v>6</v>
      </c>
      <c r="AU71" s="564">
        <v>17</v>
      </c>
      <c r="AV71" s="563">
        <v>1719</v>
      </c>
      <c r="AW71" s="563">
        <v>1513</v>
      </c>
      <c r="AX71" s="563">
        <v>1235</v>
      </c>
      <c r="AY71" s="563">
        <v>157</v>
      </c>
      <c r="AZ71" s="563">
        <v>83</v>
      </c>
      <c r="BA71" s="563">
        <v>38</v>
      </c>
      <c r="BB71" s="563">
        <v>206</v>
      </c>
      <c r="BC71" s="563">
        <v>157</v>
      </c>
      <c r="BD71" s="563">
        <v>49</v>
      </c>
      <c r="BE71" s="564">
        <v>43</v>
      </c>
      <c r="BF71" s="563">
        <v>7932</v>
      </c>
      <c r="BG71" s="563">
        <v>3111</v>
      </c>
      <c r="BH71" s="563">
        <v>1805</v>
      </c>
      <c r="BI71" s="563">
        <v>608</v>
      </c>
      <c r="BJ71" s="563">
        <v>112</v>
      </c>
      <c r="BK71" s="563">
        <v>586</v>
      </c>
      <c r="BL71" s="563">
        <v>1762</v>
      </c>
      <c r="BM71" s="563">
        <v>1064</v>
      </c>
      <c r="BN71" s="563">
        <v>123</v>
      </c>
      <c r="BO71" s="564">
        <v>569</v>
      </c>
      <c r="BP71" s="563">
        <v>173</v>
      </c>
      <c r="BQ71" s="563">
        <v>1130</v>
      </c>
      <c r="BR71" s="563">
        <v>2525</v>
      </c>
      <c r="BS71" s="563">
        <v>28736</v>
      </c>
      <c r="BT71" s="563">
        <v>5551</v>
      </c>
      <c r="BU71" s="563">
        <v>1942</v>
      </c>
      <c r="BV71" s="563">
        <v>394</v>
      </c>
      <c r="BW71" s="563">
        <v>7046</v>
      </c>
      <c r="BX71" s="563">
        <v>2402</v>
      </c>
      <c r="BY71" s="564">
        <v>11401</v>
      </c>
    </row>
    <row r="72" spans="1:77" ht="25.5" customHeight="1">
      <c r="A72" s="388"/>
      <c r="B72" s="389" t="s">
        <v>496</v>
      </c>
      <c r="C72" s="390"/>
      <c r="D72" s="391"/>
      <c r="E72" s="392" t="s">
        <v>497</v>
      </c>
      <c r="F72" s="393"/>
      <c r="G72" s="563">
        <v>44912</v>
      </c>
      <c r="H72" s="563">
        <v>26393</v>
      </c>
      <c r="I72" s="563">
        <v>16142</v>
      </c>
      <c r="J72" s="563">
        <v>5807</v>
      </c>
      <c r="K72" s="563">
        <v>5590</v>
      </c>
      <c r="L72" s="563">
        <v>217</v>
      </c>
      <c r="M72" s="563">
        <v>10335</v>
      </c>
      <c r="N72" s="563">
        <v>164</v>
      </c>
      <c r="O72" s="563">
        <v>6088</v>
      </c>
      <c r="P72" s="564">
        <v>5960</v>
      </c>
      <c r="Q72" s="563">
        <v>128</v>
      </c>
      <c r="R72" s="563">
        <v>3985</v>
      </c>
      <c r="S72" s="563">
        <v>1779</v>
      </c>
      <c r="T72" s="563">
        <v>2206</v>
      </c>
      <c r="U72" s="563">
        <v>98</v>
      </c>
      <c r="V72" s="563">
        <v>10251</v>
      </c>
      <c r="W72" s="563">
        <v>451</v>
      </c>
      <c r="X72" s="563">
        <v>28</v>
      </c>
      <c r="Y72" s="563">
        <v>423</v>
      </c>
      <c r="Z72" s="564">
        <v>9800</v>
      </c>
      <c r="AA72" s="563">
        <v>141</v>
      </c>
      <c r="AB72" s="563">
        <v>454</v>
      </c>
      <c r="AC72" s="563">
        <v>216</v>
      </c>
      <c r="AD72" s="563">
        <v>901</v>
      </c>
      <c r="AE72" s="563">
        <v>2250</v>
      </c>
      <c r="AF72" s="563">
        <v>1569</v>
      </c>
      <c r="AG72" s="563">
        <v>4121</v>
      </c>
      <c r="AH72" s="563">
        <v>148</v>
      </c>
      <c r="AI72" s="563">
        <v>8003</v>
      </c>
      <c r="AJ72" s="563">
        <v>10516</v>
      </c>
      <c r="AK72" s="564">
        <v>6420</v>
      </c>
      <c r="AL72" s="563">
        <v>3879</v>
      </c>
      <c r="AM72" s="563">
        <v>3864</v>
      </c>
      <c r="AN72" s="563">
        <v>3216</v>
      </c>
      <c r="AO72" s="563">
        <v>1560</v>
      </c>
      <c r="AP72" s="563">
        <v>74</v>
      </c>
      <c r="AQ72" s="563">
        <v>194</v>
      </c>
      <c r="AR72" s="563">
        <v>1266</v>
      </c>
      <c r="AS72" s="563">
        <v>115</v>
      </c>
      <c r="AT72" s="563">
        <v>2</v>
      </c>
      <c r="AU72" s="564">
        <v>5</v>
      </c>
      <c r="AV72" s="563">
        <v>648</v>
      </c>
      <c r="AW72" s="563">
        <v>577</v>
      </c>
      <c r="AX72" s="563">
        <v>467</v>
      </c>
      <c r="AY72" s="563">
        <v>63</v>
      </c>
      <c r="AZ72" s="563">
        <v>36</v>
      </c>
      <c r="BA72" s="563">
        <v>11</v>
      </c>
      <c r="BB72" s="563">
        <v>71</v>
      </c>
      <c r="BC72" s="563">
        <v>57</v>
      </c>
      <c r="BD72" s="563">
        <v>14</v>
      </c>
      <c r="BE72" s="564">
        <v>15</v>
      </c>
      <c r="BF72" s="563">
        <v>2332</v>
      </c>
      <c r="BG72" s="563">
        <v>805</v>
      </c>
      <c r="BH72" s="563">
        <v>452</v>
      </c>
      <c r="BI72" s="563">
        <v>132</v>
      </c>
      <c r="BJ72" s="563">
        <v>37</v>
      </c>
      <c r="BK72" s="563">
        <v>184</v>
      </c>
      <c r="BL72" s="563">
        <v>565</v>
      </c>
      <c r="BM72" s="563">
        <v>350</v>
      </c>
      <c r="BN72" s="563">
        <v>43</v>
      </c>
      <c r="BO72" s="564">
        <v>46</v>
      </c>
      <c r="BP72" s="563">
        <v>62</v>
      </c>
      <c r="BQ72" s="563">
        <v>461</v>
      </c>
      <c r="BR72" s="563">
        <v>209</v>
      </c>
      <c r="BS72" s="563">
        <v>4096</v>
      </c>
      <c r="BT72" s="563">
        <v>1003</v>
      </c>
      <c r="BU72" s="563">
        <v>304</v>
      </c>
      <c r="BV72" s="563">
        <v>613</v>
      </c>
      <c r="BW72" s="563">
        <v>270</v>
      </c>
      <c r="BX72" s="563">
        <v>409</v>
      </c>
      <c r="BY72" s="564">
        <v>1497</v>
      </c>
    </row>
    <row r="73" spans="1:77" ht="25.5" customHeight="1">
      <c r="A73" s="388"/>
      <c r="B73" s="389" t="s">
        <v>498</v>
      </c>
      <c r="C73" s="390"/>
      <c r="D73" s="391"/>
      <c r="E73" s="392" t="s">
        <v>199</v>
      </c>
      <c r="F73" s="393"/>
      <c r="G73" s="563">
        <v>38440</v>
      </c>
      <c r="H73" s="563">
        <v>19011</v>
      </c>
      <c r="I73" s="563">
        <v>11342</v>
      </c>
      <c r="J73" s="563">
        <v>7193</v>
      </c>
      <c r="K73" s="563">
        <v>6953</v>
      </c>
      <c r="L73" s="563">
        <v>240</v>
      </c>
      <c r="M73" s="563">
        <v>4149</v>
      </c>
      <c r="N73" s="563">
        <v>57</v>
      </c>
      <c r="O73" s="563">
        <v>2106</v>
      </c>
      <c r="P73" s="564">
        <v>2024</v>
      </c>
      <c r="Q73" s="563">
        <v>82</v>
      </c>
      <c r="R73" s="563">
        <v>1955</v>
      </c>
      <c r="S73" s="563">
        <v>510</v>
      </c>
      <c r="T73" s="563">
        <v>1445</v>
      </c>
      <c r="U73" s="563">
        <v>31</v>
      </c>
      <c r="V73" s="563">
        <v>7669</v>
      </c>
      <c r="W73" s="563">
        <v>1203</v>
      </c>
      <c r="X73" s="563">
        <v>113</v>
      </c>
      <c r="Y73" s="563">
        <v>1090</v>
      </c>
      <c r="Z73" s="564">
        <v>6466</v>
      </c>
      <c r="AA73" s="563">
        <v>82</v>
      </c>
      <c r="AB73" s="563">
        <v>316</v>
      </c>
      <c r="AC73" s="563">
        <v>202</v>
      </c>
      <c r="AD73" s="563">
        <v>703</v>
      </c>
      <c r="AE73" s="563">
        <v>1454</v>
      </c>
      <c r="AF73" s="563">
        <v>1054</v>
      </c>
      <c r="AG73" s="563">
        <v>2535</v>
      </c>
      <c r="AH73" s="563">
        <v>120</v>
      </c>
      <c r="AI73" s="563">
        <v>7943</v>
      </c>
      <c r="AJ73" s="563">
        <v>11486</v>
      </c>
      <c r="AK73" s="564">
        <v>6026</v>
      </c>
      <c r="AL73" s="563">
        <v>3940</v>
      </c>
      <c r="AM73" s="563">
        <v>3928</v>
      </c>
      <c r="AN73" s="563">
        <v>3322</v>
      </c>
      <c r="AO73" s="563">
        <v>1444</v>
      </c>
      <c r="AP73" s="563">
        <v>69</v>
      </c>
      <c r="AQ73" s="563">
        <v>182</v>
      </c>
      <c r="AR73" s="563">
        <v>1494</v>
      </c>
      <c r="AS73" s="563">
        <v>121</v>
      </c>
      <c r="AT73" s="563">
        <v>2</v>
      </c>
      <c r="AU73" s="564">
        <v>10</v>
      </c>
      <c r="AV73" s="563">
        <v>606</v>
      </c>
      <c r="AW73" s="563">
        <v>536</v>
      </c>
      <c r="AX73" s="563">
        <v>435</v>
      </c>
      <c r="AY73" s="563">
        <v>57</v>
      </c>
      <c r="AZ73" s="563">
        <v>32</v>
      </c>
      <c r="BA73" s="563">
        <v>12</v>
      </c>
      <c r="BB73" s="563">
        <v>70</v>
      </c>
      <c r="BC73" s="563">
        <v>55</v>
      </c>
      <c r="BD73" s="563">
        <v>15</v>
      </c>
      <c r="BE73" s="564">
        <v>12</v>
      </c>
      <c r="BF73" s="563">
        <v>1920</v>
      </c>
      <c r="BG73" s="563">
        <v>635</v>
      </c>
      <c r="BH73" s="563">
        <v>358</v>
      </c>
      <c r="BI73" s="563">
        <v>107</v>
      </c>
      <c r="BJ73" s="563">
        <v>30</v>
      </c>
      <c r="BK73" s="563">
        <v>140</v>
      </c>
      <c r="BL73" s="563">
        <v>499</v>
      </c>
      <c r="BM73" s="563">
        <v>285</v>
      </c>
      <c r="BN73" s="563">
        <v>48</v>
      </c>
      <c r="BO73" s="564">
        <v>51</v>
      </c>
      <c r="BP73" s="563">
        <v>75</v>
      </c>
      <c r="BQ73" s="563">
        <v>327</v>
      </c>
      <c r="BR73" s="563">
        <v>166</v>
      </c>
      <c r="BS73" s="563">
        <v>5460</v>
      </c>
      <c r="BT73" s="563">
        <v>1097</v>
      </c>
      <c r="BU73" s="563">
        <v>445</v>
      </c>
      <c r="BV73" s="563">
        <v>118</v>
      </c>
      <c r="BW73" s="563">
        <v>601</v>
      </c>
      <c r="BX73" s="563">
        <v>689</v>
      </c>
      <c r="BY73" s="564">
        <v>2510</v>
      </c>
    </row>
    <row r="74" spans="1:77" ht="25.5" customHeight="1">
      <c r="A74" s="388"/>
      <c r="B74" s="389" t="s">
        <v>499</v>
      </c>
      <c r="C74" s="390"/>
      <c r="D74" s="391"/>
      <c r="E74" s="392" t="s">
        <v>200</v>
      </c>
      <c r="F74" s="393"/>
      <c r="G74" s="563">
        <v>115368</v>
      </c>
      <c r="H74" s="563">
        <v>12528</v>
      </c>
      <c r="I74" s="563">
        <v>7971</v>
      </c>
      <c r="J74" s="563">
        <v>3717</v>
      </c>
      <c r="K74" s="563">
        <v>3574</v>
      </c>
      <c r="L74" s="563">
        <v>143</v>
      </c>
      <c r="M74" s="563">
        <v>4254</v>
      </c>
      <c r="N74" s="563">
        <v>58</v>
      </c>
      <c r="O74" s="563">
        <v>2274</v>
      </c>
      <c r="P74" s="564">
        <v>2217</v>
      </c>
      <c r="Q74" s="563">
        <v>57</v>
      </c>
      <c r="R74" s="563">
        <v>1876</v>
      </c>
      <c r="S74" s="563">
        <v>415</v>
      </c>
      <c r="T74" s="563">
        <v>1461</v>
      </c>
      <c r="U74" s="563">
        <v>46</v>
      </c>
      <c r="V74" s="563">
        <v>4557</v>
      </c>
      <c r="W74" s="563">
        <v>248</v>
      </c>
      <c r="X74" s="563">
        <v>32</v>
      </c>
      <c r="Y74" s="563">
        <v>216</v>
      </c>
      <c r="Z74" s="564">
        <v>4309</v>
      </c>
      <c r="AA74" s="563">
        <v>39</v>
      </c>
      <c r="AB74" s="563">
        <v>184</v>
      </c>
      <c r="AC74" s="563">
        <v>218</v>
      </c>
      <c r="AD74" s="563">
        <v>476</v>
      </c>
      <c r="AE74" s="563">
        <v>939</v>
      </c>
      <c r="AF74" s="563">
        <v>711</v>
      </c>
      <c r="AG74" s="563">
        <v>1596</v>
      </c>
      <c r="AH74" s="563">
        <v>146</v>
      </c>
      <c r="AI74" s="563">
        <v>15</v>
      </c>
      <c r="AJ74" s="563">
        <v>102825</v>
      </c>
      <c r="AK74" s="564">
        <v>56808</v>
      </c>
      <c r="AL74" s="563">
        <v>26976</v>
      </c>
      <c r="AM74" s="563">
        <v>25546</v>
      </c>
      <c r="AN74" s="563">
        <v>24232</v>
      </c>
      <c r="AO74" s="563">
        <v>15588</v>
      </c>
      <c r="AP74" s="563">
        <v>375</v>
      </c>
      <c r="AQ74" s="563">
        <v>673</v>
      </c>
      <c r="AR74" s="563">
        <v>4160</v>
      </c>
      <c r="AS74" s="563">
        <v>3324</v>
      </c>
      <c r="AT74" s="563">
        <v>56</v>
      </c>
      <c r="AU74" s="564">
        <v>56</v>
      </c>
      <c r="AV74" s="563">
        <v>1314</v>
      </c>
      <c r="AW74" s="563">
        <v>938</v>
      </c>
      <c r="AX74" s="563">
        <v>125</v>
      </c>
      <c r="AY74" s="563">
        <v>335</v>
      </c>
      <c r="AZ74" s="563">
        <v>286</v>
      </c>
      <c r="BA74" s="563">
        <v>192</v>
      </c>
      <c r="BB74" s="563">
        <v>376</v>
      </c>
      <c r="BC74" s="563">
        <v>305</v>
      </c>
      <c r="BD74" s="563">
        <v>71</v>
      </c>
      <c r="BE74" s="564">
        <v>1430</v>
      </c>
      <c r="BF74" s="563">
        <v>20564</v>
      </c>
      <c r="BG74" s="563">
        <v>9162</v>
      </c>
      <c r="BH74" s="563">
        <v>7818</v>
      </c>
      <c r="BI74" s="563">
        <v>319</v>
      </c>
      <c r="BJ74" s="563">
        <v>101</v>
      </c>
      <c r="BK74" s="563">
        <v>924</v>
      </c>
      <c r="BL74" s="563">
        <v>7652</v>
      </c>
      <c r="BM74" s="563">
        <v>1355</v>
      </c>
      <c r="BN74" s="563">
        <v>333</v>
      </c>
      <c r="BO74" s="564">
        <v>489</v>
      </c>
      <c r="BP74" s="563">
        <v>479</v>
      </c>
      <c r="BQ74" s="563">
        <v>1094</v>
      </c>
      <c r="BR74" s="563">
        <v>9268</v>
      </c>
      <c r="BS74" s="563">
        <v>46017</v>
      </c>
      <c r="BT74" s="563">
        <v>13118</v>
      </c>
      <c r="BU74" s="563">
        <v>3891</v>
      </c>
      <c r="BV74" s="563">
        <v>889</v>
      </c>
      <c r="BW74" s="563">
        <v>3450</v>
      </c>
      <c r="BX74" s="563">
        <v>4386</v>
      </c>
      <c r="BY74" s="564">
        <v>20283</v>
      </c>
    </row>
    <row r="75" spans="1:77" ht="25.5" customHeight="1">
      <c r="A75" s="388"/>
      <c r="B75" s="389" t="s">
        <v>500</v>
      </c>
      <c r="C75" s="390"/>
      <c r="D75" s="391"/>
      <c r="E75" s="392" t="s">
        <v>21</v>
      </c>
      <c r="F75" s="393"/>
      <c r="G75" s="563">
        <v>3132174</v>
      </c>
      <c r="H75" s="563">
        <v>1749457</v>
      </c>
      <c r="I75" s="563">
        <v>1037487</v>
      </c>
      <c r="J75" s="563">
        <v>575792</v>
      </c>
      <c r="K75" s="563">
        <v>556535</v>
      </c>
      <c r="L75" s="563">
        <v>19257</v>
      </c>
      <c r="M75" s="563">
        <v>461695</v>
      </c>
      <c r="N75" s="563">
        <v>5750</v>
      </c>
      <c r="O75" s="563">
        <v>229447</v>
      </c>
      <c r="P75" s="564">
        <v>222937</v>
      </c>
      <c r="Q75" s="563">
        <v>6510</v>
      </c>
      <c r="R75" s="563">
        <v>221699</v>
      </c>
      <c r="S75" s="563">
        <v>59682</v>
      </c>
      <c r="T75" s="563">
        <v>162017</v>
      </c>
      <c r="U75" s="563">
        <v>4799</v>
      </c>
      <c r="V75" s="563">
        <v>711970</v>
      </c>
      <c r="W75" s="563">
        <v>47827</v>
      </c>
      <c r="X75" s="563">
        <v>3555</v>
      </c>
      <c r="Y75" s="563">
        <v>44272</v>
      </c>
      <c r="Z75" s="564">
        <v>664143</v>
      </c>
      <c r="AA75" s="563">
        <v>6472</v>
      </c>
      <c r="AB75" s="563">
        <v>37324</v>
      </c>
      <c r="AC75" s="563">
        <v>17646</v>
      </c>
      <c r="AD75" s="563">
        <v>47549</v>
      </c>
      <c r="AE75" s="563">
        <v>161470</v>
      </c>
      <c r="AF75" s="563">
        <v>110089</v>
      </c>
      <c r="AG75" s="563">
        <v>275699</v>
      </c>
      <c r="AH75" s="563">
        <v>7894</v>
      </c>
      <c r="AI75" s="563">
        <v>564159</v>
      </c>
      <c r="AJ75" s="563">
        <v>818558</v>
      </c>
      <c r="AK75" s="564">
        <v>500010</v>
      </c>
      <c r="AL75" s="563">
        <v>269681</v>
      </c>
      <c r="AM75" s="563">
        <v>261263</v>
      </c>
      <c r="AN75" s="563">
        <v>201401</v>
      </c>
      <c r="AO75" s="563">
        <v>107308</v>
      </c>
      <c r="AP75" s="563">
        <v>4793</v>
      </c>
      <c r="AQ75" s="563">
        <v>14943</v>
      </c>
      <c r="AR75" s="563">
        <v>54455</v>
      </c>
      <c r="AS75" s="563">
        <v>18512</v>
      </c>
      <c r="AT75" s="563">
        <v>515</v>
      </c>
      <c r="AU75" s="564">
        <v>875</v>
      </c>
      <c r="AV75" s="563">
        <v>59862</v>
      </c>
      <c r="AW75" s="563">
        <v>55327</v>
      </c>
      <c r="AX75" s="563">
        <v>44993</v>
      </c>
      <c r="AY75" s="563">
        <v>5313</v>
      </c>
      <c r="AZ75" s="563">
        <v>4199</v>
      </c>
      <c r="BA75" s="563">
        <v>822</v>
      </c>
      <c r="BB75" s="563">
        <v>4535</v>
      </c>
      <c r="BC75" s="563">
        <v>3691</v>
      </c>
      <c r="BD75" s="563">
        <v>844</v>
      </c>
      <c r="BE75" s="564">
        <v>8418</v>
      </c>
      <c r="BF75" s="563">
        <v>189415</v>
      </c>
      <c r="BG75" s="563">
        <v>59227</v>
      </c>
      <c r="BH75" s="563">
        <v>31222</v>
      </c>
      <c r="BI75" s="563">
        <v>9587</v>
      </c>
      <c r="BJ75" s="563">
        <v>2575</v>
      </c>
      <c r="BK75" s="563">
        <v>15843</v>
      </c>
      <c r="BL75" s="563">
        <v>54969</v>
      </c>
      <c r="BM75" s="563">
        <v>22253</v>
      </c>
      <c r="BN75" s="563">
        <v>4563</v>
      </c>
      <c r="BO75" s="564">
        <v>7049</v>
      </c>
      <c r="BP75" s="563">
        <v>11731</v>
      </c>
      <c r="BQ75" s="563">
        <v>29623</v>
      </c>
      <c r="BR75" s="563">
        <v>40914</v>
      </c>
      <c r="BS75" s="563">
        <v>318548</v>
      </c>
      <c r="BT75" s="563">
        <v>64986</v>
      </c>
      <c r="BU75" s="563">
        <v>19203</v>
      </c>
      <c r="BV75" s="563">
        <v>4209</v>
      </c>
      <c r="BW75" s="563">
        <v>52848</v>
      </c>
      <c r="BX75" s="563">
        <v>44961</v>
      </c>
      <c r="BY75" s="564">
        <v>132341</v>
      </c>
    </row>
    <row r="76" spans="1:77" ht="25.5" customHeight="1">
      <c r="A76" s="388"/>
      <c r="B76" s="389" t="s">
        <v>501</v>
      </c>
      <c r="C76" s="390"/>
      <c r="D76" s="391"/>
      <c r="E76" s="392" t="s">
        <v>22</v>
      </c>
      <c r="F76" s="393"/>
      <c r="G76" s="563">
        <v>732017</v>
      </c>
      <c r="H76" s="563">
        <v>347816</v>
      </c>
      <c r="I76" s="563">
        <v>179307</v>
      </c>
      <c r="J76" s="563">
        <v>107561</v>
      </c>
      <c r="K76" s="563">
        <v>103996</v>
      </c>
      <c r="L76" s="563">
        <v>3565</v>
      </c>
      <c r="M76" s="563">
        <v>71746</v>
      </c>
      <c r="N76" s="563">
        <v>930</v>
      </c>
      <c r="O76" s="563">
        <v>37779</v>
      </c>
      <c r="P76" s="564">
        <v>37002</v>
      </c>
      <c r="Q76" s="563">
        <v>777</v>
      </c>
      <c r="R76" s="563">
        <v>32269</v>
      </c>
      <c r="S76" s="563">
        <v>12488</v>
      </c>
      <c r="T76" s="563">
        <v>19781</v>
      </c>
      <c r="U76" s="563">
        <v>768</v>
      </c>
      <c r="V76" s="563">
        <v>168509</v>
      </c>
      <c r="W76" s="563">
        <v>10576</v>
      </c>
      <c r="X76" s="563">
        <v>830</v>
      </c>
      <c r="Y76" s="563">
        <v>9746</v>
      </c>
      <c r="Z76" s="564">
        <v>157933</v>
      </c>
      <c r="AA76" s="563">
        <v>1704</v>
      </c>
      <c r="AB76" s="563">
        <v>7232</v>
      </c>
      <c r="AC76" s="563">
        <v>4021</v>
      </c>
      <c r="AD76" s="563">
        <v>10815</v>
      </c>
      <c r="AE76" s="563">
        <v>34263</v>
      </c>
      <c r="AF76" s="563">
        <v>26891</v>
      </c>
      <c r="AG76" s="563">
        <v>70874</v>
      </c>
      <c r="AH76" s="563">
        <v>2133</v>
      </c>
      <c r="AI76" s="563">
        <v>50906</v>
      </c>
      <c r="AJ76" s="563">
        <v>333295</v>
      </c>
      <c r="AK76" s="564">
        <v>212556</v>
      </c>
      <c r="AL76" s="563">
        <v>105439</v>
      </c>
      <c r="AM76" s="563">
        <v>100490</v>
      </c>
      <c r="AN76" s="563">
        <v>79217</v>
      </c>
      <c r="AO76" s="563">
        <v>35050</v>
      </c>
      <c r="AP76" s="563">
        <v>2598</v>
      </c>
      <c r="AQ76" s="563">
        <v>7544</v>
      </c>
      <c r="AR76" s="563">
        <v>26224</v>
      </c>
      <c r="AS76" s="563">
        <v>7199</v>
      </c>
      <c r="AT76" s="563">
        <v>230</v>
      </c>
      <c r="AU76" s="564">
        <v>372</v>
      </c>
      <c r="AV76" s="563">
        <v>21273</v>
      </c>
      <c r="AW76" s="563">
        <v>19314</v>
      </c>
      <c r="AX76" s="563">
        <v>14200</v>
      </c>
      <c r="AY76" s="563">
        <v>2981</v>
      </c>
      <c r="AZ76" s="563">
        <v>1861</v>
      </c>
      <c r="BA76" s="563">
        <v>272</v>
      </c>
      <c r="BB76" s="563">
        <v>1959</v>
      </c>
      <c r="BC76" s="563">
        <v>1580</v>
      </c>
      <c r="BD76" s="563">
        <v>379</v>
      </c>
      <c r="BE76" s="564">
        <v>4949</v>
      </c>
      <c r="BF76" s="563">
        <v>88986</v>
      </c>
      <c r="BG76" s="563">
        <v>29263</v>
      </c>
      <c r="BH76" s="563">
        <v>16324</v>
      </c>
      <c r="BI76" s="563">
        <v>4284</v>
      </c>
      <c r="BJ76" s="563">
        <v>1286</v>
      </c>
      <c r="BK76" s="563">
        <v>7369</v>
      </c>
      <c r="BL76" s="563">
        <v>24891</v>
      </c>
      <c r="BM76" s="563">
        <v>9497</v>
      </c>
      <c r="BN76" s="563">
        <v>2063</v>
      </c>
      <c r="BO76" s="564">
        <v>3165</v>
      </c>
      <c r="BP76" s="563">
        <v>8463</v>
      </c>
      <c r="BQ76" s="563">
        <v>11644</v>
      </c>
      <c r="BR76" s="563">
        <v>18131</v>
      </c>
      <c r="BS76" s="563">
        <v>120739</v>
      </c>
      <c r="BT76" s="563">
        <v>27215</v>
      </c>
      <c r="BU76" s="563">
        <v>14400</v>
      </c>
      <c r="BV76" s="563">
        <v>7706</v>
      </c>
      <c r="BW76" s="563">
        <v>19127</v>
      </c>
      <c r="BX76" s="563">
        <v>12603</v>
      </c>
      <c r="BY76" s="564">
        <v>39688</v>
      </c>
    </row>
    <row r="77" spans="1:77" ht="25.5" customHeight="1">
      <c r="A77" s="388"/>
      <c r="B77" s="389" t="s">
        <v>502</v>
      </c>
      <c r="C77" s="390"/>
      <c r="D77" s="391"/>
      <c r="E77" s="392" t="s">
        <v>503</v>
      </c>
      <c r="F77" s="393"/>
      <c r="G77" s="563">
        <v>268375</v>
      </c>
      <c r="H77" s="563">
        <v>206555</v>
      </c>
      <c r="I77" s="563">
        <v>146258</v>
      </c>
      <c r="J77" s="563">
        <v>55311</v>
      </c>
      <c r="K77" s="563">
        <v>52392</v>
      </c>
      <c r="L77" s="563">
        <v>2919</v>
      </c>
      <c r="M77" s="563">
        <v>90947</v>
      </c>
      <c r="N77" s="563">
        <v>1319</v>
      </c>
      <c r="O77" s="563">
        <v>49927</v>
      </c>
      <c r="P77" s="564">
        <v>48460</v>
      </c>
      <c r="Q77" s="563">
        <v>1467</v>
      </c>
      <c r="R77" s="563">
        <v>38678</v>
      </c>
      <c r="S77" s="563">
        <v>14242</v>
      </c>
      <c r="T77" s="563">
        <v>24436</v>
      </c>
      <c r="U77" s="563">
        <v>1023</v>
      </c>
      <c r="V77" s="563">
        <v>60297</v>
      </c>
      <c r="W77" s="563">
        <v>5327</v>
      </c>
      <c r="X77" s="563">
        <v>351</v>
      </c>
      <c r="Y77" s="563">
        <v>4976</v>
      </c>
      <c r="Z77" s="564">
        <v>54970</v>
      </c>
      <c r="AA77" s="563">
        <v>765</v>
      </c>
      <c r="AB77" s="563">
        <v>2579</v>
      </c>
      <c r="AC77" s="563">
        <v>1247</v>
      </c>
      <c r="AD77" s="563">
        <v>4815</v>
      </c>
      <c r="AE77" s="563">
        <v>12466</v>
      </c>
      <c r="AF77" s="563">
        <v>8900</v>
      </c>
      <c r="AG77" s="563">
        <v>23098</v>
      </c>
      <c r="AH77" s="563">
        <v>1100</v>
      </c>
      <c r="AI77" s="563">
        <v>20902</v>
      </c>
      <c r="AJ77" s="563">
        <v>40918</v>
      </c>
      <c r="AK77" s="564">
        <v>19854</v>
      </c>
      <c r="AL77" s="563">
        <v>9722</v>
      </c>
      <c r="AM77" s="563">
        <v>9672</v>
      </c>
      <c r="AN77" s="563">
        <v>8132</v>
      </c>
      <c r="AO77" s="563">
        <v>4086</v>
      </c>
      <c r="AP77" s="563">
        <v>253</v>
      </c>
      <c r="AQ77" s="563">
        <v>553</v>
      </c>
      <c r="AR77" s="563">
        <v>3106</v>
      </c>
      <c r="AS77" s="563">
        <v>125</v>
      </c>
      <c r="AT77" s="563">
        <v>3</v>
      </c>
      <c r="AU77" s="564">
        <v>6</v>
      </c>
      <c r="AV77" s="563">
        <v>1540</v>
      </c>
      <c r="AW77" s="563">
        <v>1362</v>
      </c>
      <c r="AX77" s="563">
        <v>1010</v>
      </c>
      <c r="AY77" s="563">
        <v>193</v>
      </c>
      <c r="AZ77" s="563">
        <v>125</v>
      </c>
      <c r="BA77" s="563">
        <v>34</v>
      </c>
      <c r="BB77" s="563">
        <v>178</v>
      </c>
      <c r="BC77" s="563">
        <v>144</v>
      </c>
      <c r="BD77" s="563">
        <v>34</v>
      </c>
      <c r="BE77" s="564">
        <v>50</v>
      </c>
      <c r="BF77" s="563">
        <v>9454</v>
      </c>
      <c r="BG77" s="563">
        <v>6250</v>
      </c>
      <c r="BH77" s="563">
        <v>1758</v>
      </c>
      <c r="BI77" s="563">
        <v>644</v>
      </c>
      <c r="BJ77" s="563">
        <v>34</v>
      </c>
      <c r="BK77" s="563">
        <v>3814</v>
      </c>
      <c r="BL77" s="563">
        <v>682</v>
      </c>
      <c r="BM77" s="563">
        <v>1697</v>
      </c>
      <c r="BN77" s="563">
        <v>118</v>
      </c>
      <c r="BO77" s="564">
        <v>72</v>
      </c>
      <c r="BP77" s="563">
        <v>274</v>
      </c>
      <c r="BQ77" s="563">
        <v>361</v>
      </c>
      <c r="BR77" s="563">
        <v>678</v>
      </c>
      <c r="BS77" s="563">
        <v>21064</v>
      </c>
      <c r="BT77" s="563">
        <v>6384</v>
      </c>
      <c r="BU77" s="563">
        <v>910</v>
      </c>
      <c r="BV77" s="563">
        <v>199</v>
      </c>
      <c r="BW77" s="563">
        <v>1298</v>
      </c>
      <c r="BX77" s="563">
        <v>4118</v>
      </c>
      <c r="BY77" s="564">
        <v>8155</v>
      </c>
    </row>
    <row r="78" spans="1:77" ht="25.5" customHeight="1">
      <c r="A78" s="388"/>
      <c r="B78" s="389" t="s">
        <v>504</v>
      </c>
      <c r="C78" s="390"/>
      <c r="D78" s="391"/>
      <c r="E78" s="392" t="s">
        <v>505</v>
      </c>
      <c r="F78" s="393"/>
      <c r="G78" s="563">
        <v>0</v>
      </c>
      <c r="H78" s="563">
        <v>0</v>
      </c>
      <c r="I78" s="563">
        <v>0</v>
      </c>
      <c r="J78" s="563">
        <v>0</v>
      </c>
      <c r="K78" s="563">
        <v>0</v>
      </c>
      <c r="L78" s="563">
        <v>0</v>
      </c>
      <c r="M78" s="563">
        <v>0</v>
      </c>
      <c r="N78" s="563">
        <v>0</v>
      </c>
      <c r="O78" s="563">
        <v>0</v>
      </c>
      <c r="P78" s="564">
        <v>0</v>
      </c>
      <c r="Q78" s="563">
        <v>0</v>
      </c>
      <c r="R78" s="563">
        <v>0</v>
      </c>
      <c r="S78" s="563">
        <v>0</v>
      </c>
      <c r="T78" s="563">
        <v>0</v>
      </c>
      <c r="U78" s="563">
        <v>0</v>
      </c>
      <c r="V78" s="563">
        <v>0</v>
      </c>
      <c r="W78" s="563">
        <v>0</v>
      </c>
      <c r="X78" s="563">
        <v>0</v>
      </c>
      <c r="Y78" s="563">
        <v>0</v>
      </c>
      <c r="Z78" s="564">
        <v>0</v>
      </c>
      <c r="AA78" s="563">
        <v>0</v>
      </c>
      <c r="AB78" s="563">
        <v>0</v>
      </c>
      <c r="AC78" s="563">
        <v>0</v>
      </c>
      <c r="AD78" s="563">
        <v>0</v>
      </c>
      <c r="AE78" s="563">
        <v>0</v>
      </c>
      <c r="AF78" s="563">
        <v>0</v>
      </c>
      <c r="AG78" s="563">
        <v>0</v>
      </c>
      <c r="AH78" s="563">
        <v>0</v>
      </c>
      <c r="AI78" s="563">
        <v>0</v>
      </c>
      <c r="AJ78" s="563">
        <v>0</v>
      </c>
      <c r="AK78" s="564">
        <v>0</v>
      </c>
      <c r="AL78" s="563">
        <v>0</v>
      </c>
      <c r="AM78" s="563">
        <v>0</v>
      </c>
      <c r="AN78" s="563">
        <v>0</v>
      </c>
      <c r="AO78" s="563">
        <v>0</v>
      </c>
      <c r="AP78" s="563">
        <v>0</v>
      </c>
      <c r="AQ78" s="563">
        <v>0</v>
      </c>
      <c r="AR78" s="563">
        <v>0</v>
      </c>
      <c r="AS78" s="563">
        <v>0</v>
      </c>
      <c r="AT78" s="563">
        <v>0</v>
      </c>
      <c r="AU78" s="564">
        <v>0</v>
      </c>
      <c r="AV78" s="563">
        <v>0</v>
      </c>
      <c r="AW78" s="563">
        <v>0</v>
      </c>
      <c r="AX78" s="563">
        <v>0</v>
      </c>
      <c r="AY78" s="563">
        <v>0</v>
      </c>
      <c r="AZ78" s="563">
        <v>0</v>
      </c>
      <c r="BA78" s="563">
        <v>0</v>
      </c>
      <c r="BB78" s="563">
        <v>0</v>
      </c>
      <c r="BC78" s="563">
        <v>0</v>
      </c>
      <c r="BD78" s="563">
        <v>0</v>
      </c>
      <c r="BE78" s="564">
        <v>0</v>
      </c>
      <c r="BF78" s="563">
        <v>0</v>
      </c>
      <c r="BG78" s="563">
        <v>0</v>
      </c>
      <c r="BH78" s="563">
        <v>0</v>
      </c>
      <c r="BI78" s="563">
        <v>0</v>
      </c>
      <c r="BJ78" s="563">
        <v>0</v>
      </c>
      <c r="BK78" s="563">
        <v>0</v>
      </c>
      <c r="BL78" s="563">
        <v>0</v>
      </c>
      <c r="BM78" s="563">
        <v>0</v>
      </c>
      <c r="BN78" s="563">
        <v>0</v>
      </c>
      <c r="BO78" s="564">
        <v>0</v>
      </c>
      <c r="BP78" s="563">
        <v>0</v>
      </c>
      <c r="BQ78" s="563">
        <v>0</v>
      </c>
      <c r="BR78" s="563">
        <v>0</v>
      </c>
      <c r="BS78" s="563">
        <v>0</v>
      </c>
      <c r="BT78" s="563">
        <v>0</v>
      </c>
      <c r="BU78" s="563">
        <v>0</v>
      </c>
      <c r="BV78" s="563">
        <v>0</v>
      </c>
      <c r="BW78" s="563">
        <v>0</v>
      </c>
      <c r="BX78" s="563">
        <v>0</v>
      </c>
      <c r="BY78" s="564">
        <v>0</v>
      </c>
    </row>
    <row r="79" spans="1:77" ht="25.5" customHeight="1">
      <c r="A79" s="388"/>
      <c r="B79" s="389" t="s">
        <v>506</v>
      </c>
      <c r="C79" s="390"/>
      <c r="D79" s="391"/>
      <c r="E79" s="392" t="s">
        <v>780</v>
      </c>
      <c r="F79" s="393"/>
      <c r="G79" s="563">
        <v>0</v>
      </c>
      <c r="H79" s="563">
        <v>0</v>
      </c>
      <c r="I79" s="563">
        <v>0</v>
      </c>
      <c r="J79" s="563">
        <v>0</v>
      </c>
      <c r="K79" s="563">
        <v>0</v>
      </c>
      <c r="L79" s="563">
        <v>0</v>
      </c>
      <c r="M79" s="563">
        <v>0</v>
      </c>
      <c r="N79" s="563">
        <v>0</v>
      </c>
      <c r="O79" s="563">
        <v>0</v>
      </c>
      <c r="P79" s="564">
        <v>0</v>
      </c>
      <c r="Q79" s="563">
        <v>0</v>
      </c>
      <c r="R79" s="563">
        <v>0</v>
      </c>
      <c r="S79" s="563">
        <v>0</v>
      </c>
      <c r="T79" s="563">
        <v>0</v>
      </c>
      <c r="U79" s="563">
        <v>0</v>
      </c>
      <c r="V79" s="563">
        <v>0</v>
      </c>
      <c r="W79" s="563">
        <v>0</v>
      </c>
      <c r="X79" s="563">
        <v>0</v>
      </c>
      <c r="Y79" s="563">
        <v>0</v>
      </c>
      <c r="Z79" s="564">
        <v>0</v>
      </c>
      <c r="AA79" s="563">
        <v>0</v>
      </c>
      <c r="AB79" s="563">
        <v>0</v>
      </c>
      <c r="AC79" s="563">
        <v>0</v>
      </c>
      <c r="AD79" s="563">
        <v>0</v>
      </c>
      <c r="AE79" s="563">
        <v>0</v>
      </c>
      <c r="AF79" s="563">
        <v>0</v>
      </c>
      <c r="AG79" s="563">
        <v>0</v>
      </c>
      <c r="AH79" s="563">
        <v>0</v>
      </c>
      <c r="AI79" s="563">
        <v>0</v>
      </c>
      <c r="AJ79" s="563">
        <v>0</v>
      </c>
      <c r="AK79" s="564">
        <v>0</v>
      </c>
      <c r="AL79" s="563">
        <v>0</v>
      </c>
      <c r="AM79" s="563">
        <v>0</v>
      </c>
      <c r="AN79" s="563">
        <v>0</v>
      </c>
      <c r="AO79" s="563">
        <v>0</v>
      </c>
      <c r="AP79" s="563">
        <v>0</v>
      </c>
      <c r="AQ79" s="563">
        <v>0</v>
      </c>
      <c r="AR79" s="563">
        <v>0</v>
      </c>
      <c r="AS79" s="563">
        <v>0</v>
      </c>
      <c r="AT79" s="563">
        <v>0</v>
      </c>
      <c r="AU79" s="564">
        <v>0</v>
      </c>
      <c r="AV79" s="563">
        <v>0</v>
      </c>
      <c r="AW79" s="563">
        <v>0</v>
      </c>
      <c r="AX79" s="563">
        <v>0</v>
      </c>
      <c r="AY79" s="563">
        <v>0</v>
      </c>
      <c r="AZ79" s="563">
        <v>0</v>
      </c>
      <c r="BA79" s="563">
        <v>0</v>
      </c>
      <c r="BB79" s="563">
        <v>0</v>
      </c>
      <c r="BC79" s="563">
        <v>0</v>
      </c>
      <c r="BD79" s="563">
        <v>0</v>
      </c>
      <c r="BE79" s="564">
        <v>0</v>
      </c>
      <c r="BF79" s="563">
        <v>0</v>
      </c>
      <c r="BG79" s="563">
        <v>0</v>
      </c>
      <c r="BH79" s="563">
        <v>0</v>
      </c>
      <c r="BI79" s="563">
        <v>0</v>
      </c>
      <c r="BJ79" s="563">
        <v>0</v>
      </c>
      <c r="BK79" s="563">
        <v>0</v>
      </c>
      <c r="BL79" s="563">
        <v>0</v>
      </c>
      <c r="BM79" s="563">
        <v>0</v>
      </c>
      <c r="BN79" s="563">
        <v>0</v>
      </c>
      <c r="BO79" s="564">
        <v>0</v>
      </c>
      <c r="BP79" s="563">
        <v>0</v>
      </c>
      <c r="BQ79" s="563">
        <v>0</v>
      </c>
      <c r="BR79" s="563">
        <v>0</v>
      </c>
      <c r="BS79" s="563">
        <v>0</v>
      </c>
      <c r="BT79" s="563">
        <v>0</v>
      </c>
      <c r="BU79" s="563">
        <v>0</v>
      </c>
      <c r="BV79" s="563">
        <v>0</v>
      </c>
      <c r="BW79" s="563">
        <v>0</v>
      </c>
      <c r="BX79" s="563">
        <v>0</v>
      </c>
      <c r="BY79" s="564">
        <v>0</v>
      </c>
    </row>
    <row r="80" spans="1:77" ht="25.5" customHeight="1">
      <c r="A80" s="388"/>
      <c r="B80" s="389" t="s">
        <v>507</v>
      </c>
      <c r="C80" s="390"/>
      <c r="D80" s="391"/>
      <c r="E80" s="392" t="s">
        <v>508</v>
      </c>
      <c r="F80" s="393"/>
      <c r="G80" s="563">
        <v>76180</v>
      </c>
      <c r="H80" s="563">
        <v>40563</v>
      </c>
      <c r="I80" s="563">
        <v>20557</v>
      </c>
      <c r="J80" s="563">
        <v>12563</v>
      </c>
      <c r="K80" s="563">
        <v>12138</v>
      </c>
      <c r="L80" s="563">
        <v>425</v>
      </c>
      <c r="M80" s="563">
        <v>7994</v>
      </c>
      <c r="N80" s="563">
        <v>99</v>
      </c>
      <c r="O80" s="563">
        <v>4155</v>
      </c>
      <c r="P80" s="564">
        <v>4067</v>
      </c>
      <c r="Q80" s="563">
        <v>88</v>
      </c>
      <c r="R80" s="563">
        <v>3656</v>
      </c>
      <c r="S80" s="563">
        <v>1374</v>
      </c>
      <c r="T80" s="563">
        <v>2282</v>
      </c>
      <c r="U80" s="563">
        <v>84</v>
      </c>
      <c r="V80" s="563">
        <v>20006</v>
      </c>
      <c r="W80" s="563">
        <v>1225</v>
      </c>
      <c r="X80" s="563">
        <v>96</v>
      </c>
      <c r="Y80" s="563">
        <v>1129</v>
      </c>
      <c r="Z80" s="564">
        <v>18781</v>
      </c>
      <c r="AA80" s="563">
        <v>200</v>
      </c>
      <c r="AB80" s="563">
        <v>852</v>
      </c>
      <c r="AC80" s="563">
        <v>484</v>
      </c>
      <c r="AD80" s="563">
        <v>1255</v>
      </c>
      <c r="AE80" s="563">
        <v>4070</v>
      </c>
      <c r="AF80" s="563">
        <v>3198</v>
      </c>
      <c r="AG80" s="563">
        <v>8457</v>
      </c>
      <c r="AH80" s="563">
        <v>265</v>
      </c>
      <c r="AI80" s="563">
        <v>12219</v>
      </c>
      <c r="AJ80" s="563">
        <v>23398</v>
      </c>
      <c r="AK80" s="564">
        <v>16390</v>
      </c>
      <c r="AL80" s="563">
        <v>9306</v>
      </c>
      <c r="AM80" s="563">
        <v>9288</v>
      </c>
      <c r="AN80" s="563">
        <v>7730</v>
      </c>
      <c r="AO80" s="563">
        <v>3737</v>
      </c>
      <c r="AP80" s="563">
        <v>178</v>
      </c>
      <c r="AQ80" s="563">
        <v>458</v>
      </c>
      <c r="AR80" s="563">
        <v>2992</v>
      </c>
      <c r="AS80" s="563">
        <v>345</v>
      </c>
      <c r="AT80" s="563">
        <v>7</v>
      </c>
      <c r="AU80" s="564">
        <v>13</v>
      </c>
      <c r="AV80" s="563">
        <v>1558</v>
      </c>
      <c r="AW80" s="563">
        <v>1394</v>
      </c>
      <c r="AX80" s="563">
        <v>1135</v>
      </c>
      <c r="AY80" s="563">
        <v>147</v>
      </c>
      <c r="AZ80" s="563">
        <v>83</v>
      </c>
      <c r="BA80" s="563">
        <v>29</v>
      </c>
      <c r="BB80" s="563">
        <v>164</v>
      </c>
      <c r="BC80" s="563">
        <v>129</v>
      </c>
      <c r="BD80" s="563">
        <v>35</v>
      </c>
      <c r="BE80" s="564">
        <v>18</v>
      </c>
      <c r="BF80" s="563">
        <v>6752</v>
      </c>
      <c r="BG80" s="563">
        <v>2226</v>
      </c>
      <c r="BH80" s="563">
        <v>1306</v>
      </c>
      <c r="BI80" s="563">
        <v>359</v>
      </c>
      <c r="BJ80" s="563">
        <v>70</v>
      </c>
      <c r="BK80" s="563">
        <v>491</v>
      </c>
      <c r="BL80" s="563">
        <v>1851</v>
      </c>
      <c r="BM80" s="563">
        <v>684</v>
      </c>
      <c r="BN80" s="563">
        <v>72</v>
      </c>
      <c r="BO80" s="564">
        <v>135</v>
      </c>
      <c r="BP80" s="563">
        <v>1644</v>
      </c>
      <c r="BQ80" s="563">
        <v>140</v>
      </c>
      <c r="BR80" s="563">
        <v>332</v>
      </c>
      <c r="BS80" s="563">
        <v>7008</v>
      </c>
      <c r="BT80" s="563">
        <v>1586</v>
      </c>
      <c r="BU80" s="563">
        <v>546</v>
      </c>
      <c r="BV80" s="563">
        <v>174</v>
      </c>
      <c r="BW80" s="563">
        <v>1166</v>
      </c>
      <c r="BX80" s="563">
        <v>1148</v>
      </c>
      <c r="BY80" s="564">
        <v>2388</v>
      </c>
    </row>
    <row r="81" spans="1:77" ht="25.5" customHeight="1">
      <c r="A81" s="388"/>
      <c r="B81" s="389" t="s">
        <v>509</v>
      </c>
      <c r="C81" s="390"/>
      <c r="D81" s="391"/>
      <c r="E81" s="392" t="s">
        <v>781</v>
      </c>
      <c r="F81" s="393"/>
      <c r="G81" s="563">
        <v>1162771</v>
      </c>
      <c r="H81" s="563">
        <v>590433</v>
      </c>
      <c r="I81" s="563">
        <v>330396</v>
      </c>
      <c r="J81" s="563">
        <v>191278</v>
      </c>
      <c r="K81" s="563">
        <v>184626</v>
      </c>
      <c r="L81" s="563">
        <v>6652</v>
      </c>
      <c r="M81" s="563">
        <v>139118</v>
      </c>
      <c r="N81" s="563">
        <v>1767</v>
      </c>
      <c r="O81" s="563">
        <v>64766</v>
      </c>
      <c r="P81" s="564">
        <v>63237</v>
      </c>
      <c r="Q81" s="563">
        <v>1529</v>
      </c>
      <c r="R81" s="563">
        <v>71231</v>
      </c>
      <c r="S81" s="563">
        <v>25574</v>
      </c>
      <c r="T81" s="563">
        <v>45657</v>
      </c>
      <c r="U81" s="563">
        <v>1354</v>
      </c>
      <c r="V81" s="563">
        <v>260037</v>
      </c>
      <c r="W81" s="563">
        <v>13988</v>
      </c>
      <c r="X81" s="563">
        <v>1278</v>
      </c>
      <c r="Y81" s="563">
        <v>12710</v>
      </c>
      <c r="Z81" s="564">
        <v>246049</v>
      </c>
      <c r="AA81" s="563">
        <v>2536</v>
      </c>
      <c r="AB81" s="563">
        <v>12507</v>
      </c>
      <c r="AC81" s="563">
        <v>6498</v>
      </c>
      <c r="AD81" s="563">
        <v>14102</v>
      </c>
      <c r="AE81" s="563">
        <v>44516</v>
      </c>
      <c r="AF81" s="563">
        <v>56473</v>
      </c>
      <c r="AG81" s="563">
        <v>106431</v>
      </c>
      <c r="AH81" s="563">
        <v>2986</v>
      </c>
      <c r="AI81" s="563">
        <v>150766</v>
      </c>
      <c r="AJ81" s="563">
        <v>421572</v>
      </c>
      <c r="AK81" s="564">
        <v>242155</v>
      </c>
      <c r="AL81" s="563">
        <v>134727</v>
      </c>
      <c r="AM81" s="563">
        <v>131613</v>
      </c>
      <c r="AN81" s="563">
        <v>103803</v>
      </c>
      <c r="AO81" s="563">
        <v>50666</v>
      </c>
      <c r="AP81" s="563">
        <v>4515</v>
      </c>
      <c r="AQ81" s="563">
        <v>10140</v>
      </c>
      <c r="AR81" s="563">
        <v>30028</v>
      </c>
      <c r="AS81" s="563">
        <v>7794</v>
      </c>
      <c r="AT81" s="563">
        <v>270</v>
      </c>
      <c r="AU81" s="564">
        <v>390</v>
      </c>
      <c r="AV81" s="563">
        <v>27810</v>
      </c>
      <c r="AW81" s="563">
        <v>25136</v>
      </c>
      <c r="AX81" s="563">
        <v>19126</v>
      </c>
      <c r="AY81" s="563">
        <v>3237</v>
      </c>
      <c r="AZ81" s="563">
        <v>2371</v>
      </c>
      <c r="BA81" s="563">
        <v>402</v>
      </c>
      <c r="BB81" s="563">
        <v>2674</v>
      </c>
      <c r="BC81" s="563">
        <v>2167</v>
      </c>
      <c r="BD81" s="563">
        <v>507</v>
      </c>
      <c r="BE81" s="564">
        <v>3114</v>
      </c>
      <c r="BF81" s="563">
        <v>85100</v>
      </c>
      <c r="BG81" s="563">
        <v>25447</v>
      </c>
      <c r="BH81" s="563">
        <v>15985</v>
      </c>
      <c r="BI81" s="563">
        <v>2899</v>
      </c>
      <c r="BJ81" s="563">
        <v>1797</v>
      </c>
      <c r="BK81" s="563">
        <v>4766</v>
      </c>
      <c r="BL81" s="563">
        <v>18906</v>
      </c>
      <c r="BM81" s="563">
        <v>16471</v>
      </c>
      <c r="BN81" s="563">
        <v>5549</v>
      </c>
      <c r="BO81" s="564">
        <v>3447</v>
      </c>
      <c r="BP81" s="563">
        <v>3790</v>
      </c>
      <c r="BQ81" s="563">
        <v>11490</v>
      </c>
      <c r="BR81" s="563">
        <v>22328</v>
      </c>
      <c r="BS81" s="563">
        <v>179417</v>
      </c>
      <c r="BT81" s="563">
        <v>29453</v>
      </c>
      <c r="BU81" s="563">
        <v>12786</v>
      </c>
      <c r="BV81" s="563">
        <v>2314</v>
      </c>
      <c r="BW81" s="563">
        <v>38501</v>
      </c>
      <c r="BX81" s="563">
        <v>25569</v>
      </c>
      <c r="BY81" s="564">
        <v>70794</v>
      </c>
    </row>
    <row r="82" spans="1:77" ht="25.5" customHeight="1">
      <c r="A82" s="388"/>
      <c r="B82" s="389" t="s">
        <v>510</v>
      </c>
      <c r="C82" s="390"/>
      <c r="D82" s="391"/>
      <c r="E82" s="392" t="s">
        <v>511</v>
      </c>
      <c r="F82" s="393"/>
      <c r="G82" s="563">
        <v>1008464</v>
      </c>
      <c r="H82" s="563">
        <v>502183</v>
      </c>
      <c r="I82" s="563">
        <v>287646</v>
      </c>
      <c r="J82" s="563">
        <v>106456</v>
      </c>
      <c r="K82" s="563">
        <v>101584</v>
      </c>
      <c r="L82" s="563">
        <v>4872</v>
      </c>
      <c r="M82" s="563">
        <v>181190</v>
      </c>
      <c r="N82" s="563">
        <v>2589</v>
      </c>
      <c r="O82" s="563">
        <v>100372</v>
      </c>
      <c r="P82" s="564">
        <v>98072</v>
      </c>
      <c r="Q82" s="563">
        <v>2300</v>
      </c>
      <c r="R82" s="563">
        <v>76367</v>
      </c>
      <c r="S82" s="563">
        <v>30569</v>
      </c>
      <c r="T82" s="563">
        <v>45798</v>
      </c>
      <c r="U82" s="563">
        <v>1862</v>
      </c>
      <c r="V82" s="563">
        <v>214537</v>
      </c>
      <c r="W82" s="563">
        <v>8880</v>
      </c>
      <c r="X82" s="563">
        <v>635</v>
      </c>
      <c r="Y82" s="563">
        <v>8245</v>
      </c>
      <c r="Z82" s="564">
        <v>205657</v>
      </c>
      <c r="AA82" s="563">
        <v>2727</v>
      </c>
      <c r="AB82" s="563">
        <v>9809</v>
      </c>
      <c r="AC82" s="563">
        <v>4728</v>
      </c>
      <c r="AD82" s="563">
        <v>17779</v>
      </c>
      <c r="AE82" s="563">
        <v>45711</v>
      </c>
      <c r="AF82" s="563">
        <v>33866</v>
      </c>
      <c r="AG82" s="563">
        <v>87726</v>
      </c>
      <c r="AH82" s="563">
        <v>3311</v>
      </c>
      <c r="AI82" s="563">
        <v>140260</v>
      </c>
      <c r="AJ82" s="563">
        <v>366021</v>
      </c>
      <c r="AK82" s="564">
        <v>258019</v>
      </c>
      <c r="AL82" s="563">
        <v>139636</v>
      </c>
      <c r="AM82" s="563">
        <v>138596</v>
      </c>
      <c r="AN82" s="563">
        <v>128094</v>
      </c>
      <c r="AO82" s="563">
        <v>22524</v>
      </c>
      <c r="AP82" s="563">
        <v>895</v>
      </c>
      <c r="AQ82" s="563">
        <v>28875</v>
      </c>
      <c r="AR82" s="563">
        <v>64578</v>
      </c>
      <c r="AS82" s="563">
        <v>10613</v>
      </c>
      <c r="AT82" s="563">
        <v>160</v>
      </c>
      <c r="AU82" s="564">
        <v>449</v>
      </c>
      <c r="AV82" s="563">
        <v>10502</v>
      </c>
      <c r="AW82" s="563">
        <v>7521</v>
      </c>
      <c r="AX82" s="563">
        <v>6183</v>
      </c>
      <c r="AY82" s="563">
        <v>780</v>
      </c>
      <c r="AZ82" s="563">
        <v>433</v>
      </c>
      <c r="BA82" s="563">
        <v>125</v>
      </c>
      <c r="BB82" s="563">
        <v>2981</v>
      </c>
      <c r="BC82" s="563">
        <v>2423</v>
      </c>
      <c r="BD82" s="563">
        <v>558</v>
      </c>
      <c r="BE82" s="564">
        <v>1040</v>
      </c>
      <c r="BF82" s="563">
        <v>104569</v>
      </c>
      <c r="BG82" s="563">
        <v>48556</v>
      </c>
      <c r="BH82" s="563">
        <v>21394</v>
      </c>
      <c r="BI82" s="563">
        <v>1218</v>
      </c>
      <c r="BJ82" s="563">
        <v>2345</v>
      </c>
      <c r="BK82" s="563">
        <v>23599</v>
      </c>
      <c r="BL82" s="563">
        <v>16724</v>
      </c>
      <c r="BM82" s="563">
        <v>11724</v>
      </c>
      <c r="BN82" s="563">
        <v>2943</v>
      </c>
      <c r="BO82" s="564">
        <v>1816</v>
      </c>
      <c r="BP82" s="563">
        <v>17172</v>
      </c>
      <c r="BQ82" s="563">
        <v>5634</v>
      </c>
      <c r="BR82" s="563">
        <v>13814</v>
      </c>
      <c r="BS82" s="563">
        <v>108002</v>
      </c>
      <c r="BT82" s="563">
        <v>21745</v>
      </c>
      <c r="BU82" s="563">
        <v>9886</v>
      </c>
      <c r="BV82" s="563">
        <v>2694</v>
      </c>
      <c r="BW82" s="563">
        <v>3218</v>
      </c>
      <c r="BX82" s="563">
        <v>27854</v>
      </c>
      <c r="BY82" s="564">
        <v>42605</v>
      </c>
    </row>
    <row r="83" spans="1:77" ht="25.5" customHeight="1">
      <c r="A83" s="388"/>
      <c r="B83" s="389" t="s">
        <v>512</v>
      </c>
      <c r="C83" s="390"/>
      <c r="D83" s="391"/>
      <c r="E83" s="392" t="s">
        <v>513</v>
      </c>
      <c r="F83" s="393"/>
      <c r="G83" s="563">
        <v>72898</v>
      </c>
      <c r="H83" s="563">
        <v>26000</v>
      </c>
      <c r="I83" s="563">
        <v>16396</v>
      </c>
      <c r="J83" s="563">
        <v>10234</v>
      </c>
      <c r="K83" s="563">
        <v>9905</v>
      </c>
      <c r="L83" s="563">
        <v>329</v>
      </c>
      <c r="M83" s="563">
        <v>6162</v>
      </c>
      <c r="N83" s="563">
        <v>69</v>
      </c>
      <c r="O83" s="563">
        <v>3264</v>
      </c>
      <c r="P83" s="564">
        <v>3185</v>
      </c>
      <c r="Q83" s="563">
        <v>79</v>
      </c>
      <c r="R83" s="563">
        <v>2772</v>
      </c>
      <c r="S83" s="563">
        <v>747</v>
      </c>
      <c r="T83" s="563">
        <v>2025</v>
      </c>
      <c r="U83" s="563">
        <v>57</v>
      </c>
      <c r="V83" s="563">
        <v>9604</v>
      </c>
      <c r="W83" s="563">
        <v>794</v>
      </c>
      <c r="X83" s="563">
        <v>70</v>
      </c>
      <c r="Y83" s="563">
        <v>724</v>
      </c>
      <c r="Z83" s="564">
        <v>8810</v>
      </c>
      <c r="AA83" s="563">
        <v>97</v>
      </c>
      <c r="AB83" s="563">
        <v>414</v>
      </c>
      <c r="AC83" s="563">
        <v>300</v>
      </c>
      <c r="AD83" s="563">
        <v>636</v>
      </c>
      <c r="AE83" s="563">
        <v>2062</v>
      </c>
      <c r="AF83" s="563">
        <v>1568</v>
      </c>
      <c r="AG83" s="563">
        <v>3615</v>
      </c>
      <c r="AH83" s="563">
        <v>118</v>
      </c>
      <c r="AI83" s="563">
        <v>5207</v>
      </c>
      <c r="AJ83" s="563">
        <v>41691</v>
      </c>
      <c r="AK83" s="564">
        <v>22191</v>
      </c>
      <c r="AL83" s="563">
        <v>11968</v>
      </c>
      <c r="AM83" s="563">
        <v>11672</v>
      </c>
      <c r="AN83" s="563">
        <v>9553</v>
      </c>
      <c r="AO83" s="563">
        <v>4212</v>
      </c>
      <c r="AP83" s="563">
        <v>531</v>
      </c>
      <c r="AQ83" s="563">
        <v>571</v>
      </c>
      <c r="AR83" s="563">
        <v>3242</v>
      </c>
      <c r="AS83" s="563">
        <v>947</v>
      </c>
      <c r="AT83" s="563">
        <v>36</v>
      </c>
      <c r="AU83" s="564">
        <v>14</v>
      </c>
      <c r="AV83" s="563">
        <v>2119</v>
      </c>
      <c r="AW83" s="563">
        <v>1856</v>
      </c>
      <c r="AX83" s="563">
        <v>1311</v>
      </c>
      <c r="AY83" s="563">
        <v>152</v>
      </c>
      <c r="AZ83" s="563">
        <v>353</v>
      </c>
      <c r="BA83" s="563">
        <v>40</v>
      </c>
      <c r="BB83" s="563">
        <v>263</v>
      </c>
      <c r="BC83" s="563">
        <v>218</v>
      </c>
      <c r="BD83" s="563">
        <v>45</v>
      </c>
      <c r="BE83" s="564">
        <v>296</v>
      </c>
      <c r="BF83" s="563">
        <v>8471</v>
      </c>
      <c r="BG83" s="563">
        <v>1647</v>
      </c>
      <c r="BH83" s="563">
        <v>1089</v>
      </c>
      <c r="BI83" s="563">
        <v>166</v>
      </c>
      <c r="BJ83" s="563">
        <v>231</v>
      </c>
      <c r="BK83" s="563">
        <v>161</v>
      </c>
      <c r="BL83" s="563">
        <v>1374</v>
      </c>
      <c r="BM83" s="563">
        <v>1991</v>
      </c>
      <c r="BN83" s="563">
        <v>409</v>
      </c>
      <c r="BO83" s="564">
        <v>219</v>
      </c>
      <c r="BP83" s="563">
        <v>214</v>
      </c>
      <c r="BQ83" s="563">
        <v>2617</v>
      </c>
      <c r="BR83" s="563">
        <v>1752</v>
      </c>
      <c r="BS83" s="563">
        <v>19500</v>
      </c>
      <c r="BT83" s="563">
        <v>4641</v>
      </c>
      <c r="BU83" s="563">
        <v>846</v>
      </c>
      <c r="BV83" s="563">
        <v>323</v>
      </c>
      <c r="BW83" s="563">
        <v>2983</v>
      </c>
      <c r="BX83" s="563">
        <v>3628</v>
      </c>
      <c r="BY83" s="564">
        <v>7079</v>
      </c>
    </row>
    <row r="84" spans="1:77" ht="25.5" customHeight="1">
      <c r="A84" s="388"/>
      <c r="B84" s="389" t="s">
        <v>514</v>
      </c>
      <c r="C84" s="390"/>
      <c r="D84" s="391"/>
      <c r="E84" s="392" t="s">
        <v>515</v>
      </c>
      <c r="F84" s="393"/>
      <c r="G84" s="563">
        <v>8876</v>
      </c>
      <c r="H84" s="563">
        <v>2772</v>
      </c>
      <c r="I84" s="563">
        <v>1787</v>
      </c>
      <c r="J84" s="563">
        <v>719</v>
      </c>
      <c r="K84" s="563">
        <v>697</v>
      </c>
      <c r="L84" s="563">
        <v>22</v>
      </c>
      <c r="M84" s="563">
        <v>1068</v>
      </c>
      <c r="N84" s="563">
        <v>13</v>
      </c>
      <c r="O84" s="563">
        <v>565</v>
      </c>
      <c r="P84" s="564">
        <v>554</v>
      </c>
      <c r="Q84" s="563">
        <v>11</v>
      </c>
      <c r="R84" s="563">
        <v>479</v>
      </c>
      <c r="S84" s="563">
        <v>182</v>
      </c>
      <c r="T84" s="563">
        <v>297</v>
      </c>
      <c r="U84" s="563">
        <v>11</v>
      </c>
      <c r="V84" s="563">
        <v>985</v>
      </c>
      <c r="W84" s="563">
        <v>136</v>
      </c>
      <c r="X84" s="563">
        <v>10</v>
      </c>
      <c r="Y84" s="563">
        <v>126</v>
      </c>
      <c r="Z84" s="564">
        <v>849</v>
      </c>
      <c r="AA84" s="563">
        <v>9</v>
      </c>
      <c r="AB84" s="563">
        <v>37</v>
      </c>
      <c r="AC84" s="563">
        <v>22</v>
      </c>
      <c r="AD84" s="563">
        <v>57</v>
      </c>
      <c r="AE84" s="563">
        <v>179</v>
      </c>
      <c r="AF84" s="563">
        <v>142</v>
      </c>
      <c r="AG84" s="563">
        <v>389</v>
      </c>
      <c r="AH84" s="563">
        <v>14</v>
      </c>
      <c r="AI84" s="563">
        <v>2507</v>
      </c>
      <c r="AJ84" s="563">
        <v>3597</v>
      </c>
      <c r="AK84" s="564">
        <v>1929</v>
      </c>
      <c r="AL84" s="563">
        <v>822</v>
      </c>
      <c r="AM84" s="563">
        <v>802</v>
      </c>
      <c r="AN84" s="563">
        <v>623</v>
      </c>
      <c r="AO84" s="563">
        <v>301</v>
      </c>
      <c r="AP84" s="563">
        <v>14</v>
      </c>
      <c r="AQ84" s="563">
        <v>52</v>
      </c>
      <c r="AR84" s="563">
        <v>182</v>
      </c>
      <c r="AS84" s="563">
        <v>70</v>
      </c>
      <c r="AT84" s="563">
        <v>1</v>
      </c>
      <c r="AU84" s="564">
        <v>3</v>
      </c>
      <c r="AV84" s="563">
        <v>179</v>
      </c>
      <c r="AW84" s="563">
        <v>158</v>
      </c>
      <c r="AX84" s="563">
        <v>135</v>
      </c>
      <c r="AY84" s="563">
        <v>13</v>
      </c>
      <c r="AZ84" s="563">
        <v>2</v>
      </c>
      <c r="BA84" s="563">
        <v>8</v>
      </c>
      <c r="BB84" s="563">
        <v>21</v>
      </c>
      <c r="BC84" s="563">
        <v>11</v>
      </c>
      <c r="BD84" s="563">
        <v>10</v>
      </c>
      <c r="BE84" s="564">
        <v>20</v>
      </c>
      <c r="BF84" s="563">
        <v>983</v>
      </c>
      <c r="BG84" s="563">
        <v>329</v>
      </c>
      <c r="BH84" s="563">
        <v>178</v>
      </c>
      <c r="BI84" s="563">
        <v>60</v>
      </c>
      <c r="BJ84" s="563">
        <v>19</v>
      </c>
      <c r="BK84" s="563">
        <v>72</v>
      </c>
      <c r="BL84" s="563">
        <v>332</v>
      </c>
      <c r="BM84" s="563">
        <v>140</v>
      </c>
      <c r="BN84" s="563">
        <v>15</v>
      </c>
      <c r="BO84" s="564">
        <v>27</v>
      </c>
      <c r="BP84" s="563">
        <v>44</v>
      </c>
      <c r="BQ84" s="563">
        <v>96</v>
      </c>
      <c r="BR84" s="563">
        <v>124</v>
      </c>
      <c r="BS84" s="563">
        <v>1668</v>
      </c>
      <c r="BT84" s="563">
        <v>345</v>
      </c>
      <c r="BU84" s="563">
        <v>250</v>
      </c>
      <c r="BV84" s="563">
        <v>209</v>
      </c>
      <c r="BW84" s="563">
        <v>221</v>
      </c>
      <c r="BX84" s="563">
        <v>148</v>
      </c>
      <c r="BY84" s="564">
        <v>495</v>
      </c>
    </row>
    <row r="85" spans="1:77" ht="25.5" customHeight="1">
      <c r="A85" s="388"/>
      <c r="B85" s="389" t="s">
        <v>516</v>
      </c>
      <c r="C85" s="390"/>
      <c r="D85" s="391"/>
      <c r="E85" s="392" t="s">
        <v>782</v>
      </c>
      <c r="F85" s="393"/>
      <c r="G85" s="563">
        <v>67685</v>
      </c>
      <c r="H85" s="563">
        <v>34136</v>
      </c>
      <c r="I85" s="563">
        <v>19286</v>
      </c>
      <c r="J85" s="563">
        <v>11570</v>
      </c>
      <c r="K85" s="563">
        <v>11175</v>
      </c>
      <c r="L85" s="563">
        <v>395</v>
      </c>
      <c r="M85" s="563">
        <v>7716</v>
      </c>
      <c r="N85" s="563">
        <v>89</v>
      </c>
      <c r="O85" s="563">
        <v>3381</v>
      </c>
      <c r="P85" s="564">
        <v>3295</v>
      </c>
      <c r="Q85" s="563">
        <v>86</v>
      </c>
      <c r="R85" s="563">
        <v>4178</v>
      </c>
      <c r="S85" s="563">
        <v>1515</v>
      </c>
      <c r="T85" s="563">
        <v>2663</v>
      </c>
      <c r="U85" s="563">
        <v>68</v>
      </c>
      <c r="V85" s="563">
        <v>14850</v>
      </c>
      <c r="W85" s="563">
        <v>823</v>
      </c>
      <c r="X85" s="563">
        <v>65</v>
      </c>
      <c r="Y85" s="563">
        <v>758</v>
      </c>
      <c r="Z85" s="564">
        <v>14027</v>
      </c>
      <c r="AA85" s="563">
        <v>144</v>
      </c>
      <c r="AB85" s="563">
        <v>686</v>
      </c>
      <c r="AC85" s="563">
        <v>343</v>
      </c>
      <c r="AD85" s="563">
        <v>800</v>
      </c>
      <c r="AE85" s="563">
        <v>2418</v>
      </c>
      <c r="AF85" s="563">
        <v>3265</v>
      </c>
      <c r="AG85" s="563">
        <v>6193</v>
      </c>
      <c r="AH85" s="563">
        <v>178</v>
      </c>
      <c r="AI85" s="563">
        <v>8550</v>
      </c>
      <c r="AJ85" s="563">
        <v>24999</v>
      </c>
      <c r="AK85" s="564">
        <v>13996</v>
      </c>
      <c r="AL85" s="563">
        <v>7900</v>
      </c>
      <c r="AM85" s="563">
        <v>7697</v>
      </c>
      <c r="AN85" s="563">
        <v>6247</v>
      </c>
      <c r="AO85" s="563">
        <v>3078</v>
      </c>
      <c r="AP85" s="563">
        <v>293</v>
      </c>
      <c r="AQ85" s="563">
        <v>516</v>
      </c>
      <c r="AR85" s="563">
        <v>1800</v>
      </c>
      <c r="AS85" s="563">
        <v>523</v>
      </c>
      <c r="AT85" s="563">
        <v>20</v>
      </c>
      <c r="AU85" s="564">
        <v>17</v>
      </c>
      <c r="AV85" s="563">
        <v>1450</v>
      </c>
      <c r="AW85" s="563">
        <v>1296</v>
      </c>
      <c r="AX85" s="563">
        <v>947</v>
      </c>
      <c r="AY85" s="563">
        <v>176</v>
      </c>
      <c r="AZ85" s="563">
        <v>151</v>
      </c>
      <c r="BA85" s="563">
        <v>22</v>
      </c>
      <c r="BB85" s="563">
        <v>154</v>
      </c>
      <c r="BC85" s="563">
        <v>126</v>
      </c>
      <c r="BD85" s="563">
        <v>28</v>
      </c>
      <c r="BE85" s="564">
        <v>203</v>
      </c>
      <c r="BF85" s="563">
        <v>4743</v>
      </c>
      <c r="BG85" s="563">
        <v>1314</v>
      </c>
      <c r="BH85" s="563">
        <v>879</v>
      </c>
      <c r="BI85" s="563">
        <v>149</v>
      </c>
      <c r="BJ85" s="563">
        <v>97</v>
      </c>
      <c r="BK85" s="563">
        <v>189</v>
      </c>
      <c r="BL85" s="563">
        <v>1107</v>
      </c>
      <c r="BM85" s="563">
        <v>833</v>
      </c>
      <c r="BN85" s="563">
        <v>357</v>
      </c>
      <c r="BO85" s="564">
        <v>193</v>
      </c>
      <c r="BP85" s="563">
        <v>246</v>
      </c>
      <c r="BQ85" s="563">
        <v>693</v>
      </c>
      <c r="BR85" s="563">
        <v>1353</v>
      </c>
      <c r="BS85" s="563">
        <v>11003</v>
      </c>
      <c r="BT85" s="563">
        <v>1710</v>
      </c>
      <c r="BU85" s="563">
        <v>735</v>
      </c>
      <c r="BV85" s="563">
        <v>85</v>
      </c>
      <c r="BW85" s="563">
        <v>2426</v>
      </c>
      <c r="BX85" s="563">
        <v>1658</v>
      </c>
      <c r="BY85" s="564">
        <v>4389</v>
      </c>
    </row>
    <row r="86" spans="1:77" ht="25.5" customHeight="1">
      <c r="A86" s="388"/>
      <c r="B86" s="389" t="s">
        <v>517</v>
      </c>
      <c r="C86" s="390"/>
      <c r="D86" s="391"/>
      <c r="E86" s="392" t="s">
        <v>518</v>
      </c>
      <c r="F86" s="393"/>
      <c r="G86" s="563">
        <v>79670</v>
      </c>
      <c r="H86" s="563">
        <v>37920</v>
      </c>
      <c r="I86" s="563">
        <v>23237</v>
      </c>
      <c r="J86" s="563">
        <v>14600</v>
      </c>
      <c r="K86" s="563">
        <v>14133</v>
      </c>
      <c r="L86" s="563">
        <v>467</v>
      </c>
      <c r="M86" s="563">
        <v>8637</v>
      </c>
      <c r="N86" s="563">
        <v>103</v>
      </c>
      <c r="O86" s="563">
        <v>4367</v>
      </c>
      <c r="P86" s="564">
        <v>4286</v>
      </c>
      <c r="Q86" s="563">
        <v>81</v>
      </c>
      <c r="R86" s="563">
        <v>4093</v>
      </c>
      <c r="S86" s="563">
        <v>1268</v>
      </c>
      <c r="T86" s="563">
        <v>2825</v>
      </c>
      <c r="U86" s="563">
        <v>74</v>
      </c>
      <c r="V86" s="563">
        <v>14683</v>
      </c>
      <c r="W86" s="563">
        <v>873</v>
      </c>
      <c r="X86" s="563">
        <v>75</v>
      </c>
      <c r="Y86" s="563">
        <v>798</v>
      </c>
      <c r="Z86" s="564">
        <v>13810</v>
      </c>
      <c r="AA86" s="563">
        <v>154</v>
      </c>
      <c r="AB86" s="563">
        <v>617</v>
      </c>
      <c r="AC86" s="563">
        <v>374</v>
      </c>
      <c r="AD86" s="563">
        <v>1033</v>
      </c>
      <c r="AE86" s="563">
        <v>3287</v>
      </c>
      <c r="AF86" s="563">
        <v>2331</v>
      </c>
      <c r="AG86" s="563">
        <v>5746</v>
      </c>
      <c r="AH86" s="563">
        <v>268</v>
      </c>
      <c r="AI86" s="563">
        <v>10779</v>
      </c>
      <c r="AJ86" s="563">
        <v>30971</v>
      </c>
      <c r="AK86" s="564">
        <v>17130</v>
      </c>
      <c r="AL86" s="563">
        <v>7782</v>
      </c>
      <c r="AM86" s="563">
        <v>7475</v>
      </c>
      <c r="AN86" s="563">
        <v>6251</v>
      </c>
      <c r="AO86" s="563">
        <v>4069</v>
      </c>
      <c r="AP86" s="563">
        <v>338</v>
      </c>
      <c r="AQ86" s="563">
        <v>269</v>
      </c>
      <c r="AR86" s="563">
        <v>945</v>
      </c>
      <c r="AS86" s="563">
        <v>601</v>
      </c>
      <c r="AT86" s="563">
        <v>15</v>
      </c>
      <c r="AU86" s="564">
        <v>14</v>
      </c>
      <c r="AV86" s="563">
        <v>1224</v>
      </c>
      <c r="AW86" s="563">
        <v>1081</v>
      </c>
      <c r="AX86" s="563">
        <v>922</v>
      </c>
      <c r="AY86" s="563">
        <v>74</v>
      </c>
      <c r="AZ86" s="563">
        <v>76</v>
      </c>
      <c r="BA86" s="563">
        <v>9</v>
      </c>
      <c r="BB86" s="563">
        <v>143</v>
      </c>
      <c r="BC86" s="563">
        <v>118</v>
      </c>
      <c r="BD86" s="563">
        <v>25</v>
      </c>
      <c r="BE86" s="564">
        <v>307</v>
      </c>
      <c r="BF86" s="563">
        <v>7023</v>
      </c>
      <c r="BG86" s="563">
        <v>1748</v>
      </c>
      <c r="BH86" s="563">
        <v>1219</v>
      </c>
      <c r="BI86" s="563">
        <v>180</v>
      </c>
      <c r="BJ86" s="563">
        <v>213</v>
      </c>
      <c r="BK86" s="563">
        <v>136</v>
      </c>
      <c r="BL86" s="563">
        <v>1267</v>
      </c>
      <c r="BM86" s="563">
        <v>1482</v>
      </c>
      <c r="BN86" s="563">
        <v>901</v>
      </c>
      <c r="BO86" s="564">
        <v>342</v>
      </c>
      <c r="BP86" s="563">
        <v>307</v>
      </c>
      <c r="BQ86" s="563">
        <v>976</v>
      </c>
      <c r="BR86" s="563">
        <v>2325</v>
      </c>
      <c r="BS86" s="563">
        <v>13841</v>
      </c>
      <c r="BT86" s="563">
        <v>2685</v>
      </c>
      <c r="BU86" s="563">
        <v>816</v>
      </c>
      <c r="BV86" s="563">
        <v>139</v>
      </c>
      <c r="BW86" s="563">
        <v>2381</v>
      </c>
      <c r="BX86" s="563">
        <v>2622</v>
      </c>
      <c r="BY86" s="564">
        <v>5198</v>
      </c>
    </row>
    <row r="87" spans="1:77" ht="25.5" customHeight="1">
      <c r="A87" s="388"/>
      <c r="B87" s="389" t="s">
        <v>519</v>
      </c>
      <c r="C87" s="390"/>
      <c r="D87" s="391"/>
      <c r="E87" s="392" t="s">
        <v>783</v>
      </c>
      <c r="F87" s="393"/>
      <c r="G87" s="563">
        <v>272</v>
      </c>
      <c r="H87" s="563">
        <v>0</v>
      </c>
      <c r="I87" s="563">
        <v>0</v>
      </c>
      <c r="J87" s="563">
        <v>0</v>
      </c>
      <c r="K87" s="563">
        <v>0</v>
      </c>
      <c r="L87" s="563">
        <v>0</v>
      </c>
      <c r="M87" s="563">
        <v>0</v>
      </c>
      <c r="N87" s="563">
        <v>0</v>
      </c>
      <c r="O87" s="563">
        <v>0</v>
      </c>
      <c r="P87" s="564">
        <v>0</v>
      </c>
      <c r="Q87" s="563">
        <v>0</v>
      </c>
      <c r="R87" s="563">
        <v>0</v>
      </c>
      <c r="S87" s="563">
        <v>0</v>
      </c>
      <c r="T87" s="563">
        <v>0</v>
      </c>
      <c r="U87" s="563">
        <v>0</v>
      </c>
      <c r="V87" s="563">
        <v>0</v>
      </c>
      <c r="W87" s="563">
        <v>0</v>
      </c>
      <c r="X87" s="563">
        <v>0</v>
      </c>
      <c r="Y87" s="563">
        <v>0</v>
      </c>
      <c r="Z87" s="564">
        <v>0</v>
      </c>
      <c r="AA87" s="563">
        <v>0</v>
      </c>
      <c r="AB87" s="563">
        <v>0</v>
      </c>
      <c r="AC87" s="563">
        <v>0</v>
      </c>
      <c r="AD87" s="563">
        <v>0</v>
      </c>
      <c r="AE87" s="563">
        <v>0</v>
      </c>
      <c r="AF87" s="563">
        <v>0</v>
      </c>
      <c r="AG87" s="563">
        <v>0</v>
      </c>
      <c r="AH87" s="563">
        <v>0</v>
      </c>
      <c r="AI87" s="563">
        <v>0</v>
      </c>
      <c r="AJ87" s="563">
        <v>272</v>
      </c>
      <c r="AK87" s="564">
        <v>272</v>
      </c>
      <c r="AL87" s="563">
        <v>153</v>
      </c>
      <c r="AM87" s="563">
        <v>152</v>
      </c>
      <c r="AN87" s="563">
        <v>118</v>
      </c>
      <c r="AO87" s="563">
        <v>57</v>
      </c>
      <c r="AP87" s="563">
        <v>3</v>
      </c>
      <c r="AQ87" s="563">
        <v>10</v>
      </c>
      <c r="AR87" s="563">
        <v>32</v>
      </c>
      <c r="AS87" s="563">
        <v>15</v>
      </c>
      <c r="AT87" s="563">
        <v>0</v>
      </c>
      <c r="AU87" s="564">
        <v>1</v>
      </c>
      <c r="AV87" s="563">
        <v>34</v>
      </c>
      <c r="AW87" s="563">
        <v>30</v>
      </c>
      <c r="AX87" s="563">
        <v>26</v>
      </c>
      <c r="AY87" s="563">
        <v>2</v>
      </c>
      <c r="AZ87" s="563">
        <v>0</v>
      </c>
      <c r="BA87" s="563">
        <v>2</v>
      </c>
      <c r="BB87" s="563">
        <v>4</v>
      </c>
      <c r="BC87" s="563">
        <v>2</v>
      </c>
      <c r="BD87" s="563">
        <v>2</v>
      </c>
      <c r="BE87" s="564">
        <v>1</v>
      </c>
      <c r="BF87" s="563">
        <v>113</v>
      </c>
      <c r="BG87" s="563">
        <v>73</v>
      </c>
      <c r="BH87" s="563">
        <v>54</v>
      </c>
      <c r="BI87" s="563">
        <v>11</v>
      </c>
      <c r="BJ87" s="563">
        <v>1</v>
      </c>
      <c r="BK87" s="563">
        <v>7</v>
      </c>
      <c r="BL87" s="563">
        <v>2</v>
      </c>
      <c r="BM87" s="563">
        <v>31</v>
      </c>
      <c r="BN87" s="563">
        <v>1</v>
      </c>
      <c r="BO87" s="564">
        <v>0</v>
      </c>
      <c r="BP87" s="563">
        <v>2</v>
      </c>
      <c r="BQ87" s="563">
        <v>4</v>
      </c>
      <c r="BR87" s="563">
        <v>6</v>
      </c>
      <c r="BS87" s="563">
        <v>0</v>
      </c>
      <c r="BT87" s="563">
        <v>0</v>
      </c>
      <c r="BU87" s="563">
        <v>0</v>
      </c>
      <c r="BV87" s="563">
        <v>0</v>
      </c>
      <c r="BW87" s="563">
        <v>0</v>
      </c>
      <c r="BX87" s="563">
        <v>0</v>
      </c>
      <c r="BY87" s="564">
        <v>0</v>
      </c>
    </row>
    <row r="88" spans="1:77" ht="25.5" customHeight="1">
      <c r="A88" s="388"/>
      <c r="B88" s="389" t="s">
        <v>520</v>
      </c>
      <c r="C88" s="390"/>
      <c r="D88" s="391"/>
      <c r="E88" s="392" t="s">
        <v>784</v>
      </c>
      <c r="F88" s="393"/>
      <c r="G88" s="563">
        <v>22386</v>
      </c>
      <c r="H88" s="563">
        <v>7118</v>
      </c>
      <c r="I88" s="563">
        <v>3905</v>
      </c>
      <c r="J88" s="563">
        <v>2011</v>
      </c>
      <c r="K88" s="563">
        <v>1813</v>
      </c>
      <c r="L88" s="563">
        <v>198</v>
      </c>
      <c r="M88" s="563">
        <v>1894</v>
      </c>
      <c r="N88" s="563">
        <v>24</v>
      </c>
      <c r="O88" s="563">
        <v>898</v>
      </c>
      <c r="P88" s="564">
        <v>852</v>
      </c>
      <c r="Q88" s="563">
        <v>46</v>
      </c>
      <c r="R88" s="563">
        <v>945</v>
      </c>
      <c r="S88" s="563">
        <v>253</v>
      </c>
      <c r="T88" s="563">
        <v>692</v>
      </c>
      <c r="U88" s="563">
        <v>27</v>
      </c>
      <c r="V88" s="563">
        <v>3213</v>
      </c>
      <c r="W88" s="563">
        <v>206</v>
      </c>
      <c r="X88" s="563">
        <v>13</v>
      </c>
      <c r="Y88" s="563">
        <v>193</v>
      </c>
      <c r="Z88" s="564">
        <v>3007</v>
      </c>
      <c r="AA88" s="563">
        <v>42</v>
      </c>
      <c r="AB88" s="563">
        <v>139</v>
      </c>
      <c r="AC88" s="563">
        <v>67</v>
      </c>
      <c r="AD88" s="563">
        <v>277</v>
      </c>
      <c r="AE88" s="563">
        <v>678</v>
      </c>
      <c r="AF88" s="563">
        <v>474</v>
      </c>
      <c r="AG88" s="563">
        <v>1235</v>
      </c>
      <c r="AH88" s="563">
        <v>95</v>
      </c>
      <c r="AI88" s="563">
        <v>5285</v>
      </c>
      <c r="AJ88" s="563">
        <v>9983</v>
      </c>
      <c r="AK88" s="564">
        <v>6107</v>
      </c>
      <c r="AL88" s="563">
        <v>3503</v>
      </c>
      <c r="AM88" s="563">
        <v>3458</v>
      </c>
      <c r="AN88" s="563">
        <v>2949</v>
      </c>
      <c r="AO88" s="563">
        <v>1348</v>
      </c>
      <c r="AP88" s="563">
        <v>63</v>
      </c>
      <c r="AQ88" s="563">
        <v>177</v>
      </c>
      <c r="AR88" s="563">
        <v>1077</v>
      </c>
      <c r="AS88" s="563">
        <v>268</v>
      </c>
      <c r="AT88" s="563">
        <v>5</v>
      </c>
      <c r="AU88" s="564">
        <v>11</v>
      </c>
      <c r="AV88" s="563">
        <v>509</v>
      </c>
      <c r="AW88" s="563">
        <v>452</v>
      </c>
      <c r="AX88" s="563">
        <v>362</v>
      </c>
      <c r="AY88" s="563">
        <v>49</v>
      </c>
      <c r="AZ88" s="563">
        <v>32</v>
      </c>
      <c r="BA88" s="563">
        <v>9</v>
      </c>
      <c r="BB88" s="563">
        <v>57</v>
      </c>
      <c r="BC88" s="563">
        <v>46</v>
      </c>
      <c r="BD88" s="563">
        <v>11</v>
      </c>
      <c r="BE88" s="564">
        <v>45</v>
      </c>
      <c r="BF88" s="563">
        <v>2533</v>
      </c>
      <c r="BG88" s="563">
        <v>932</v>
      </c>
      <c r="BH88" s="563">
        <v>578</v>
      </c>
      <c r="BI88" s="563">
        <v>114</v>
      </c>
      <c r="BJ88" s="563">
        <v>47</v>
      </c>
      <c r="BK88" s="563">
        <v>193</v>
      </c>
      <c r="BL88" s="563">
        <v>801</v>
      </c>
      <c r="BM88" s="563">
        <v>337</v>
      </c>
      <c r="BN88" s="563">
        <v>47</v>
      </c>
      <c r="BO88" s="564">
        <v>68</v>
      </c>
      <c r="BP88" s="563">
        <v>87</v>
      </c>
      <c r="BQ88" s="563">
        <v>261</v>
      </c>
      <c r="BR88" s="563">
        <v>71</v>
      </c>
      <c r="BS88" s="563">
        <v>3876</v>
      </c>
      <c r="BT88" s="563">
        <v>816</v>
      </c>
      <c r="BU88" s="563">
        <v>515</v>
      </c>
      <c r="BV88" s="563">
        <v>68</v>
      </c>
      <c r="BW88" s="563">
        <v>447</v>
      </c>
      <c r="BX88" s="563">
        <v>445</v>
      </c>
      <c r="BY88" s="564">
        <v>1585</v>
      </c>
    </row>
    <row r="89" spans="1:77" ht="25.5" customHeight="1">
      <c r="A89" s="388"/>
      <c r="B89" s="389" t="s">
        <v>521</v>
      </c>
      <c r="C89" s="390"/>
      <c r="D89" s="391"/>
      <c r="E89" s="392" t="s">
        <v>785</v>
      </c>
      <c r="F89" s="393"/>
      <c r="G89" s="563">
        <v>132212</v>
      </c>
      <c r="H89" s="563">
        <v>15063</v>
      </c>
      <c r="I89" s="563">
        <v>8696</v>
      </c>
      <c r="J89" s="563">
        <v>4335</v>
      </c>
      <c r="K89" s="563">
        <v>3859</v>
      </c>
      <c r="L89" s="563">
        <v>476</v>
      </c>
      <c r="M89" s="563">
        <v>4361</v>
      </c>
      <c r="N89" s="563">
        <v>52</v>
      </c>
      <c r="O89" s="563">
        <v>2034</v>
      </c>
      <c r="P89" s="564">
        <v>1924</v>
      </c>
      <c r="Q89" s="563">
        <v>110</v>
      </c>
      <c r="R89" s="563">
        <v>2212</v>
      </c>
      <c r="S89" s="563">
        <v>568</v>
      </c>
      <c r="T89" s="563">
        <v>1644</v>
      </c>
      <c r="U89" s="563">
        <v>63</v>
      </c>
      <c r="V89" s="563">
        <v>6367</v>
      </c>
      <c r="W89" s="563">
        <v>431</v>
      </c>
      <c r="X89" s="563">
        <v>28</v>
      </c>
      <c r="Y89" s="563">
        <v>403</v>
      </c>
      <c r="Z89" s="564">
        <v>5936</v>
      </c>
      <c r="AA89" s="563">
        <v>84</v>
      </c>
      <c r="AB89" s="563">
        <v>273</v>
      </c>
      <c r="AC89" s="563">
        <v>131</v>
      </c>
      <c r="AD89" s="563">
        <v>547</v>
      </c>
      <c r="AE89" s="563">
        <v>1335</v>
      </c>
      <c r="AF89" s="563">
        <v>934</v>
      </c>
      <c r="AG89" s="563">
        <v>2435</v>
      </c>
      <c r="AH89" s="563">
        <v>197</v>
      </c>
      <c r="AI89" s="563">
        <v>29396</v>
      </c>
      <c r="AJ89" s="563">
        <v>87753</v>
      </c>
      <c r="AK89" s="564">
        <v>54057</v>
      </c>
      <c r="AL89" s="563">
        <v>29855</v>
      </c>
      <c r="AM89" s="563">
        <v>29496</v>
      </c>
      <c r="AN89" s="563">
        <v>24846</v>
      </c>
      <c r="AO89" s="563">
        <v>11404</v>
      </c>
      <c r="AP89" s="563">
        <v>534</v>
      </c>
      <c r="AQ89" s="563">
        <v>1559</v>
      </c>
      <c r="AR89" s="563">
        <v>8745</v>
      </c>
      <c r="AS89" s="563">
        <v>2456</v>
      </c>
      <c r="AT89" s="563">
        <v>44</v>
      </c>
      <c r="AU89" s="564">
        <v>104</v>
      </c>
      <c r="AV89" s="563">
        <v>4650</v>
      </c>
      <c r="AW89" s="563">
        <v>4122</v>
      </c>
      <c r="AX89" s="563">
        <v>3346</v>
      </c>
      <c r="AY89" s="563">
        <v>420</v>
      </c>
      <c r="AZ89" s="563">
        <v>241</v>
      </c>
      <c r="BA89" s="563">
        <v>115</v>
      </c>
      <c r="BB89" s="563">
        <v>528</v>
      </c>
      <c r="BC89" s="563">
        <v>392</v>
      </c>
      <c r="BD89" s="563">
        <v>136</v>
      </c>
      <c r="BE89" s="564">
        <v>359</v>
      </c>
      <c r="BF89" s="563">
        <v>23820</v>
      </c>
      <c r="BG89" s="563">
        <v>9452</v>
      </c>
      <c r="BH89" s="563">
        <v>5748</v>
      </c>
      <c r="BI89" s="563">
        <v>1222</v>
      </c>
      <c r="BJ89" s="563">
        <v>617</v>
      </c>
      <c r="BK89" s="563">
        <v>1865</v>
      </c>
      <c r="BL89" s="563">
        <v>6518</v>
      </c>
      <c r="BM89" s="563">
        <v>3558</v>
      </c>
      <c r="BN89" s="563">
        <v>461</v>
      </c>
      <c r="BO89" s="564">
        <v>541</v>
      </c>
      <c r="BP89" s="563">
        <v>763</v>
      </c>
      <c r="BQ89" s="563">
        <v>2527</v>
      </c>
      <c r="BR89" s="563">
        <v>382</v>
      </c>
      <c r="BS89" s="563">
        <v>33696</v>
      </c>
      <c r="BT89" s="563">
        <v>7181</v>
      </c>
      <c r="BU89" s="563">
        <v>4333</v>
      </c>
      <c r="BV89" s="563">
        <v>577</v>
      </c>
      <c r="BW89" s="563">
        <v>3897</v>
      </c>
      <c r="BX89" s="563">
        <v>3901</v>
      </c>
      <c r="BY89" s="564">
        <v>13807</v>
      </c>
    </row>
    <row r="90" spans="1:77" ht="25.5" customHeight="1">
      <c r="A90" s="388"/>
      <c r="B90" s="389" t="s">
        <v>522</v>
      </c>
      <c r="C90" s="390"/>
      <c r="D90" s="391"/>
      <c r="E90" s="392" t="s">
        <v>523</v>
      </c>
      <c r="F90" s="393"/>
      <c r="G90" s="563">
        <v>4615</v>
      </c>
      <c r="H90" s="563">
        <v>2598</v>
      </c>
      <c r="I90" s="563">
        <v>1267</v>
      </c>
      <c r="J90" s="563">
        <v>681</v>
      </c>
      <c r="K90" s="563">
        <v>658</v>
      </c>
      <c r="L90" s="563">
        <v>23</v>
      </c>
      <c r="M90" s="563">
        <v>586</v>
      </c>
      <c r="N90" s="563">
        <v>7</v>
      </c>
      <c r="O90" s="563">
        <v>306</v>
      </c>
      <c r="P90" s="564">
        <v>299</v>
      </c>
      <c r="Q90" s="563">
        <v>7</v>
      </c>
      <c r="R90" s="563">
        <v>267</v>
      </c>
      <c r="S90" s="563">
        <v>101</v>
      </c>
      <c r="T90" s="563">
        <v>166</v>
      </c>
      <c r="U90" s="563">
        <v>6</v>
      </c>
      <c r="V90" s="563">
        <v>1331</v>
      </c>
      <c r="W90" s="563">
        <v>67</v>
      </c>
      <c r="X90" s="563">
        <v>5</v>
      </c>
      <c r="Y90" s="563">
        <v>62</v>
      </c>
      <c r="Z90" s="564">
        <v>1264</v>
      </c>
      <c r="AA90" s="563">
        <v>13</v>
      </c>
      <c r="AB90" s="563">
        <v>57</v>
      </c>
      <c r="AC90" s="563">
        <v>33</v>
      </c>
      <c r="AD90" s="563">
        <v>84</v>
      </c>
      <c r="AE90" s="563">
        <v>275</v>
      </c>
      <c r="AF90" s="563">
        <v>215</v>
      </c>
      <c r="AG90" s="563">
        <v>570</v>
      </c>
      <c r="AH90" s="563">
        <v>17</v>
      </c>
      <c r="AI90" s="563">
        <v>608</v>
      </c>
      <c r="AJ90" s="563">
        <v>1409</v>
      </c>
      <c r="AK90" s="564">
        <v>720</v>
      </c>
      <c r="AL90" s="563">
        <v>383</v>
      </c>
      <c r="AM90" s="563">
        <v>364</v>
      </c>
      <c r="AN90" s="563">
        <v>286</v>
      </c>
      <c r="AO90" s="563">
        <v>126</v>
      </c>
      <c r="AP90" s="563">
        <v>10</v>
      </c>
      <c r="AQ90" s="563">
        <v>28</v>
      </c>
      <c r="AR90" s="563">
        <v>94</v>
      </c>
      <c r="AS90" s="563">
        <v>26</v>
      </c>
      <c r="AT90" s="563">
        <v>1</v>
      </c>
      <c r="AU90" s="564">
        <v>1</v>
      </c>
      <c r="AV90" s="563">
        <v>78</v>
      </c>
      <c r="AW90" s="563">
        <v>71</v>
      </c>
      <c r="AX90" s="563">
        <v>52</v>
      </c>
      <c r="AY90" s="563">
        <v>11</v>
      </c>
      <c r="AZ90" s="563">
        <v>7</v>
      </c>
      <c r="BA90" s="563">
        <v>1</v>
      </c>
      <c r="BB90" s="563">
        <v>7</v>
      </c>
      <c r="BC90" s="563">
        <v>6</v>
      </c>
      <c r="BD90" s="563">
        <v>1</v>
      </c>
      <c r="BE90" s="564">
        <v>19</v>
      </c>
      <c r="BF90" s="563">
        <v>335</v>
      </c>
      <c r="BG90" s="563">
        <v>116</v>
      </c>
      <c r="BH90" s="563">
        <v>65</v>
      </c>
      <c r="BI90" s="563">
        <v>17</v>
      </c>
      <c r="BJ90" s="563">
        <v>5</v>
      </c>
      <c r="BK90" s="563">
        <v>29</v>
      </c>
      <c r="BL90" s="563">
        <v>87</v>
      </c>
      <c r="BM90" s="563">
        <v>37</v>
      </c>
      <c r="BN90" s="563">
        <v>8</v>
      </c>
      <c r="BO90" s="564">
        <v>12</v>
      </c>
      <c r="BP90" s="563">
        <v>32</v>
      </c>
      <c r="BQ90" s="563">
        <v>43</v>
      </c>
      <c r="BR90" s="563">
        <v>2</v>
      </c>
      <c r="BS90" s="563">
        <v>689</v>
      </c>
      <c r="BT90" s="563">
        <v>127</v>
      </c>
      <c r="BU90" s="563">
        <v>58</v>
      </c>
      <c r="BV90" s="563">
        <v>12</v>
      </c>
      <c r="BW90" s="563">
        <v>127</v>
      </c>
      <c r="BX90" s="563">
        <v>85</v>
      </c>
      <c r="BY90" s="564">
        <v>280</v>
      </c>
    </row>
    <row r="91" spans="1:77" ht="25.5" customHeight="1">
      <c r="A91" s="388"/>
      <c r="B91" s="389" t="s">
        <v>524</v>
      </c>
      <c r="C91" s="390"/>
      <c r="D91" s="391"/>
      <c r="E91" s="392" t="s">
        <v>786</v>
      </c>
      <c r="F91" s="393"/>
      <c r="G91" s="563">
        <v>133557</v>
      </c>
      <c r="H91" s="563">
        <v>52354</v>
      </c>
      <c r="I91" s="563">
        <v>18058</v>
      </c>
      <c r="J91" s="563">
        <v>4531</v>
      </c>
      <c r="K91" s="563">
        <v>4375</v>
      </c>
      <c r="L91" s="563">
        <v>156</v>
      </c>
      <c r="M91" s="563">
        <v>13527</v>
      </c>
      <c r="N91" s="563">
        <v>173</v>
      </c>
      <c r="O91" s="563">
        <v>7028</v>
      </c>
      <c r="P91" s="564">
        <v>6877</v>
      </c>
      <c r="Q91" s="563">
        <v>151</v>
      </c>
      <c r="R91" s="563">
        <v>6177</v>
      </c>
      <c r="S91" s="563">
        <v>2342</v>
      </c>
      <c r="T91" s="563">
        <v>3835</v>
      </c>
      <c r="U91" s="563">
        <v>149</v>
      </c>
      <c r="V91" s="563">
        <v>34296</v>
      </c>
      <c r="W91" s="563">
        <v>4434</v>
      </c>
      <c r="X91" s="563">
        <v>350</v>
      </c>
      <c r="Y91" s="563">
        <v>4084</v>
      </c>
      <c r="Z91" s="564">
        <v>29862</v>
      </c>
      <c r="AA91" s="563">
        <v>315</v>
      </c>
      <c r="AB91" s="563">
        <v>1358</v>
      </c>
      <c r="AC91" s="563">
        <v>766</v>
      </c>
      <c r="AD91" s="563">
        <v>1991</v>
      </c>
      <c r="AE91" s="563">
        <v>6471</v>
      </c>
      <c r="AF91" s="563">
        <v>5090</v>
      </c>
      <c r="AG91" s="563">
        <v>13457</v>
      </c>
      <c r="AH91" s="563">
        <v>414</v>
      </c>
      <c r="AI91" s="563">
        <v>10707</v>
      </c>
      <c r="AJ91" s="563">
        <v>70496</v>
      </c>
      <c r="AK91" s="564">
        <v>35105</v>
      </c>
      <c r="AL91" s="563">
        <v>19374</v>
      </c>
      <c r="AM91" s="563">
        <v>19031</v>
      </c>
      <c r="AN91" s="563">
        <v>16360</v>
      </c>
      <c r="AO91" s="563">
        <v>7413</v>
      </c>
      <c r="AP91" s="563">
        <v>347</v>
      </c>
      <c r="AQ91" s="563">
        <v>1012</v>
      </c>
      <c r="AR91" s="563">
        <v>5884</v>
      </c>
      <c r="AS91" s="563">
        <v>1606</v>
      </c>
      <c r="AT91" s="563">
        <v>30</v>
      </c>
      <c r="AU91" s="564">
        <v>68</v>
      </c>
      <c r="AV91" s="563">
        <v>2671</v>
      </c>
      <c r="AW91" s="563">
        <v>2363</v>
      </c>
      <c r="AX91" s="563">
        <v>1880</v>
      </c>
      <c r="AY91" s="563">
        <v>256</v>
      </c>
      <c r="AZ91" s="563">
        <v>181</v>
      </c>
      <c r="BA91" s="563">
        <v>46</v>
      </c>
      <c r="BB91" s="563">
        <v>308</v>
      </c>
      <c r="BC91" s="563">
        <v>250</v>
      </c>
      <c r="BD91" s="563">
        <v>58</v>
      </c>
      <c r="BE91" s="564">
        <v>343</v>
      </c>
      <c r="BF91" s="563">
        <v>15670</v>
      </c>
      <c r="BG91" s="563">
        <v>5108</v>
      </c>
      <c r="BH91" s="563">
        <v>3214</v>
      </c>
      <c r="BI91" s="563">
        <v>599</v>
      </c>
      <c r="BJ91" s="563">
        <v>257</v>
      </c>
      <c r="BK91" s="563">
        <v>1038</v>
      </c>
      <c r="BL91" s="563">
        <v>5474</v>
      </c>
      <c r="BM91" s="563">
        <v>2025</v>
      </c>
      <c r="BN91" s="563">
        <v>269</v>
      </c>
      <c r="BO91" s="564">
        <v>485</v>
      </c>
      <c r="BP91" s="563">
        <v>642</v>
      </c>
      <c r="BQ91" s="563">
        <v>1667</v>
      </c>
      <c r="BR91" s="563">
        <v>61</v>
      </c>
      <c r="BS91" s="563">
        <v>35391</v>
      </c>
      <c r="BT91" s="563">
        <v>4373</v>
      </c>
      <c r="BU91" s="563">
        <v>1988</v>
      </c>
      <c r="BV91" s="563">
        <v>1061</v>
      </c>
      <c r="BW91" s="563">
        <v>5063</v>
      </c>
      <c r="BX91" s="563">
        <v>4813</v>
      </c>
      <c r="BY91" s="564">
        <v>18093</v>
      </c>
    </row>
    <row r="92" spans="1:77" ht="25.5" customHeight="1">
      <c r="A92" s="388"/>
      <c r="B92" s="389" t="s">
        <v>525</v>
      </c>
      <c r="C92" s="390"/>
      <c r="D92" s="391"/>
      <c r="E92" s="392" t="s">
        <v>787</v>
      </c>
      <c r="F92" s="393"/>
      <c r="G92" s="563">
        <v>6631</v>
      </c>
      <c r="H92" s="563">
        <v>3348</v>
      </c>
      <c r="I92" s="563">
        <v>2133</v>
      </c>
      <c r="J92" s="563">
        <v>994</v>
      </c>
      <c r="K92" s="563">
        <v>960</v>
      </c>
      <c r="L92" s="563">
        <v>34</v>
      </c>
      <c r="M92" s="563">
        <v>1139</v>
      </c>
      <c r="N92" s="563">
        <v>14</v>
      </c>
      <c r="O92" s="563">
        <v>593</v>
      </c>
      <c r="P92" s="564">
        <v>580</v>
      </c>
      <c r="Q92" s="563">
        <v>13</v>
      </c>
      <c r="R92" s="563">
        <v>520</v>
      </c>
      <c r="S92" s="563">
        <v>197</v>
      </c>
      <c r="T92" s="563">
        <v>323</v>
      </c>
      <c r="U92" s="563">
        <v>12</v>
      </c>
      <c r="V92" s="563">
        <v>1215</v>
      </c>
      <c r="W92" s="563">
        <v>117</v>
      </c>
      <c r="X92" s="563">
        <v>9</v>
      </c>
      <c r="Y92" s="563">
        <v>108</v>
      </c>
      <c r="Z92" s="564">
        <v>1098</v>
      </c>
      <c r="AA92" s="563">
        <v>12</v>
      </c>
      <c r="AB92" s="563">
        <v>50</v>
      </c>
      <c r="AC92" s="563">
        <v>28</v>
      </c>
      <c r="AD92" s="563">
        <v>73</v>
      </c>
      <c r="AE92" s="563">
        <v>239</v>
      </c>
      <c r="AF92" s="563">
        <v>187</v>
      </c>
      <c r="AG92" s="563">
        <v>494</v>
      </c>
      <c r="AH92" s="563">
        <v>15</v>
      </c>
      <c r="AI92" s="563">
        <v>2880</v>
      </c>
      <c r="AJ92" s="563">
        <v>403</v>
      </c>
      <c r="AK92" s="564">
        <v>254</v>
      </c>
      <c r="AL92" s="563">
        <v>134</v>
      </c>
      <c r="AM92" s="563">
        <v>132</v>
      </c>
      <c r="AN92" s="563">
        <v>114</v>
      </c>
      <c r="AO92" s="563">
        <v>53</v>
      </c>
      <c r="AP92" s="563">
        <v>2</v>
      </c>
      <c r="AQ92" s="563">
        <v>7</v>
      </c>
      <c r="AR92" s="563">
        <v>41</v>
      </c>
      <c r="AS92" s="563">
        <v>11</v>
      </c>
      <c r="AT92" s="563">
        <v>0</v>
      </c>
      <c r="AU92" s="564">
        <v>0</v>
      </c>
      <c r="AV92" s="563">
        <v>18</v>
      </c>
      <c r="AW92" s="563">
        <v>16</v>
      </c>
      <c r="AX92" s="563">
        <v>13</v>
      </c>
      <c r="AY92" s="563">
        <v>2</v>
      </c>
      <c r="AZ92" s="563">
        <v>1</v>
      </c>
      <c r="BA92" s="563">
        <v>0</v>
      </c>
      <c r="BB92" s="563">
        <v>2</v>
      </c>
      <c r="BC92" s="563">
        <v>2</v>
      </c>
      <c r="BD92" s="563">
        <v>0</v>
      </c>
      <c r="BE92" s="564">
        <v>2</v>
      </c>
      <c r="BF92" s="563">
        <v>114</v>
      </c>
      <c r="BG92" s="563">
        <v>39</v>
      </c>
      <c r="BH92" s="563">
        <v>24</v>
      </c>
      <c r="BI92" s="563">
        <v>5</v>
      </c>
      <c r="BJ92" s="563">
        <v>2</v>
      </c>
      <c r="BK92" s="563">
        <v>8</v>
      </c>
      <c r="BL92" s="563">
        <v>39</v>
      </c>
      <c r="BM92" s="563">
        <v>15</v>
      </c>
      <c r="BN92" s="563">
        <v>2</v>
      </c>
      <c r="BO92" s="564">
        <v>3</v>
      </c>
      <c r="BP92" s="563">
        <v>4</v>
      </c>
      <c r="BQ92" s="563">
        <v>12</v>
      </c>
      <c r="BR92" s="563">
        <v>6</v>
      </c>
      <c r="BS92" s="563">
        <v>149</v>
      </c>
      <c r="BT92" s="563">
        <v>33</v>
      </c>
      <c r="BU92" s="563">
        <v>18</v>
      </c>
      <c r="BV92" s="563">
        <v>3</v>
      </c>
      <c r="BW92" s="563">
        <v>17</v>
      </c>
      <c r="BX92" s="563">
        <v>17</v>
      </c>
      <c r="BY92" s="564">
        <v>61</v>
      </c>
    </row>
    <row r="93" spans="1:77" ht="25.5" customHeight="1">
      <c r="A93" s="388"/>
      <c r="B93" s="389" t="s">
        <v>526</v>
      </c>
      <c r="C93" s="390"/>
      <c r="D93" s="391"/>
      <c r="E93" s="392" t="s">
        <v>788</v>
      </c>
      <c r="F93" s="393"/>
      <c r="G93" s="563">
        <v>107290</v>
      </c>
      <c r="H93" s="563">
        <v>56733</v>
      </c>
      <c r="I93" s="563">
        <v>29067</v>
      </c>
      <c r="J93" s="563">
        <v>15647</v>
      </c>
      <c r="K93" s="563">
        <v>12850</v>
      </c>
      <c r="L93" s="563">
        <v>2797</v>
      </c>
      <c r="M93" s="563">
        <v>13420</v>
      </c>
      <c r="N93" s="563">
        <v>130</v>
      </c>
      <c r="O93" s="563">
        <v>5202</v>
      </c>
      <c r="P93" s="564">
        <v>4762</v>
      </c>
      <c r="Q93" s="563">
        <v>440</v>
      </c>
      <c r="R93" s="563">
        <v>7851</v>
      </c>
      <c r="S93" s="563">
        <v>1436</v>
      </c>
      <c r="T93" s="563">
        <v>6415</v>
      </c>
      <c r="U93" s="563">
        <v>237</v>
      </c>
      <c r="V93" s="563">
        <v>27666</v>
      </c>
      <c r="W93" s="563">
        <v>1603</v>
      </c>
      <c r="X93" s="563">
        <v>107</v>
      </c>
      <c r="Y93" s="563">
        <v>1496</v>
      </c>
      <c r="Z93" s="564">
        <v>26063</v>
      </c>
      <c r="AA93" s="563">
        <v>354</v>
      </c>
      <c r="AB93" s="563">
        <v>1167</v>
      </c>
      <c r="AC93" s="563">
        <v>561</v>
      </c>
      <c r="AD93" s="563">
        <v>2250</v>
      </c>
      <c r="AE93" s="563">
        <v>5701</v>
      </c>
      <c r="AF93" s="563">
        <v>4030</v>
      </c>
      <c r="AG93" s="563">
        <v>10588</v>
      </c>
      <c r="AH93" s="563">
        <v>1412</v>
      </c>
      <c r="AI93" s="563">
        <v>13082</v>
      </c>
      <c r="AJ93" s="563">
        <v>37475</v>
      </c>
      <c r="AK93" s="564">
        <v>23723</v>
      </c>
      <c r="AL93" s="563">
        <v>12945</v>
      </c>
      <c r="AM93" s="563">
        <v>12937</v>
      </c>
      <c r="AN93" s="563">
        <v>10961</v>
      </c>
      <c r="AO93" s="563">
        <v>4835</v>
      </c>
      <c r="AP93" s="563">
        <v>228</v>
      </c>
      <c r="AQ93" s="563">
        <v>571</v>
      </c>
      <c r="AR93" s="563">
        <v>4009</v>
      </c>
      <c r="AS93" s="563">
        <v>1243</v>
      </c>
      <c r="AT93" s="563">
        <v>22</v>
      </c>
      <c r="AU93" s="564">
        <v>53</v>
      </c>
      <c r="AV93" s="563">
        <v>1976</v>
      </c>
      <c r="AW93" s="563">
        <v>1772</v>
      </c>
      <c r="AX93" s="563">
        <v>1433</v>
      </c>
      <c r="AY93" s="563">
        <v>196</v>
      </c>
      <c r="AZ93" s="563">
        <v>110</v>
      </c>
      <c r="BA93" s="563">
        <v>33</v>
      </c>
      <c r="BB93" s="563">
        <v>204</v>
      </c>
      <c r="BC93" s="563">
        <v>165</v>
      </c>
      <c r="BD93" s="563">
        <v>39</v>
      </c>
      <c r="BE93" s="564">
        <v>8</v>
      </c>
      <c r="BF93" s="563">
        <v>8552</v>
      </c>
      <c r="BG93" s="563">
        <v>6172</v>
      </c>
      <c r="BH93" s="563">
        <v>2904</v>
      </c>
      <c r="BI93" s="563">
        <v>1059</v>
      </c>
      <c r="BJ93" s="563">
        <v>18</v>
      </c>
      <c r="BK93" s="563">
        <v>2191</v>
      </c>
      <c r="BL93" s="563">
        <v>10</v>
      </c>
      <c r="BM93" s="563">
        <v>1930</v>
      </c>
      <c r="BN93" s="563">
        <v>71</v>
      </c>
      <c r="BO93" s="564">
        <v>1</v>
      </c>
      <c r="BP93" s="563">
        <v>87</v>
      </c>
      <c r="BQ93" s="563">
        <v>281</v>
      </c>
      <c r="BR93" s="563">
        <v>2226</v>
      </c>
      <c r="BS93" s="563">
        <v>13752</v>
      </c>
      <c r="BT93" s="563">
        <v>3023</v>
      </c>
      <c r="BU93" s="563">
        <v>963</v>
      </c>
      <c r="BV93" s="563">
        <v>183</v>
      </c>
      <c r="BW93" s="563">
        <v>31</v>
      </c>
      <c r="BX93" s="563">
        <v>3141</v>
      </c>
      <c r="BY93" s="564">
        <v>6411</v>
      </c>
    </row>
    <row r="94" spans="1:77" ht="25.5" customHeight="1">
      <c r="A94" s="388"/>
      <c r="B94" s="389" t="s">
        <v>527</v>
      </c>
      <c r="C94" s="390"/>
      <c r="D94" s="391"/>
      <c r="E94" s="392" t="s">
        <v>26</v>
      </c>
      <c r="F94" s="393"/>
      <c r="G94" s="563">
        <v>0</v>
      </c>
      <c r="H94" s="563">
        <v>0</v>
      </c>
      <c r="I94" s="563">
        <v>0</v>
      </c>
      <c r="J94" s="563">
        <v>0</v>
      </c>
      <c r="K94" s="563">
        <v>0</v>
      </c>
      <c r="L94" s="563">
        <v>0</v>
      </c>
      <c r="M94" s="563">
        <v>0</v>
      </c>
      <c r="N94" s="563">
        <v>0</v>
      </c>
      <c r="O94" s="563">
        <v>0</v>
      </c>
      <c r="P94" s="564">
        <v>0</v>
      </c>
      <c r="Q94" s="563">
        <v>0</v>
      </c>
      <c r="R94" s="563">
        <v>0</v>
      </c>
      <c r="S94" s="563">
        <v>0</v>
      </c>
      <c r="T94" s="563">
        <v>0</v>
      </c>
      <c r="U94" s="563">
        <v>0</v>
      </c>
      <c r="V94" s="563">
        <v>0</v>
      </c>
      <c r="W94" s="563">
        <v>0</v>
      </c>
      <c r="X94" s="563">
        <v>0</v>
      </c>
      <c r="Y94" s="563">
        <v>0</v>
      </c>
      <c r="Z94" s="564">
        <v>0</v>
      </c>
      <c r="AA94" s="563">
        <v>0</v>
      </c>
      <c r="AB94" s="563">
        <v>0</v>
      </c>
      <c r="AC94" s="563">
        <v>0</v>
      </c>
      <c r="AD94" s="563">
        <v>0</v>
      </c>
      <c r="AE94" s="563">
        <v>0</v>
      </c>
      <c r="AF94" s="563">
        <v>0</v>
      </c>
      <c r="AG94" s="563">
        <v>0</v>
      </c>
      <c r="AH94" s="563">
        <v>0</v>
      </c>
      <c r="AI94" s="563">
        <v>0</v>
      </c>
      <c r="AJ94" s="563">
        <v>0</v>
      </c>
      <c r="AK94" s="564">
        <v>0</v>
      </c>
      <c r="AL94" s="563">
        <v>0</v>
      </c>
      <c r="AM94" s="563">
        <v>0</v>
      </c>
      <c r="AN94" s="563">
        <v>0</v>
      </c>
      <c r="AO94" s="563">
        <v>0</v>
      </c>
      <c r="AP94" s="563">
        <v>0</v>
      </c>
      <c r="AQ94" s="563">
        <v>0</v>
      </c>
      <c r="AR94" s="563">
        <v>0</v>
      </c>
      <c r="AS94" s="563">
        <v>0</v>
      </c>
      <c r="AT94" s="563">
        <v>0</v>
      </c>
      <c r="AU94" s="564">
        <v>0</v>
      </c>
      <c r="AV94" s="563">
        <v>0</v>
      </c>
      <c r="AW94" s="563">
        <v>0</v>
      </c>
      <c r="AX94" s="563">
        <v>0</v>
      </c>
      <c r="AY94" s="563">
        <v>0</v>
      </c>
      <c r="AZ94" s="563">
        <v>0</v>
      </c>
      <c r="BA94" s="563">
        <v>0</v>
      </c>
      <c r="BB94" s="563">
        <v>0</v>
      </c>
      <c r="BC94" s="563">
        <v>0</v>
      </c>
      <c r="BD94" s="563">
        <v>0</v>
      </c>
      <c r="BE94" s="564">
        <v>0</v>
      </c>
      <c r="BF94" s="563">
        <v>0</v>
      </c>
      <c r="BG94" s="563">
        <v>0</v>
      </c>
      <c r="BH94" s="563">
        <v>0</v>
      </c>
      <c r="BI94" s="563">
        <v>0</v>
      </c>
      <c r="BJ94" s="563">
        <v>0</v>
      </c>
      <c r="BK94" s="563">
        <v>0</v>
      </c>
      <c r="BL94" s="563">
        <v>0</v>
      </c>
      <c r="BM94" s="563">
        <v>0</v>
      </c>
      <c r="BN94" s="563">
        <v>0</v>
      </c>
      <c r="BO94" s="564">
        <v>0</v>
      </c>
      <c r="BP94" s="563">
        <v>0</v>
      </c>
      <c r="BQ94" s="563">
        <v>0</v>
      </c>
      <c r="BR94" s="563">
        <v>0</v>
      </c>
      <c r="BS94" s="563">
        <v>0</v>
      </c>
      <c r="BT94" s="563">
        <v>0</v>
      </c>
      <c r="BU94" s="563">
        <v>0</v>
      </c>
      <c r="BV94" s="563">
        <v>0</v>
      </c>
      <c r="BW94" s="563">
        <v>0</v>
      </c>
      <c r="BX94" s="563">
        <v>0</v>
      </c>
      <c r="BY94" s="564">
        <v>0</v>
      </c>
    </row>
    <row r="95" spans="1:77" ht="25.5" customHeight="1">
      <c r="A95" s="388"/>
      <c r="B95" s="389" t="s">
        <v>528</v>
      </c>
      <c r="C95" s="390"/>
      <c r="D95" s="391"/>
      <c r="E95" s="392" t="s">
        <v>529</v>
      </c>
      <c r="F95" s="393"/>
      <c r="G95" s="563">
        <v>9396</v>
      </c>
      <c r="H95" s="563">
        <v>6300</v>
      </c>
      <c r="I95" s="563">
        <v>3236</v>
      </c>
      <c r="J95" s="563">
        <v>1790</v>
      </c>
      <c r="K95" s="563">
        <v>1726</v>
      </c>
      <c r="L95" s="563">
        <v>64</v>
      </c>
      <c r="M95" s="563">
        <v>1446</v>
      </c>
      <c r="N95" s="563">
        <v>24</v>
      </c>
      <c r="O95" s="563">
        <v>861</v>
      </c>
      <c r="P95" s="564">
        <v>844</v>
      </c>
      <c r="Q95" s="563">
        <v>17</v>
      </c>
      <c r="R95" s="563">
        <v>548</v>
      </c>
      <c r="S95" s="563">
        <v>253</v>
      </c>
      <c r="T95" s="563">
        <v>295</v>
      </c>
      <c r="U95" s="563">
        <v>13</v>
      </c>
      <c r="V95" s="563">
        <v>3064</v>
      </c>
      <c r="W95" s="563">
        <v>77</v>
      </c>
      <c r="X95" s="563">
        <v>5</v>
      </c>
      <c r="Y95" s="563">
        <v>72</v>
      </c>
      <c r="Z95" s="564">
        <v>2987</v>
      </c>
      <c r="AA95" s="563">
        <v>44</v>
      </c>
      <c r="AB95" s="563">
        <v>140</v>
      </c>
      <c r="AC95" s="563">
        <v>66</v>
      </c>
      <c r="AD95" s="563">
        <v>282</v>
      </c>
      <c r="AE95" s="563">
        <v>686</v>
      </c>
      <c r="AF95" s="563">
        <v>475</v>
      </c>
      <c r="AG95" s="563">
        <v>1250</v>
      </c>
      <c r="AH95" s="563">
        <v>44</v>
      </c>
      <c r="AI95" s="563">
        <v>197</v>
      </c>
      <c r="AJ95" s="563">
        <v>2899</v>
      </c>
      <c r="AK95" s="564">
        <v>1578</v>
      </c>
      <c r="AL95" s="563">
        <v>1142</v>
      </c>
      <c r="AM95" s="563">
        <v>1086</v>
      </c>
      <c r="AN95" s="563">
        <v>853</v>
      </c>
      <c r="AO95" s="563">
        <v>376</v>
      </c>
      <c r="AP95" s="563">
        <v>29</v>
      </c>
      <c r="AQ95" s="563">
        <v>84</v>
      </c>
      <c r="AR95" s="563">
        <v>279</v>
      </c>
      <c r="AS95" s="563">
        <v>78</v>
      </c>
      <c r="AT95" s="563">
        <v>3</v>
      </c>
      <c r="AU95" s="564">
        <v>4</v>
      </c>
      <c r="AV95" s="563">
        <v>233</v>
      </c>
      <c r="AW95" s="563">
        <v>212</v>
      </c>
      <c r="AX95" s="563">
        <v>156</v>
      </c>
      <c r="AY95" s="563">
        <v>32</v>
      </c>
      <c r="AZ95" s="563">
        <v>21</v>
      </c>
      <c r="BA95" s="563">
        <v>3</v>
      </c>
      <c r="BB95" s="563">
        <v>21</v>
      </c>
      <c r="BC95" s="563">
        <v>17</v>
      </c>
      <c r="BD95" s="563">
        <v>4</v>
      </c>
      <c r="BE95" s="564">
        <v>56</v>
      </c>
      <c r="BF95" s="563">
        <v>375</v>
      </c>
      <c r="BG95" s="563">
        <v>130</v>
      </c>
      <c r="BH95" s="563">
        <v>73</v>
      </c>
      <c r="BI95" s="563">
        <v>19</v>
      </c>
      <c r="BJ95" s="563">
        <v>6</v>
      </c>
      <c r="BK95" s="563">
        <v>32</v>
      </c>
      <c r="BL95" s="563">
        <v>97</v>
      </c>
      <c r="BM95" s="563">
        <v>42</v>
      </c>
      <c r="BN95" s="563">
        <v>9</v>
      </c>
      <c r="BO95" s="564">
        <v>13</v>
      </c>
      <c r="BP95" s="563">
        <v>36</v>
      </c>
      <c r="BQ95" s="563">
        <v>48</v>
      </c>
      <c r="BR95" s="563">
        <v>61</v>
      </c>
      <c r="BS95" s="563">
        <v>1321</v>
      </c>
      <c r="BT95" s="563">
        <v>187</v>
      </c>
      <c r="BU95" s="563">
        <v>124</v>
      </c>
      <c r="BV95" s="563">
        <v>28</v>
      </c>
      <c r="BW95" s="563">
        <v>254</v>
      </c>
      <c r="BX95" s="563">
        <v>169</v>
      </c>
      <c r="BY95" s="564">
        <v>559</v>
      </c>
    </row>
    <row r="96" spans="1:77" ht="25.5" customHeight="1">
      <c r="A96" s="388"/>
      <c r="B96" s="389" t="s">
        <v>530</v>
      </c>
      <c r="C96" s="390"/>
      <c r="D96" s="391"/>
      <c r="E96" s="392" t="s">
        <v>531</v>
      </c>
      <c r="F96" s="393"/>
      <c r="G96" s="563">
        <v>0</v>
      </c>
      <c r="H96" s="563">
        <v>0</v>
      </c>
      <c r="I96" s="563">
        <v>0</v>
      </c>
      <c r="J96" s="563">
        <v>0</v>
      </c>
      <c r="K96" s="563">
        <v>0</v>
      </c>
      <c r="L96" s="563">
        <v>0</v>
      </c>
      <c r="M96" s="563">
        <v>0</v>
      </c>
      <c r="N96" s="563">
        <v>0</v>
      </c>
      <c r="O96" s="563">
        <v>0</v>
      </c>
      <c r="P96" s="564">
        <v>0</v>
      </c>
      <c r="Q96" s="563">
        <v>0</v>
      </c>
      <c r="R96" s="563">
        <v>0</v>
      </c>
      <c r="S96" s="563">
        <v>0</v>
      </c>
      <c r="T96" s="563">
        <v>0</v>
      </c>
      <c r="U96" s="563">
        <v>0</v>
      </c>
      <c r="V96" s="563">
        <v>0</v>
      </c>
      <c r="W96" s="563">
        <v>0</v>
      </c>
      <c r="X96" s="563">
        <v>0</v>
      </c>
      <c r="Y96" s="563">
        <v>0</v>
      </c>
      <c r="Z96" s="564">
        <v>0</v>
      </c>
      <c r="AA96" s="563">
        <v>0</v>
      </c>
      <c r="AB96" s="563">
        <v>0</v>
      </c>
      <c r="AC96" s="563">
        <v>0</v>
      </c>
      <c r="AD96" s="563">
        <v>0</v>
      </c>
      <c r="AE96" s="563">
        <v>0</v>
      </c>
      <c r="AF96" s="563">
        <v>0</v>
      </c>
      <c r="AG96" s="563">
        <v>0</v>
      </c>
      <c r="AH96" s="563">
        <v>0</v>
      </c>
      <c r="AI96" s="563">
        <v>0</v>
      </c>
      <c r="AJ96" s="563">
        <v>0</v>
      </c>
      <c r="AK96" s="564">
        <v>0</v>
      </c>
      <c r="AL96" s="563">
        <v>0</v>
      </c>
      <c r="AM96" s="563">
        <v>0</v>
      </c>
      <c r="AN96" s="563">
        <v>0</v>
      </c>
      <c r="AO96" s="563">
        <v>0</v>
      </c>
      <c r="AP96" s="563">
        <v>0</v>
      </c>
      <c r="AQ96" s="563">
        <v>0</v>
      </c>
      <c r="AR96" s="563">
        <v>0</v>
      </c>
      <c r="AS96" s="563">
        <v>0</v>
      </c>
      <c r="AT96" s="563">
        <v>0</v>
      </c>
      <c r="AU96" s="564">
        <v>0</v>
      </c>
      <c r="AV96" s="563">
        <v>0</v>
      </c>
      <c r="AW96" s="563">
        <v>0</v>
      </c>
      <c r="AX96" s="563">
        <v>0</v>
      </c>
      <c r="AY96" s="563">
        <v>0</v>
      </c>
      <c r="AZ96" s="563">
        <v>0</v>
      </c>
      <c r="BA96" s="563">
        <v>0</v>
      </c>
      <c r="BB96" s="563">
        <v>0</v>
      </c>
      <c r="BC96" s="563">
        <v>0</v>
      </c>
      <c r="BD96" s="563">
        <v>0</v>
      </c>
      <c r="BE96" s="564">
        <v>0</v>
      </c>
      <c r="BF96" s="563">
        <v>0</v>
      </c>
      <c r="BG96" s="563">
        <v>0</v>
      </c>
      <c r="BH96" s="563">
        <v>0</v>
      </c>
      <c r="BI96" s="563">
        <v>0</v>
      </c>
      <c r="BJ96" s="563">
        <v>0</v>
      </c>
      <c r="BK96" s="563">
        <v>0</v>
      </c>
      <c r="BL96" s="563">
        <v>0</v>
      </c>
      <c r="BM96" s="563">
        <v>0</v>
      </c>
      <c r="BN96" s="563">
        <v>0</v>
      </c>
      <c r="BO96" s="564">
        <v>0</v>
      </c>
      <c r="BP96" s="563">
        <v>0</v>
      </c>
      <c r="BQ96" s="563">
        <v>0</v>
      </c>
      <c r="BR96" s="563">
        <v>0</v>
      </c>
      <c r="BS96" s="563">
        <v>0</v>
      </c>
      <c r="BT96" s="563">
        <v>0</v>
      </c>
      <c r="BU96" s="563">
        <v>0</v>
      </c>
      <c r="BV96" s="563">
        <v>0</v>
      </c>
      <c r="BW96" s="563">
        <v>0</v>
      </c>
      <c r="BX96" s="563">
        <v>0</v>
      </c>
      <c r="BY96" s="564">
        <v>0</v>
      </c>
    </row>
    <row r="97" spans="1:77" ht="25.5" customHeight="1">
      <c r="A97" s="388"/>
      <c r="B97" s="389" t="s">
        <v>532</v>
      </c>
      <c r="C97" s="390"/>
      <c r="D97" s="391"/>
      <c r="E97" s="392" t="s">
        <v>789</v>
      </c>
      <c r="F97" s="393"/>
      <c r="G97" s="563">
        <v>0</v>
      </c>
      <c r="H97" s="563">
        <v>0</v>
      </c>
      <c r="I97" s="563">
        <v>0</v>
      </c>
      <c r="J97" s="563">
        <v>0</v>
      </c>
      <c r="K97" s="563">
        <v>0</v>
      </c>
      <c r="L97" s="563">
        <v>0</v>
      </c>
      <c r="M97" s="563">
        <v>0</v>
      </c>
      <c r="N97" s="563">
        <v>0</v>
      </c>
      <c r="O97" s="563">
        <v>0</v>
      </c>
      <c r="P97" s="564">
        <v>0</v>
      </c>
      <c r="Q97" s="563">
        <v>0</v>
      </c>
      <c r="R97" s="563">
        <v>0</v>
      </c>
      <c r="S97" s="563">
        <v>0</v>
      </c>
      <c r="T97" s="563">
        <v>0</v>
      </c>
      <c r="U97" s="563">
        <v>0</v>
      </c>
      <c r="V97" s="563">
        <v>0</v>
      </c>
      <c r="W97" s="563">
        <v>0</v>
      </c>
      <c r="X97" s="563">
        <v>0</v>
      </c>
      <c r="Y97" s="563">
        <v>0</v>
      </c>
      <c r="Z97" s="564">
        <v>0</v>
      </c>
      <c r="AA97" s="563">
        <v>0</v>
      </c>
      <c r="AB97" s="563">
        <v>0</v>
      </c>
      <c r="AC97" s="563">
        <v>0</v>
      </c>
      <c r="AD97" s="563">
        <v>0</v>
      </c>
      <c r="AE97" s="563">
        <v>0</v>
      </c>
      <c r="AF97" s="563">
        <v>0</v>
      </c>
      <c r="AG97" s="563">
        <v>0</v>
      </c>
      <c r="AH97" s="563">
        <v>0</v>
      </c>
      <c r="AI97" s="563">
        <v>0</v>
      </c>
      <c r="AJ97" s="563">
        <v>0</v>
      </c>
      <c r="AK97" s="564">
        <v>0</v>
      </c>
      <c r="AL97" s="563">
        <v>0</v>
      </c>
      <c r="AM97" s="563">
        <v>0</v>
      </c>
      <c r="AN97" s="563">
        <v>0</v>
      </c>
      <c r="AO97" s="563">
        <v>0</v>
      </c>
      <c r="AP97" s="563">
        <v>0</v>
      </c>
      <c r="AQ97" s="563">
        <v>0</v>
      </c>
      <c r="AR97" s="563">
        <v>0</v>
      </c>
      <c r="AS97" s="563">
        <v>0</v>
      </c>
      <c r="AT97" s="563">
        <v>0</v>
      </c>
      <c r="AU97" s="564">
        <v>0</v>
      </c>
      <c r="AV97" s="563">
        <v>0</v>
      </c>
      <c r="AW97" s="563">
        <v>0</v>
      </c>
      <c r="AX97" s="563">
        <v>0</v>
      </c>
      <c r="AY97" s="563">
        <v>0</v>
      </c>
      <c r="AZ97" s="563">
        <v>0</v>
      </c>
      <c r="BA97" s="563">
        <v>0</v>
      </c>
      <c r="BB97" s="563">
        <v>0</v>
      </c>
      <c r="BC97" s="563">
        <v>0</v>
      </c>
      <c r="BD97" s="563">
        <v>0</v>
      </c>
      <c r="BE97" s="564">
        <v>0</v>
      </c>
      <c r="BF97" s="563">
        <v>0</v>
      </c>
      <c r="BG97" s="563">
        <v>0</v>
      </c>
      <c r="BH97" s="563">
        <v>0</v>
      </c>
      <c r="BI97" s="563">
        <v>0</v>
      </c>
      <c r="BJ97" s="563">
        <v>0</v>
      </c>
      <c r="BK97" s="563">
        <v>0</v>
      </c>
      <c r="BL97" s="563">
        <v>0</v>
      </c>
      <c r="BM97" s="563">
        <v>0</v>
      </c>
      <c r="BN97" s="563">
        <v>0</v>
      </c>
      <c r="BO97" s="564">
        <v>0</v>
      </c>
      <c r="BP97" s="563">
        <v>0</v>
      </c>
      <c r="BQ97" s="563">
        <v>0</v>
      </c>
      <c r="BR97" s="563">
        <v>0</v>
      </c>
      <c r="BS97" s="563">
        <v>0</v>
      </c>
      <c r="BT97" s="563">
        <v>0</v>
      </c>
      <c r="BU97" s="563">
        <v>0</v>
      </c>
      <c r="BV97" s="563">
        <v>0</v>
      </c>
      <c r="BW97" s="563">
        <v>0</v>
      </c>
      <c r="BX97" s="563">
        <v>0</v>
      </c>
      <c r="BY97" s="564">
        <v>0</v>
      </c>
    </row>
    <row r="98" spans="1:77" ht="25.5" customHeight="1">
      <c r="A98" s="388"/>
      <c r="B98" s="389" t="s">
        <v>533</v>
      </c>
      <c r="C98" s="390"/>
      <c r="D98" s="391"/>
      <c r="E98" s="392" t="s">
        <v>790</v>
      </c>
      <c r="F98" s="393"/>
      <c r="G98" s="563">
        <v>69</v>
      </c>
      <c r="H98" s="563">
        <v>22</v>
      </c>
      <c r="I98" s="563">
        <v>9</v>
      </c>
      <c r="J98" s="563">
        <v>4</v>
      </c>
      <c r="K98" s="563">
        <v>4</v>
      </c>
      <c r="L98" s="563">
        <v>0</v>
      </c>
      <c r="M98" s="563">
        <v>5</v>
      </c>
      <c r="N98" s="563">
        <v>0</v>
      </c>
      <c r="O98" s="563">
        <v>3</v>
      </c>
      <c r="P98" s="564">
        <v>3</v>
      </c>
      <c r="Q98" s="563">
        <v>0</v>
      </c>
      <c r="R98" s="563">
        <v>2</v>
      </c>
      <c r="S98" s="563">
        <v>1</v>
      </c>
      <c r="T98" s="563">
        <v>1</v>
      </c>
      <c r="U98" s="563">
        <v>0</v>
      </c>
      <c r="V98" s="563">
        <v>13</v>
      </c>
      <c r="W98" s="563">
        <v>7</v>
      </c>
      <c r="X98" s="563">
        <v>1</v>
      </c>
      <c r="Y98" s="563">
        <v>6</v>
      </c>
      <c r="Z98" s="564">
        <v>6</v>
      </c>
      <c r="AA98" s="563">
        <v>0</v>
      </c>
      <c r="AB98" s="563">
        <v>0</v>
      </c>
      <c r="AC98" s="563">
        <v>0</v>
      </c>
      <c r="AD98" s="563">
        <v>0</v>
      </c>
      <c r="AE98" s="563">
        <v>1</v>
      </c>
      <c r="AF98" s="563">
        <v>1</v>
      </c>
      <c r="AG98" s="563">
        <v>4</v>
      </c>
      <c r="AH98" s="563">
        <v>0</v>
      </c>
      <c r="AI98" s="563">
        <v>9</v>
      </c>
      <c r="AJ98" s="563">
        <v>38</v>
      </c>
      <c r="AK98" s="564">
        <v>22</v>
      </c>
      <c r="AL98" s="563">
        <v>4</v>
      </c>
      <c r="AM98" s="563">
        <v>4</v>
      </c>
      <c r="AN98" s="563">
        <v>3</v>
      </c>
      <c r="AO98" s="563">
        <v>2</v>
      </c>
      <c r="AP98" s="563">
        <v>0</v>
      </c>
      <c r="AQ98" s="563">
        <v>0</v>
      </c>
      <c r="AR98" s="563">
        <v>1</v>
      </c>
      <c r="AS98" s="563">
        <v>0</v>
      </c>
      <c r="AT98" s="563">
        <v>0</v>
      </c>
      <c r="AU98" s="564">
        <v>0</v>
      </c>
      <c r="AV98" s="563">
        <v>1</v>
      </c>
      <c r="AW98" s="563">
        <v>1</v>
      </c>
      <c r="AX98" s="563">
        <v>1</v>
      </c>
      <c r="AY98" s="563">
        <v>0</v>
      </c>
      <c r="AZ98" s="563">
        <v>0</v>
      </c>
      <c r="BA98" s="563">
        <v>0</v>
      </c>
      <c r="BB98" s="563">
        <v>0</v>
      </c>
      <c r="BC98" s="563">
        <v>0</v>
      </c>
      <c r="BD98" s="563">
        <v>0</v>
      </c>
      <c r="BE98" s="564">
        <v>0</v>
      </c>
      <c r="BF98" s="563">
        <v>4</v>
      </c>
      <c r="BG98" s="563">
        <v>1</v>
      </c>
      <c r="BH98" s="563">
        <v>1</v>
      </c>
      <c r="BI98" s="563">
        <v>0</v>
      </c>
      <c r="BJ98" s="563">
        <v>0</v>
      </c>
      <c r="BK98" s="563">
        <v>0</v>
      </c>
      <c r="BL98" s="563">
        <v>2</v>
      </c>
      <c r="BM98" s="563">
        <v>0</v>
      </c>
      <c r="BN98" s="563">
        <v>0</v>
      </c>
      <c r="BO98" s="564">
        <v>0</v>
      </c>
      <c r="BP98" s="563">
        <v>0</v>
      </c>
      <c r="BQ98" s="563">
        <v>1</v>
      </c>
      <c r="BR98" s="563">
        <v>14</v>
      </c>
      <c r="BS98" s="563">
        <v>16</v>
      </c>
      <c r="BT98" s="563">
        <v>5</v>
      </c>
      <c r="BU98" s="563">
        <v>3</v>
      </c>
      <c r="BV98" s="563">
        <v>3</v>
      </c>
      <c r="BW98" s="563">
        <v>1</v>
      </c>
      <c r="BX98" s="563">
        <v>1</v>
      </c>
      <c r="BY98" s="564">
        <v>3</v>
      </c>
    </row>
    <row r="99" spans="1:77" ht="25.5" customHeight="1">
      <c r="A99" s="388"/>
      <c r="B99" s="389" t="s">
        <v>534</v>
      </c>
      <c r="C99" s="390"/>
      <c r="D99" s="391"/>
      <c r="E99" s="392" t="s">
        <v>791</v>
      </c>
      <c r="F99" s="393"/>
      <c r="G99" s="563">
        <v>0</v>
      </c>
      <c r="H99" s="563">
        <v>0</v>
      </c>
      <c r="I99" s="563">
        <v>0</v>
      </c>
      <c r="J99" s="563">
        <v>0</v>
      </c>
      <c r="K99" s="563">
        <v>0</v>
      </c>
      <c r="L99" s="563">
        <v>0</v>
      </c>
      <c r="M99" s="563">
        <v>0</v>
      </c>
      <c r="N99" s="563">
        <v>0</v>
      </c>
      <c r="O99" s="563">
        <v>0</v>
      </c>
      <c r="P99" s="564">
        <v>0</v>
      </c>
      <c r="Q99" s="563">
        <v>0</v>
      </c>
      <c r="R99" s="563">
        <v>0</v>
      </c>
      <c r="S99" s="563">
        <v>0</v>
      </c>
      <c r="T99" s="563">
        <v>0</v>
      </c>
      <c r="U99" s="563">
        <v>0</v>
      </c>
      <c r="V99" s="563">
        <v>0</v>
      </c>
      <c r="W99" s="563">
        <v>0</v>
      </c>
      <c r="X99" s="563">
        <v>0</v>
      </c>
      <c r="Y99" s="563">
        <v>0</v>
      </c>
      <c r="Z99" s="564">
        <v>0</v>
      </c>
      <c r="AA99" s="563">
        <v>0</v>
      </c>
      <c r="AB99" s="563">
        <v>0</v>
      </c>
      <c r="AC99" s="563">
        <v>0</v>
      </c>
      <c r="AD99" s="563">
        <v>0</v>
      </c>
      <c r="AE99" s="563">
        <v>0</v>
      </c>
      <c r="AF99" s="563">
        <v>0</v>
      </c>
      <c r="AG99" s="563">
        <v>0</v>
      </c>
      <c r="AH99" s="563">
        <v>0</v>
      </c>
      <c r="AI99" s="563">
        <v>0</v>
      </c>
      <c r="AJ99" s="563">
        <v>0</v>
      </c>
      <c r="AK99" s="564">
        <v>0</v>
      </c>
      <c r="AL99" s="563">
        <v>0</v>
      </c>
      <c r="AM99" s="563">
        <v>0</v>
      </c>
      <c r="AN99" s="563">
        <v>0</v>
      </c>
      <c r="AO99" s="563">
        <v>0</v>
      </c>
      <c r="AP99" s="563">
        <v>0</v>
      </c>
      <c r="AQ99" s="563">
        <v>0</v>
      </c>
      <c r="AR99" s="563">
        <v>0</v>
      </c>
      <c r="AS99" s="563">
        <v>0</v>
      </c>
      <c r="AT99" s="563">
        <v>0</v>
      </c>
      <c r="AU99" s="564">
        <v>0</v>
      </c>
      <c r="AV99" s="563">
        <v>0</v>
      </c>
      <c r="AW99" s="563">
        <v>0</v>
      </c>
      <c r="AX99" s="563">
        <v>0</v>
      </c>
      <c r="AY99" s="563">
        <v>0</v>
      </c>
      <c r="AZ99" s="563">
        <v>0</v>
      </c>
      <c r="BA99" s="563">
        <v>0</v>
      </c>
      <c r="BB99" s="563">
        <v>0</v>
      </c>
      <c r="BC99" s="563">
        <v>0</v>
      </c>
      <c r="BD99" s="563">
        <v>0</v>
      </c>
      <c r="BE99" s="564">
        <v>0</v>
      </c>
      <c r="BF99" s="563">
        <v>0</v>
      </c>
      <c r="BG99" s="563">
        <v>0</v>
      </c>
      <c r="BH99" s="563">
        <v>0</v>
      </c>
      <c r="BI99" s="563">
        <v>0</v>
      </c>
      <c r="BJ99" s="563">
        <v>0</v>
      </c>
      <c r="BK99" s="563">
        <v>0</v>
      </c>
      <c r="BL99" s="563">
        <v>0</v>
      </c>
      <c r="BM99" s="563">
        <v>0</v>
      </c>
      <c r="BN99" s="563">
        <v>0</v>
      </c>
      <c r="BO99" s="564">
        <v>0</v>
      </c>
      <c r="BP99" s="563">
        <v>0</v>
      </c>
      <c r="BQ99" s="563">
        <v>0</v>
      </c>
      <c r="BR99" s="563">
        <v>0</v>
      </c>
      <c r="BS99" s="563">
        <v>0</v>
      </c>
      <c r="BT99" s="563">
        <v>0</v>
      </c>
      <c r="BU99" s="563">
        <v>0</v>
      </c>
      <c r="BV99" s="563">
        <v>0</v>
      </c>
      <c r="BW99" s="563">
        <v>0</v>
      </c>
      <c r="BX99" s="563">
        <v>0</v>
      </c>
      <c r="BY99" s="564">
        <v>0</v>
      </c>
    </row>
    <row r="100" spans="1:77" ht="25.5" customHeight="1">
      <c r="A100" s="388"/>
      <c r="B100" s="389" t="s">
        <v>535</v>
      </c>
      <c r="C100" s="390"/>
      <c r="D100" s="391"/>
      <c r="E100" s="392" t="s">
        <v>792</v>
      </c>
      <c r="F100" s="393"/>
      <c r="G100" s="563">
        <v>0</v>
      </c>
      <c r="H100" s="563">
        <v>0</v>
      </c>
      <c r="I100" s="563">
        <v>0</v>
      </c>
      <c r="J100" s="563">
        <v>0</v>
      </c>
      <c r="K100" s="563">
        <v>0</v>
      </c>
      <c r="L100" s="563">
        <v>0</v>
      </c>
      <c r="M100" s="563">
        <v>0</v>
      </c>
      <c r="N100" s="563">
        <v>0</v>
      </c>
      <c r="O100" s="563">
        <v>0</v>
      </c>
      <c r="P100" s="564">
        <v>0</v>
      </c>
      <c r="Q100" s="563">
        <v>0</v>
      </c>
      <c r="R100" s="563">
        <v>0</v>
      </c>
      <c r="S100" s="563">
        <v>0</v>
      </c>
      <c r="T100" s="563">
        <v>0</v>
      </c>
      <c r="U100" s="563">
        <v>0</v>
      </c>
      <c r="V100" s="563">
        <v>0</v>
      </c>
      <c r="W100" s="563">
        <v>0</v>
      </c>
      <c r="X100" s="563">
        <v>0</v>
      </c>
      <c r="Y100" s="563">
        <v>0</v>
      </c>
      <c r="Z100" s="564">
        <v>0</v>
      </c>
      <c r="AA100" s="563">
        <v>0</v>
      </c>
      <c r="AB100" s="563">
        <v>0</v>
      </c>
      <c r="AC100" s="563">
        <v>0</v>
      </c>
      <c r="AD100" s="563">
        <v>0</v>
      </c>
      <c r="AE100" s="563">
        <v>0</v>
      </c>
      <c r="AF100" s="563">
        <v>0</v>
      </c>
      <c r="AG100" s="563">
        <v>0</v>
      </c>
      <c r="AH100" s="563">
        <v>0</v>
      </c>
      <c r="AI100" s="563">
        <v>0</v>
      </c>
      <c r="AJ100" s="563">
        <v>0</v>
      </c>
      <c r="AK100" s="564">
        <v>0</v>
      </c>
      <c r="AL100" s="563">
        <v>0</v>
      </c>
      <c r="AM100" s="563">
        <v>0</v>
      </c>
      <c r="AN100" s="563">
        <v>0</v>
      </c>
      <c r="AO100" s="563">
        <v>0</v>
      </c>
      <c r="AP100" s="563">
        <v>0</v>
      </c>
      <c r="AQ100" s="563">
        <v>0</v>
      </c>
      <c r="AR100" s="563">
        <v>0</v>
      </c>
      <c r="AS100" s="563">
        <v>0</v>
      </c>
      <c r="AT100" s="563">
        <v>0</v>
      </c>
      <c r="AU100" s="564">
        <v>0</v>
      </c>
      <c r="AV100" s="563">
        <v>0</v>
      </c>
      <c r="AW100" s="563">
        <v>0</v>
      </c>
      <c r="AX100" s="563">
        <v>0</v>
      </c>
      <c r="AY100" s="563">
        <v>0</v>
      </c>
      <c r="AZ100" s="563">
        <v>0</v>
      </c>
      <c r="BA100" s="563">
        <v>0</v>
      </c>
      <c r="BB100" s="563">
        <v>0</v>
      </c>
      <c r="BC100" s="563">
        <v>0</v>
      </c>
      <c r="BD100" s="563">
        <v>0</v>
      </c>
      <c r="BE100" s="564">
        <v>0</v>
      </c>
      <c r="BF100" s="563">
        <v>0</v>
      </c>
      <c r="BG100" s="563">
        <v>0</v>
      </c>
      <c r="BH100" s="563">
        <v>0</v>
      </c>
      <c r="BI100" s="563">
        <v>0</v>
      </c>
      <c r="BJ100" s="563">
        <v>0</v>
      </c>
      <c r="BK100" s="563">
        <v>0</v>
      </c>
      <c r="BL100" s="563">
        <v>0</v>
      </c>
      <c r="BM100" s="563">
        <v>0</v>
      </c>
      <c r="BN100" s="563">
        <v>0</v>
      </c>
      <c r="BO100" s="564">
        <v>0</v>
      </c>
      <c r="BP100" s="563">
        <v>0</v>
      </c>
      <c r="BQ100" s="563">
        <v>0</v>
      </c>
      <c r="BR100" s="563">
        <v>0</v>
      </c>
      <c r="BS100" s="563">
        <v>0</v>
      </c>
      <c r="BT100" s="563">
        <v>0</v>
      </c>
      <c r="BU100" s="563">
        <v>0</v>
      </c>
      <c r="BV100" s="563">
        <v>0</v>
      </c>
      <c r="BW100" s="563">
        <v>0</v>
      </c>
      <c r="BX100" s="563">
        <v>0</v>
      </c>
      <c r="BY100" s="564">
        <v>0</v>
      </c>
    </row>
    <row r="101" spans="1:77" ht="25.5" customHeight="1">
      <c r="A101" s="388"/>
      <c r="B101" s="389" t="s">
        <v>536</v>
      </c>
      <c r="C101" s="390"/>
      <c r="D101" s="391"/>
      <c r="E101" s="392" t="s">
        <v>793</v>
      </c>
      <c r="F101" s="393"/>
      <c r="G101" s="563">
        <v>56218</v>
      </c>
      <c r="H101" s="563">
        <v>19570</v>
      </c>
      <c r="I101" s="563">
        <v>3650</v>
      </c>
      <c r="J101" s="563">
        <v>793</v>
      </c>
      <c r="K101" s="563">
        <v>766</v>
      </c>
      <c r="L101" s="563">
        <v>27</v>
      </c>
      <c r="M101" s="563">
        <v>2857</v>
      </c>
      <c r="N101" s="563">
        <v>36</v>
      </c>
      <c r="O101" s="563">
        <v>1485</v>
      </c>
      <c r="P101" s="564">
        <v>1453</v>
      </c>
      <c r="Q101" s="563">
        <v>32</v>
      </c>
      <c r="R101" s="563">
        <v>1305</v>
      </c>
      <c r="S101" s="563">
        <v>495</v>
      </c>
      <c r="T101" s="563">
        <v>810</v>
      </c>
      <c r="U101" s="563">
        <v>31</v>
      </c>
      <c r="V101" s="563">
        <v>15920</v>
      </c>
      <c r="W101" s="563">
        <v>2227</v>
      </c>
      <c r="X101" s="563">
        <v>176</v>
      </c>
      <c r="Y101" s="563">
        <v>2051</v>
      </c>
      <c r="Z101" s="564">
        <v>13693</v>
      </c>
      <c r="AA101" s="563">
        <v>145</v>
      </c>
      <c r="AB101" s="563">
        <v>621</v>
      </c>
      <c r="AC101" s="563">
        <v>352</v>
      </c>
      <c r="AD101" s="563">
        <v>913</v>
      </c>
      <c r="AE101" s="563">
        <v>2973</v>
      </c>
      <c r="AF101" s="563">
        <v>2330</v>
      </c>
      <c r="AG101" s="563">
        <v>6169</v>
      </c>
      <c r="AH101" s="563">
        <v>190</v>
      </c>
      <c r="AI101" s="563">
        <v>14312</v>
      </c>
      <c r="AJ101" s="563">
        <v>22336</v>
      </c>
      <c r="AK101" s="564">
        <v>12750</v>
      </c>
      <c r="AL101" s="563">
        <v>4360</v>
      </c>
      <c r="AM101" s="563">
        <v>4283</v>
      </c>
      <c r="AN101" s="563">
        <v>3683</v>
      </c>
      <c r="AO101" s="563">
        <v>1670</v>
      </c>
      <c r="AP101" s="563">
        <v>78</v>
      </c>
      <c r="AQ101" s="563">
        <v>228</v>
      </c>
      <c r="AR101" s="563">
        <v>1323</v>
      </c>
      <c r="AS101" s="563">
        <v>362</v>
      </c>
      <c r="AT101" s="563">
        <v>7</v>
      </c>
      <c r="AU101" s="564">
        <v>15</v>
      </c>
      <c r="AV101" s="563">
        <v>600</v>
      </c>
      <c r="AW101" s="563">
        <v>531</v>
      </c>
      <c r="AX101" s="563">
        <v>423</v>
      </c>
      <c r="AY101" s="563">
        <v>57</v>
      </c>
      <c r="AZ101" s="563">
        <v>41</v>
      </c>
      <c r="BA101" s="563">
        <v>10</v>
      </c>
      <c r="BB101" s="563">
        <v>69</v>
      </c>
      <c r="BC101" s="563">
        <v>56</v>
      </c>
      <c r="BD101" s="563">
        <v>13</v>
      </c>
      <c r="BE101" s="564">
        <v>77</v>
      </c>
      <c r="BF101" s="563">
        <v>3149</v>
      </c>
      <c r="BG101" s="563">
        <v>1028</v>
      </c>
      <c r="BH101" s="563">
        <v>647</v>
      </c>
      <c r="BI101" s="563">
        <v>120</v>
      </c>
      <c r="BJ101" s="563">
        <v>52</v>
      </c>
      <c r="BK101" s="563">
        <v>209</v>
      </c>
      <c r="BL101" s="563">
        <v>1102</v>
      </c>
      <c r="BM101" s="563">
        <v>407</v>
      </c>
      <c r="BN101" s="563">
        <v>54</v>
      </c>
      <c r="BO101" s="564">
        <v>97</v>
      </c>
      <c r="BP101" s="563">
        <v>128</v>
      </c>
      <c r="BQ101" s="563">
        <v>333</v>
      </c>
      <c r="BR101" s="563">
        <v>5241</v>
      </c>
      <c r="BS101" s="563">
        <v>9586</v>
      </c>
      <c r="BT101" s="563">
        <v>868</v>
      </c>
      <c r="BU101" s="563">
        <v>518</v>
      </c>
      <c r="BV101" s="563">
        <v>89</v>
      </c>
      <c r="BW101" s="563">
        <v>1471</v>
      </c>
      <c r="BX101" s="563">
        <v>1389</v>
      </c>
      <c r="BY101" s="564">
        <v>5251</v>
      </c>
    </row>
    <row r="102" spans="1:77" ht="25.5" customHeight="1">
      <c r="A102" s="388"/>
      <c r="B102" s="389" t="s">
        <v>537</v>
      </c>
      <c r="C102" s="390"/>
      <c r="D102" s="391"/>
      <c r="E102" s="392" t="s">
        <v>538</v>
      </c>
      <c r="F102" s="393"/>
      <c r="G102" s="563">
        <v>1528175</v>
      </c>
      <c r="H102" s="563">
        <v>549723</v>
      </c>
      <c r="I102" s="563">
        <v>218408</v>
      </c>
      <c r="J102" s="563">
        <v>99819</v>
      </c>
      <c r="K102" s="563">
        <v>97055</v>
      </c>
      <c r="L102" s="563">
        <v>2764</v>
      </c>
      <c r="M102" s="563">
        <v>118589</v>
      </c>
      <c r="N102" s="563">
        <v>2210</v>
      </c>
      <c r="O102" s="563">
        <v>76486</v>
      </c>
      <c r="P102" s="564">
        <v>75551</v>
      </c>
      <c r="Q102" s="563">
        <v>935</v>
      </c>
      <c r="R102" s="563">
        <v>38697</v>
      </c>
      <c r="S102" s="563">
        <v>19000</v>
      </c>
      <c r="T102" s="563">
        <v>19697</v>
      </c>
      <c r="U102" s="563">
        <v>1196</v>
      </c>
      <c r="V102" s="563">
        <v>331315</v>
      </c>
      <c r="W102" s="563">
        <v>6184</v>
      </c>
      <c r="X102" s="563">
        <v>912</v>
      </c>
      <c r="Y102" s="563">
        <v>5272</v>
      </c>
      <c r="Z102" s="564">
        <v>325131</v>
      </c>
      <c r="AA102" s="563">
        <v>3716</v>
      </c>
      <c r="AB102" s="563">
        <v>16952</v>
      </c>
      <c r="AC102" s="563">
        <v>10238</v>
      </c>
      <c r="AD102" s="563">
        <v>23192</v>
      </c>
      <c r="AE102" s="563">
        <v>65438</v>
      </c>
      <c r="AF102" s="563">
        <v>65054</v>
      </c>
      <c r="AG102" s="563">
        <v>135719</v>
      </c>
      <c r="AH102" s="563">
        <v>4822</v>
      </c>
      <c r="AI102" s="563">
        <v>52987</v>
      </c>
      <c r="AJ102" s="563">
        <v>925465</v>
      </c>
      <c r="AK102" s="564">
        <v>451346</v>
      </c>
      <c r="AL102" s="563">
        <v>161552</v>
      </c>
      <c r="AM102" s="563">
        <v>159201</v>
      </c>
      <c r="AN102" s="563">
        <v>128708</v>
      </c>
      <c r="AO102" s="563">
        <v>52423</v>
      </c>
      <c r="AP102" s="563">
        <v>1819</v>
      </c>
      <c r="AQ102" s="563">
        <v>13542</v>
      </c>
      <c r="AR102" s="563">
        <v>41973</v>
      </c>
      <c r="AS102" s="563">
        <v>17998</v>
      </c>
      <c r="AT102" s="563">
        <v>246</v>
      </c>
      <c r="AU102" s="564">
        <v>707</v>
      </c>
      <c r="AV102" s="563">
        <v>30493</v>
      </c>
      <c r="AW102" s="563">
        <v>27859</v>
      </c>
      <c r="AX102" s="563">
        <v>24888</v>
      </c>
      <c r="AY102" s="563">
        <v>1885</v>
      </c>
      <c r="AZ102" s="563">
        <v>813</v>
      </c>
      <c r="BA102" s="563">
        <v>273</v>
      </c>
      <c r="BB102" s="563">
        <v>2634</v>
      </c>
      <c r="BC102" s="563">
        <v>2114</v>
      </c>
      <c r="BD102" s="563">
        <v>520</v>
      </c>
      <c r="BE102" s="564">
        <v>2351</v>
      </c>
      <c r="BF102" s="563">
        <v>264738</v>
      </c>
      <c r="BG102" s="563">
        <v>64846</v>
      </c>
      <c r="BH102" s="563">
        <v>37549</v>
      </c>
      <c r="BI102" s="563">
        <v>9394</v>
      </c>
      <c r="BJ102" s="563">
        <v>3442</v>
      </c>
      <c r="BK102" s="563">
        <v>14461</v>
      </c>
      <c r="BL102" s="563">
        <v>75380</v>
      </c>
      <c r="BM102" s="563">
        <v>31409</v>
      </c>
      <c r="BN102" s="563">
        <v>2857</v>
      </c>
      <c r="BO102" s="564">
        <v>21285</v>
      </c>
      <c r="BP102" s="563">
        <v>39914</v>
      </c>
      <c r="BQ102" s="563">
        <v>29047</v>
      </c>
      <c r="BR102" s="563">
        <v>25056</v>
      </c>
      <c r="BS102" s="563">
        <v>474119</v>
      </c>
      <c r="BT102" s="563">
        <v>124562</v>
      </c>
      <c r="BU102" s="563">
        <v>40357</v>
      </c>
      <c r="BV102" s="563">
        <v>5029</v>
      </c>
      <c r="BW102" s="563">
        <v>57630</v>
      </c>
      <c r="BX102" s="563">
        <v>48610</v>
      </c>
      <c r="BY102" s="564">
        <v>197931</v>
      </c>
    </row>
    <row r="103" spans="1:77" ht="25.5" customHeight="1">
      <c r="A103" s="388"/>
      <c r="B103" s="389" t="s">
        <v>539</v>
      </c>
      <c r="C103" s="390"/>
      <c r="D103" s="391"/>
      <c r="E103" s="392" t="s">
        <v>540</v>
      </c>
      <c r="F103" s="393"/>
      <c r="G103" s="563">
        <v>107686</v>
      </c>
      <c r="H103" s="563">
        <v>85607</v>
      </c>
      <c r="I103" s="563">
        <v>64021</v>
      </c>
      <c r="J103" s="563">
        <v>11624</v>
      </c>
      <c r="K103" s="563">
        <v>5467</v>
      </c>
      <c r="L103" s="563">
        <v>6157</v>
      </c>
      <c r="M103" s="563">
        <v>52397</v>
      </c>
      <c r="N103" s="563">
        <v>329</v>
      </c>
      <c r="O103" s="563">
        <v>13892</v>
      </c>
      <c r="P103" s="564">
        <v>11458</v>
      </c>
      <c r="Q103" s="563">
        <v>2434</v>
      </c>
      <c r="R103" s="563">
        <v>37018</v>
      </c>
      <c r="S103" s="563">
        <v>3541</v>
      </c>
      <c r="T103" s="563">
        <v>33477</v>
      </c>
      <c r="U103" s="563">
        <v>1158</v>
      </c>
      <c r="V103" s="563">
        <v>21586</v>
      </c>
      <c r="W103" s="563">
        <v>2095</v>
      </c>
      <c r="X103" s="563">
        <v>111</v>
      </c>
      <c r="Y103" s="563">
        <v>1984</v>
      </c>
      <c r="Z103" s="564">
        <v>19491</v>
      </c>
      <c r="AA103" s="563">
        <v>287</v>
      </c>
      <c r="AB103" s="563">
        <v>827</v>
      </c>
      <c r="AC103" s="563">
        <v>344</v>
      </c>
      <c r="AD103" s="563">
        <v>1917</v>
      </c>
      <c r="AE103" s="563">
        <v>4067</v>
      </c>
      <c r="AF103" s="563">
        <v>2703</v>
      </c>
      <c r="AG103" s="563">
        <v>7326</v>
      </c>
      <c r="AH103" s="563">
        <v>2020</v>
      </c>
      <c r="AI103" s="563">
        <v>3809</v>
      </c>
      <c r="AJ103" s="563">
        <v>18270</v>
      </c>
      <c r="AK103" s="564">
        <v>10679</v>
      </c>
      <c r="AL103" s="563">
        <v>6469</v>
      </c>
      <c r="AM103" s="563">
        <v>6282</v>
      </c>
      <c r="AN103" s="563">
        <v>5166</v>
      </c>
      <c r="AO103" s="563">
        <v>2361</v>
      </c>
      <c r="AP103" s="563">
        <v>135</v>
      </c>
      <c r="AQ103" s="563">
        <v>401</v>
      </c>
      <c r="AR103" s="563">
        <v>1777</v>
      </c>
      <c r="AS103" s="563">
        <v>460</v>
      </c>
      <c r="AT103" s="563">
        <v>11</v>
      </c>
      <c r="AU103" s="564">
        <v>21</v>
      </c>
      <c r="AV103" s="563">
        <v>1116</v>
      </c>
      <c r="AW103" s="563">
        <v>1000</v>
      </c>
      <c r="AX103" s="563">
        <v>773</v>
      </c>
      <c r="AY103" s="563">
        <v>126</v>
      </c>
      <c r="AZ103" s="563">
        <v>80</v>
      </c>
      <c r="BA103" s="563">
        <v>21</v>
      </c>
      <c r="BB103" s="563">
        <v>116</v>
      </c>
      <c r="BC103" s="563">
        <v>90</v>
      </c>
      <c r="BD103" s="563">
        <v>26</v>
      </c>
      <c r="BE103" s="564">
        <v>187</v>
      </c>
      <c r="BF103" s="563">
        <v>4203</v>
      </c>
      <c r="BG103" s="563">
        <v>1538</v>
      </c>
      <c r="BH103" s="563">
        <v>930</v>
      </c>
      <c r="BI103" s="563">
        <v>180</v>
      </c>
      <c r="BJ103" s="563">
        <v>67</v>
      </c>
      <c r="BK103" s="563">
        <v>361</v>
      </c>
      <c r="BL103" s="563">
        <v>1215</v>
      </c>
      <c r="BM103" s="563">
        <v>510</v>
      </c>
      <c r="BN103" s="563">
        <v>84</v>
      </c>
      <c r="BO103" s="564">
        <v>128</v>
      </c>
      <c r="BP103" s="563">
        <v>264</v>
      </c>
      <c r="BQ103" s="563">
        <v>464</v>
      </c>
      <c r="BR103" s="563">
        <v>7</v>
      </c>
      <c r="BS103" s="563">
        <v>7591</v>
      </c>
      <c r="BT103" s="563">
        <v>1356</v>
      </c>
      <c r="BU103" s="563">
        <v>882</v>
      </c>
      <c r="BV103" s="563">
        <v>275</v>
      </c>
      <c r="BW103" s="563">
        <v>1054</v>
      </c>
      <c r="BX103" s="563">
        <v>869</v>
      </c>
      <c r="BY103" s="564">
        <v>3155</v>
      </c>
    </row>
    <row r="104" spans="1:77" ht="25.5" customHeight="1">
      <c r="A104" s="388"/>
      <c r="B104" s="389" t="s">
        <v>541</v>
      </c>
      <c r="C104" s="390"/>
      <c r="D104" s="391"/>
      <c r="E104" s="392" t="s">
        <v>542</v>
      </c>
      <c r="F104" s="393"/>
      <c r="G104" s="563">
        <v>285151</v>
      </c>
      <c r="H104" s="563">
        <v>91633</v>
      </c>
      <c r="I104" s="563">
        <v>35929</v>
      </c>
      <c r="J104" s="563">
        <v>15429</v>
      </c>
      <c r="K104" s="563">
        <v>15121</v>
      </c>
      <c r="L104" s="563">
        <v>308</v>
      </c>
      <c r="M104" s="563">
        <v>20500</v>
      </c>
      <c r="N104" s="563">
        <v>407</v>
      </c>
      <c r="O104" s="563">
        <v>13597</v>
      </c>
      <c r="P104" s="564">
        <v>13467</v>
      </c>
      <c r="Q104" s="563">
        <v>130</v>
      </c>
      <c r="R104" s="563">
        <v>6309</v>
      </c>
      <c r="S104" s="563">
        <v>3650</v>
      </c>
      <c r="T104" s="563">
        <v>2659</v>
      </c>
      <c r="U104" s="563">
        <v>187</v>
      </c>
      <c r="V104" s="563">
        <v>55704</v>
      </c>
      <c r="W104" s="563">
        <v>1536</v>
      </c>
      <c r="X104" s="563">
        <v>149</v>
      </c>
      <c r="Y104" s="563">
        <v>1387</v>
      </c>
      <c r="Z104" s="564">
        <v>54168</v>
      </c>
      <c r="AA104" s="563">
        <v>731</v>
      </c>
      <c r="AB104" s="563">
        <v>2777</v>
      </c>
      <c r="AC104" s="563">
        <v>1568</v>
      </c>
      <c r="AD104" s="563">
        <v>4874</v>
      </c>
      <c r="AE104" s="563">
        <v>11530</v>
      </c>
      <c r="AF104" s="563">
        <v>9885</v>
      </c>
      <c r="AG104" s="563">
        <v>22063</v>
      </c>
      <c r="AH104" s="563">
        <v>740</v>
      </c>
      <c r="AI104" s="563">
        <v>45428</v>
      </c>
      <c r="AJ104" s="563">
        <v>148090</v>
      </c>
      <c r="AK104" s="564">
        <v>92692</v>
      </c>
      <c r="AL104" s="563">
        <v>17017</v>
      </c>
      <c r="AM104" s="563">
        <v>16960</v>
      </c>
      <c r="AN104" s="563">
        <v>15454</v>
      </c>
      <c r="AO104" s="563">
        <v>7316</v>
      </c>
      <c r="AP104" s="563">
        <v>339</v>
      </c>
      <c r="AQ104" s="563">
        <v>1128</v>
      </c>
      <c r="AR104" s="563">
        <v>4809</v>
      </c>
      <c r="AS104" s="563">
        <v>1758</v>
      </c>
      <c r="AT104" s="563">
        <v>31</v>
      </c>
      <c r="AU104" s="564">
        <v>73</v>
      </c>
      <c r="AV104" s="563">
        <v>1506</v>
      </c>
      <c r="AW104" s="563">
        <v>1323</v>
      </c>
      <c r="AX104" s="563">
        <v>1107</v>
      </c>
      <c r="AY104" s="563">
        <v>114</v>
      </c>
      <c r="AZ104" s="563">
        <v>30</v>
      </c>
      <c r="BA104" s="563">
        <v>72</v>
      </c>
      <c r="BB104" s="563">
        <v>183</v>
      </c>
      <c r="BC104" s="563">
        <v>103</v>
      </c>
      <c r="BD104" s="563">
        <v>80</v>
      </c>
      <c r="BE104" s="564">
        <v>57</v>
      </c>
      <c r="BF104" s="563">
        <v>75169</v>
      </c>
      <c r="BG104" s="563">
        <v>23091</v>
      </c>
      <c r="BH104" s="563">
        <v>15225</v>
      </c>
      <c r="BI104" s="563">
        <v>3746</v>
      </c>
      <c r="BJ104" s="563">
        <v>875</v>
      </c>
      <c r="BK104" s="563">
        <v>3245</v>
      </c>
      <c r="BL104" s="563">
        <v>211</v>
      </c>
      <c r="BM104" s="563">
        <v>5471</v>
      </c>
      <c r="BN104" s="563">
        <v>104</v>
      </c>
      <c r="BO104" s="564">
        <v>20</v>
      </c>
      <c r="BP104" s="563">
        <v>42619</v>
      </c>
      <c r="BQ104" s="563">
        <v>3653</v>
      </c>
      <c r="BR104" s="563">
        <v>506</v>
      </c>
      <c r="BS104" s="563">
        <v>55398</v>
      </c>
      <c r="BT104" s="563">
        <v>8471</v>
      </c>
      <c r="BU104" s="563">
        <v>3132</v>
      </c>
      <c r="BV104" s="563">
        <v>307</v>
      </c>
      <c r="BW104" s="563">
        <v>1863</v>
      </c>
      <c r="BX104" s="563">
        <v>16113</v>
      </c>
      <c r="BY104" s="564">
        <v>25512</v>
      </c>
    </row>
    <row r="105" spans="1:77" ht="25.5" customHeight="1">
      <c r="A105" s="388"/>
      <c r="B105" s="389" t="s">
        <v>543</v>
      </c>
      <c r="C105" s="390"/>
      <c r="D105" s="391"/>
      <c r="E105" s="392" t="s">
        <v>306</v>
      </c>
      <c r="F105" s="393"/>
      <c r="G105" s="563">
        <v>3545738</v>
      </c>
      <c r="H105" s="563">
        <v>1772582</v>
      </c>
      <c r="I105" s="563">
        <v>895036</v>
      </c>
      <c r="J105" s="563">
        <v>372300</v>
      </c>
      <c r="K105" s="563">
        <v>369640</v>
      </c>
      <c r="L105" s="563">
        <v>2660</v>
      </c>
      <c r="M105" s="563">
        <v>522736</v>
      </c>
      <c r="N105" s="563">
        <v>4233</v>
      </c>
      <c r="O105" s="563">
        <v>351779</v>
      </c>
      <c r="P105" s="564">
        <v>351005</v>
      </c>
      <c r="Q105" s="563">
        <v>774</v>
      </c>
      <c r="R105" s="563">
        <v>158900</v>
      </c>
      <c r="S105" s="563">
        <v>143979</v>
      </c>
      <c r="T105" s="563">
        <v>14921</v>
      </c>
      <c r="U105" s="563">
        <v>7824</v>
      </c>
      <c r="V105" s="563">
        <v>877546</v>
      </c>
      <c r="W105" s="563">
        <v>45503</v>
      </c>
      <c r="X105" s="563">
        <v>3586</v>
      </c>
      <c r="Y105" s="563">
        <v>41917</v>
      </c>
      <c r="Z105" s="564">
        <v>832043</v>
      </c>
      <c r="AA105" s="563">
        <v>4417</v>
      </c>
      <c r="AB105" s="563">
        <v>22518</v>
      </c>
      <c r="AC105" s="563">
        <v>17518</v>
      </c>
      <c r="AD105" s="563">
        <v>55564</v>
      </c>
      <c r="AE105" s="563">
        <v>161378</v>
      </c>
      <c r="AF105" s="563">
        <v>89521</v>
      </c>
      <c r="AG105" s="563">
        <v>468647</v>
      </c>
      <c r="AH105" s="563">
        <v>12480</v>
      </c>
      <c r="AI105" s="563">
        <v>155135</v>
      </c>
      <c r="AJ105" s="563">
        <v>1618021</v>
      </c>
      <c r="AK105" s="564">
        <v>1376769</v>
      </c>
      <c r="AL105" s="563">
        <v>705969</v>
      </c>
      <c r="AM105" s="563">
        <v>685544</v>
      </c>
      <c r="AN105" s="563">
        <v>606560</v>
      </c>
      <c r="AO105" s="563">
        <v>276229</v>
      </c>
      <c r="AP105" s="563">
        <v>12335</v>
      </c>
      <c r="AQ105" s="563">
        <v>44103</v>
      </c>
      <c r="AR105" s="563">
        <v>219290</v>
      </c>
      <c r="AS105" s="563">
        <v>51498</v>
      </c>
      <c r="AT105" s="563">
        <v>941</v>
      </c>
      <c r="AU105" s="564">
        <v>2164</v>
      </c>
      <c r="AV105" s="563">
        <v>78984</v>
      </c>
      <c r="AW105" s="563">
        <v>73253</v>
      </c>
      <c r="AX105" s="563">
        <v>61548</v>
      </c>
      <c r="AY105" s="563">
        <v>7314</v>
      </c>
      <c r="AZ105" s="563">
        <v>3191</v>
      </c>
      <c r="BA105" s="563">
        <v>1200</v>
      </c>
      <c r="BB105" s="563">
        <v>5731</v>
      </c>
      <c r="BC105" s="563">
        <v>4469</v>
      </c>
      <c r="BD105" s="563">
        <v>1262</v>
      </c>
      <c r="BE105" s="564">
        <v>20425</v>
      </c>
      <c r="BF105" s="563">
        <v>573175</v>
      </c>
      <c r="BG105" s="563">
        <v>280772</v>
      </c>
      <c r="BH105" s="563">
        <v>164787</v>
      </c>
      <c r="BI105" s="563">
        <v>46458</v>
      </c>
      <c r="BJ105" s="563">
        <v>8316</v>
      </c>
      <c r="BK105" s="563">
        <v>61211</v>
      </c>
      <c r="BL105" s="563">
        <v>180702</v>
      </c>
      <c r="BM105" s="563">
        <v>31024</v>
      </c>
      <c r="BN105" s="563">
        <v>2081</v>
      </c>
      <c r="BO105" s="564">
        <v>18650</v>
      </c>
      <c r="BP105" s="563">
        <v>17795</v>
      </c>
      <c r="BQ105" s="563">
        <v>42151</v>
      </c>
      <c r="BR105" s="563">
        <v>97625</v>
      </c>
      <c r="BS105" s="563">
        <v>241252</v>
      </c>
      <c r="BT105" s="563">
        <v>36852</v>
      </c>
      <c r="BU105" s="563">
        <v>24775</v>
      </c>
      <c r="BV105" s="563">
        <v>9528</v>
      </c>
      <c r="BW105" s="563">
        <v>41096</v>
      </c>
      <c r="BX105" s="563">
        <v>33809</v>
      </c>
      <c r="BY105" s="564">
        <v>95192</v>
      </c>
    </row>
    <row r="106" spans="1:77" ht="25.5" customHeight="1">
      <c r="A106" s="388"/>
      <c r="B106" s="389" t="s">
        <v>544</v>
      </c>
      <c r="C106" s="390"/>
      <c r="D106" s="391"/>
      <c r="E106" s="392" t="s">
        <v>794</v>
      </c>
      <c r="F106" s="393"/>
      <c r="G106" s="563">
        <v>0</v>
      </c>
      <c r="H106" s="563">
        <v>0</v>
      </c>
      <c r="I106" s="563">
        <v>0</v>
      </c>
      <c r="J106" s="563">
        <v>0</v>
      </c>
      <c r="K106" s="563">
        <v>0</v>
      </c>
      <c r="L106" s="563">
        <v>0</v>
      </c>
      <c r="M106" s="563">
        <v>0</v>
      </c>
      <c r="N106" s="563">
        <v>0</v>
      </c>
      <c r="O106" s="563">
        <v>0</v>
      </c>
      <c r="P106" s="564">
        <v>0</v>
      </c>
      <c r="Q106" s="563">
        <v>0</v>
      </c>
      <c r="R106" s="563">
        <v>0</v>
      </c>
      <c r="S106" s="563">
        <v>0</v>
      </c>
      <c r="T106" s="563">
        <v>0</v>
      </c>
      <c r="U106" s="563">
        <v>0</v>
      </c>
      <c r="V106" s="563">
        <v>0</v>
      </c>
      <c r="W106" s="563">
        <v>0</v>
      </c>
      <c r="X106" s="563">
        <v>0</v>
      </c>
      <c r="Y106" s="563">
        <v>0</v>
      </c>
      <c r="Z106" s="564">
        <v>0</v>
      </c>
      <c r="AA106" s="563">
        <v>0</v>
      </c>
      <c r="AB106" s="563">
        <v>0</v>
      </c>
      <c r="AC106" s="563">
        <v>0</v>
      </c>
      <c r="AD106" s="563">
        <v>0</v>
      </c>
      <c r="AE106" s="563">
        <v>0</v>
      </c>
      <c r="AF106" s="563">
        <v>0</v>
      </c>
      <c r="AG106" s="563">
        <v>0</v>
      </c>
      <c r="AH106" s="563">
        <v>0</v>
      </c>
      <c r="AI106" s="563">
        <v>0</v>
      </c>
      <c r="AJ106" s="563">
        <v>0</v>
      </c>
      <c r="AK106" s="564">
        <v>0</v>
      </c>
      <c r="AL106" s="563">
        <v>0</v>
      </c>
      <c r="AM106" s="563">
        <v>0</v>
      </c>
      <c r="AN106" s="563">
        <v>0</v>
      </c>
      <c r="AO106" s="563">
        <v>0</v>
      </c>
      <c r="AP106" s="563">
        <v>0</v>
      </c>
      <c r="AQ106" s="563">
        <v>0</v>
      </c>
      <c r="AR106" s="563">
        <v>0</v>
      </c>
      <c r="AS106" s="563">
        <v>0</v>
      </c>
      <c r="AT106" s="563">
        <v>0</v>
      </c>
      <c r="AU106" s="564">
        <v>0</v>
      </c>
      <c r="AV106" s="563">
        <v>0</v>
      </c>
      <c r="AW106" s="563">
        <v>0</v>
      </c>
      <c r="AX106" s="563">
        <v>0</v>
      </c>
      <c r="AY106" s="563">
        <v>0</v>
      </c>
      <c r="AZ106" s="563">
        <v>0</v>
      </c>
      <c r="BA106" s="563">
        <v>0</v>
      </c>
      <c r="BB106" s="563">
        <v>0</v>
      </c>
      <c r="BC106" s="563">
        <v>0</v>
      </c>
      <c r="BD106" s="563">
        <v>0</v>
      </c>
      <c r="BE106" s="564">
        <v>0</v>
      </c>
      <c r="BF106" s="563">
        <v>0</v>
      </c>
      <c r="BG106" s="563">
        <v>0</v>
      </c>
      <c r="BH106" s="563">
        <v>0</v>
      </c>
      <c r="BI106" s="563">
        <v>0</v>
      </c>
      <c r="BJ106" s="563">
        <v>0</v>
      </c>
      <c r="BK106" s="563">
        <v>0</v>
      </c>
      <c r="BL106" s="563">
        <v>0</v>
      </c>
      <c r="BM106" s="563">
        <v>0</v>
      </c>
      <c r="BN106" s="563">
        <v>0</v>
      </c>
      <c r="BO106" s="564">
        <v>0</v>
      </c>
      <c r="BP106" s="563">
        <v>0</v>
      </c>
      <c r="BQ106" s="563">
        <v>0</v>
      </c>
      <c r="BR106" s="563">
        <v>0</v>
      </c>
      <c r="BS106" s="563">
        <v>0</v>
      </c>
      <c r="BT106" s="563">
        <v>0</v>
      </c>
      <c r="BU106" s="563">
        <v>0</v>
      </c>
      <c r="BV106" s="563">
        <v>0</v>
      </c>
      <c r="BW106" s="563">
        <v>0</v>
      </c>
      <c r="BX106" s="563">
        <v>0</v>
      </c>
      <c r="BY106" s="564">
        <v>0</v>
      </c>
    </row>
    <row r="107" spans="1:77" ht="25.5" customHeight="1">
      <c r="A107" s="388"/>
      <c r="B107" s="389" t="s">
        <v>545</v>
      </c>
      <c r="C107" s="390"/>
      <c r="D107" s="391"/>
      <c r="E107" s="392" t="s">
        <v>795</v>
      </c>
      <c r="F107" s="393"/>
      <c r="G107" s="563">
        <v>0</v>
      </c>
      <c r="H107" s="563">
        <v>0</v>
      </c>
      <c r="I107" s="563">
        <v>0</v>
      </c>
      <c r="J107" s="563">
        <v>0</v>
      </c>
      <c r="K107" s="563">
        <v>0</v>
      </c>
      <c r="L107" s="563">
        <v>0</v>
      </c>
      <c r="M107" s="563">
        <v>0</v>
      </c>
      <c r="N107" s="563">
        <v>0</v>
      </c>
      <c r="O107" s="563">
        <v>0</v>
      </c>
      <c r="P107" s="564">
        <v>0</v>
      </c>
      <c r="Q107" s="563">
        <v>0</v>
      </c>
      <c r="R107" s="563">
        <v>0</v>
      </c>
      <c r="S107" s="563">
        <v>0</v>
      </c>
      <c r="T107" s="563">
        <v>0</v>
      </c>
      <c r="U107" s="563">
        <v>0</v>
      </c>
      <c r="V107" s="563">
        <v>0</v>
      </c>
      <c r="W107" s="563">
        <v>0</v>
      </c>
      <c r="X107" s="563">
        <v>0</v>
      </c>
      <c r="Y107" s="563">
        <v>0</v>
      </c>
      <c r="Z107" s="564">
        <v>0</v>
      </c>
      <c r="AA107" s="563">
        <v>0</v>
      </c>
      <c r="AB107" s="563">
        <v>0</v>
      </c>
      <c r="AC107" s="563">
        <v>0</v>
      </c>
      <c r="AD107" s="563">
        <v>0</v>
      </c>
      <c r="AE107" s="563">
        <v>0</v>
      </c>
      <c r="AF107" s="563">
        <v>0</v>
      </c>
      <c r="AG107" s="563">
        <v>0</v>
      </c>
      <c r="AH107" s="563">
        <v>0</v>
      </c>
      <c r="AI107" s="563">
        <v>0</v>
      </c>
      <c r="AJ107" s="563">
        <v>0</v>
      </c>
      <c r="AK107" s="564">
        <v>0</v>
      </c>
      <c r="AL107" s="563">
        <v>0</v>
      </c>
      <c r="AM107" s="563">
        <v>0</v>
      </c>
      <c r="AN107" s="563">
        <v>0</v>
      </c>
      <c r="AO107" s="563">
        <v>0</v>
      </c>
      <c r="AP107" s="563">
        <v>0</v>
      </c>
      <c r="AQ107" s="563">
        <v>0</v>
      </c>
      <c r="AR107" s="563">
        <v>0</v>
      </c>
      <c r="AS107" s="563">
        <v>0</v>
      </c>
      <c r="AT107" s="563">
        <v>0</v>
      </c>
      <c r="AU107" s="564">
        <v>0</v>
      </c>
      <c r="AV107" s="563">
        <v>0</v>
      </c>
      <c r="AW107" s="563">
        <v>0</v>
      </c>
      <c r="AX107" s="563">
        <v>0</v>
      </c>
      <c r="AY107" s="563">
        <v>0</v>
      </c>
      <c r="AZ107" s="563">
        <v>0</v>
      </c>
      <c r="BA107" s="563">
        <v>0</v>
      </c>
      <c r="BB107" s="563">
        <v>0</v>
      </c>
      <c r="BC107" s="563">
        <v>0</v>
      </c>
      <c r="BD107" s="563">
        <v>0</v>
      </c>
      <c r="BE107" s="564">
        <v>0</v>
      </c>
      <c r="BF107" s="563">
        <v>0</v>
      </c>
      <c r="BG107" s="563">
        <v>0</v>
      </c>
      <c r="BH107" s="563">
        <v>0</v>
      </c>
      <c r="BI107" s="563">
        <v>0</v>
      </c>
      <c r="BJ107" s="563">
        <v>0</v>
      </c>
      <c r="BK107" s="563">
        <v>0</v>
      </c>
      <c r="BL107" s="563">
        <v>0</v>
      </c>
      <c r="BM107" s="563">
        <v>0</v>
      </c>
      <c r="BN107" s="563">
        <v>0</v>
      </c>
      <c r="BO107" s="564">
        <v>0</v>
      </c>
      <c r="BP107" s="563">
        <v>0</v>
      </c>
      <c r="BQ107" s="563">
        <v>0</v>
      </c>
      <c r="BR107" s="563">
        <v>0</v>
      </c>
      <c r="BS107" s="563">
        <v>0</v>
      </c>
      <c r="BT107" s="563">
        <v>0</v>
      </c>
      <c r="BU107" s="563">
        <v>0</v>
      </c>
      <c r="BV107" s="563">
        <v>0</v>
      </c>
      <c r="BW107" s="563">
        <v>0</v>
      </c>
      <c r="BX107" s="563">
        <v>0</v>
      </c>
      <c r="BY107" s="564">
        <v>0</v>
      </c>
    </row>
    <row r="108" spans="1:77" ht="25.5" customHeight="1">
      <c r="A108" s="388"/>
      <c r="B108" s="389" t="s">
        <v>546</v>
      </c>
      <c r="C108" s="390"/>
      <c r="D108" s="391"/>
      <c r="E108" s="392" t="s">
        <v>796</v>
      </c>
      <c r="F108" s="393"/>
      <c r="G108" s="563">
        <v>1656</v>
      </c>
      <c r="H108" s="563">
        <v>304</v>
      </c>
      <c r="I108" s="563">
        <v>105</v>
      </c>
      <c r="J108" s="563">
        <v>33</v>
      </c>
      <c r="K108" s="563">
        <v>32</v>
      </c>
      <c r="L108" s="563">
        <v>1</v>
      </c>
      <c r="M108" s="563">
        <v>72</v>
      </c>
      <c r="N108" s="563">
        <v>1</v>
      </c>
      <c r="O108" s="563">
        <v>38</v>
      </c>
      <c r="P108" s="564">
        <v>37</v>
      </c>
      <c r="Q108" s="563">
        <v>1</v>
      </c>
      <c r="R108" s="563">
        <v>32</v>
      </c>
      <c r="S108" s="563">
        <v>12</v>
      </c>
      <c r="T108" s="563">
        <v>20</v>
      </c>
      <c r="U108" s="563">
        <v>1</v>
      </c>
      <c r="V108" s="563">
        <v>199</v>
      </c>
      <c r="W108" s="563">
        <v>23</v>
      </c>
      <c r="X108" s="563">
        <v>2</v>
      </c>
      <c r="Y108" s="563">
        <v>21</v>
      </c>
      <c r="Z108" s="564">
        <v>176</v>
      </c>
      <c r="AA108" s="563">
        <v>2</v>
      </c>
      <c r="AB108" s="563">
        <v>8</v>
      </c>
      <c r="AC108" s="563">
        <v>5</v>
      </c>
      <c r="AD108" s="563">
        <v>12</v>
      </c>
      <c r="AE108" s="563">
        <v>38</v>
      </c>
      <c r="AF108" s="563">
        <v>30</v>
      </c>
      <c r="AG108" s="563">
        <v>79</v>
      </c>
      <c r="AH108" s="563">
        <v>2</v>
      </c>
      <c r="AI108" s="563">
        <v>91</v>
      </c>
      <c r="AJ108" s="563">
        <v>1261</v>
      </c>
      <c r="AK108" s="564">
        <v>959</v>
      </c>
      <c r="AL108" s="563">
        <v>461</v>
      </c>
      <c r="AM108" s="563">
        <v>439</v>
      </c>
      <c r="AN108" s="563">
        <v>345</v>
      </c>
      <c r="AO108" s="563">
        <v>152</v>
      </c>
      <c r="AP108" s="563">
        <v>12</v>
      </c>
      <c r="AQ108" s="563">
        <v>34</v>
      </c>
      <c r="AR108" s="563">
        <v>113</v>
      </c>
      <c r="AS108" s="563">
        <v>31</v>
      </c>
      <c r="AT108" s="563">
        <v>1</v>
      </c>
      <c r="AU108" s="564">
        <v>2</v>
      </c>
      <c r="AV108" s="563">
        <v>94</v>
      </c>
      <c r="AW108" s="563">
        <v>85</v>
      </c>
      <c r="AX108" s="563">
        <v>63</v>
      </c>
      <c r="AY108" s="563">
        <v>13</v>
      </c>
      <c r="AZ108" s="563">
        <v>8</v>
      </c>
      <c r="BA108" s="563">
        <v>1</v>
      </c>
      <c r="BB108" s="563">
        <v>9</v>
      </c>
      <c r="BC108" s="563">
        <v>7</v>
      </c>
      <c r="BD108" s="563">
        <v>2</v>
      </c>
      <c r="BE108" s="564">
        <v>22</v>
      </c>
      <c r="BF108" s="563">
        <v>458</v>
      </c>
      <c r="BG108" s="563">
        <v>159</v>
      </c>
      <c r="BH108" s="563">
        <v>89</v>
      </c>
      <c r="BI108" s="563">
        <v>23</v>
      </c>
      <c r="BJ108" s="563">
        <v>7</v>
      </c>
      <c r="BK108" s="563">
        <v>40</v>
      </c>
      <c r="BL108" s="563">
        <v>119</v>
      </c>
      <c r="BM108" s="563">
        <v>51</v>
      </c>
      <c r="BN108" s="563">
        <v>11</v>
      </c>
      <c r="BO108" s="564">
        <v>16</v>
      </c>
      <c r="BP108" s="563">
        <v>44</v>
      </c>
      <c r="BQ108" s="563">
        <v>58</v>
      </c>
      <c r="BR108" s="563">
        <v>40</v>
      </c>
      <c r="BS108" s="563">
        <v>302</v>
      </c>
      <c r="BT108" s="563">
        <v>85</v>
      </c>
      <c r="BU108" s="563">
        <v>34</v>
      </c>
      <c r="BV108" s="563">
        <v>3</v>
      </c>
      <c r="BW108" s="563">
        <v>47</v>
      </c>
      <c r="BX108" s="563">
        <v>31</v>
      </c>
      <c r="BY108" s="564">
        <v>102</v>
      </c>
    </row>
    <row r="109" spans="1:77" ht="25.5" customHeight="1">
      <c r="A109" s="388"/>
      <c r="B109" s="389" t="s">
        <v>547</v>
      </c>
      <c r="C109" s="390"/>
      <c r="D109" s="391"/>
      <c r="E109" s="392" t="s">
        <v>797</v>
      </c>
      <c r="F109" s="393"/>
      <c r="G109" s="563">
        <v>0</v>
      </c>
      <c r="H109" s="563">
        <v>0</v>
      </c>
      <c r="I109" s="563">
        <v>0</v>
      </c>
      <c r="J109" s="563">
        <v>0</v>
      </c>
      <c r="K109" s="563">
        <v>0</v>
      </c>
      <c r="L109" s="563">
        <v>0</v>
      </c>
      <c r="M109" s="563">
        <v>0</v>
      </c>
      <c r="N109" s="563">
        <v>0</v>
      </c>
      <c r="O109" s="563">
        <v>0</v>
      </c>
      <c r="P109" s="564">
        <v>0</v>
      </c>
      <c r="Q109" s="563">
        <v>0</v>
      </c>
      <c r="R109" s="563">
        <v>0</v>
      </c>
      <c r="S109" s="563">
        <v>0</v>
      </c>
      <c r="T109" s="563">
        <v>0</v>
      </c>
      <c r="U109" s="563">
        <v>0</v>
      </c>
      <c r="V109" s="563">
        <v>0</v>
      </c>
      <c r="W109" s="563">
        <v>0</v>
      </c>
      <c r="X109" s="563">
        <v>0</v>
      </c>
      <c r="Y109" s="563">
        <v>0</v>
      </c>
      <c r="Z109" s="564">
        <v>0</v>
      </c>
      <c r="AA109" s="563">
        <v>0</v>
      </c>
      <c r="AB109" s="563">
        <v>0</v>
      </c>
      <c r="AC109" s="563">
        <v>0</v>
      </c>
      <c r="AD109" s="563">
        <v>0</v>
      </c>
      <c r="AE109" s="563">
        <v>0</v>
      </c>
      <c r="AF109" s="563">
        <v>0</v>
      </c>
      <c r="AG109" s="563">
        <v>0</v>
      </c>
      <c r="AH109" s="563">
        <v>0</v>
      </c>
      <c r="AI109" s="563">
        <v>0</v>
      </c>
      <c r="AJ109" s="563">
        <v>0</v>
      </c>
      <c r="AK109" s="564">
        <v>0</v>
      </c>
      <c r="AL109" s="563">
        <v>0</v>
      </c>
      <c r="AM109" s="563">
        <v>0</v>
      </c>
      <c r="AN109" s="563">
        <v>0</v>
      </c>
      <c r="AO109" s="563">
        <v>0</v>
      </c>
      <c r="AP109" s="563">
        <v>0</v>
      </c>
      <c r="AQ109" s="563">
        <v>0</v>
      </c>
      <c r="AR109" s="563">
        <v>0</v>
      </c>
      <c r="AS109" s="563">
        <v>0</v>
      </c>
      <c r="AT109" s="563">
        <v>0</v>
      </c>
      <c r="AU109" s="564">
        <v>0</v>
      </c>
      <c r="AV109" s="563">
        <v>0</v>
      </c>
      <c r="AW109" s="563">
        <v>0</v>
      </c>
      <c r="AX109" s="563">
        <v>0</v>
      </c>
      <c r="AY109" s="563">
        <v>0</v>
      </c>
      <c r="AZ109" s="563">
        <v>0</v>
      </c>
      <c r="BA109" s="563">
        <v>0</v>
      </c>
      <c r="BB109" s="563">
        <v>0</v>
      </c>
      <c r="BC109" s="563">
        <v>0</v>
      </c>
      <c r="BD109" s="563">
        <v>0</v>
      </c>
      <c r="BE109" s="564">
        <v>0</v>
      </c>
      <c r="BF109" s="563">
        <v>0</v>
      </c>
      <c r="BG109" s="563">
        <v>0</v>
      </c>
      <c r="BH109" s="563">
        <v>0</v>
      </c>
      <c r="BI109" s="563">
        <v>0</v>
      </c>
      <c r="BJ109" s="563">
        <v>0</v>
      </c>
      <c r="BK109" s="563">
        <v>0</v>
      </c>
      <c r="BL109" s="563">
        <v>0</v>
      </c>
      <c r="BM109" s="563">
        <v>0</v>
      </c>
      <c r="BN109" s="563">
        <v>0</v>
      </c>
      <c r="BO109" s="564">
        <v>0</v>
      </c>
      <c r="BP109" s="563">
        <v>0</v>
      </c>
      <c r="BQ109" s="563">
        <v>0</v>
      </c>
      <c r="BR109" s="563">
        <v>0</v>
      </c>
      <c r="BS109" s="563">
        <v>0</v>
      </c>
      <c r="BT109" s="563">
        <v>0</v>
      </c>
      <c r="BU109" s="563">
        <v>0</v>
      </c>
      <c r="BV109" s="563">
        <v>0</v>
      </c>
      <c r="BW109" s="563">
        <v>0</v>
      </c>
      <c r="BX109" s="563">
        <v>0</v>
      </c>
      <c r="BY109" s="564">
        <v>0</v>
      </c>
    </row>
    <row r="110" spans="1:77" ht="25.5" customHeight="1">
      <c r="A110" s="388"/>
      <c r="B110" s="389" t="s">
        <v>548</v>
      </c>
      <c r="C110" s="390"/>
      <c r="D110" s="391"/>
      <c r="E110" s="392" t="s">
        <v>549</v>
      </c>
      <c r="F110" s="393"/>
      <c r="G110" s="563">
        <v>13243</v>
      </c>
      <c r="H110" s="563">
        <v>5495</v>
      </c>
      <c r="I110" s="563">
        <v>2474</v>
      </c>
      <c r="J110" s="563">
        <v>1097</v>
      </c>
      <c r="K110" s="563">
        <v>1059</v>
      </c>
      <c r="L110" s="563">
        <v>38</v>
      </c>
      <c r="M110" s="563">
        <v>1377</v>
      </c>
      <c r="N110" s="563">
        <v>18</v>
      </c>
      <c r="O110" s="563">
        <v>716</v>
      </c>
      <c r="P110" s="564">
        <v>702</v>
      </c>
      <c r="Q110" s="563">
        <v>14</v>
      </c>
      <c r="R110" s="563">
        <v>629</v>
      </c>
      <c r="S110" s="563">
        <v>239</v>
      </c>
      <c r="T110" s="563">
        <v>390</v>
      </c>
      <c r="U110" s="563">
        <v>14</v>
      </c>
      <c r="V110" s="563">
        <v>3021</v>
      </c>
      <c r="W110" s="563">
        <v>133</v>
      </c>
      <c r="X110" s="563">
        <v>11</v>
      </c>
      <c r="Y110" s="563">
        <v>122</v>
      </c>
      <c r="Z110" s="564">
        <v>2888</v>
      </c>
      <c r="AA110" s="563">
        <v>31</v>
      </c>
      <c r="AB110" s="563">
        <v>131</v>
      </c>
      <c r="AC110" s="563">
        <v>74</v>
      </c>
      <c r="AD110" s="563">
        <v>193</v>
      </c>
      <c r="AE110" s="563">
        <v>627</v>
      </c>
      <c r="AF110" s="563">
        <v>491</v>
      </c>
      <c r="AG110" s="563">
        <v>1300</v>
      </c>
      <c r="AH110" s="563">
        <v>41</v>
      </c>
      <c r="AI110" s="563">
        <v>750</v>
      </c>
      <c r="AJ110" s="563">
        <v>6998</v>
      </c>
      <c r="AK110" s="564">
        <v>4020</v>
      </c>
      <c r="AL110" s="563">
        <v>2181</v>
      </c>
      <c r="AM110" s="563">
        <v>2078</v>
      </c>
      <c r="AN110" s="563">
        <v>1651</v>
      </c>
      <c r="AO110" s="563">
        <v>746</v>
      </c>
      <c r="AP110" s="563">
        <v>55</v>
      </c>
      <c r="AQ110" s="563">
        <v>152</v>
      </c>
      <c r="AR110" s="563">
        <v>554</v>
      </c>
      <c r="AS110" s="563">
        <v>133</v>
      </c>
      <c r="AT110" s="563">
        <v>4</v>
      </c>
      <c r="AU110" s="564">
        <v>7</v>
      </c>
      <c r="AV110" s="563">
        <v>427</v>
      </c>
      <c r="AW110" s="563">
        <v>386</v>
      </c>
      <c r="AX110" s="563">
        <v>285</v>
      </c>
      <c r="AY110" s="563">
        <v>59</v>
      </c>
      <c r="AZ110" s="563">
        <v>37</v>
      </c>
      <c r="BA110" s="563">
        <v>5</v>
      </c>
      <c r="BB110" s="563">
        <v>41</v>
      </c>
      <c r="BC110" s="563">
        <v>33</v>
      </c>
      <c r="BD110" s="563">
        <v>8</v>
      </c>
      <c r="BE110" s="564">
        <v>103</v>
      </c>
      <c r="BF110" s="563">
        <v>1802</v>
      </c>
      <c r="BG110" s="563">
        <v>360</v>
      </c>
      <c r="BH110" s="563">
        <v>206</v>
      </c>
      <c r="BI110" s="563">
        <v>47</v>
      </c>
      <c r="BJ110" s="563">
        <v>24</v>
      </c>
      <c r="BK110" s="563">
        <v>83</v>
      </c>
      <c r="BL110" s="563">
        <v>962</v>
      </c>
      <c r="BM110" s="563">
        <v>108</v>
      </c>
      <c r="BN110" s="563">
        <v>35</v>
      </c>
      <c r="BO110" s="564">
        <v>117</v>
      </c>
      <c r="BP110" s="563">
        <v>99</v>
      </c>
      <c r="BQ110" s="563">
        <v>121</v>
      </c>
      <c r="BR110" s="563">
        <v>37</v>
      </c>
      <c r="BS110" s="563">
        <v>2978</v>
      </c>
      <c r="BT110" s="563">
        <v>348</v>
      </c>
      <c r="BU110" s="563">
        <v>286</v>
      </c>
      <c r="BV110" s="563">
        <v>27</v>
      </c>
      <c r="BW110" s="563">
        <v>781</v>
      </c>
      <c r="BX110" s="563">
        <v>406</v>
      </c>
      <c r="BY110" s="564">
        <v>1130</v>
      </c>
    </row>
    <row r="111" spans="1:77" ht="25.5" customHeight="1">
      <c r="A111" s="388"/>
      <c r="B111" s="389" t="s">
        <v>550</v>
      </c>
      <c r="C111" s="390"/>
      <c r="D111" s="391"/>
      <c r="E111" s="392" t="s">
        <v>30</v>
      </c>
      <c r="F111" s="393"/>
      <c r="G111" s="563">
        <v>53549</v>
      </c>
      <c r="H111" s="563">
        <v>18705</v>
      </c>
      <c r="I111" s="563">
        <v>13349</v>
      </c>
      <c r="J111" s="563">
        <v>11288</v>
      </c>
      <c r="K111" s="563">
        <v>10567</v>
      </c>
      <c r="L111" s="563">
        <v>721</v>
      </c>
      <c r="M111" s="563">
        <v>2061</v>
      </c>
      <c r="N111" s="563">
        <v>30</v>
      </c>
      <c r="O111" s="563">
        <v>1110</v>
      </c>
      <c r="P111" s="564">
        <v>1074</v>
      </c>
      <c r="Q111" s="563">
        <v>36</v>
      </c>
      <c r="R111" s="563">
        <v>897</v>
      </c>
      <c r="S111" s="563">
        <v>319</v>
      </c>
      <c r="T111" s="563">
        <v>578</v>
      </c>
      <c r="U111" s="563">
        <v>24</v>
      </c>
      <c r="V111" s="563">
        <v>5356</v>
      </c>
      <c r="W111" s="563">
        <v>1737</v>
      </c>
      <c r="X111" s="563">
        <v>112</v>
      </c>
      <c r="Y111" s="563">
        <v>1625</v>
      </c>
      <c r="Z111" s="564">
        <v>3619</v>
      </c>
      <c r="AA111" s="563">
        <v>52</v>
      </c>
      <c r="AB111" s="563">
        <v>169</v>
      </c>
      <c r="AC111" s="563">
        <v>80</v>
      </c>
      <c r="AD111" s="563">
        <v>346</v>
      </c>
      <c r="AE111" s="563">
        <v>824</v>
      </c>
      <c r="AF111" s="563">
        <v>574</v>
      </c>
      <c r="AG111" s="563">
        <v>1497</v>
      </c>
      <c r="AH111" s="563">
        <v>77</v>
      </c>
      <c r="AI111" s="563">
        <v>193</v>
      </c>
      <c r="AJ111" s="563">
        <v>34651</v>
      </c>
      <c r="AK111" s="564">
        <v>30861</v>
      </c>
      <c r="AL111" s="563">
        <v>19209</v>
      </c>
      <c r="AM111" s="563">
        <v>19038</v>
      </c>
      <c r="AN111" s="563">
        <v>16256</v>
      </c>
      <c r="AO111" s="563">
        <v>7027</v>
      </c>
      <c r="AP111" s="563">
        <v>330</v>
      </c>
      <c r="AQ111" s="563">
        <v>931</v>
      </c>
      <c r="AR111" s="563">
        <v>5458</v>
      </c>
      <c r="AS111" s="563">
        <v>2370</v>
      </c>
      <c r="AT111" s="563">
        <v>43</v>
      </c>
      <c r="AU111" s="564">
        <v>97</v>
      </c>
      <c r="AV111" s="563">
        <v>2782</v>
      </c>
      <c r="AW111" s="563">
        <v>2479</v>
      </c>
      <c r="AX111" s="563">
        <v>2009</v>
      </c>
      <c r="AY111" s="563">
        <v>263</v>
      </c>
      <c r="AZ111" s="563">
        <v>145</v>
      </c>
      <c r="BA111" s="563">
        <v>62</v>
      </c>
      <c r="BB111" s="563">
        <v>303</v>
      </c>
      <c r="BC111" s="563">
        <v>230</v>
      </c>
      <c r="BD111" s="563">
        <v>73</v>
      </c>
      <c r="BE111" s="564">
        <v>171</v>
      </c>
      <c r="BF111" s="563">
        <v>11385</v>
      </c>
      <c r="BG111" s="563">
        <v>3845</v>
      </c>
      <c r="BH111" s="563">
        <v>2330</v>
      </c>
      <c r="BI111" s="563">
        <v>734</v>
      </c>
      <c r="BJ111" s="563">
        <v>225</v>
      </c>
      <c r="BK111" s="563">
        <v>556</v>
      </c>
      <c r="BL111" s="563">
        <v>3141</v>
      </c>
      <c r="BM111" s="563">
        <v>1516</v>
      </c>
      <c r="BN111" s="563">
        <v>206</v>
      </c>
      <c r="BO111" s="564">
        <v>286</v>
      </c>
      <c r="BP111" s="563">
        <v>311</v>
      </c>
      <c r="BQ111" s="563">
        <v>2080</v>
      </c>
      <c r="BR111" s="563">
        <v>267</v>
      </c>
      <c r="BS111" s="563">
        <v>3790</v>
      </c>
      <c r="BT111" s="563">
        <v>2339</v>
      </c>
      <c r="BU111" s="563">
        <v>328</v>
      </c>
      <c r="BV111" s="563">
        <v>74</v>
      </c>
      <c r="BW111" s="563">
        <v>234</v>
      </c>
      <c r="BX111" s="563">
        <v>221</v>
      </c>
      <c r="BY111" s="564">
        <v>594</v>
      </c>
    </row>
    <row r="112" spans="1:77" ht="25.5" customHeight="1">
      <c r="A112" s="388"/>
      <c r="B112" s="389" t="s">
        <v>551</v>
      </c>
      <c r="C112" s="390"/>
      <c r="D112" s="391"/>
      <c r="E112" s="392" t="s">
        <v>31</v>
      </c>
      <c r="F112" s="393"/>
      <c r="G112" s="563">
        <v>786015</v>
      </c>
      <c r="H112" s="563">
        <v>497138</v>
      </c>
      <c r="I112" s="563">
        <v>254237</v>
      </c>
      <c r="J112" s="563">
        <v>169827</v>
      </c>
      <c r="K112" s="563">
        <v>166239</v>
      </c>
      <c r="L112" s="563">
        <v>3588</v>
      </c>
      <c r="M112" s="563">
        <v>84410</v>
      </c>
      <c r="N112" s="563">
        <v>1203</v>
      </c>
      <c r="O112" s="563">
        <v>51889</v>
      </c>
      <c r="P112" s="564">
        <v>51024</v>
      </c>
      <c r="Q112" s="563">
        <v>865</v>
      </c>
      <c r="R112" s="563">
        <v>30663</v>
      </c>
      <c r="S112" s="563">
        <v>19308</v>
      </c>
      <c r="T112" s="563">
        <v>11355</v>
      </c>
      <c r="U112" s="563">
        <v>655</v>
      </c>
      <c r="V112" s="563">
        <v>242901</v>
      </c>
      <c r="W112" s="563">
        <v>3506</v>
      </c>
      <c r="X112" s="563">
        <v>227</v>
      </c>
      <c r="Y112" s="563">
        <v>3279</v>
      </c>
      <c r="Z112" s="564">
        <v>239395</v>
      </c>
      <c r="AA112" s="563">
        <v>4877</v>
      </c>
      <c r="AB112" s="563">
        <v>10697</v>
      </c>
      <c r="AC112" s="563">
        <v>9426</v>
      </c>
      <c r="AD112" s="563">
        <v>19800</v>
      </c>
      <c r="AE112" s="563">
        <v>46734</v>
      </c>
      <c r="AF112" s="563">
        <v>43745</v>
      </c>
      <c r="AG112" s="563">
        <v>95790</v>
      </c>
      <c r="AH112" s="563">
        <v>8326</v>
      </c>
      <c r="AI112" s="563">
        <v>151229</v>
      </c>
      <c r="AJ112" s="563">
        <v>137648</v>
      </c>
      <c r="AK112" s="564">
        <v>62514</v>
      </c>
      <c r="AL112" s="563">
        <v>37824</v>
      </c>
      <c r="AM112" s="563">
        <v>37749</v>
      </c>
      <c r="AN112" s="563">
        <v>27023</v>
      </c>
      <c r="AO112" s="563">
        <v>12892</v>
      </c>
      <c r="AP112" s="563">
        <v>458</v>
      </c>
      <c r="AQ112" s="563">
        <v>2237</v>
      </c>
      <c r="AR112" s="563">
        <v>11003</v>
      </c>
      <c r="AS112" s="563">
        <v>372</v>
      </c>
      <c r="AT112" s="563">
        <v>2</v>
      </c>
      <c r="AU112" s="564">
        <v>59</v>
      </c>
      <c r="AV112" s="563">
        <v>10726</v>
      </c>
      <c r="AW112" s="563">
        <v>10173</v>
      </c>
      <c r="AX112" s="563">
        <v>9451</v>
      </c>
      <c r="AY112" s="563">
        <v>415</v>
      </c>
      <c r="AZ112" s="563">
        <v>214</v>
      </c>
      <c r="BA112" s="563">
        <v>93</v>
      </c>
      <c r="BB112" s="563">
        <v>553</v>
      </c>
      <c r="BC112" s="563">
        <v>441</v>
      </c>
      <c r="BD112" s="563">
        <v>112</v>
      </c>
      <c r="BE112" s="564">
        <v>75</v>
      </c>
      <c r="BF112" s="563">
        <v>24634</v>
      </c>
      <c r="BG112" s="563">
        <v>5586</v>
      </c>
      <c r="BH112" s="563">
        <v>2454</v>
      </c>
      <c r="BI112" s="563">
        <v>1588</v>
      </c>
      <c r="BJ112" s="563">
        <v>329</v>
      </c>
      <c r="BK112" s="563">
        <v>1215</v>
      </c>
      <c r="BL112" s="563">
        <v>8089</v>
      </c>
      <c r="BM112" s="563">
        <v>6478</v>
      </c>
      <c r="BN112" s="563">
        <v>616</v>
      </c>
      <c r="BO112" s="564">
        <v>488</v>
      </c>
      <c r="BP112" s="563">
        <v>234</v>
      </c>
      <c r="BQ112" s="563">
        <v>3143</v>
      </c>
      <c r="BR112" s="563">
        <v>56</v>
      </c>
      <c r="BS112" s="563">
        <v>75134</v>
      </c>
      <c r="BT112" s="563">
        <v>17542</v>
      </c>
      <c r="BU112" s="563">
        <v>10616</v>
      </c>
      <c r="BV112" s="563">
        <v>2358</v>
      </c>
      <c r="BW112" s="563">
        <v>10822</v>
      </c>
      <c r="BX112" s="563">
        <v>11427</v>
      </c>
      <c r="BY112" s="564">
        <v>22369</v>
      </c>
    </row>
    <row r="113" spans="1:77" ht="25.5" customHeight="1">
      <c r="A113" s="388"/>
      <c r="B113" s="389" t="s">
        <v>552</v>
      </c>
      <c r="C113" s="390"/>
      <c r="D113" s="391"/>
      <c r="E113" s="392" t="s">
        <v>212</v>
      </c>
      <c r="F113" s="393"/>
      <c r="G113" s="563">
        <v>30232212</v>
      </c>
      <c r="H113" s="563">
        <v>15877275</v>
      </c>
      <c r="I113" s="563">
        <v>8759477</v>
      </c>
      <c r="J113" s="563">
        <v>4591585</v>
      </c>
      <c r="K113" s="563">
        <v>4436651</v>
      </c>
      <c r="L113" s="563">
        <v>154934</v>
      </c>
      <c r="M113" s="563">
        <v>4167892</v>
      </c>
      <c r="N113" s="563">
        <v>52777</v>
      </c>
      <c r="O113" s="563">
        <v>2169846</v>
      </c>
      <c r="P113" s="564">
        <v>2123942</v>
      </c>
      <c r="Q113" s="563">
        <v>45904</v>
      </c>
      <c r="R113" s="563">
        <v>1900947</v>
      </c>
      <c r="S113" s="563">
        <v>718624</v>
      </c>
      <c r="T113" s="563">
        <v>1182323</v>
      </c>
      <c r="U113" s="563">
        <v>44322</v>
      </c>
      <c r="V113" s="563">
        <v>7117798</v>
      </c>
      <c r="W113" s="563">
        <v>385109</v>
      </c>
      <c r="X113" s="563">
        <v>30201</v>
      </c>
      <c r="Y113" s="563">
        <v>354908</v>
      </c>
      <c r="Z113" s="564">
        <v>6732689</v>
      </c>
      <c r="AA113" s="563">
        <v>68468</v>
      </c>
      <c r="AB113" s="563">
        <v>331841</v>
      </c>
      <c r="AC113" s="563">
        <v>169689</v>
      </c>
      <c r="AD113" s="563">
        <v>447726</v>
      </c>
      <c r="AE113" s="563">
        <v>1435299</v>
      </c>
      <c r="AF113" s="563">
        <v>1205083</v>
      </c>
      <c r="AG113" s="563">
        <v>2980789</v>
      </c>
      <c r="AH113" s="563">
        <v>93794</v>
      </c>
      <c r="AI113" s="563">
        <v>4117820</v>
      </c>
      <c r="AJ113" s="563">
        <v>10237117</v>
      </c>
      <c r="AK113" s="564">
        <v>6242161</v>
      </c>
      <c r="AL113" s="563">
        <v>3234867</v>
      </c>
      <c r="AM113" s="563">
        <v>3141147</v>
      </c>
      <c r="AN113" s="563">
        <v>2504192</v>
      </c>
      <c r="AO113" s="563">
        <v>1115388</v>
      </c>
      <c r="AP113" s="563">
        <v>72147</v>
      </c>
      <c r="AQ113" s="563">
        <v>244365</v>
      </c>
      <c r="AR113" s="563">
        <v>835205</v>
      </c>
      <c r="AS113" s="563">
        <v>220020</v>
      </c>
      <c r="AT113" s="563">
        <v>6100</v>
      </c>
      <c r="AU113" s="564">
        <v>10967</v>
      </c>
      <c r="AV113" s="563">
        <v>636955</v>
      </c>
      <c r="AW113" s="563">
        <v>583655</v>
      </c>
      <c r="AX113" s="563">
        <v>464381</v>
      </c>
      <c r="AY113" s="563">
        <v>61863</v>
      </c>
      <c r="AZ113" s="563">
        <v>48794</v>
      </c>
      <c r="BA113" s="563">
        <v>8617</v>
      </c>
      <c r="BB113" s="563">
        <v>53300</v>
      </c>
      <c r="BC113" s="563">
        <v>42915</v>
      </c>
      <c r="BD113" s="563">
        <v>10385</v>
      </c>
      <c r="BE113" s="564">
        <v>93720</v>
      </c>
      <c r="BF113" s="563">
        <v>2533410</v>
      </c>
      <c r="BG113" s="563">
        <v>874334</v>
      </c>
      <c r="BH113" s="563">
        <v>492905</v>
      </c>
      <c r="BI113" s="563">
        <v>134117</v>
      </c>
      <c r="BJ113" s="563">
        <v>37658</v>
      </c>
      <c r="BK113" s="563">
        <v>209654</v>
      </c>
      <c r="BL113" s="563">
        <v>737185</v>
      </c>
      <c r="BM113" s="563">
        <v>284102</v>
      </c>
      <c r="BN113" s="563">
        <v>60269</v>
      </c>
      <c r="BO113" s="564">
        <v>94519</v>
      </c>
      <c r="BP113" s="563">
        <v>200847</v>
      </c>
      <c r="BQ113" s="563">
        <v>282154</v>
      </c>
      <c r="BR113" s="563">
        <v>473884</v>
      </c>
      <c r="BS113" s="563">
        <v>3994956</v>
      </c>
      <c r="BT113" s="563">
        <v>831432</v>
      </c>
      <c r="BU113" s="563">
        <v>334713</v>
      </c>
      <c r="BV113" s="563">
        <v>71410</v>
      </c>
      <c r="BW113" s="563">
        <v>724278</v>
      </c>
      <c r="BX113" s="563">
        <v>479839</v>
      </c>
      <c r="BY113" s="564">
        <v>1553284</v>
      </c>
    </row>
    <row r="114" spans="1:77" ht="25.5" customHeight="1">
      <c r="A114" s="388"/>
      <c r="B114" s="389" t="s">
        <v>553</v>
      </c>
      <c r="C114" s="390"/>
      <c r="D114" s="391"/>
      <c r="E114" s="392" t="s">
        <v>213</v>
      </c>
      <c r="F114" s="393"/>
      <c r="G114" s="563">
        <v>1196129</v>
      </c>
      <c r="H114" s="563">
        <v>719800</v>
      </c>
      <c r="I114" s="563">
        <v>425616</v>
      </c>
      <c r="J114" s="563">
        <v>240330</v>
      </c>
      <c r="K114" s="563">
        <v>234224</v>
      </c>
      <c r="L114" s="563">
        <v>6106</v>
      </c>
      <c r="M114" s="563">
        <v>185286</v>
      </c>
      <c r="N114" s="563">
        <v>3096</v>
      </c>
      <c r="O114" s="563">
        <v>114958</v>
      </c>
      <c r="P114" s="564">
        <v>113289</v>
      </c>
      <c r="Q114" s="563">
        <v>1669</v>
      </c>
      <c r="R114" s="563">
        <v>65732</v>
      </c>
      <c r="S114" s="563">
        <v>33457</v>
      </c>
      <c r="T114" s="563">
        <v>32275</v>
      </c>
      <c r="U114" s="563">
        <v>1500</v>
      </c>
      <c r="V114" s="563">
        <v>294184</v>
      </c>
      <c r="W114" s="563">
        <v>17063</v>
      </c>
      <c r="X114" s="563">
        <v>1106</v>
      </c>
      <c r="Y114" s="563">
        <v>15957</v>
      </c>
      <c r="Z114" s="564">
        <v>277121</v>
      </c>
      <c r="AA114" s="563">
        <v>3940</v>
      </c>
      <c r="AB114" s="563">
        <v>13361</v>
      </c>
      <c r="AC114" s="563">
        <v>6230</v>
      </c>
      <c r="AD114" s="563">
        <v>26051</v>
      </c>
      <c r="AE114" s="563">
        <v>62772</v>
      </c>
      <c r="AF114" s="563">
        <v>45117</v>
      </c>
      <c r="AG114" s="563">
        <v>116356</v>
      </c>
      <c r="AH114" s="563">
        <v>3294</v>
      </c>
      <c r="AI114" s="563">
        <v>117482</v>
      </c>
      <c r="AJ114" s="563">
        <v>358847</v>
      </c>
      <c r="AK114" s="564">
        <v>253113</v>
      </c>
      <c r="AL114" s="563">
        <v>138830</v>
      </c>
      <c r="AM114" s="563">
        <v>135108</v>
      </c>
      <c r="AN114" s="563">
        <v>114157</v>
      </c>
      <c r="AO114" s="563">
        <v>52790</v>
      </c>
      <c r="AP114" s="563">
        <v>2519</v>
      </c>
      <c r="AQ114" s="563">
        <v>6767</v>
      </c>
      <c r="AR114" s="563">
        <v>42882</v>
      </c>
      <c r="AS114" s="563">
        <v>8677</v>
      </c>
      <c r="AT114" s="563">
        <v>158</v>
      </c>
      <c r="AU114" s="564">
        <v>364</v>
      </c>
      <c r="AV114" s="563">
        <v>20951</v>
      </c>
      <c r="AW114" s="563">
        <v>18685</v>
      </c>
      <c r="AX114" s="563">
        <v>14987</v>
      </c>
      <c r="AY114" s="563">
        <v>2082</v>
      </c>
      <c r="AZ114" s="563">
        <v>1251</v>
      </c>
      <c r="BA114" s="563">
        <v>365</v>
      </c>
      <c r="BB114" s="563">
        <v>2266</v>
      </c>
      <c r="BC114" s="563">
        <v>1823</v>
      </c>
      <c r="BD114" s="563">
        <v>443</v>
      </c>
      <c r="BE114" s="564">
        <v>3722</v>
      </c>
      <c r="BF114" s="563">
        <v>104279</v>
      </c>
      <c r="BG114" s="563">
        <v>36369</v>
      </c>
      <c r="BH114" s="563">
        <v>22904</v>
      </c>
      <c r="BI114" s="563">
        <v>4576</v>
      </c>
      <c r="BJ114" s="563">
        <v>1716</v>
      </c>
      <c r="BK114" s="563">
        <v>7173</v>
      </c>
      <c r="BL114" s="563">
        <v>29670</v>
      </c>
      <c r="BM114" s="563">
        <v>13847</v>
      </c>
      <c r="BN114" s="563">
        <v>1836</v>
      </c>
      <c r="BO114" s="564">
        <v>2551</v>
      </c>
      <c r="BP114" s="563">
        <v>10177</v>
      </c>
      <c r="BQ114" s="563">
        <v>9829</v>
      </c>
      <c r="BR114" s="563">
        <v>10004</v>
      </c>
      <c r="BS114" s="563">
        <v>105734</v>
      </c>
      <c r="BT114" s="563">
        <v>25883</v>
      </c>
      <c r="BU114" s="563">
        <v>9151</v>
      </c>
      <c r="BV114" s="563">
        <v>3137</v>
      </c>
      <c r="BW114" s="563">
        <v>11557</v>
      </c>
      <c r="BX114" s="563">
        <v>14169</v>
      </c>
      <c r="BY114" s="564">
        <v>41837</v>
      </c>
    </row>
    <row r="115" spans="1:77" ht="25.5" customHeight="1">
      <c r="A115" s="388"/>
      <c r="B115" s="389" t="s">
        <v>554</v>
      </c>
      <c r="C115" s="390"/>
      <c r="D115" s="391"/>
      <c r="E115" s="392" t="s">
        <v>214</v>
      </c>
      <c r="F115" s="393"/>
      <c r="G115" s="563">
        <v>20065431</v>
      </c>
      <c r="H115" s="563">
        <v>9822294</v>
      </c>
      <c r="I115" s="563">
        <v>5560777</v>
      </c>
      <c r="J115" s="563">
        <v>3176458</v>
      </c>
      <c r="K115" s="563">
        <v>3108325</v>
      </c>
      <c r="L115" s="563">
        <v>68133</v>
      </c>
      <c r="M115" s="563">
        <v>2384319</v>
      </c>
      <c r="N115" s="563">
        <v>34528</v>
      </c>
      <c r="O115" s="563">
        <v>1508883</v>
      </c>
      <c r="P115" s="564">
        <v>1487936</v>
      </c>
      <c r="Q115" s="563">
        <v>20947</v>
      </c>
      <c r="R115" s="563">
        <v>820914</v>
      </c>
      <c r="S115" s="563">
        <v>353979</v>
      </c>
      <c r="T115" s="563">
        <v>466935</v>
      </c>
      <c r="U115" s="563">
        <v>19994</v>
      </c>
      <c r="V115" s="563">
        <v>4261517</v>
      </c>
      <c r="W115" s="563">
        <v>302289</v>
      </c>
      <c r="X115" s="563">
        <v>21991</v>
      </c>
      <c r="Y115" s="563">
        <v>280298</v>
      </c>
      <c r="Z115" s="564">
        <v>3959228</v>
      </c>
      <c r="AA115" s="563">
        <v>32450</v>
      </c>
      <c r="AB115" s="563">
        <v>307303</v>
      </c>
      <c r="AC115" s="563">
        <v>85759</v>
      </c>
      <c r="AD115" s="563">
        <v>274942</v>
      </c>
      <c r="AE115" s="563">
        <v>546242</v>
      </c>
      <c r="AF115" s="563">
        <v>925635</v>
      </c>
      <c r="AG115" s="563">
        <v>1737668</v>
      </c>
      <c r="AH115" s="563">
        <v>49229</v>
      </c>
      <c r="AI115" s="563">
        <v>2540093</v>
      </c>
      <c r="AJ115" s="563">
        <v>7703044</v>
      </c>
      <c r="AK115" s="564">
        <v>4160754</v>
      </c>
      <c r="AL115" s="563">
        <v>2166251</v>
      </c>
      <c r="AM115" s="563">
        <v>2095354</v>
      </c>
      <c r="AN115" s="563">
        <v>1696539</v>
      </c>
      <c r="AO115" s="563">
        <v>708072</v>
      </c>
      <c r="AP115" s="563">
        <v>26400</v>
      </c>
      <c r="AQ115" s="563">
        <v>134503</v>
      </c>
      <c r="AR115" s="563">
        <v>667089</v>
      </c>
      <c r="AS115" s="563">
        <v>152041</v>
      </c>
      <c r="AT115" s="563">
        <v>2540</v>
      </c>
      <c r="AU115" s="564">
        <v>5894</v>
      </c>
      <c r="AV115" s="563">
        <v>398815</v>
      </c>
      <c r="AW115" s="563">
        <v>360071</v>
      </c>
      <c r="AX115" s="563">
        <v>298226</v>
      </c>
      <c r="AY115" s="563">
        <v>36444</v>
      </c>
      <c r="AZ115" s="563">
        <v>15783</v>
      </c>
      <c r="BA115" s="563">
        <v>9618</v>
      </c>
      <c r="BB115" s="563">
        <v>38744</v>
      </c>
      <c r="BC115" s="563">
        <v>30127</v>
      </c>
      <c r="BD115" s="563">
        <v>8617</v>
      </c>
      <c r="BE115" s="564">
        <v>70897</v>
      </c>
      <c r="BF115" s="563">
        <v>1624119</v>
      </c>
      <c r="BG115" s="563">
        <v>484473</v>
      </c>
      <c r="BH115" s="563">
        <v>297137</v>
      </c>
      <c r="BI115" s="563">
        <v>81599</v>
      </c>
      <c r="BJ115" s="563">
        <v>20790</v>
      </c>
      <c r="BK115" s="563">
        <v>84947</v>
      </c>
      <c r="BL115" s="563">
        <v>471130</v>
      </c>
      <c r="BM115" s="563">
        <v>173227</v>
      </c>
      <c r="BN115" s="563">
        <v>38718</v>
      </c>
      <c r="BO115" s="564">
        <v>103524</v>
      </c>
      <c r="BP115" s="563">
        <v>89427</v>
      </c>
      <c r="BQ115" s="563">
        <v>263620</v>
      </c>
      <c r="BR115" s="563">
        <v>370384</v>
      </c>
      <c r="BS115" s="563">
        <v>3542290</v>
      </c>
      <c r="BT115" s="563">
        <v>790626</v>
      </c>
      <c r="BU115" s="563">
        <v>390379</v>
      </c>
      <c r="BV115" s="563">
        <v>83198</v>
      </c>
      <c r="BW115" s="563">
        <v>414893</v>
      </c>
      <c r="BX115" s="563">
        <v>697927</v>
      </c>
      <c r="BY115" s="564">
        <v>1165267</v>
      </c>
    </row>
    <row r="116" spans="1:77" ht="25.5" customHeight="1">
      <c r="A116" s="388"/>
      <c r="B116" s="389" t="s">
        <v>555</v>
      </c>
      <c r="C116" s="390"/>
      <c r="D116" s="391"/>
      <c r="E116" s="392" t="s">
        <v>215</v>
      </c>
      <c r="F116" s="393"/>
      <c r="G116" s="563">
        <v>1586091</v>
      </c>
      <c r="H116" s="563">
        <v>935407</v>
      </c>
      <c r="I116" s="563">
        <v>490314</v>
      </c>
      <c r="J116" s="563">
        <v>304843</v>
      </c>
      <c r="K116" s="563">
        <v>294779</v>
      </c>
      <c r="L116" s="563">
        <v>10064</v>
      </c>
      <c r="M116" s="563">
        <v>185471</v>
      </c>
      <c r="N116" s="563">
        <v>4302</v>
      </c>
      <c r="O116" s="563">
        <v>40450</v>
      </c>
      <c r="P116" s="564">
        <v>37549</v>
      </c>
      <c r="Q116" s="563">
        <v>2901</v>
      </c>
      <c r="R116" s="563">
        <v>140292</v>
      </c>
      <c r="S116" s="563">
        <v>10076</v>
      </c>
      <c r="T116" s="563">
        <v>130216</v>
      </c>
      <c r="U116" s="563">
        <v>427</v>
      </c>
      <c r="V116" s="563">
        <v>445093</v>
      </c>
      <c r="W116" s="563">
        <v>15621</v>
      </c>
      <c r="X116" s="563">
        <v>52</v>
      </c>
      <c r="Y116" s="563">
        <v>15569</v>
      </c>
      <c r="Z116" s="564">
        <v>429472</v>
      </c>
      <c r="AA116" s="563">
        <v>1512</v>
      </c>
      <c r="AB116" s="563">
        <v>40335</v>
      </c>
      <c r="AC116" s="563">
        <v>22612</v>
      </c>
      <c r="AD116" s="563">
        <v>17901</v>
      </c>
      <c r="AE116" s="563">
        <v>172133</v>
      </c>
      <c r="AF116" s="563">
        <v>39804</v>
      </c>
      <c r="AG116" s="563">
        <v>119605</v>
      </c>
      <c r="AH116" s="563">
        <v>15570</v>
      </c>
      <c r="AI116" s="563">
        <v>272144</v>
      </c>
      <c r="AJ116" s="563">
        <v>378540</v>
      </c>
      <c r="AK116" s="564">
        <v>205454</v>
      </c>
      <c r="AL116" s="563">
        <v>67919</v>
      </c>
      <c r="AM116" s="563">
        <v>66698</v>
      </c>
      <c r="AN116" s="563">
        <v>57304</v>
      </c>
      <c r="AO116" s="563">
        <v>25919</v>
      </c>
      <c r="AP116" s="563">
        <v>1209</v>
      </c>
      <c r="AQ116" s="563">
        <v>3557</v>
      </c>
      <c r="AR116" s="563">
        <v>20677</v>
      </c>
      <c r="AS116" s="563">
        <v>5606</v>
      </c>
      <c r="AT116" s="563">
        <v>104</v>
      </c>
      <c r="AU116" s="564">
        <v>232</v>
      </c>
      <c r="AV116" s="563">
        <v>9394</v>
      </c>
      <c r="AW116" s="563">
        <v>8314</v>
      </c>
      <c r="AX116" s="563">
        <v>6596</v>
      </c>
      <c r="AY116" s="563">
        <v>919</v>
      </c>
      <c r="AZ116" s="563">
        <v>637</v>
      </c>
      <c r="BA116" s="563">
        <v>162</v>
      </c>
      <c r="BB116" s="563">
        <v>1080</v>
      </c>
      <c r="BC116" s="563">
        <v>878</v>
      </c>
      <c r="BD116" s="563">
        <v>202</v>
      </c>
      <c r="BE116" s="564">
        <v>1221</v>
      </c>
      <c r="BF116" s="563">
        <v>133792</v>
      </c>
      <c r="BG116" s="563">
        <v>42719</v>
      </c>
      <c r="BH116" s="563">
        <v>26759</v>
      </c>
      <c r="BI116" s="563">
        <v>5149</v>
      </c>
      <c r="BJ116" s="563">
        <v>2157</v>
      </c>
      <c r="BK116" s="563">
        <v>8654</v>
      </c>
      <c r="BL116" s="563">
        <v>46431</v>
      </c>
      <c r="BM116" s="563">
        <v>17114</v>
      </c>
      <c r="BN116" s="563">
        <v>2403</v>
      </c>
      <c r="BO116" s="564">
        <v>4161</v>
      </c>
      <c r="BP116" s="563">
        <v>5885</v>
      </c>
      <c r="BQ116" s="563">
        <v>15079</v>
      </c>
      <c r="BR116" s="563">
        <v>3743</v>
      </c>
      <c r="BS116" s="563">
        <v>173086</v>
      </c>
      <c r="BT116" s="563">
        <v>16346</v>
      </c>
      <c r="BU116" s="563">
        <v>2445</v>
      </c>
      <c r="BV116" s="563">
        <v>1130</v>
      </c>
      <c r="BW116" s="563">
        <v>27363</v>
      </c>
      <c r="BX116" s="563">
        <v>27361</v>
      </c>
      <c r="BY116" s="564">
        <v>98441</v>
      </c>
    </row>
    <row r="117" spans="1:77" ht="25.5" customHeight="1">
      <c r="A117" s="388"/>
      <c r="B117" s="389" t="s">
        <v>556</v>
      </c>
      <c r="C117" s="390"/>
      <c r="D117" s="391"/>
      <c r="E117" s="392" t="s">
        <v>216</v>
      </c>
      <c r="F117" s="393"/>
      <c r="G117" s="563">
        <v>2227175</v>
      </c>
      <c r="H117" s="563">
        <v>809789</v>
      </c>
      <c r="I117" s="563">
        <v>422464</v>
      </c>
      <c r="J117" s="563">
        <v>226432</v>
      </c>
      <c r="K117" s="563">
        <v>221608</v>
      </c>
      <c r="L117" s="563">
        <v>4824</v>
      </c>
      <c r="M117" s="563">
        <v>196032</v>
      </c>
      <c r="N117" s="563">
        <v>3354</v>
      </c>
      <c r="O117" s="563">
        <v>125651</v>
      </c>
      <c r="P117" s="564">
        <v>124257</v>
      </c>
      <c r="Q117" s="563">
        <v>1394</v>
      </c>
      <c r="R117" s="563">
        <v>64988</v>
      </c>
      <c r="S117" s="563">
        <v>31449</v>
      </c>
      <c r="T117" s="563">
        <v>33539</v>
      </c>
      <c r="U117" s="563">
        <v>2039</v>
      </c>
      <c r="V117" s="563">
        <v>387325</v>
      </c>
      <c r="W117" s="563">
        <v>21172</v>
      </c>
      <c r="X117" s="563">
        <v>2008</v>
      </c>
      <c r="Y117" s="563">
        <v>19164</v>
      </c>
      <c r="Z117" s="564">
        <v>366153</v>
      </c>
      <c r="AA117" s="563">
        <v>4400</v>
      </c>
      <c r="AB117" s="563">
        <v>18835</v>
      </c>
      <c r="AC117" s="563">
        <v>12956</v>
      </c>
      <c r="AD117" s="563">
        <v>28858</v>
      </c>
      <c r="AE117" s="563">
        <v>75977</v>
      </c>
      <c r="AF117" s="563">
        <v>73505</v>
      </c>
      <c r="AG117" s="563">
        <v>146833</v>
      </c>
      <c r="AH117" s="563">
        <v>4789</v>
      </c>
      <c r="AI117" s="563">
        <v>171377</v>
      </c>
      <c r="AJ117" s="563">
        <v>1246009</v>
      </c>
      <c r="AK117" s="564">
        <v>914649</v>
      </c>
      <c r="AL117" s="563">
        <v>450527</v>
      </c>
      <c r="AM117" s="563">
        <v>444081</v>
      </c>
      <c r="AN117" s="563">
        <v>356904</v>
      </c>
      <c r="AO117" s="563">
        <v>236125</v>
      </c>
      <c r="AP117" s="563">
        <v>3870</v>
      </c>
      <c r="AQ117" s="563">
        <v>18476</v>
      </c>
      <c r="AR117" s="563">
        <v>64806</v>
      </c>
      <c r="AS117" s="563">
        <v>32493</v>
      </c>
      <c r="AT117" s="563">
        <v>295</v>
      </c>
      <c r="AU117" s="564">
        <v>839</v>
      </c>
      <c r="AV117" s="563">
        <v>87177</v>
      </c>
      <c r="AW117" s="563">
        <v>80458</v>
      </c>
      <c r="AX117" s="563">
        <v>76643</v>
      </c>
      <c r="AY117" s="563">
        <v>950</v>
      </c>
      <c r="AZ117" s="563">
        <v>2287</v>
      </c>
      <c r="BA117" s="563">
        <v>578</v>
      </c>
      <c r="BB117" s="563">
        <v>6719</v>
      </c>
      <c r="BC117" s="563">
        <v>5470</v>
      </c>
      <c r="BD117" s="563">
        <v>1249</v>
      </c>
      <c r="BE117" s="564">
        <v>6446</v>
      </c>
      <c r="BF117" s="563">
        <v>398974</v>
      </c>
      <c r="BG117" s="563">
        <v>116662</v>
      </c>
      <c r="BH117" s="563">
        <v>85405</v>
      </c>
      <c r="BI117" s="563">
        <v>15778</v>
      </c>
      <c r="BJ117" s="563">
        <v>4854</v>
      </c>
      <c r="BK117" s="563">
        <v>10625</v>
      </c>
      <c r="BL117" s="563">
        <v>80633</v>
      </c>
      <c r="BM117" s="563">
        <v>111781</v>
      </c>
      <c r="BN117" s="563">
        <v>10052</v>
      </c>
      <c r="BO117" s="564">
        <v>22626</v>
      </c>
      <c r="BP117" s="563">
        <v>3978</v>
      </c>
      <c r="BQ117" s="563">
        <v>53242</v>
      </c>
      <c r="BR117" s="563">
        <v>65148</v>
      </c>
      <c r="BS117" s="563">
        <v>331360</v>
      </c>
      <c r="BT117" s="563">
        <v>116840</v>
      </c>
      <c r="BU117" s="563">
        <v>59322</v>
      </c>
      <c r="BV117" s="563">
        <v>6614</v>
      </c>
      <c r="BW117" s="563">
        <v>35883</v>
      </c>
      <c r="BX117" s="563">
        <v>37256</v>
      </c>
      <c r="BY117" s="564">
        <v>75445</v>
      </c>
    </row>
    <row r="118" spans="1:77" ht="25.5" customHeight="1">
      <c r="A118" s="388"/>
      <c r="B118" s="389" t="s">
        <v>557</v>
      </c>
      <c r="C118" s="390"/>
      <c r="D118" s="391"/>
      <c r="E118" s="392" t="s">
        <v>798</v>
      </c>
      <c r="F118" s="393"/>
      <c r="G118" s="563">
        <v>0</v>
      </c>
      <c r="H118" s="563">
        <v>0</v>
      </c>
      <c r="I118" s="563">
        <v>0</v>
      </c>
      <c r="J118" s="563">
        <v>0</v>
      </c>
      <c r="K118" s="563">
        <v>0</v>
      </c>
      <c r="L118" s="563">
        <v>0</v>
      </c>
      <c r="M118" s="563">
        <v>0</v>
      </c>
      <c r="N118" s="563">
        <v>0</v>
      </c>
      <c r="O118" s="563">
        <v>0</v>
      </c>
      <c r="P118" s="564">
        <v>0</v>
      </c>
      <c r="Q118" s="563">
        <v>0</v>
      </c>
      <c r="R118" s="563">
        <v>0</v>
      </c>
      <c r="S118" s="563">
        <v>0</v>
      </c>
      <c r="T118" s="563">
        <v>0</v>
      </c>
      <c r="U118" s="563">
        <v>0</v>
      </c>
      <c r="V118" s="563">
        <v>0</v>
      </c>
      <c r="W118" s="563">
        <v>0</v>
      </c>
      <c r="X118" s="563">
        <v>0</v>
      </c>
      <c r="Y118" s="563">
        <v>0</v>
      </c>
      <c r="Z118" s="564">
        <v>0</v>
      </c>
      <c r="AA118" s="563">
        <v>0</v>
      </c>
      <c r="AB118" s="563">
        <v>0</v>
      </c>
      <c r="AC118" s="563">
        <v>0</v>
      </c>
      <c r="AD118" s="563">
        <v>0</v>
      </c>
      <c r="AE118" s="563">
        <v>0</v>
      </c>
      <c r="AF118" s="563">
        <v>0</v>
      </c>
      <c r="AG118" s="563">
        <v>0</v>
      </c>
      <c r="AH118" s="563">
        <v>0</v>
      </c>
      <c r="AI118" s="563">
        <v>0</v>
      </c>
      <c r="AJ118" s="563">
        <v>0</v>
      </c>
      <c r="AK118" s="564">
        <v>0</v>
      </c>
      <c r="AL118" s="563">
        <v>0</v>
      </c>
      <c r="AM118" s="563">
        <v>0</v>
      </c>
      <c r="AN118" s="563">
        <v>0</v>
      </c>
      <c r="AO118" s="563">
        <v>0</v>
      </c>
      <c r="AP118" s="563">
        <v>0</v>
      </c>
      <c r="AQ118" s="563">
        <v>0</v>
      </c>
      <c r="AR118" s="563">
        <v>0</v>
      </c>
      <c r="AS118" s="563">
        <v>0</v>
      </c>
      <c r="AT118" s="563">
        <v>0</v>
      </c>
      <c r="AU118" s="564">
        <v>0</v>
      </c>
      <c r="AV118" s="563">
        <v>0</v>
      </c>
      <c r="AW118" s="563">
        <v>0</v>
      </c>
      <c r="AX118" s="563">
        <v>0</v>
      </c>
      <c r="AY118" s="563">
        <v>0</v>
      </c>
      <c r="AZ118" s="563">
        <v>0</v>
      </c>
      <c r="BA118" s="563">
        <v>0</v>
      </c>
      <c r="BB118" s="563">
        <v>0</v>
      </c>
      <c r="BC118" s="563">
        <v>0</v>
      </c>
      <c r="BD118" s="563">
        <v>0</v>
      </c>
      <c r="BE118" s="564">
        <v>0</v>
      </c>
      <c r="BF118" s="563">
        <v>0</v>
      </c>
      <c r="BG118" s="563">
        <v>0</v>
      </c>
      <c r="BH118" s="563">
        <v>0</v>
      </c>
      <c r="BI118" s="563">
        <v>0</v>
      </c>
      <c r="BJ118" s="563">
        <v>0</v>
      </c>
      <c r="BK118" s="563">
        <v>0</v>
      </c>
      <c r="BL118" s="563">
        <v>0</v>
      </c>
      <c r="BM118" s="563">
        <v>0</v>
      </c>
      <c r="BN118" s="563">
        <v>0</v>
      </c>
      <c r="BO118" s="564">
        <v>0</v>
      </c>
      <c r="BP118" s="563">
        <v>0</v>
      </c>
      <c r="BQ118" s="563">
        <v>0</v>
      </c>
      <c r="BR118" s="563">
        <v>0</v>
      </c>
      <c r="BS118" s="563">
        <v>0</v>
      </c>
      <c r="BT118" s="563">
        <v>0</v>
      </c>
      <c r="BU118" s="563">
        <v>0</v>
      </c>
      <c r="BV118" s="563">
        <v>0</v>
      </c>
      <c r="BW118" s="563">
        <v>0</v>
      </c>
      <c r="BX118" s="563">
        <v>0</v>
      </c>
      <c r="BY118" s="564">
        <v>0</v>
      </c>
    </row>
    <row r="119" spans="1:77" ht="25.5" customHeight="1">
      <c r="A119" s="388"/>
      <c r="B119" s="389" t="s">
        <v>558</v>
      </c>
      <c r="C119" s="390"/>
      <c r="D119" s="391"/>
      <c r="E119" s="392" t="s">
        <v>217</v>
      </c>
      <c r="F119" s="393"/>
      <c r="G119" s="563">
        <v>2121738</v>
      </c>
      <c r="H119" s="563">
        <v>1111847</v>
      </c>
      <c r="I119" s="563">
        <v>602700</v>
      </c>
      <c r="J119" s="563">
        <v>342645</v>
      </c>
      <c r="K119" s="563">
        <v>333445</v>
      </c>
      <c r="L119" s="563">
        <v>9200</v>
      </c>
      <c r="M119" s="563">
        <v>260055</v>
      </c>
      <c r="N119" s="563">
        <v>3545</v>
      </c>
      <c r="O119" s="563">
        <v>148118</v>
      </c>
      <c r="P119" s="564">
        <v>145547</v>
      </c>
      <c r="Q119" s="563">
        <v>2571</v>
      </c>
      <c r="R119" s="563">
        <v>105763</v>
      </c>
      <c r="S119" s="563">
        <v>41697</v>
      </c>
      <c r="T119" s="563">
        <v>64066</v>
      </c>
      <c r="U119" s="563">
        <v>2629</v>
      </c>
      <c r="V119" s="563">
        <v>509147</v>
      </c>
      <c r="W119" s="563">
        <v>28081</v>
      </c>
      <c r="X119" s="563">
        <v>2156</v>
      </c>
      <c r="Y119" s="563">
        <v>25925</v>
      </c>
      <c r="Z119" s="564">
        <v>481066</v>
      </c>
      <c r="AA119" s="563">
        <v>5579</v>
      </c>
      <c r="AB119" s="563">
        <v>24165</v>
      </c>
      <c r="AC119" s="563">
        <v>12308</v>
      </c>
      <c r="AD119" s="563">
        <v>35922</v>
      </c>
      <c r="AE119" s="563">
        <v>102604</v>
      </c>
      <c r="AF119" s="563">
        <v>85020</v>
      </c>
      <c r="AG119" s="563">
        <v>208689</v>
      </c>
      <c r="AH119" s="563">
        <v>6779</v>
      </c>
      <c r="AI119" s="563">
        <v>265667</v>
      </c>
      <c r="AJ119" s="563">
        <v>744224</v>
      </c>
      <c r="AK119" s="564">
        <v>503592</v>
      </c>
      <c r="AL119" s="563">
        <v>267766</v>
      </c>
      <c r="AM119" s="563">
        <v>262269</v>
      </c>
      <c r="AN119" s="563">
        <v>214275</v>
      </c>
      <c r="AO119" s="563">
        <v>97376</v>
      </c>
      <c r="AP119" s="563">
        <v>4777</v>
      </c>
      <c r="AQ119" s="563">
        <v>16700</v>
      </c>
      <c r="AR119" s="563">
        <v>73313</v>
      </c>
      <c r="AS119" s="563">
        <v>20801</v>
      </c>
      <c r="AT119" s="563">
        <v>387</v>
      </c>
      <c r="AU119" s="564">
        <v>921</v>
      </c>
      <c r="AV119" s="563">
        <v>47994</v>
      </c>
      <c r="AW119" s="563">
        <v>44010</v>
      </c>
      <c r="AX119" s="563">
        <v>37047</v>
      </c>
      <c r="AY119" s="563">
        <v>3704</v>
      </c>
      <c r="AZ119" s="563">
        <v>2457</v>
      </c>
      <c r="BA119" s="563">
        <v>802</v>
      </c>
      <c r="BB119" s="563">
        <v>3984</v>
      </c>
      <c r="BC119" s="563">
        <v>3223</v>
      </c>
      <c r="BD119" s="563">
        <v>761</v>
      </c>
      <c r="BE119" s="564">
        <v>5497</v>
      </c>
      <c r="BF119" s="563">
        <v>193396</v>
      </c>
      <c r="BG119" s="563">
        <v>59815</v>
      </c>
      <c r="BH119" s="563">
        <v>35150</v>
      </c>
      <c r="BI119" s="563">
        <v>9570</v>
      </c>
      <c r="BJ119" s="563">
        <v>2743</v>
      </c>
      <c r="BK119" s="563">
        <v>12352</v>
      </c>
      <c r="BL119" s="563">
        <v>69697</v>
      </c>
      <c r="BM119" s="563">
        <v>20800</v>
      </c>
      <c r="BN119" s="563">
        <v>3537</v>
      </c>
      <c r="BO119" s="564">
        <v>8774</v>
      </c>
      <c r="BP119" s="563">
        <v>10767</v>
      </c>
      <c r="BQ119" s="563">
        <v>20006</v>
      </c>
      <c r="BR119" s="563">
        <v>42430</v>
      </c>
      <c r="BS119" s="563">
        <v>240632</v>
      </c>
      <c r="BT119" s="563">
        <v>40589</v>
      </c>
      <c r="BU119" s="563">
        <v>26249</v>
      </c>
      <c r="BV119" s="563">
        <v>7408</v>
      </c>
      <c r="BW119" s="563">
        <v>34294</v>
      </c>
      <c r="BX119" s="563">
        <v>28386</v>
      </c>
      <c r="BY119" s="564">
        <v>103706</v>
      </c>
    </row>
    <row r="120" spans="1:77" ht="25.5" customHeight="1">
      <c r="A120" s="388"/>
      <c r="B120" s="389" t="s">
        <v>559</v>
      </c>
      <c r="C120" s="390"/>
      <c r="D120" s="391"/>
      <c r="E120" s="392" t="s">
        <v>218</v>
      </c>
      <c r="F120" s="393"/>
      <c r="G120" s="563">
        <v>-291587</v>
      </c>
      <c r="H120" s="563">
        <v>-371</v>
      </c>
      <c r="I120" s="563">
        <v>-231</v>
      </c>
      <c r="J120" s="563">
        <v>-110</v>
      </c>
      <c r="K120" s="563">
        <v>-107</v>
      </c>
      <c r="L120" s="563">
        <v>-3</v>
      </c>
      <c r="M120" s="563">
        <v>-121</v>
      </c>
      <c r="N120" s="563">
        <v>-2</v>
      </c>
      <c r="O120" s="563">
        <v>-72</v>
      </c>
      <c r="P120" s="564">
        <v>-71</v>
      </c>
      <c r="Q120" s="563">
        <v>-1</v>
      </c>
      <c r="R120" s="563">
        <v>-46</v>
      </c>
      <c r="S120" s="563">
        <v>-18</v>
      </c>
      <c r="T120" s="563">
        <v>-28</v>
      </c>
      <c r="U120" s="563">
        <v>-1</v>
      </c>
      <c r="V120" s="563">
        <v>-140</v>
      </c>
      <c r="W120" s="563">
        <v>-7</v>
      </c>
      <c r="X120" s="563">
        <v>-1</v>
      </c>
      <c r="Y120" s="563">
        <v>-6</v>
      </c>
      <c r="Z120" s="564">
        <v>-133</v>
      </c>
      <c r="AA120" s="563">
        <v>-2</v>
      </c>
      <c r="AB120" s="563">
        <v>-7</v>
      </c>
      <c r="AC120" s="563">
        <v>-4</v>
      </c>
      <c r="AD120" s="563">
        <v>-10</v>
      </c>
      <c r="AE120" s="563">
        <v>-33</v>
      </c>
      <c r="AF120" s="563">
        <v>-22</v>
      </c>
      <c r="AG120" s="563">
        <v>-53</v>
      </c>
      <c r="AH120" s="563">
        <v>-2</v>
      </c>
      <c r="AI120" s="563">
        <v>-1</v>
      </c>
      <c r="AJ120" s="563">
        <v>-291215</v>
      </c>
      <c r="AK120" s="564">
        <v>-33509</v>
      </c>
      <c r="AL120" s="563">
        <v>-18046</v>
      </c>
      <c r="AM120" s="563">
        <v>-17716</v>
      </c>
      <c r="AN120" s="563">
        <v>-14628</v>
      </c>
      <c r="AO120" s="563">
        <v>-7036</v>
      </c>
      <c r="AP120" s="563">
        <v>-253</v>
      </c>
      <c r="AQ120" s="563">
        <v>-982</v>
      </c>
      <c r="AR120" s="563">
        <v>-4835</v>
      </c>
      <c r="AS120" s="563">
        <v>-1440</v>
      </c>
      <c r="AT120" s="563">
        <v>-22</v>
      </c>
      <c r="AU120" s="564">
        <v>-60</v>
      </c>
      <c r="AV120" s="563">
        <v>-3088</v>
      </c>
      <c r="AW120" s="563">
        <v>-2803</v>
      </c>
      <c r="AX120" s="563">
        <v>-2438</v>
      </c>
      <c r="AY120" s="563">
        <v>-177</v>
      </c>
      <c r="AZ120" s="563">
        <v>-124</v>
      </c>
      <c r="BA120" s="563">
        <v>-64</v>
      </c>
      <c r="BB120" s="563">
        <v>-285</v>
      </c>
      <c r="BC120" s="563">
        <v>-224</v>
      </c>
      <c r="BD120" s="563">
        <v>-61</v>
      </c>
      <c r="BE120" s="564">
        <v>-330</v>
      </c>
      <c r="BF120" s="563">
        <v>-14912</v>
      </c>
      <c r="BG120" s="563">
        <v>-5183</v>
      </c>
      <c r="BH120" s="563">
        <v>-3382</v>
      </c>
      <c r="BI120" s="563">
        <v>-675</v>
      </c>
      <c r="BJ120" s="563">
        <v>-221</v>
      </c>
      <c r="BK120" s="563">
        <v>-905</v>
      </c>
      <c r="BL120" s="563">
        <v>-4516</v>
      </c>
      <c r="BM120" s="563">
        <v>-2192</v>
      </c>
      <c r="BN120" s="563">
        <v>-253</v>
      </c>
      <c r="BO120" s="564">
        <v>-784</v>
      </c>
      <c r="BP120" s="563">
        <v>-500</v>
      </c>
      <c r="BQ120" s="563">
        <v>-1484</v>
      </c>
      <c r="BR120" s="563">
        <v>-551</v>
      </c>
      <c r="BS120" s="563">
        <v>-257706</v>
      </c>
      <c r="BT120" s="563">
        <v>-88218</v>
      </c>
      <c r="BU120" s="563">
        <v>-1518</v>
      </c>
      <c r="BV120" s="563">
        <v>-768</v>
      </c>
      <c r="BW120" s="563">
        <v>-39337</v>
      </c>
      <c r="BX120" s="563">
        <v>-30960</v>
      </c>
      <c r="BY120" s="564">
        <v>-96905</v>
      </c>
    </row>
    <row r="121" spans="1:77" ht="25.5" customHeight="1">
      <c r="A121" s="388"/>
      <c r="B121" s="389" t="s">
        <v>560</v>
      </c>
      <c r="C121" s="390"/>
      <c r="D121" s="391"/>
      <c r="E121" s="392" t="s">
        <v>219</v>
      </c>
      <c r="F121" s="393"/>
      <c r="G121" s="563">
        <v>26904977</v>
      </c>
      <c r="H121" s="563">
        <v>13398766</v>
      </c>
      <c r="I121" s="563">
        <v>7501640</v>
      </c>
      <c r="J121" s="563">
        <v>4290598</v>
      </c>
      <c r="K121" s="563">
        <v>4192274</v>
      </c>
      <c r="L121" s="563">
        <v>98324</v>
      </c>
      <c r="M121" s="563">
        <v>3211042</v>
      </c>
      <c r="N121" s="563">
        <v>48823</v>
      </c>
      <c r="O121" s="563">
        <v>1937988</v>
      </c>
      <c r="P121" s="564">
        <v>1908507</v>
      </c>
      <c r="Q121" s="563">
        <v>29481</v>
      </c>
      <c r="R121" s="563">
        <v>1197643</v>
      </c>
      <c r="S121" s="563">
        <v>470640</v>
      </c>
      <c r="T121" s="563">
        <v>727003</v>
      </c>
      <c r="U121" s="563">
        <v>26588</v>
      </c>
      <c r="V121" s="563">
        <v>5897126</v>
      </c>
      <c r="W121" s="563">
        <v>384219</v>
      </c>
      <c r="X121" s="563">
        <v>27312</v>
      </c>
      <c r="Y121" s="563">
        <v>356907</v>
      </c>
      <c r="Z121" s="564">
        <v>5512907</v>
      </c>
      <c r="AA121" s="563">
        <v>47879</v>
      </c>
      <c r="AB121" s="563">
        <v>403992</v>
      </c>
      <c r="AC121" s="563">
        <v>139861</v>
      </c>
      <c r="AD121" s="563">
        <v>383664</v>
      </c>
      <c r="AE121" s="563">
        <v>959695</v>
      </c>
      <c r="AF121" s="563">
        <v>1169059</v>
      </c>
      <c r="AG121" s="563">
        <v>2329098</v>
      </c>
      <c r="AH121" s="563">
        <v>79659</v>
      </c>
      <c r="AI121" s="563">
        <v>3366762</v>
      </c>
      <c r="AJ121" s="563">
        <v>10139449</v>
      </c>
      <c r="AK121" s="564">
        <v>6004053</v>
      </c>
      <c r="AL121" s="563">
        <v>3073247</v>
      </c>
      <c r="AM121" s="563">
        <v>2985794</v>
      </c>
      <c r="AN121" s="563">
        <v>2424551</v>
      </c>
      <c r="AO121" s="563">
        <v>1113246</v>
      </c>
      <c r="AP121" s="563">
        <v>38522</v>
      </c>
      <c r="AQ121" s="563">
        <v>179021</v>
      </c>
      <c r="AR121" s="563">
        <v>863932</v>
      </c>
      <c r="AS121" s="563">
        <v>218178</v>
      </c>
      <c r="AT121" s="563">
        <v>3462</v>
      </c>
      <c r="AU121" s="564">
        <v>8190</v>
      </c>
      <c r="AV121" s="563">
        <v>561243</v>
      </c>
      <c r="AW121" s="563">
        <v>508735</v>
      </c>
      <c r="AX121" s="563">
        <v>431061</v>
      </c>
      <c r="AY121" s="563">
        <v>43922</v>
      </c>
      <c r="AZ121" s="563">
        <v>22291</v>
      </c>
      <c r="BA121" s="563">
        <v>11461</v>
      </c>
      <c r="BB121" s="563">
        <v>52508</v>
      </c>
      <c r="BC121" s="563">
        <v>41297</v>
      </c>
      <c r="BD121" s="563">
        <v>11211</v>
      </c>
      <c r="BE121" s="564">
        <v>87453</v>
      </c>
      <c r="BF121" s="563">
        <v>2439648</v>
      </c>
      <c r="BG121" s="563">
        <v>734855</v>
      </c>
      <c r="BH121" s="563">
        <v>463973</v>
      </c>
      <c r="BI121" s="563">
        <v>115997</v>
      </c>
      <c r="BJ121" s="563">
        <v>32039</v>
      </c>
      <c r="BK121" s="563">
        <v>122846</v>
      </c>
      <c r="BL121" s="563">
        <v>693045</v>
      </c>
      <c r="BM121" s="563">
        <v>334577</v>
      </c>
      <c r="BN121" s="563">
        <v>56293</v>
      </c>
      <c r="BO121" s="564">
        <v>140852</v>
      </c>
      <c r="BP121" s="563">
        <v>119734</v>
      </c>
      <c r="BQ121" s="563">
        <v>360292</v>
      </c>
      <c r="BR121" s="563">
        <v>491158</v>
      </c>
      <c r="BS121" s="563">
        <v>4135396</v>
      </c>
      <c r="BT121" s="563">
        <v>902066</v>
      </c>
      <c r="BU121" s="563">
        <v>486028</v>
      </c>
      <c r="BV121" s="563">
        <v>100719</v>
      </c>
      <c r="BW121" s="563">
        <v>484653</v>
      </c>
      <c r="BX121" s="563">
        <v>774139</v>
      </c>
      <c r="BY121" s="564">
        <v>1387791</v>
      </c>
    </row>
    <row r="122" spans="1:77" s="400" customFormat="1" ht="25.5" customHeight="1" thickBot="1">
      <c r="A122" s="394"/>
      <c r="B122" s="395" t="s">
        <v>561</v>
      </c>
      <c r="C122" s="396"/>
      <c r="D122" s="397"/>
      <c r="E122" s="398" t="s">
        <v>562</v>
      </c>
      <c r="F122" s="399"/>
      <c r="G122" s="565">
        <v>57137189</v>
      </c>
      <c r="H122" s="565">
        <v>29276041</v>
      </c>
      <c r="I122" s="565">
        <v>16261117</v>
      </c>
      <c r="J122" s="565">
        <v>8882183</v>
      </c>
      <c r="K122" s="565">
        <v>8628925</v>
      </c>
      <c r="L122" s="565">
        <v>253258</v>
      </c>
      <c r="M122" s="565">
        <v>7378934</v>
      </c>
      <c r="N122" s="565">
        <v>101600</v>
      </c>
      <c r="O122" s="565">
        <v>4107834</v>
      </c>
      <c r="P122" s="566">
        <v>4032449</v>
      </c>
      <c r="Q122" s="565">
        <v>75385</v>
      </c>
      <c r="R122" s="565">
        <v>3098590</v>
      </c>
      <c r="S122" s="565">
        <v>1189264</v>
      </c>
      <c r="T122" s="565">
        <v>1909326</v>
      </c>
      <c r="U122" s="565">
        <v>70910</v>
      </c>
      <c r="V122" s="565">
        <v>13014924</v>
      </c>
      <c r="W122" s="565">
        <v>769328</v>
      </c>
      <c r="X122" s="565">
        <v>57513</v>
      </c>
      <c r="Y122" s="565">
        <v>711815</v>
      </c>
      <c r="Z122" s="566">
        <v>12245596</v>
      </c>
      <c r="AA122" s="565">
        <v>116347</v>
      </c>
      <c r="AB122" s="565">
        <v>735833</v>
      </c>
      <c r="AC122" s="565">
        <v>309550</v>
      </c>
      <c r="AD122" s="565">
        <v>831390</v>
      </c>
      <c r="AE122" s="565">
        <v>2394994</v>
      </c>
      <c r="AF122" s="565">
        <v>2374142</v>
      </c>
      <c r="AG122" s="565">
        <v>5309887</v>
      </c>
      <c r="AH122" s="565">
        <v>173453</v>
      </c>
      <c r="AI122" s="565">
        <v>7484582</v>
      </c>
      <c r="AJ122" s="565">
        <v>20376566</v>
      </c>
      <c r="AK122" s="566">
        <v>12246214</v>
      </c>
      <c r="AL122" s="565">
        <v>6308114</v>
      </c>
      <c r="AM122" s="565">
        <v>6126941</v>
      </c>
      <c r="AN122" s="565">
        <v>4928743</v>
      </c>
      <c r="AO122" s="565">
        <v>2228634</v>
      </c>
      <c r="AP122" s="567">
        <v>110669</v>
      </c>
      <c r="AQ122" s="567">
        <v>423386</v>
      </c>
      <c r="AR122" s="567">
        <v>1699137</v>
      </c>
      <c r="AS122" s="567">
        <v>438198</v>
      </c>
      <c r="AT122" s="567">
        <v>9562</v>
      </c>
      <c r="AU122" s="568">
        <v>19157</v>
      </c>
      <c r="AV122" s="567">
        <v>1198198</v>
      </c>
      <c r="AW122" s="567">
        <v>1092390</v>
      </c>
      <c r="AX122" s="567">
        <v>895442</v>
      </c>
      <c r="AY122" s="567">
        <v>105785</v>
      </c>
      <c r="AZ122" s="567">
        <v>71085</v>
      </c>
      <c r="BA122" s="567">
        <v>20078</v>
      </c>
      <c r="BB122" s="567">
        <v>105808</v>
      </c>
      <c r="BC122" s="567">
        <v>84212</v>
      </c>
      <c r="BD122" s="567">
        <v>21596</v>
      </c>
      <c r="BE122" s="568">
        <v>181173</v>
      </c>
      <c r="BF122" s="567">
        <v>4973058</v>
      </c>
      <c r="BG122" s="567">
        <v>1609189</v>
      </c>
      <c r="BH122" s="567">
        <v>956878</v>
      </c>
      <c r="BI122" s="567">
        <v>250114</v>
      </c>
      <c r="BJ122" s="567">
        <v>69697</v>
      </c>
      <c r="BK122" s="567">
        <v>332500</v>
      </c>
      <c r="BL122" s="567">
        <v>1430230</v>
      </c>
      <c r="BM122" s="567">
        <v>618679</v>
      </c>
      <c r="BN122" s="567">
        <v>116562</v>
      </c>
      <c r="BO122" s="568">
        <v>235371</v>
      </c>
      <c r="BP122" s="567">
        <v>320581</v>
      </c>
      <c r="BQ122" s="567">
        <v>642446</v>
      </c>
      <c r="BR122" s="567">
        <v>965042</v>
      </c>
      <c r="BS122" s="567">
        <v>8130352</v>
      </c>
      <c r="BT122" s="567">
        <v>1733498</v>
      </c>
      <c r="BU122" s="567">
        <v>820741</v>
      </c>
      <c r="BV122" s="567">
        <v>172129</v>
      </c>
      <c r="BW122" s="567">
        <v>1208931</v>
      </c>
      <c r="BX122" s="567">
        <v>1253978</v>
      </c>
      <c r="BY122" s="568">
        <v>2941075</v>
      </c>
    </row>
    <row r="124" spans="1:77">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401"/>
      <c r="BV124" s="401"/>
      <c r="BW124" s="401"/>
      <c r="BX124" s="401"/>
    </row>
    <row r="125" spans="1:77">
      <c r="AI125" s="401"/>
      <c r="AO125" s="401"/>
      <c r="AP125" s="401"/>
      <c r="AQ125" s="401"/>
      <c r="AR125" s="401"/>
      <c r="AS125" s="401"/>
      <c r="AT125" s="401"/>
      <c r="AU125" s="401"/>
      <c r="AV125" s="401"/>
      <c r="AW125" s="401"/>
      <c r="AX125" s="401"/>
      <c r="AY125" s="401"/>
      <c r="AZ125" s="401"/>
      <c r="BA125" s="401"/>
      <c r="BB125" s="401"/>
      <c r="BC125" s="401"/>
      <c r="BD125" s="401"/>
      <c r="BE125" s="401"/>
      <c r="BF125" s="401"/>
      <c r="BG125" s="401"/>
      <c r="BH125" s="401"/>
      <c r="BI125" s="401"/>
      <c r="BJ125" s="401"/>
      <c r="BK125" s="401"/>
      <c r="BL125" s="401"/>
      <c r="BM125" s="401"/>
      <c r="BN125" s="401"/>
      <c r="BO125" s="401"/>
      <c r="BP125" s="401"/>
      <c r="BQ125" s="401"/>
      <c r="BR125" s="401"/>
      <c r="BS125" s="401"/>
      <c r="BT125" s="401"/>
      <c r="BU125" s="401"/>
      <c r="BV125" s="401">
        <f>+BV122+BW122+BX122</f>
        <v>2635038</v>
      </c>
      <c r="BW125" s="401"/>
      <c r="BX125" s="401"/>
    </row>
    <row r="126" spans="1:77">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1"/>
      <c r="BA126" s="401"/>
      <c r="BB126" s="401"/>
      <c r="BC126" s="401"/>
      <c r="BD126" s="401"/>
      <c r="BE126" s="401"/>
      <c r="BF126" s="401"/>
      <c r="BG126" s="401"/>
      <c r="BH126" s="401"/>
      <c r="BI126" s="401"/>
      <c r="BJ126" s="401"/>
      <c r="BK126" s="401"/>
      <c r="BL126" s="401"/>
      <c r="BM126" s="401"/>
      <c r="BN126" s="401"/>
      <c r="BO126" s="401"/>
      <c r="BP126" s="401"/>
      <c r="BQ126" s="401"/>
      <c r="BR126" s="401"/>
      <c r="BS126" s="401"/>
      <c r="BT126" s="401"/>
      <c r="BU126" s="401"/>
      <c r="BV126" s="401"/>
      <c r="BW126" s="401"/>
      <c r="BX126" s="401"/>
    </row>
  </sheetData>
  <mergeCells count="7">
    <mergeCell ref="BF3:BO3"/>
    <mergeCell ref="BP3:BY3"/>
    <mergeCell ref="G3:P3"/>
    <mergeCell ref="Q3:Z3"/>
    <mergeCell ref="AA3:AK3"/>
    <mergeCell ref="AL3:AU3"/>
    <mergeCell ref="AV3:BE3"/>
  </mergeCells>
  <phoneticPr fontId="38"/>
  <pageMargins left="0.62992125984251968" right="0.51181102362204722" top="0.51181102362204722" bottom="0.19685039370078741" header="0.51181102362204722" footer="0.51181102362204722"/>
  <pageSetup paperSize="9" scale="38" firstPageNumber="215" orientation="portrait" useFirstPageNumber="1" r:id="rId1"/>
  <headerFooter alignWithMargins="0"/>
  <colBreaks count="1" manualBreakCount="1">
    <brk id="16" max="12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U48"/>
  <sheetViews>
    <sheetView zoomScaleNormal="100" workbookViewId="0">
      <pane xSplit="2" ySplit="3" topLeftCell="C4" activePane="bottomRight" state="frozen"/>
      <selection activeCell="F41" sqref="F41"/>
      <selection pane="topRight" activeCell="F41" sqref="F41"/>
      <selection pane="bottomLeft" activeCell="F41" sqref="F41"/>
      <selection pane="bottomRight"/>
    </sheetView>
  </sheetViews>
  <sheetFormatPr defaultColWidth="10.33203125" defaultRowHeight="11.25"/>
  <cols>
    <col min="1" max="1" width="4.6640625" style="31" bestFit="1" customWidth="1"/>
    <col min="2" max="2" width="31.6640625" style="31" bestFit="1" customWidth="1"/>
    <col min="3" max="72" width="10.83203125" style="31" customWidth="1"/>
    <col min="73" max="16384" width="10.33203125" style="31"/>
  </cols>
  <sheetData>
    <row r="1" spans="1:73" ht="21" customHeight="1">
      <c r="A1" s="273" t="s">
        <v>731</v>
      </c>
      <c r="BT1" s="118" t="s">
        <v>730</v>
      </c>
    </row>
    <row r="2" spans="1:73">
      <c r="A2" s="32"/>
      <c r="B2" s="33"/>
      <c r="C2" s="94">
        <v>1</v>
      </c>
      <c r="D2" s="94">
        <v>2</v>
      </c>
      <c r="E2" s="94">
        <v>3</v>
      </c>
      <c r="F2" s="94">
        <v>4</v>
      </c>
      <c r="G2" s="94">
        <v>5</v>
      </c>
      <c r="H2" s="94">
        <v>6</v>
      </c>
      <c r="I2" s="94">
        <v>7</v>
      </c>
      <c r="J2" s="94">
        <v>8</v>
      </c>
      <c r="K2" s="94">
        <v>9</v>
      </c>
      <c r="L2" s="94">
        <v>10</v>
      </c>
      <c r="M2" s="94">
        <v>11</v>
      </c>
      <c r="N2" s="94">
        <v>12</v>
      </c>
      <c r="O2" s="94">
        <v>13</v>
      </c>
      <c r="P2" s="94">
        <v>14</v>
      </c>
      <c r="Q2" s="94">
        <v>15</v>
      </c>
      <c r="R2" s="94">
        <v>16</v>
      </c>
      <c r="S2" s="94">
        <v>17</v>
      </c>
      <c r="T2" s="94">
        <v>18</v>
      </c>
      <c r="U2" s="94">
        <v>19</v>
      </c>
      <c r="V2" s="94">
        <v>20</v>
      </c>
      <c r="W2" s="94">
        <v>21</v>
      </c>
      <c r="X2" s="94">
        <v>22</v>
      </c>
      <c r="Y2" s="94">
        <v>23</v>
      </c>
      <c r="Z2" s="94">
        <v>24</v>
      </c>
      <c r="AA2" s="94">
        <v>25</v>
      </c>
      <c r="AB2" s="94">
        <v>26</v>
      </c>
      <c r="AC2" s="94">
        <v>27</v>
      </c>
      <c r="AD2" s="94">
        <v>28</v>
      </c>
      <c r="AE2" s="94" t="s">
        <v>500</v>
      </c>
      <c r="AF2" s="94">
        <v>29</v>
      </c>
      <c r="AG2" s="94">
        <v>30</v>
      </c>
      <c r="AH2" s="94">
        <v>31</v>
      </c>
      <c r="AI2" s="94">
        <v>32</v>
      </c>
      <c r="AJ2" s="94">
        <v>33</v>
      </c>
      <c r="AK2" s="94">
        <v>34</v>
      </c>
      <c r="AL2" s="94">
        <v>35</v>
      </c>
      <c r="AM2" s="94">
        <v>36</v>
      </c>
      <c r="AN2" s="534">
        <v>37</v>
      </c>
      <c r="AO2" s="534">
        <v>38</v>
      </c>
      <c r="AP2" s="534">
        <v>39</v>
      </c>
      <c r="AQ2" s="534">
        <v>40</v>
      </c>
      <c r="AR2" s="534">
        <v>41</v>
      </c>
      <c r="AS2" s="534">
        <v>42</v>
      </c>
      <c r="AT2" s="534">
        <v>43</v>
      </c>
      <c r="AU2" s="534">
        <v>44</v>
      </c>
      <c r="AV2" s="534">
        <v>45</v>
      </c>
      <c r="AW2" s="534">
        <v>46</v>
      </c>
      <c r="AX2" s="534">
        <v>47</v>
      </c>
      <c r="AY2" s="534">
        <v>48</v>
      </c>
      <c r="AZ2" s="534">
        <v>49</v>
      </c>
      <c r="BA2" s="534">
        <v>50</v>
      </c>
      <c r="BB2" s="534">
        <v>51</v>
      </c>
      <c r="BC2" s="534">
        <v>52</v>
      </c>
      <c r="BD2" s="534">
        <v>53</v>
      </c>
      <c r="BE2" s="534">
        <v>54</v>
      </c>
      <c r="BF2" s="534">
        <v>55</v>
      </c>
      <c r="BG2" s="534">
        <v>56</v>
      </c>
      <c r="BH2" s="534">
        <v>57</v>
      </c>
      <c r="BI2" s="534">
        <v>58</v>
      </c>
      <c r="BJ2" s="534">
        <v>59</v>
      </c>
      <c r="BK2" s="534">
        <v>60</v>
      </c>
      <c r="BL2" s="534">
        <v>61</v>
      </c>
      <c r="BM2" s="534">
        <v>62</v>
      </c>
      <c r="BN2" s="534">
        <v>63</v>
      </c>
      <c r="BO2" s="534">
        <v>64</v>
      </c>
      <c r="BP2" s="534">
        <v>65</v>
      </c>
      <c r="BQ2" s="534">
        <v>66</v>
      </c>
      <c r="BR2" s="534">
        <v>67</v>
      </c>
      <c r="BS2" s="534">
        <v>68</v>
      </c>
      <c r="BT2" s="534">
        <v>69</v>
      </c>
      <c r="BU2" s="535">
        <v>70</v>
      </c>
    </row>
    <row r="3" spans="1:73" ht="89.25" customHeight="1">
      <c r="A3" s="34"/>
      <c r="B3" s="35"/>
      <c r="C3" s="37" t="s">
        <v>336</v>
      </c>
      <c r="D3" s="37" t="s">
        <v>337</v>
      </c>
      <c r="E3" s="37" t="s">
        <v>745</v>
      </c>
      <c r="F3" s="37" t="s">
        <v>746</v>
      </c>
      <c r="G3" s="37" t="s">
        <v>747</v>
      </c>
      <c r="H3" s="37" t="s">
        <v>748</v>
      </c>
      <c r="I3" s="37" t="s">
        <v>749</v>
      </c>
      <c r="J3" s="37" t="s">
        <v>338</v>
      </c>
      <c r="K3" s="37" t="s">
        <v>339</v>
      </c>
      <c r="L3" s="37" t="s">
        <v>340</v>
      </c>
      <c r="M3" s="37" t="s">
        <v>341</v>
      </c>
      <c r="N3" s="37" t="s">
        <v>342</v>
      </c>
      <c r="O3" s="37" t="s">
        <v>343</v>
      </c>
      <c r="P3" s="37" t="s">
        <v>344</v>
      </c>
      <c r="Q3" s="37" t="s">
        <v>345</v>
      </c>
      <c r="R3" s="37" t="s">
        <v>346</v>
      </c>
      <c r="S3" s="37" t="s">
        <v>347</v>
      </c>
      <c r="T3" s="37" t="s">
        <v>348</v>
      </c>
      <c r="U3" s="37" t="s">
        <v>349</v>
      </c>
      <c r="V3" s="37" t="s">
        <v>350</v>
      </c>
      <c r="W3" s="37" t="s">
        <v>351</v>
      </c>
      <c r="X3" s="37" t="s">
        <v>352</v>
      </c>
      <c r="Y3" s="37" t="s">
        <v>353</v>
      </c>
      <c r="Z3" s="37" t="s">
        <v>354</v>
      </c>
      <c r="AA3" s="37" t="s">
        <v>355</v>
      </c>
      <c r="AB3" s="37" t="s">
        <v>356</v>
      </c>
      <c r="AC3" s="37" t="s">
        <v>357</v>
      </c>
      <c r="AD3" s="37" t="s">
        <v>358</v>
      </c>
      <c r="AE3" s="37" t="s">
        <v>744</v>
      </c>
      <c r="AF3" s="37" t="s">
        <v>359</v>
      </c>
      <c r="AG3" s="37" t="s">
        <v>360</v>
      </c>
      <c r="AH3" s="37" t="s">
        <v>361</v>
      </c>
      <c r="AI3" s="37" t="s">
        <v>362</v>
      </c>
      <c r="AJ3" s="37" t="s">
        <v>363</v>
      </c>
      <c r="AK3" s="37" t="s">
        <v>364</v>
      </c>
      <c r="AL3" s="37" t="s">
        <v>365</v>
      </c>
      <c r="AM3" s="37" t="s">
        <v>366</v>
      </c>
      <c r="AN3" s="402" t="s">
        <v>367</v>
      </c>
      <c r="AO3" s="402" t="s">
        <v>368</v>
      </c>
      <c r="AP3" s="402" t="s">
        <v>369</v>
      </c>
      <c r="AQ3" s="402" t="s">
        <v>370</v>
      </c>
      <c r="AR3" s="402" t="s">
        <v>371</v>
      </c>
      <c r="AS3" s="402" t="s">
        <v>372</v>
      </c>
      <c r="AT3" s="402" t="s">
        <v>373</v>
      </c>
      <c r="AU3" s="402" t="s">
        <v>374</v>
      </c>
      <c r="AV3" s="402" t="s">
        <v>375</v>
      </c>
      <c r="AW3" s="402" t="s">
        <v>376</v>
      </c>
      <c r="AX3" s="402" t="s">
        <v>377</v>
      </c>
      <c r="AY3" s="402" t="s">
        <v>373</v>
      </c>
      <c r="AZ3" s="402" t="s">
        <v>826</v>
      </c>
      <c r="BA3" s="402" t="s">
        <v>378</v>
      </c>
      <c r="BB3" s="402" t="s">
        <v>379</v>
      </c>
      <c r="BC3" s="402" t="s">
        <v>380</v>
      </c>
      <c r="BD3" s="402" t="s">
        <v>381</v>
      </c>
      <c r="BE3" s="402" t="s">
        <v>827</v>
      </c>
      <c r="BF3" s="402" t="s">
        <v>382</v>
      </c>
      <c r="BG3" s="402" t="s">
        <v>383</v>
      </c>
      <c r="BH3" s="402" t="s">
        <v>384</v>
      </c>
      <c r="BI3" s="402" t="s">
        <v>385</v>
      </c>
      <c r="BJ3" s="402" t="s">
        <v>386</v>
      </c>
      <c r="BK3" s="402" t="s">
        <v>750</v>
      </c>
      <c r="BL3" s="402" t="s">
        <v>387</v>
      </c>
      <c r="BM3" s="402" t="s">
        <v>388</v>
      </c>
      <c r="BN3" s="402" t="s">
        <v>389</v>
      </c>
      <c r="BO3" s="402" t="s">
        <v>390</v>
      </c>
      <c r="BP3" s="402" t="s">
        <v>391</v>
      </c>
      <c r="BQ3" s="402" t="s">
        <v>392</v>
      </c>
      <c r="BR3" s="402" t="s">
        <v>393</v>
      </c>
      <c r="BS3" s="402" t="s">
        <v>394</v>
      </c>
      <c r="BT3" s="402" t="s">
        <v>395</v>
      </c>
      <c r="BU3" s="569" t="s">
        <v>829</v>
      </c>
    </row>
    <row r="4" spans="1:73">
      <c r="A4" s="102">
        <v>1</v>
      </c>
      <c r="B4" s="41" t="s">
        <v>0</v>
      </c>
      <c r="C4" s="403">
        <f>SUM(建設IO!G6:G8)</f>
        <v>61038</v>
      </c>
      <c r="D4" s="403">
        <f>SUM(建設IO!H6:H8)</f>
        <v>20642</v>
      </c>
      <c r="E4" s="403">
        <f>SUM(建設IO!I6:I8)</f>
        <v>9109</v>
      </c>
      <c r="F4" s="403">
        <f>SUM(建設IO!J6:J8)</f>
        <v>1901</v>
      </c>
      <c r="G4" s="403">
        <f>SUM(建設IO!K6:K8)</f>
        <v>1833</v>
      </c>
      <c r="H4" s="403">
        <f>SUM(建設IO!L6:L8)</f>
        <v>68</v>
      </c>
      <c r="I4" s="403">
        <f>SUM(建設IO!M6:M8)</f>
        <v>7208</v>
      </c>
      <c r="J4" s="403">
        <f>SUM(建設IO!N6:N8)</f>
        <v>116</v>
      </c>
      <c r="K4" s="403">
        <f>SUM(建設IO!O6:O8)</f>
        <v>4669</v>
      </c>
      <c r="L4" s="403">
        <f>SUM(建設IO!P6:P8)</f>
        <v>4619</v>
      </c>
      <c r="M4" s="403">
        <f>SUM(建設IO!Q6:Q8)</f>
        <v>50</v>
      </c>
      <c r="N4" s="403">
        <f>SUM(建設IO!R6:R8)</f>
        <v>2396</v>
      </c>
      <c r="O4" s="403">
        <f>SUM(建設IO!S6:S8)</f>
        <v>952</v>
      </c>
      <c r="P4" s="403">
        <f>SUM(建設IO!T6:T8)</f>
        <v>1444</v>
      </c>
      <c r="Q4" s="403">
        <f>SUM(建設IO!U6:U8)</f>
        <v>27</v>
      </c>
      <c r="R4" s="403">
        <f>SUM(建設IO!V6:V8)</f>
        <v>11533</v>
      </c>
      <c r="S4" s="403">
        <f>SUM(建設IO!W6:W8)</f>
        <v>430</v>
      </c>
      <c r="T4" s="403">
        <f>SUM(建設IO!X6:X8)</f>
        <v>15</v>
      </c>
      <c r="U4" s="403">
        <f>SUM(建設IO!Y6:Y8)</f>
        <v>415</v>
      </c>
      <c r="V4" s="403">
        <f>SUM(建設IO!Z6:Z8)</f>
        <v>11103</v>
      </c>
      <c r="W4" s="403">
        <f>SUM(建設IO!AA6:AA8)</f>
        <v>102</v>
      </c>
      <c r="X4" s="403">
        <f>SUM(建設IO!AB6:AB8)</f>
        <v>178</v>
      </c>
      <c r="Y4" s="403">
        <f>SUM(建設IO!AC6:AC8)</f>
        <v>640</v>
      </c>
      <c r="Z4" s="403">
        <f>SUM(建設IO!AD6:AD8)</f>
        <v>1037</v>
      </c>
      <c r="AA4" s="403">
        <f>SUM(建設IO!AE6:AE8)</f>
        <v>3142</v>
      </c>
      <c r="AB4" s="403">
        <f>SUM(建設IO!AF6:AF8)</f>
        <v>1714</v>
      </c>
      <c r="AC4" s="403">
        <f>SUM(建設IO!AG6:AG8)</f>
        <v>4146</v>
      </c>
      <c r="AD4" s="403">
        <f>SUM(建設IO!AH6:AH8)</f>
        <v>144</v>
      </c>
      <c r="AE4" s="403">
        <f>SUM(建設IO!AI6:AI8)</f>
        <v>59</v>
      </c>
      <c r="AF4" s="403">
        <f>SUM(建設IO!AJ6:AJ8)</f>
        <v>40337</v>
      </c>
      <c r="AG4" s="403">
        <f>SUM(建設IO!AK6:AK8)</f>
        <v>28293</v>
      </c>
      <c r="AH4" s="403">
        <f>SUM(建設IO!AL6:AL8)</f>
        <v>19086</v>
      </c>
      <c r="AI4" s="403">
        <f>SUM(建設IO!AM6:AM8)</f>
        <v>18130</v>
      </c>
      <c r="AJ4" s="403">
        <f>SUM(建設IO!AN6:AN8)</f>
        <v>17797</v>
      </c>
      <c r="AK4" s="403">
        <f>SUM(建設IO!AO6:AO8)</f>
        <v>14396</v>
      </c>
      <c r="AL4" s="404">
        <f>SUM(建設IO!AP6:AP8)</f>
        <v>42</v>
      </c>
      <c r="AM4" s="403">
        <f>SUM(建設IO!AQ6:AQ8)</f>
        <v>12</v>
      </c>
      <c r="AN4" s="403">
        <f>SUM(建設IO!AR6:AR8)</f>
        <v>1491</v>
      </c>
      <c r="AO4" s="403">
        <f>SUM(建設IO!AS6:AS8)</f>
        <v>1855</v>
      </c>
      <c r="AP4" s="403">
        <f>SUM(建設IO!AT6:AT8)</f>
        <v>1</v>
      </c>
      <c r="AQ4" s="403">
        <f>SUM(建設IO!AU6:AU8)</f>
        <v>0</v>
      </c>
      <c r="AR4" s="403">
        <f>SUM(建設IO!AV6:AV8)</f>
        <v>333</v>
      </c>
      <c r="AS4" s="403">
        <f>SUM(建設IO!AW6:AW8)</f>
        <v>129</v>
      </c>
      <c r="AT4" s="403">
        <f>SUM(建設IO!AX6:AX8)</f>
        <v>30</v>
      </c>
      <c r="AU4" s="403">
        <f>SUM(建設IO!AY6:AY8)</f>
        <v>75</v>
      </c>
      <c r="AV4" s="403">
        <f>SUM(建設IO!AZ6:AZ8)</f>
        <v>2</v>
      </c>
      <c r="AW4" s="403">
        <f>SUM(建設IO!BA6:BA8)</f>
        <v>22</v>
      </c>
      <c r="AX4" s="403">
        <f>SUM(建設IO!BB6:BB8)</f>
        <v>204</v>
      </c>
      <c r="AY4" s="403">
        <f>SUM(建設IO!BC6:BC8)</f>
        <v>165</v>
      </c>
      <c r="AZ4" s="403">
        <f>SUM(建設IO!BD6:BD8)</f>
        <v>39</v>
      </c>
      <c r="BA4" s="403">
        <f>SUM(建設IO!BE6:BE8)</f>
        <v>956</v>
      </c>
      <c r="BB4" s="403">
        <f>SUM(建設IO!BF6:BF8)</f>
        <v>8546</v>
      </c>
      <c r="BC4" s="403">
        <f>SUM(建設IO!BG6:BG8)</f>
        <v>4623</v>
      </c>
      <c r="BD4" s="403">
        <f>SUM(建設IO!BH6:BH8)</f>
        <v>2794</v>
      </c>
      <c r="BE4" s="403">
        <f>SUM(建設IO!BI6:BI8)</f>
        <v>560</v>
      </c>
      <c r="BF4" s="403">
        <f>SUM(建設IO!BJ6:BJ8)</f>
        <v>31</v>
      </c>
      <c r="BG4" s="403">
        <f>SUM(建設IO!BK6:BK8)</f>
        <v>1238</v>
      </c>
      <c r="BH4" s="403">
        <f>SUM(建設IO!BL6:BL8)</f>
        <v>36</v>
      </c>
      <c r="BI4" s="403">
        <f>SUM(建設IO!BM6:BM8)</f>
        <v>76</v>
      </c>
      <c r="BJ4" s="403">
        <f>SUM(建設IO!BN6:BN8)</f>
        <v>70</v>
      </c>
      <c r="BK4" s="403">
        <f>SUM(建設IO!BO6:BO8)</f>
        <v>179</v>
      </c>
      <c r="BL4" s="403">
        <f>SUM(建設IO!BP6:BP8)</f>
        <v>2011</v>
      </c>
      <c r="BM4" s="403">
        <f>SUM(建設IO!BQ6:BQ8)</f>
        <v>1551</v>
      </c>
      <c r="BN4" s="403">
        <f>SUM(建設IO!BR6:BR8)</f>
        <v>661</v>
      </c>
      <c r="BO4" s="403">
        <f>SUM(建設IO!BS6:BS8)</f>
        <v>12044</v>
      </c>
      <c r="BP4" s="403">
        <f>SUM(建設IO!BT6:BT8)</f>
        <v>507</v>
      </c>
      <c r="BQ4" s="403">
        <f>SUM(建設IO!BU6:BU8)</f>
        <v>227</v>
      </c>
      <c r="BR4" s="403">
        <f>SUM(建設IO!BV6:BV8)</f>
        <v>7</v>
      </c>
      <c r="BS4" s="403">
        <f>SUM(建設IO!BW6:BW8)</f>
        <v>90</v>
      </c>
      <c r="BT4" s="403">
        <f>SUM(建設IO!BX6:BX8)</f>
        <v>2186</v>
      </c>
      <c r="BU4" s="405">
        <f>SUM(建設IO!BY6:BY8)</f>
        <v>9027</v>
      </c>
    </row>
    <row r="5" spans="1:73">
      <c r="A5" s="102">
        <v>2</v>
      </c>
      <c r="B5" s="41" t="s">
        <v>1</v>
      </c>
      <c r="C5" s="403">
        <f>建設IO!G9</f>
        <v>2234</v>
      </c>
      <c r="D5" s="403">
        <f>建設IO!H9</f>
        <v>345</v>
      </c>
      <c r="E5" s="403">
        <f>建設IO!I9</f>
        <v>195</v>
      </c>
      <c r="F5" s="403">
        <f>建設IO!J9</f>
        <v>163</v>
      </c>
      <c r="G5" s="403">
        <f>建設IO!K9</f>
        <v>158</v>
      </c>
      <c r="H5" s="403">
        <f>建設IO!L9</f>
        <v>5</v>
      </c>
      <c r="I5" s="403">
        <f>建設IO!M9</f>
        <v>32</v>
      </c>
      <c r="J5" s="403">
        <f>建設IO!N9</f>
        <v>1</v>
      </c>
      <c r="K5" s="403">
        <f>建設IO!O9</f>
        <v>16</v>
      </c>
      <c r="L5" s="403">
        <f>建設IO!P9</f>
        <v>15</v>
      </c>
      <c r="M5" s="403">
        <f>建設IO!Q9</f>
        <v>1</v>
      </c>
      <c r="N5" s="403">
        <f>建設IO!R9</f>
        <v>14</v>
      </c>
      <c r="O5" s="403">
        <f>建設IO!S9</f>
        <v>5</v>
      </c>
      <c r="P5" s="403">
        <f>建設IO!T9</f>
        <v>9</v>
      </c>
      <c r="Q5" s="403">
        <f>建設IO!U9</f>
        <v>1</v>
      </c>
      <c r="R5" s="403">
        <f>建設IO!V9</f>
        <v>150</v>
      </c>
      <c r="S5" s="403">
        <f>建設IO!W9</f>
        <v>15</v>
      </c>
      <c r="T5" s="403">
        <f>建設IO!X9</f>
        <v>2</v>
      </c>
      <c r="U5" s="403">
        <f>建設IO!Y9</f>
        <v>13</v>
      </c>
      <c r="V5" s="403">
        <f>建設IO!Z9</f>
        <v>135</v>
      </c>
      <c r="W5" s="403">
        <f>建設IO!AA9</f>
        <v>1</v>
      </c>
      <c r="X5" s="403">
        <f>建設IO!AB9</f>
        <v>6</v>
      </c>
      <c r="Y5" s="403">
        <f>建設IO!AC9</f>
        <v>3</v>
      </c>
      <c r="Z5" s="403">
        <f>建設IO!AD9</f>
        <v>9</v>
      </c>
      <c r="AA5" s="403">
        <f>建設IO!AE9</f>
        <v>30</v>
      </c>
      <c r="AB5" s="403">
        <f>建設IO!AF9</f>
        <v>24</v>
      </c>
      <c r="AC5" s="403">
        <f>建設IO!AG9</f>
        <v>60</v>
      </c>
      <c r="AD5" s="403">
        <f>建設IO!AH9</f>
        <v>2</v>
      </c>
      <c r="AE5" s="403">
        <f>建設IO!AI9</f>
        <v>319</v>
      </c>
      <c r="AF5" s="403">
        <f>建設IO!AJ9</f>
        <v>1570</v>
      </c>
      <c r="AG5" s="403">
        <f>建設IO!AK9</f>
        <v>1323</v>
      </c>
      <c r="AH5" s="403">
        <f>建設IO!AL9</f>
        <v>216</v>
      </c>
      <c r="AI5" s="403">
        <f>建設IO!AM9</f>
        <v>216</v>
      </c>
      <c r="AJ5" s="403">
        <f>建設IO!AN9</f>
        <v>210</v>
      </c>
      <c r="AK5" s="403">
        <f>建設IO!AO9</f>
        <v>201</v>
      </c>
      <c r="AL5" s="403">
        <f>建設IO!AP9</f>
        <v>0</v>
      </c>
      <c r="AM5" s="403">
        <f>建設IO!AQ9</f>
        <v>1</v>
      </c>
      <c r="AN5" s="403">
        <f>建設IO!AR9</f>
        <v>5</v>
      </c>
      <c r="AO5" s="403">
        <f>建設IO!AS9</f>
        <v>3</v>
      </c>
      <c r="AP5" s="403">
        <f>建設IO!AT9</f>
        <v>0</v>
      </c>
      <c r="AQ5" s="403">
        <f>建設IO!AU9</f>
        <v>0</v>
      </c>
      <c r="AR5" s="403">
        <f>建設IO!AV9</f>
        <v>6</v>
      </c>
      <c r="AS5" s="403">
        <f>建設IO!AW9</f>
        <v>3</v>
      </c>
      <c r="AT5" s="403">
        <f>建設IO!AX9</f>
        <v>3</v>
      </c>
      <c r="AU5" s="403">
        <f>建設IO!AY9</f>
        <v>0</v>
      </c>
      <c r="AV5" s="403">
        <f>建設IO!AZ9</f>
        <v>0</v>
      </c>
      <c r="AW5" s="403">
        <f>建設IO!BA9</f>
        <v>0</v>
      </c>
      <c r="AX5" s="403">
        <f>建設IO!BB9</f>
        <v>3</v>
      </c>
      <c r="AY5" s="403">
        <f>建設IO!BC9</f>
        <v>2</v>
      </c>
      <c r="AZ5" s="403">
        <f>建設IO!BD9</f>
        <v>1</v>
      </c>
      <c r="BA5" s="403">
        <f>建設IO!BE9</f>
        <v>0</v>
      </c>
      <c r="BB5" s="403">
        <f>建設IO!BF9</f>
        <v>106</v>
      </c>
      <c r="BC5" s="403">
        <f>建設IO!BG9</f>
        <v>14</v>
      </c>
      <c r="BD5" s="403">
        <f>建設IO!BH9</f>
        <v>2</v>
      </c>
      <c r="BE5" s="403">
        <f>建設IO!BI9</f>
        <v>0</v>
      </c>
      <c r="BF5" s="403">
        <f>建設IO!BJ9</f>
        <v>0</v>
      </c>
      <c r="BG5" s="403">
        <f>建設IO!BK9</f>
        <v>12</v>
      </c>
      <c r="BH5" s="403">
        <f>建設IO!BL9</f>
        <v>3</v>
      </c>
      <c r="BI5" s="403">
        <f>建設IO!BM9</f>
        <v>48</v>
      </c>
      <c r="BJ5" s="403">
        <f>建設IO!BN9</f>
        <v>0</v>
      </c>
      <c r="BK5" s="403">
        <f>建設IO!BO9</f>
        <v>0</v>
      </c>
      <c r="BL5" s="403">
        <f>建設IO!BP9</f>
        <v>39</v>
      </c>
      <c r="BM5" s="403">
        <f>建設IO!BQ9</f>
        <v>2</v>
      </c>
      <c r="BN5" s="403">
        <f>建設IO!BR9</f>
        <v>1001</v>
      </c>
      <c r="BO5" s="403">
        <f>建設IO!BS9</f>
        <v>247</v>
      </c>
      <c r="BP5" s="403">
        <f>建設IO!BT9</f>
        <v>24</v>
      </c>
      <c r="BQ5" s="403">
        <f>建設IO!BU9</f>
        <v>7</v>
      </c>
      <c r="BR5" s="403">
        <f>建設IO!BV9</f>
        <v>5</v>
      </c>
      <c r="BS5" s="403">
        <f>建設IO!BW9</f>
        <v>9</v>
      </c>
      <c r="BT5" s="403">
        <f>建設IO!BX9</f>
        <v>74</v>
      </c>
      <c r="BU5" s="405">
        <f>建設IO!BY9</f>
        <v>128</v>
      </c>
    </row>
    <row r="6" spans="1:73">
      <c r="A6" s="102">
        <v>3</v>
      </c>
      <c r="B6" s="41" t="s">
        <v>2</v>
      </c>
      <c r="C6" s="403">
        <f>建設IO!G10</f>
        <v>0</v>
      </c>
      <c r="D6" s="403">
        <f>建設IO!H10</f>
        <v>0</v>
      </c>
      <c r="E6" s="403">
        <f>建設IO!I10</f>
        <v>0</v>
      </c>
      <c r="F6" s="403">
        <f>建設IO!J10</f>
        <v>0</v>
      </c>
      <c r="G6" s="403">
        <f>建設IO!K10</f>
        <v>0</v>
      </c>
      <c r="H6" s="403">
        <f>建設IO!L10</f>
        <v>0</v>
      </c>
      <c r="I6" s="403">
        <f>建設IO!M10</f>
        <v>0</v>
      </c>
      <c r="J6" s="403">
        <f>建設IO!N10</f>
        <v>0</v>
      </c>
      <c r="K6" s="403">
        <f>建設IO!O10</f>
        <v>0</v>
      </c>
      <c r="L6" s="403">
        <f>建設IO!P10</f>
        <v>0</v>
      </c>
      <c r="M6" s="403">
        <f>建設IO!Q10</f>
        <v>0</v>
      </c>
      <c r="N6" s="403">
        <f>建設IO!R10</f>
        <v>0</v>
      </c>
      <c r="O6" s="403">
        <f>建設IO!S10</f>
        <v>0</v>
      </c>
      <c r="P6" s="403">
        <f>建設IO!T10</f>
        <v>0</v>
      </c>
      <c r="Q6" s="403">
        <f>建設IO!U10</f>
        <v>0</v>
      </c>
      <c r="R6" s="403">
        <f>建設IO!V10</f>
        <v>0</v>
      </c>
      <c r="S6" s="403">
        <f>建設IO!W10</f>
        <v>0</v>
      </c>
      <c r="T6" s="403">
        <f>建設IO!X10</f>
        <v>0</v>
      </c>
      <c r="U6" s="403">
        <f>建設IO!Y10</f>
        <v>0</v>
      </c>
      <c r="V6" s="403">
        <f>建設IO!Z10</f>
        <v>0</v>
      </c>
      <c r="W6" s="403">
        <f>建設IO!AA10</f>
        <v>0</v>
      </c>
      <c r="X6" s="403">
        <f>建設IO!AB10</f>
        <v>0</v>
      </c>
      <c r="Y6" s="403">
        <f>建設IO!AC10</f>
        <v>0</v>
      </c>
      <c r="Z6" s="403">
        <f>建設IO!AD10</f>
        <v>0</v>
      </c>
      <c r="AA6" s="403">
        <f>建設IO!AE10</f>
        <v>0</v>
      </c>
      <c r="AB6" s="403">
        <f>建設IO!AF10</f>
        <v>0</v>
      </c>
      <c r="AC6" s="403">
        <f>建設IO!AG10</f>
        <v>0</v>
      </c>
      <c r="AD6" s="403">
        <f>建設IO!AH10</f>
        <v>0</v>
      </c>
      <c r="AE6" s="403">
        <f>建設IO!AI10</f>
        <v>0</v>
      </c>
      <c r="AF6" s="403">
        <f>建設IO!AJ10</f>
        <v>0</v>
      </c>
      <c r="AG6" s="403">
        <f>建設IO!AK10</f>
        <v>0</v>
      </c>
      <c r="AH6" s="403">
        <f>建設IO!AL10</f>
        <v>0</v>
      </c>
      <c r="AI6" s="403">
        <f>建設IO!AM10</f>
        <v>0</v>
      </c>
      <c r="AJ6" s="403">
        <f>建設IO!AN10</f>
        <v>0</v>
      </c>
      <c r="AK6" s="403">
        <f>建設IO!AO10</f>
        <v>0</v>
      </c>
      <c r="AL6" s="403">
        <f>建設IO!AP10</f>
        <v>0</v>
      </c>
      <c r="AM6" s="403">
        <f>建設IO!AQ10</f>
        <v>0</v>
      </c>
      <c r="AN6" s="403">
        <f>建設IO!AR10</f>
        <v>0</v>
      </c>
      <c r="AO6" s="403">
        <f>建設IO!AS10</f>
        <v>0</v>
      </c>
      <c r="AP6" s="403">
        <f>建設IO!AT10</f>
        <v>0</v>
      </c>
      <c r="AQ6" s="403">
        <f>建設IO!AU10</f>
        <v>0</v>
      </c>
      <c r="AR6" s="403">
        <f>建設IO!AV10</f>
        <v>0</v>
      </c>
      <c r="AS6" s="403">
        <f>建設IO!AW10</f>
        <v>0</v>
      </c>
      <c r="AT6" s="403">
        <f>建設IO!AX10</f>
        <v>0</v>
      </c>
      <c r="AU6" s="403">
        <f>建設IO!AY10</f>
        <v>0</v>
      </c>
      <c r="AV6" s="403">
        <f>建設IO!AZ10</f>
        <v>0</v>
      </c>
      <c r="AW6" s="403">
        <f>建設IO!BA10</f>
        <v>0</v>
      </c>
      <c r="AX6" s="403">
        <f>建設IO!BB10</f>
        <v>0</v>
      </c>
      <c r="AY6" s="403">
        <f>建設IO!BC10</f>
        <v>0</v>
      </c>
      <c r="AZ6" s="403">
        <f>建設IO!BD10</f>
        <v>0</v>
      </c>
      <c r="BA6" s="403">
        <f>建設IO!BE10</f>
        <v>0</v>
      </c>
      <c r="BB6" s="403">
        <f>建設IO!BF10</f>
        <v>0</v>
      </c>
      <c r="BC6" s="403">
        <f>建設IO!BG10</f>
        <v>0</v>
      </c>
      <c r="BD6" s="403">
        <f>建設IO!BH10</f>
        <v>0</v>
      </c>
      <c r="BE6" s="403">
        <f>建設IO!BI10</f>
        <v>0</v>
      </c>
      <c r="BF6" s="403">
        <f>建設IO!BJ10</f>
        <v>0</v>
      </c>
      <c r="BG6" s="403">
        <f>建設IO!BK10</f>
        <v>0</v>
      </c>
      <c r="BH6" s="403">
        <f>建設IO!BL10</f>
        <v>0</v>
      </c>
      <c r="BI6" s="403">
        <f>建設IO!BM10</f>
        <v>0</v>
      </c>
      <c r="BJ6" s="403">
        <f>建設IO!BN10</f>
        <v>0</v>
      </c>
      <c r="BK6" s="403">
        <f>建設IO!BO10</f>
        <v>0</v>
      </c>
      <c r="BL6" s="403">
        <f>建設IO!BP10</f>
        <v>0</v>
      </c>
      <c r="BM6" s="403">
        <f>建設IO!BQ10</f>
        <v>0</v>
      </c>
      <c r="BN6" s="403">
        <f>建設IO!BR10</f>
        <v>0</v>
      </c>
      <c r="BO6" s="403">
        <f>建設IO!BS10</f>
        <v>0</v>
      </c>
      <c r="BP6" s="403">
        <f>建設IO!BT10</f>
        <v>0</v>
      </c>
      <c r="BQ6" s="403">
        <f>建設IO!BU10</f>
        <v>0</v>
      </c>
      <c r="BR6" s="403">
        <f>建設IO!BV10</f>
        <v>0</v>
      </c>
      <c r="BS6" s="403">
        <f>建設IO!BW10</f>
        <v>0</v>
      </c>
      <c r="BT6" s="403">
        <f>建設IO!BX10</f>
        <v>0</v>
      </c>
      <c r="BU6" s="405">
        <f>建設IO!BY10</f>
        <v>0</v>
      </c>
    </row>
    <row r="7" spans="1:73">
      <c r="A7" s="102">
        <v>6</v>
      </c>
      <c r="B7" s="41" t="s">
        <v>3</v>
      </c>
      <c r="C7" s="403">
        <f>SUM(建設IO!G11:G12)</f>
        <v>378409</v>
      </c>
      <c r="D7" s="403">
        <f>SUM(建設IO!H11:H12)</f>
        <v>63757</v>
      </c>
      <c r="E7" s="403">
        <f>SUM(建設IO!I11:I12)</f>
        <v>30742</v>
      </c>
      <c r="F7" s="403">
        <f>SUM(建設IO!J11:J12)</f>
        <v>17325</v>
      </c>
      <c r="G7" s="403">
        <f>SUM(建設IO!K11:K12)</f>
        <v>16967</v>
      </c>
      <c r="H7" s="403">
        <f>SUM(建設IO!L11:L12)</f>
        <v>358</v>
      </c>
      <c r="I7" s="403">
        <f>SUM(建設IO!M11:M12)</f>
        <v>13417</v>
      </c>
      <c r="J7" s="403">
        <f>SUM(建設IO!N11:N12)</f>
        <v>139</v>
      </c>
      <c r="K7" s="403">
        <f>SUM(建設IO!O11:O12)</f>
        <v>7561</v>
      </c>
      <c r="L7" s="403">
        <f>SUM(建設IO!P11:P12)</f>
        <v>7417</v>
      </c>
      <c r="M7" s="403">
        <f>SUM(建設IO!Q11:Q12)</f>
        <v>144</v>
      </c>
      <c r="N7" s="403">
        <f>SUM(建設IO!R11:R12)</f>
        <v>5605</v>
      </c>
      <c r="O7" s="403">
        <f>SUM(建設IO!S11:S12)</f>
        <v>1640</v>
      </c>
      <c r="P7" s="403">
        <f>SUM(建設IO!T11:T12)</f>
        <v>3965</v>
      </c>
      <c r="Q7" s="403">
        <f>SUM(建設IO!U11:U12)</f>
        <v>112</v>
      </c>
      <c r="R7" s="403">
        <f>SUM(建設IO!V11:V12)</f>
        <v>33015</v>
      </c>
      <c r="S7" s="403">
        <f>SUM(建設IO!W11:W12)</f>
        <v>2490</v>
      </c>
      <c r="T7" s="403">
        <f>SUM(建設IO!X11:X12)</f>
        <v>511</v>
      </c>
      <c r="U7" s="403">
        <f>SUM(建設IO!Y11:Y12)</f>
        <v>1979</v>
      </c>
      <c r="V7" s="403">
        <f>SUM(建設IO!Z11:Z12)</f>
        <v>30525</v>
      </c>
      <c r="W7" s="403">
        <f>SUM(建設IO!AA11:AA12)</f>
        <v>320</v>
      </c>
      <c r="X7" s="403">
        <f>SUM(建設IO!AB11:AB12)</f>
        <v>837</v>
      </c>
      <c r="Y7" s="403">
        <f>SUM(建設IO!AC11:AC12)</f>
        <v>1512</v>
      </c>
      <c r="Z7" s="403">
        <f>SUM(建設IO!AD11:AD12)</f>
        <v>2006</v>
      </c>
      <c r="AA7" s="403">
        <f>SUM(建設IO!AE11:AE12)</f>
        <v>6404</v>
      </c>
      <c r="AB7" s="403">
        <f>SUM(建設IO!AF11:AF12)</f>
        <v>7930</v>
      </c>
      <c r="AC7" s="403">
        <f>SUM(建設IO!AG11:AG12)</f>
        <v>10913</v>
      </c>
      <c r="AD7" s="403">
        <f>SUM(建設IO!AH11:AH12)</f>
        <v>603</v>
      </c>
      <c r="AE7" s="403">
        <f>SUM(建設IO!AI11:AI12)</f>
        <v>954</v>
      </c>
      <c r="AF7" s="403">
        <f>SUM(建設IO!AJ11:AJ12)</f>
        <v>313698</v>
      </c>
      <c r="AG7" s="403">
        <f>SUM(建設IO!AK11:AK12)</f>
        <v>191909</v>
      </c>
      <c r="AH7" s="403">
        <f>SUM(建設IO!AL11:AL12)</f>
        <v>85381</v>
      </c>
      <c r="AI7" s="403">
        <f>SUM(建設IO!AM11:AM12)</f>
        <v>82021</v>
      </c>
      <c r="AJ7" s="403">
        <f>SUM(建設IO!AN11:AN12)</f>
        <v>73035</v>
      </c>
      <c r="AK7" s="403">
        <f>SUM(建設IO!AO11:AO12)</f>
        <v>51858</v>
      </c>
      <c r="AL7" s="403">
        <f>SUM(建設IO!AP11:AP12)</f>
        <v>4830</v>
      </c>
      <c r="AM7" s="403">
        <f>SUM(建設IO!AQ11:AQ12)</f>
        <v>1542</v>
      </c>
      <c r="AN7" s="403">
        <f>SUM(建設IO!AR11:AR12)</f>
        <v>6421</v>
      </c>
      <c r="AO7" s="403">
        <f>SUM(建設IO!AS11:AS12)</f>
        <v>8102</v>
      </c>
      <c r="AP7" s="403">
        <f>SUM(建設IO!AT11:AT12)</f>
        <v>182</v>
      </c>
      <c r="AQ7" s="403">
        <f>SUM(建設IO!AU11:AU12)</f>
        <v>100</v>
      </c>
      <c r="AR7" s="403">
        <f>SUM(建設IO!AV11:AV12)</f>
        <v>8986</v>
      </c>
      <c r="AS7" s="403">
        <f>SUM(建設IO!AW11:AW12)</f>
        <v>7280</v>
      </c>
      <c r="AT7" s="403">
        <f>SUM(建設IO!AX11:AX12)</f>
        <v>6375</v>
      </c>
      <c r="AU7" s="403">
        <f>SUM(建設IO!AY11:AY12)</f>
        <v>546</v>
      </c>
      <c r="AV7" s="403">
        <f>SUM(建設IO!AZ11:AZ12)</f>
        <v>313</v>
      </c>
      <c r="AW7" s="403">
        <f>SUM(建設IO!BA11:BA12)</f>
        <v>46</v>
      </c>
      <c r="AX7" s="403">
        <f>SUM(建設IO!BB11:BB12)</f>
        <v>1706</v>
      </c>
      <c r="AY7" s="403">
        <f>SUM(建設IO!BC11:BC12)</f>
        <v>1387</v>
      </c>
      <c r="AZ7" s="403">
        <f>SUM(建設IO!BD11:BD12)</f>
        <v>319</v>
      </c>
      <c r="BA7" s="403">
        <f>SUM(建設IO!BE11:BE12)</f>
        <v>3360</v>
      </c>
      <c r="BB7" s="403">
        <f>SUM(建設IO!BF11:BF12)</f>
        <v>76643</v>
      </c>
      <c r="BC7" s="403">
        <f>SUM(建設IO!BG11:BG12)</f>
        <v>18573</v>
      </c>
      <c r="BD7" s="403">
        <f>SUM(建設IO!BH11:BH12)</f>
        <v>13421</v>
      </c>
      <c r="BE7" s="403">
        <f>SUM(建設IO!BI11:BI12)</f>
        <v>1530</v>
      </c>
      <c r="BF7" s="403">
        <f>SUM(建設IO!BJ11:BJ12)</f>
        <v>2838</v>
      </c>
      <c r="BG7" s="403">
        <f>SUM(建設IO!BK11:BK12)</f>
        <v>784</v>
      </c>
      <c r="BH7" s="403">
        <f>SUM(建設IO!BL11:BL12)</f>
        <v>6760</v>
      </c>
      <c r="BI7" s="403">
        <f>SUM(建設IO!BM11:BM12)</f>
        <v>17719</v>
      </c>
      <c r="BJ7" s="403">
        <f>SUM(建設IO!BN11:BN12)</f>
        <v>13650</v>
      </c>
      <c r="BK7" s="403">
        <f>SUM(建設IO!BO11:BO12)</f>
        <v>4195</v>
      </c>
      <c r="BL7" s="403">
        <f>SUM(建設IO!BP11:BP12)</f>
        <v>3274</v>
      </c>
      <c r="BM7" s="403">
        <f>SUM(建設IO!BQ11:BQ12)</f>
        <v>12472</v>
      </c>
      <c r="BN7" s="403">
        <f>SUM(建設IO!BR11:BR12)</f>
        <v>29885</v>
      </c>
      <c r="BO7" s="403">
        <f>SUM(建設IO!BS11:BS12)</f>
        <v>121789</v>
      </c>
      <c r="BP7" s="403">
        <f>SUM(建設IO!BT11:BT12)</f>
        <v>16466</v>
      </c>
      <c r="BQ7" s="403">
        <f>SUM(建設IO!BU11:BU12)</f>
        <v>2951</v>
      </c>
      <c r="BR7" s="403">
        <f>SUM(建設IO!BV11:BV12)</f>
        <v>212</v>
      </c>
      <c r="BS7" s="403">
        <f>SUM(建設IO!BW11:BW12)</f>
        <v>18611</v>
      </c>
      <c r="BT7" s="403">
        <f>SUM(建設IO!BX11:BX12)</f>
        <v>31463</v>
      </c>
      <c r="BU7" s="405">
        <f>SUM(建設IO!BY11:BY12)</f>
        <v>52086</v>
      </c>
    </row>
    <row r="8" spans="1:73">
      <c r="A8" s="103">
        <v>11</v>
      </c>
      <c r="B8" s="42" t="s">
        <v>4</v>
      </c>
      <c r="C8" s="406">
        <f>SUM(建設IO!G13:G16)</f>
        <v>1513</v>
      </c>
      <c r="D8" s="406">
        <f>SUM(建設IO!H13:H16)</f>
        <v>0</v>
      </c>
      <c r="E8" s="406">
        <f>SUM(建設IO!I13:I16)</f>
        <v>0</v>
      </c>
      <c r="F8" s="406">
        <f>SUM(建設IO!J13:J16)</f>
        <v>0</v>
      </c>
      <c r="G8" s="406">
        <f>SUM(建設IO!K13:K16)</f>
        <v>0</v>
      </c>
      <c r="H8" s="406">
        <f>SUM(建設IO!L13:L16)</f>
        <v>0</v>
      </c>
      <c r="I8" s="406">
        <f>SUM(建設IO!M13:M16)</f>
        <v>0</v>
      </c>
      <c r="J8" s="406">
        <f>SUM(建設IO!N13:N16)</f>
        <v>0</v>
      </c>
      <c r="K8" s="406">
        <f>SUM(建設IO!O13:O16)</f>
        <v>0</v>
      </c>
      <c r="L8" s="406">
        <f>SUM(建設IO!P13:P16)</f>
        <v>0</v>
      </c>
      <c r="M8" s="406">
        <f>SUM(建設IO!Q13:Q16)</f>
        <v>0</v>
      </c>
      <c r="N8" s="406">
        <f>SUM(建設IO!R13:R16)</f>
        <v>0</v>
      </c>
      <c r="O8" s="406">
        <f>SUM(建設IO!S13:S16)</f>
        <v>0</v>
      </c>
      <c r="P8" s="406">
        <f>SUM(建設IO!T13:T16)</f>
        <v>0</v>
      </c>
      <c r="Q8" s="406">
        <f>SUM(建設IO!U13:U16)</f>
        <v>0</v>
      </c>
      <c r="R8" s="406">
        <f>SUM(建設IO!V13:V16)</f>
        <v>0</v>
      </c>
      <c r="S8" s="406">
        <f>SUM(建設IO!W13:W16)</f>
        <v>0</v>
      </c>
      <c r="T8" s="406">
        <f>SUM(建設IO!X13:X16)</f>
        <v>0</v>
      </c>
      <c r="U8" s="406">
        <f>SUM(建設IO!Y13:Y16)</f>
        <v>0</v>
      </c>
      <c r="V8" s="406">
        <f>SUM(建設IO!Z13:Z16)</f>
        <v>0</v>
      </c>
      <c r="W8" s="406">
        <f>SUM(建設IO!AA13:AA16)</f>
        <v>0</v>
      </c>
      <c r="X8" s="406">
        <f>SUM(建設IO!AB13:AB16)</f>
        <v>0</v>
      </c>
      <c r="Y8" s="406">
        <f>SUM(建設IO!AC13:AC16)</f>
        <v>0</v>
      </c>
      <c r="Z8" s="406">
        <f>SUM(建設IO!AD13:AD16)</f>
        <v>0</v>
      </c>
      <c r="AA8" s="406">
        <f>SUM(建設IO!AE13:AE16)</f>
        <v>0</v>
      </c>
      <c r="AB8" s="406">
        <f>SUM(建設IO!AF13:AF16)</f>
        <v>0</v>
      </c>
      <c r="AC8" s="406">
        <f>SUM(建設IO!AG13:AG16)</f>
        <v>0</v>
      </c>
      <c r="AD8" s="406">
        <f>SUM(建設IO!AH13:AH16)</f>
        <v>0</v>
      </c>
      <c r="AE8" s="406">
        <f>SUM(建設IO!AI13:AI16)</f>
        <v>0</v>
      </c>
      <c r="AF8" s="406">
        <f>SUM(建設IO!AJ13:AJ16)</f>
        <v>1513</v>
      </c>
      <c r="AG8" s="406">
        <f>SUM(建設IO!AK13:AK16)</f>
        <v>1513</v>
      </c>
      <c r="AH8" s="406">
        <f>SUM(建設IO!AL13:AL16)</f>
        <v>0</v>
      </c>
      <c r="AI8" s="406">
        <f>SUM(建設IO!AM13:AM16)</f>
        <v>0</v>
      </c>
      <c r="AJ8" s="406">
        <f>SUM(建設IO!AN13:AN16)</f>
        <v>0</v>
      </c>
      <c r="AK8" s="406">
        <f>SUM(建設IO!AO13:AO16)</f>
        <v>0</v>
      </c>
      <c r="AL8" s="406">
        <f>SUM(建設IO!AP13:AP16)</f>
        <v>0</v>
      </c>
      <c r="AM8" s="406">
        <f>SUM(建設IO!AQ13:AQ16)</f>
        <v>0</v>
      </c>
      <c r="AN8" s="406">
        <f>SUM(建設IO!AR13:AR16)</f>
        <v>0</v>
      </c>
      <c r="AO8" s="406">
        <f>SUM(建設IO!AS13:AS16)</f>
        <v>0</v>
      </c>
      <c r="AP8" s="406">
        <f>SUM(建設IO!AT13:AT16)</f>
        <v>0</v>
      </c>
      <c r="AQ8" s="406">
        <f>SUM(建設IO!AU13:AU16)</f>
        <v>0</v>
      </c>
      <c r="AR8" s="406">
        <f>SUM(建設IO!AV13:AV16)</f>
        <v>0</v>
      </c>
      <c r="AS8" s="406">
        <f>SUM(建設IO!AW13:AW16)</f>
        <v>0</v>
      </c>
      <c r="AT8" s="406">
        <f>SUM(建設IO!AX13:AX16)</f>
        <v>0</v>
      </c>
      <c r="AU8" s="406">
        <f>SUM(建設IO!AY13:AY16)</f>
        <v>0</v>
      </c>
      <c r="AV8" s="406">
        <f>SUM(建設IO!AZ13:AZ16)</f>
        <v>0</v>
      </c>
      <c r="AW8" s="406">
        <f>SUM(建設IO!BA13:BA16)</f>
        <v>0</v>
      </c>
      <c r="AX8" s="406">
        <f>SUM(建設IO!BB13:BB16)</f>
        <v>0</v>
      </c>
      <c r="AY8" s="406">
        <f>SUM(建設IO!BC13:BC16)</f>
        <v>0</v>
      </c>
      <c r="AZ8" s="406">
        <f>SUM(建設IO!BD13:BD16)</f>
        <v>0</v>
      </c>
      <c r="BA8" s="406">
        <f>SUM(建設IO!BE13:BE16)</f>
        <v>0</v>
      </c>
      <c r="BB8" s="406">
        <f>SUM(建設IO!BF13:BF16)</f>
        <v>0</v>
      </c>
      <c r="BC8" s="406">
        <f>SUM(建設IO!BG13:BG16)</f>
        <v>0</v>
      </c>
      <c r="BD8" s="406">
        <f>SUM(建設IO!BH13:BH16)</f>
        <v>0</v>
      </c>
      <c r="BE8" s="406">
        <f>SUM(建設IO!BI13:BI16)</f>
        <v>0</v>
      </c>
      <c r="BF8" s="406">
        <f>SUM(建設IO!BJ13:BJ16)</f>
        <v>0</v>
      </c>
      <c r="BG8" s="406">
        <f>SUM(建設IO!BK13:BK16)</f>
        <v>0</v>
      </c>
      <c r="BH8" s="406">
        <f>SUM(建設IO!BL13:BL16)</f>
        <v>0</v>
      </c>
      <c r="BI8" s="406">
        <f>SUM(建設IO!BM13:BM16)</f>
        <v>0</v>
      </c>
      <c r="BJ8" s="406">
        <f>SUM(建設IO!BN13:BN16)</f>
        <v>0</v>
      </c>
      <c r="BK8" s="406">
        <f>SUM(建設IO!BO13:BO16)</f>
        <v>0</v>
      </c>
      <c r="BL8" s="406">
        <f>SUM(建設IO!BP13:BP16)</f>
        <v>0</v>
      </c>
      <c r="BM8" s="406">
        <f>SUM(建設IO!BQ13:BQ16)</f>
        <v>0</v>
      </c>
      <c r="BN8" s="406">
        <f>SUM(建設IO!BR13:BR16)</f>
        <v>1513</v>
      </c>
      <c r="BO8" s="406">
        <f>SUM(建設IO!BS13:BS16)</f>
        <v>0</v>
      </c>
      <c r="BP8" s="406">
        <f>SUM(建設IO!BT13:BT16)</f>
        <v>0</v>
      </c>
      <c r="BQ8" s="406">
        <f>SUM(建設IO!BU13:BU16)</f>
        <v>0</v>
      </c>
      <c r="BR8" s="406">
        <f>SUM(建設IO!BV13:BV16)</f>
        <v>0</v>
      </c>
      <c r="BS8" s="406">
        <f>SUM(建設IO!BW13:BW16)</f>
        <v>0</v>
      </c>
      <c r="BT8" s="406">
        <f>SUM(建設IO!BX13:BX16)</f>
        <v>0</v>
      </c>
      <c r="BU8" s="407">
        <f>SUM(建設IO!BY13:BY16)</f>
        <v>0</v>
      </c>
    </row>
    <row r="9" spans="1:73">
      <c r="A9" s="102">
        <v>15</v>
      </c>
      <c r="B9" s="41" t="s">
        <v>5</v>
      </c>
      <c r="C9" s="403">
        <f>SUM(建設IO!G17:G18)</f>
        <v>178277</v>
      </c>
      <c r="D9" s="403">
        <f>SUM(建設IO!H17:H18)</f>
        <v>111416</v>
      </c>
      <c r="E9" s="403">
        <f>SUM(建設IO!I17:I18)</f>
        <v>51574</v>
      </c>
      <c r="F9" s="403">
        <f>SUM(建設IO!J17:J18)</f>
        <v>25379</v>
      </c>
      <c r="G9" s="403">
        <f>SUM(建設IO!K17:K18)</f>
        <v>24606</v>
      </c>
      <c r="H9" s="403">
        <f>SUM(建設IO!L17:L18)</f>
        <v>773</v>
      </c>
      <c r="I9" s="403">
        <f>SUM(建設IO!M17:M18)</f>
        <v>26195</v>
      </c>
      <c r="J9" s="403">
        <f>SUM(建設IO!N17:N18)</f>
        <v>495</v>
      </c>
      <c r="K9" s="403">
        <f>SUM(建設IO!O17:O18)</f>
        <v>14663</v>
      </c>
      <c r="L9" s="403">
        <f>SUM(建設IO!P17:P18)</f>
        <v>14504</v>
      </c>
      <c r="M9" s="403">
        <f>SUM(建設IO!Q17:Q18)</f>
        <v>159</v>
      </c>
      <c r="N9" s="403">
        <f>SUM(建設IO!R17:R18)</f>
        <v>10658</v>
      </c>
      <c r="O9" s="403">
        <f>SUM(建設IO!S17:S18)</f>
        <v>4557</v>
      </c>
      <c r="P9" s="403">
        <f>SUM(建設IO!T17:T18)</f>
        <v>6101</v>
      </c>
      <c r="Q9" s="403">
        <f>SUM(建設IO!U17:U18)</f>
        <v>379</v>
      </c>
      <c r="R9" s="403">
        <f>SUM(建設IO!V17:V18)</f>
        <v>59842</v>
      </c>
      <c r="S9" s="403">
        <f>SUM(建設IO!W17:W18)</f>
        <v>2791</v>
      </c>
      <c r="T9" s="403">
        <f>SUM(建設IO!X17:X18)</f>
        <v>124</v>
      </c>
      <c r="U9" s="403">
        <f>SUM(建設IO!Y17:Y18)</f>
        <v>2667</v>
      </c>
      <c r="V9" s="403">
        <f>SUM(建設IO!Z17:Z18)</f>
        <v>57051</v>
      </c>
      <c r="W9" s="403">
        <f>SUM(建設IO!AA17:AA18)</f>
        <v>328</v>
      </c>
      <c r="X9" s="403">
        <f>SUM(建設IO!AB17:AB18)</f>
        <v>3575</v>
      </c>
      <c r="Y9" s="403">
        <f>SUM(建設IO!AC17:AC18)</f>
        <v>590</v>
      </c>
      <c r="Z9" s="403">
        <f>SUM(建設IO!AD17:AD18)</f>
        <v>4089</v>
      </c>
      <c r="AA9" s="403">
        <f>SUM(建設IO!AE17:AE18)</f>
        <v>17207</v>
      </c>
      <c r="AB9" s="403">
        <f>SUM(建設IO!AF17:AF18)</f>
        <v>4350</v>
      </c>
      <c r="AC9" s="403">
        <f>SUM(建設IO!AG17:AG18)</f>
        <v>26223</v>
      </c>
      <c r="AD9" s="403">
        <f>SUM(建設IO!AH17:AH18)</f>
        <v>689</v>
      </c>
      <c r="AE9" s="403">
        <f>SUM(建設IO!AI17:AI18)</f>
        <v>37982</v>
      </c>
      <c r="AF9" s="403">
        <f>SUM(建設IO!AJ17:AJ18)</f>
        <v>28879</v>
      </c>
      <c r="AG9" s="403">
        <f>SUM(建設IO!AK17:AK18)</f>
        <v>16485</v>
      </c>
      <c r="AH9" s="403">
        <f>SUM(建設IO!AL17:AL18)</f>
        <v>8085</v>
      </c>
      <c r="AI9" s="403">
        <f>SUM(建設IO!AM17:AM18)</f>
        <v>7752</v>
      </c>
      <c r="AJ9" s="403">
        <f>SUM(建設IO!AN17:AN18)</f>
        <v>6312</v>
      </c>
      <c r="AK9" s="403">
        <f>SUM(建設IO!AO17:AO18)</f>
        <v>2515</v>
      </c>
      <c r="AL9" s="403">
        <f>SUM(建設IO!AP17:AP18)</f>
        <v>176</v>
      </c>
      <c r="AM9" s="403">
        <f>SUM(建設IO!AQ17:AQ18)</f>
        <v>497</v>
      </c>
      <c r="AN9" s="403">
        <f>SUM(建設IO!AR17:AR18)</f>
        <v>1965</v>
      </c>
      <c r="AO9" s="403">
        <f>SUM(建設IO!AS17:AS18)</f>
        <v>1085</v>
      </c>
      <c r="AP9" s="403">
        <f>SUM(建設IO!AT17:AT18)</f>
        <v>26</v>
      </c>
      <c r="AQ9" s="403">
        <f>SUM(建設IO!AU17:AU18)</f>
        <v>48</v>
      </c>
      <c r="AR9" s="403">
        <f>SUM(建設IO!AV17:AV18)</f>
        <v>1440</v>
      </c>
      <c r="AS9" s="403">
        <f>SUM(建設IO!AW17:AW18)</f>
        <v>1299</v>
      </c>
      <c r="AT9" s="403">
        <f>SUM(建設IO!AX17:AX18)</f>
        <v>966</v>
      </c>
      <c r="AU9" s="403">
        <f>SUM(建設IO!AY17:AY18)</f>
        <v>191</v>
      </c>
      <c r="AV9" s="403">
        <f>SUM(建設IO!AZ17:AZ18)</f>
        <v>122</v>
      </c>
      <c r="AW9" s="403">
        <f>SUM(建設IO!BA17:BA18)</f>
        <v>20</v>
      </c>
      <c r="AX9" s="403">
        <f>SUM(建設IO!BB17:BB18)</f>
        <v>141</v>
      </c>
      <c r="AY9" s="403">
        <f>SUM(建設IO!BC17:BC18)</f>
        <v>113</v>
      </c>
      <c r="AZ9" s="403">
        <f>SUM(建設IO!BD17:BD18)</f>
        <v>28</v>
      </c>
      <c r="BA9" s="403">
        <f>SUM(建設IO!BE17:BE18)</f>
        <v>333</v>
      </c>
      <c r="BB9" s="403">
        <f>SUM(建設IO!BF17:BF18)</f>
        <v>7920</v>
      </c>
      <c r="BC9" s="403">
        <f>SUM(建設IO!BG17:BG18)</f>
        <v>2555</v>
      </c>
      <c r="BD9" s="403">
        <f>SUM(建設IO!BH17:BH18)</f>
        <v>1556</v>
      </c>
      <c r="BE9" s="403">
        <f>SUM(建設IO!BI17:BI18)</f>
        <v>287</v>
      </c>
      <c r="BF9" s="403">
        <f>SUM(建設IO!BJ17:BJ18)</f>
        <v>118</v>
      </c>
      <c r="BG9" s="403">
        <f>SUM(建設IO!BK17:BK18)</f>
        <v>594</v>
      </c>
      <c r="BH9" s="403">
        <f>SUM(建設IO!BL17:BL18)</f>
        <v>2857</v>
      </c>
      <c r="BI9" s="403">
        <f>SUM(建設IO!BM17:BM18)</f>
        <v>728</v>
      </c>
      <c r="BJ9" s="403">
        <f>SUM(建設IO!BN17:BN18)</f>
        <v>158</v>
      </c>
      <c r="BK9" s="403">
        <f>SUM(建設IO!BO17:BO18)</f>
        <v>301</v>
      </c>
      <c r="BL9" s="403">
        <f>SUM(建設IO!BP17:BP18)</f>
        <v>442</v>
      </c>
      <c r="BM9" s="403">
        <f>SUM(建設IO!BQ17:BQ18)</f>
        <v>879</v>
      </c>
      <c r="BN9" s="403">
        <f>SUM(建設IO!BR17:BR18)</f>
        <v>480</v>
      </c>
      <c r="BO9" s="403">
        <f>SUM(建設IO!BS17:BS18)</f>
        <v>12394</v>
      </c>
      <c r="BP9" s="403">
        <f>SUM(建設IO!BT17:BT18)</f>
        <v>2066</v>
      </c>
      <c r="BQ9" s="403">
        <f>SUM(建設IO!BU17:BU18)</f>
        <v>1272</v>
      </c>
      <c r="BR9" s="403">
        <f>SUM(建設IO!BV17:BV18)</f>
        <v>316</v>
      </c>
      <c r="BS9" s="403">
        <f>SUM(建設IO!BW17:BW18)</f>
        <v>2167</v>
      </c>
      <c r="BT9" s="403">
        <f>SUM(建設IO!BX17:BX18)</f>
        <v>1700</v>
      </c>
      <c r="BU9" s="405">
        <f>SUM(建設IO!BY17:BY18)</f>
        <v>4873</v>
      </c>
    </row>
    <row r="10" spans="1:73">
      <c r="A10" s="102">
        <v>16</v>
      </c>
      <c r="B10" s="41" t="s">
        <v>6</v>
      </c>
      <c r="C10" s="403">
        <f>SUM(建設IO!G19:G22)</f>
        <v>2756170</v>
      </c>
      <c r="D10" s="403">
        <f>SUM(建設IO!H19:H22)</f>
        <v>2303156</v>
      </c>
      <c r="E10" s="403">
        <f>SUM(建設IO!I19:I22)</f>
        <v>1999545</v>
      </c>
      <c r="F10" s="403">
        <f>SUM(建設IO!J19:J22)</f>
        <v>1479967</v>
      </c>
      <c r="G10" s="403">
        <f>SUM(建設IO!K19:K22)</f>
        <v>1428265</v>
      </c>
      <c r="H10" s="403">
        <f>SUM(建設IO!L19:L22)</f>
        <v>51702</v>
      </c>
      <c r="I10" s="403">
        <f>SUM(建設IO!M19:M22)</f>
        <v>519578</v>
      </c>
      <c r="J10" s="403">
        <f>SUM(建設IO!N19:N22)</f>
        <v>5203</v>
      </c>
      <c r="K10" s="403">
        <f>SUM(建設IO!O19:O22)</f>
        <v>222338</v>
      </c>
      <c r="L10" s="403">
        <f>SUM(建設IO!P19:P22)</f>
        <v>217147</v>
      </c>
      <c r="M10" s="403">
        <f>SUM(建設IO!Q19:Q22)</f>
        <v>5191</v>
      </c>
      <c r="N10" s="403">
        <f>SUM(建設IO!R19:R22)</f>
        <v>286230</v>
      </c>
      <c r="O10" s="403">
        <f>SUM(建設IO!S19:S22)</f>
        <v>53436</v>
      </c>
      <c r="P10" s="403">
        <f>SUM(建設IO!T19:T22)</f>
        <v>232794</v>
      </c>
      <c r="Q10" s="403">
        <f>SUM(建設IO!U19:U22)</f>
        <v>5807</v>
      </c>
      <c r="R10" s="403">
        <f>SUM(建設IO!V19:V22)</f>
        <v>303611</v>
      </c>
      <c r="S10" s="403">
        <f>SUM(建設IO!W19:W22)</f>
        <v>68335</v>
      </c>
      <c r="T10" s="403">
        <f>SUM(建設IO!X19:X22)</f>
        <v>4567</v>
      </c>
      <c r="U10" s="403">
        <f>SUM(建設IO!Y19:Y22)</f>
        <v>63768</v>
      </c>
      <c r="V10" s="403">
        <f>SUM(建設IO!Z19:Z22)</f>
        <v>235276</v>
      </c>
      <c r="W10" s="403">
        <f>SUM(建設IO!AA19:AA22)</f>
        <v>903</v>
      </c>
      <c r="X10" s="403">
        <f>SUM(建設IO!AB19:AB22)</f>
        <v>11225</v>
      </c>
      <c r="Y10" s="403">
        <f>SUM(建設IO!AC19:AC22)</f>
        <v>4060</v>
      </c>
      <c r="Z10" s="403">
        <f>SUM(建設IO!AD19:AD22)</f>
        <v>37177</v>
      </c>
      <c r="AA10" s="403">
        <f>SUM(建設IO!AE19:AE22)</f>
        <v>80305</v>
      </c>
      <c r="AB10" s="403">
        <f>SUM(建設IO!AF19:AF22)</f>
        <v>16201</v>
      </c>
      <c r="AC10" s="403">
        <f>SUM(建設IO!AG19:AG22)</f>
        <v>83189</v>
      </c>
      <c r="AD10" s="403">
        <f>SUM(建設IO!AH19:AH22)</f>
        <v>2216</v>
      </c>
      <c r="AE10" s="403">
        <f>SUM(建設IO!AI19:AI22)</f>
        <v>392026</v>
      </c>
      <c r="AF10" s="403">
        <f>SUM(建設IO!AJ19:AJ22)</f>
        <v>60988</v>
      </c>
      <c r="AG10" s="403">
        <f>SUM(建設IO!AK19:AK22)</f>
        <v>23152</v>
      </c>
      <c r="AH10" s="403">
        <f>SUM(建設IO!AL19:AL22)</f>
        <v>13459</v>
      </c>
      <c r="AI10" s="403">
        <f>SUM(建設IO!AM19:AM22)</f>
        <v>12128</v>
      </c>
      <c r="AJ10" s="403">
        <f>SUM(建設IO!AN19:AN22)</f>
        <v>6053</v>
      </c>
      <c r="AK10" s="403">
        <f>SUM(建設IO!AO19:AO22)</f>
        <v>2269</v>
      </c>
      <c r="AL10" s="403">
        <f>SUM(建設IO!AP19:AP22)</f>
        <v>74</v>
      </c>
      <c r="AM10" s="403">
        <f>SUM(建設IO!AQ19:AQ22)</f>
        <v>361</v>
      </c>
      <c r="AN10" s="403">
        <f>SUM(建設IO!AR19:AR22)</f>
        <v>2170</v>
      </c>
      <c r="AO10" s="403">
        <f>SUM(建設IO!AS19:AS22)</f>
        <v>1123</v>
      </c>
      <c r="AP10" s="403">
        <f>SUM(建設IO!AT19:AT22)</f>
        <v>17</v>
      </c>
      <c r="AQ10" s="403">
        <f>SUM(建設IO!AU19:AU22)</f>
        <v>39</v>
      </c>
      <c r="AR10" s="403">
        <f>SUM(建設IO!AV19:AV22)</f>
        <v>6075</v>
      </c>
      <c r="AS10" s="403">
        <f>SUM(建設IO!AW19:AW22)</f>
        <v>5982</v>
      </c>
      <c r="AT10" s="403">
        <f>SUM(建設IO!AX19:AX22)</f>
        <v>5863</v>
      </c>
      <c r="AU10" s="403">
        <f>SUM(建設IO!AY19:AY22)</f>
        <v>65</v>
      </c>
      <c r="AV10" s="403">
        <f>SUM(建設IO!AZ19:AZ22)</f>
        <v>44</v>
      </c>
      <c r="AW10" s="403">
        <f>SUM(建設IO!BA19:BA22)</f>
        <v>10</v>
      </c>
      <c r="AX10" s="403">
        <f>SUM(建設IO!BB19:BB22)</f>
        <v>93</v>
      </c>
      <c r="AY10" s="403">
        <f>SUM(建設IO!BC19:BC22)</f>
        <v>73</v>
      </c>
      <c r="AZ10" s="403">
        <f>SUM(建設IO!BD19:BD22)</f>
        <v>20</v>
      </c>
      <c r="BA10" s="403">
        <f>SUM(建設IO!BE19:BE22)</f>
        <v>1331</v>
      </c>
      <c r="BB10" s="403">
        <f>SUM(建設IO!BF19:BF22)</f>
        <v>6612</v>
      </c>
      <c r="BC10" s="403">
        <f>SUM(建設IO!BG19:BG22)</f>
        <v>951</v>
      </c>
      <c r="BD10" s="403">
        <f>SUM(建設IO!BH19:BH22)</f>
        <v>417</v>
      </c>
      <c r="BE10" s="403">
        <f>SUM(建設IO!BI19:BI22)</f>
        <v>67</v>
      </c>
      <c r="BF10" s="403">
        <f>SUM(建設IO!BJ19:BJ22)</f>
        <v>27</v>
      </c>
      <c r="BG10" s="403">
        <f>SUM(建設IO!BK19:BK22)</f>
        <v>440</v>
      </c>
      <c r="BH10" s="403">
        <f>SUM(建設IO!BL19:BL22)</f>
        <v>2121</v>
      </c>
      <c r="BI10" s="403">
        <f>SUM(建設IO!BM19:BM22)</f>
        <v>610</v>
      </c>
      <c r="BJ10" s="403">
        <f>SUM(建設IO!BN19:BN22)</f>
        <v>656</v>
      </c>
      <c r="BK10" s="403">
        <f>SUM(建設IO!BO19:BO22)</f>
        <v>91</v>
      </c>
      <c r="BL10" s="403">
        <f>SUM(建設IO!BP19:BP22)</f>
        <v>2066</v>
      </c>
      <c r="BM10" s="403">
        <f>SUM(建設IO!BQ19:BQ22)</f>
        <v>117</v>
      </c>
      <c r="BN10" s="403">
        <f>SUM(建設IO!BR19:BR22)</f>
        <v>3081</v>
      </c>
      <c r="BO10" s="403">
        <f>SUM(建設IO!BS19:BS22)</f>
        <v>37836</v>
      </c>
      <c r="BP10" s="403">
        <f>SUM(建設IO!BT19:BT22)</f>
        <v>12404</v>
      </c>
      <c r="BQ10" s="403">
        <f>SUM(建設IO!BU19:BU22)</f>
        <v>2026</v>
      </c>
      <c r="BR10" s="403">
        <f>SUM(建設IO!BV19:BV22)</f>
        <v>371</v>
      </c>
      <c r="BS10" s="403">
        <f>SUM(建設IO!BW19:BW22)</f>
        <v>4122</v>
      </c>
      <c r="BT10" s="403">
        <f>SUM(建設IO!BX19:BX22)</f>
        <v>6761</v>
      </c>
      <c r="BU10" s="405">
        <f>SUM(建設IO!BY19:BY22)</f>
        <v>12152</v>
      </c>
    </row>
    <row r="11" spans="1:73">
      <c r="A11" s="102">
        <v>20</v>
      </c>
      <c r="B11" s="41" t="s">
        <v>7</v>
      </c>
      <c r="C11" s="403">
        <f>SUM(建設IO!G24:G31)</f>
        <v>307089</v>
      </c>
      <c r="D11" s="403">
        <f>SUM(建設IO!H24:H31)</f>
        <v>179552</v>
      </c>
      <c r="E11" s="403">
        <f>SUM(建設IO!I24:I31)</f>
        <v>114283</v>
      </c>
      <c r="F11" s="403">
        <f>SUM(建設IO!J24:J31)</f>
        <v>63597</v>
      </c>
      <c r="G11" s="403">
        <f>SUM(建設IO!K24:K31)</f>
        <v>60753</v>
      </c>
      <c r="H11" s="403">
        <f>SUM(建設IO!L24:L31)</f>
        <v>2844</v>
      </c>
      <c r="I11" s="403">
        <f>SUM(建設IO!M24:M31)</f>
        <v>50686</v>
      </c>
      <c r="J11" s="403">
        <f>SUM(建設IO!N24:N31)</f>
        <v>808</v>
      </c>
      <c r="K11" s="403">
        <f>SUM(建設IO!O24:O31)</f>
        <v>31207</v>
      </c>
      <c r="L11" s="403">
        <f>SUM(建設IO!P24:P31)</f>
        <v>29605</v>
      </c>
      <c r="M11" s="403">
        <f>SUM(建設IO!Q24:Q31)</f>
        <v>1602</v>
      </c>
      <c r="N11" s="403">
        <f>SUM(建設IO!R24:R31)</f>
        <v>17408</v>
      </c>
      <c r="O11" s="403">
        <f>SUM(建設IO!S24:S31)</f>
        <v>9056</v>
      </c>
      <c r="P11" s="403">
        <f>SUM(建設IO!T24:T31)</f>
        <v>8352</v>
      </c>
      <c r="Q11" s="403">
        <f>SUM(建設IO!U24:U31)</f>
        <v>1263</v>
      </c>
      <c r="R11" s="403">
        <f>SUM(建設IO!V24:V31)</f>
        <v>65269</v>
      </c>
      <c r="S11" s="403">
        <f>SUM(建設IO!W24:W31)</f>
        <v>3727</v>
      </c>
      <c r="T11" s="403">
        <f>SUM(建設IO!X24:X31)</f>
        <v>219</v>
      </c>
      <c r="U11" s="403">
        <f>SUM(建設IO!Y24:Y31)</f>
        <v>3508</v>
      </c>
      <c r="V11" s="403">
        <f>SUM(建設IO!Z24:Z31)</f>
        <v>61542</v>
      </c>
      <c r="W11" s="403">
        <f>SUM(建設IO!AA24:AA31)</f>
        <v>878</v>
      </c>
      <c r="X11" s="403">
        <f>SUM(建設IO!AB24:AB31)</f>
        <v>2411</v>
      </c>
      <c r="Y11" s="403">
        <f>SUM(建設IO!AC24:AC31)</f>
        <v>1483</v>
      </c>
      <c r="Z11" s="403">
        <f>SUM(建設IO!AD24:AD31)</f>
        <v>6740</v>
      </c>
      <c r="AA11" s="403">
        <f>SUM(建設IO!AE24:AE31)</f>
        <v>13733</v>
      </c>
      <c r="AB11" s="403">
        <f>SUM(建設IO!AF24:AF31)</f>
        <v>14043</v>
      </c>
      <c r="AC11" s="403">
        <f>SUM(建設IO!AG24:AG31)</f>
        <v>21708</v>
      </c>
      <c r="AD11" s="403">
        <f>SUM(建設IO!AH24:AH31)</f>
        <v>546</v>
      </c>
      <c r="AE11" s="403">
        <f>SUM(建設IO!AI24:AI31)</f>
        <v>65372</v>
      </c>
      <c r="AF11" s="403">
        <f>SUM(建設IO!AJ24:AJ31)</f>
        <v>62165</v>
      </c>
      <c r="AG11" s="403">
        <f>SUM(建設IO!AK24:AK31)</f>
        <v>34553</v>
      </c>
      <c r="AH11" s="403">
        <f>SUM(建設IO!AL24:AL31)</f>
        <v>22396</v>
      </c>
      <c r="AI11" s="403">
        <f>SUM(建設IO!AM24:AM31)</f>
        <v>22197</v>
      </c>
      <c r="AJ11" s="403">
        <f>SUM(建設IO!AN24:AN31)</f>
        <v>18078</v>
      </c>
      <c r="AK11" s="403">
        <f>SUM(建設IO!AO24:AO31)</f>
        <v>3662</v>
      </c>
      <c r="AL11" s="403">
        <f>SUM(建設IO!AP24:AP31)</f>
        <v>253</v>
      </c>
      <c r="AM11" s="403">
        <f>SUM(建設IO!AQ24:AQ31)</f>
        <v>2647</v>
      </c>
      <c r="AN11" s="403">
        <f>SUM(建設IO!AR24:AR31)</f>
        <v>10844</v>
      </c>
      <c r="AO11" s="403">
        <f>SUM(建設IO!AS24:AS31)</f>
        <v>551</v>
      </c>
      <c r="AP11" s="403">
        <f>SUM(建設IO!AT24:AT31)</f>
        <v>27</v>
      </c>
      <c r="AQ11" s="403">
        <f>SUM(建設IO!AU24:AU31)</f>
        <v>94</v>
      </c>
      <c r="AR11" s="403">
        <f>SUM(建設IO!AV24:AV31)</f>
        <v>4119</v>
      </c>
      <c r="AS11" s="403">
        <f>SUM(建設IO!AW24:AW31)</f>
        <v>3679</v>
      </c>
      <c r="AT11" s="403">
        <f>SUM(建設IO!AX24:AX31)</f>
        <v>2625</v>
      </c>
      <c r="AU11" s="403">
        <f>SUM(建設IO!AY24:AY31)</f>
        <v>285</v>
      </c>
      <c r="AV11" s="403">
        <f>SUM(建設IO!AZ24:AZ31)</f>
        <v>584</v>
      </c>
      <c r="AW11" s="403">
        <f>SUM(建設IO!BA24:BA31)</f>
        <v>185</v>
      </c>
      <c r="AX11" s="403">
        <f>SUM(建設IO!BB24:BB31)</f>
        <v>440</v>
      </c>
      <c r="AY11" s="403">
        <f>SUM(建設IO!BC24:BC31)</f>
        <v>356</v>
      </c>
      <c r="AZ11" s="403">
        <f>SUM(建設IO!BD24:BD31)</f>
        <v>84</v>
      </c>
      <c r="BA11" s="403">
        <f>SUM(建設IO!BE24:BE31)</f>
        <v>199</v>
      </c>
      <c r="BB11" s="403">
        <f>SUM(建設IO!BF24:BF31)</f>
        <v>7698</v>
      </c>
      <c r="BC11" s="403">
        <f>SUM(建設IO!BG24:BG31)</f>
        <v>2992</v>
      </c>
      <c r="BD11" s="403">
        <f>SUM(建設IO!BH24:BH31)</f>
        <v>2286</v>
      </c>
      <c r="BE11" s="403">
        <f>SUM(建設IO!BI24:BI31)</f>
        <v>346</v>
      </c>
      <c r="BF11" s="403">
        <f>SUM(建設IO!BJ24:BJ31)</f>
        <v>80</v>
      </c>
      <c r="BG11" s="403">
        <f>SUM(建設IO!BK24:BK31)</f>
        <v>280</v>
      </c>
      <c r="BH11" s="403">
        <f>SUM(建設IO!BL24:BL31)</f>
        <v>1830</v>
      </c>
      <c r="BI11" s="403">
        <f>SUM(建設IO!BM24:BM31)</f>
        <v>1051</v>
      </c>
      <c r="BJ11" s="403">
        <f>SUM(建設IO!BN24:BN31)</f>
        <v>390</v>
      </c>
      <c r="BK11" s="403">
        <f>SUM(建設IO!BO24:BO31)</f>
        <v>64</v>
      </c>
      <c r="BL11" s="403">
        <f>SUM(建設IO!BP24:BP31)</f>
        <v>1109</v>
      </c>
      <c r="BM11" s="403">
        <f>SUM(建設IO!BQ24:BQ31)</f>
        <v>262</v>
      </c>
      <c r="BN11" s="403">
        <f>SUM(建設IO!BR24:BR31)</f>
        <v>4459</v>
      </c>
      <c r="BO11" s="403">
        <f>SUM(建設IO!BS24:BS31)</f>
        <v>27612</v>
      </c>
      <c r="BP11" s="403">
        <f>SUM(建設IO!BT24:BT31)</f>
        <v>7545</v>
      </c>
      <c r="BQ11" s="403">
        <f>SUM(建設IO!BU24:BU31)</f>
        <v>1144</v>
      </c>
      <c r="BR11" s="403">
        <f>SUM(建設IO!BV24:BV31)</f>
        <v>328</v>
      </c>
      <c r="BS11" s="403">
        <f>SUM(建設IO!BW24:BW31)</f>
        <v>7153</v>
      </c>
      <c r="BT11" s="403">
        <f>SUM(建設IO!BX24:BX31)</f>
        <v>3940</v>
      </c>
      <c r="BU11" s="405">
        <f>SUM(建設IO!BY24:BY31)</f>
        <v>7502</v>
      </c>
    </row>
    <row r="12" spans="1:73">
      <c r="A12" s="102">
        <v>21</v>
      </c>
      <c r="B12" s="41" t="s">
        <v>8</v>
      </c>
      <c r="C12" s="403">
        <f>SUM(建設IO!G32:G33)</f>
        <v>724702</v>
      </c>
      <c r="D12" s="403">
        <f>SUM(建設IO!H32:H33)</f>
        <v>90436</v>
      </c>
      <c r="E12" s="403">
        <f>SUM(建設IO!I32:I33)</f>
        <v>30379</v>
      </c>
      <c r="F12" s="403">
        <f>SUM(建設IO!J32:J33)</f>
        <v>4170</v>
      </c>
      <c r="G12" s="403">
        <f>SUM(建設IO!K32:K33)</f>
        <v>4042</v>
      </c>
      <c r="H12" s="403">
        <f>SUM(建設IO!L32:L33)</f>
        <v>128</v>
      </c>
      <c r="I12" s="403">
        <f>SUM(建設IO!M32:M33)</f>
        <v>26209</v>
      </c>
      <c r="J12" s="403">
        <f>SUM(建設IO!N32:N33)</f>
        <v>445</v>
      </c>
      <c r="K12" s="403">
        <f>SUM(建設IO!O32:O33)</f>
        <v>18405</v>
      </c>
      <c r="L12" s="403">
        <f>SUM(建設IO!P32:P33)</f>
        <v>18293</v>
      </c>
      <c r="M12" s="403">
        <f>SUM(建設IO!Q32:Q33)</f>
        <v>112</v>
      </c>
      <c r="N12" s="403">
        <f>SUM(建設IO!R32:R33)</f>
        <v>6814</v>
      </c>
      <c r="O12" s="403">
        <f>SUM(建設IO!S32:S33)</f>
        <v>4124</v>
      </c>
      <c r="P12" s="403">
        <f>SUM(建設IO!T32:T33)</f>
        <v>2690</v>
      </c>
      <c r="Q12" s="403">
        <f>SUM(建設IO!U32:U33)</f>
        <v>545</v>
      </c>
      <c r="R12" s="403">
        <f>SUM(建設IO!V32:V33)</f>
        <v>60057</v>
      </c>
      <c r="S12" s="403">
        <f>SUM(建設IO!W32:W33)</f>
        <v>885</v>
      </c>
      <c r="T12" s="403">
        <f>SUM(建設IO!X32:X33)</f>
        <v>181</v>
      </c>
      <c r="U12" s="403">
        <f>SUM(建設IO!Y32:Y33)</f>
        <v>704</v>
      </c>
      <c r="V12" s="403">
        <f>SUM(建設IO!Z32:Z33)</f>
        <v>59172</v>
      </c>
      <c r="W12" s="403">
        <f>SUM(建設IO!AA32:AA33)</f>
        <v>989</v>
      </c>
      <c r="X12" s="403">
        <f>SUM(建設IO!AB32:AB33)</f>
        <v>2116</v>
      </c>
      <c r="Y12" s="403">
        <f>SUM(建設IO!AC32:AC33)</f>
        <v>4618</v>
      </c>
      <c r="Z12" s="403">
        <f>SUM(建設IO!AD32:AD33)</f>
        <v>3339</v>
      </c>
      <c r="AA12" s="403">
        <f>SUM(建設IO!AE32:AE33)</f>
        <v>14876</v>
      </c>
      <c r="AB12" s="403">
        <f>SUM(建設IO!AF32:AF33)</f>
        <v>14425</v>
      </c>
      <c r="AC12" s="403">
        <f>SUM(建設IO!AG32:AG33)</f>
        <v>18187</v>
      </c>
      <c r="AD12" s="403">
        <f>SUM(建設IO!AH32:AH33)</f>
        <v>622</v>
      </c>
      <c r="AE12" s="403">
        <f>SUM(建設IO!AI32:AI33)</f>
        <v>19704</v>
      </c>
      <c r="AF12" s="403">
        <f>SUM(建設IO!AJ32:AJ33)</f>
        <v>614562</v>
      </c>
      <c r="AG12" s="403">
        <f>SUM(建設IO!AK32:AK33)</f>
        <v>470427</v>
      </c>
      <c r="AH12" s="403">
        <f>SUM(建設IO!AL32:AL33)</f>
        <v>346693</v>
      </c>
      <c r="AI12" s="403">
        <f>SUM(建設IO!AM32:AM33)</f>
        <v>340106</v>
      </c>
      <c r="AJ12" s="403">
        <f>SUM(建設IO!AN32:AN33)</f>
        <v>275009</v>
      </c>
      <c r="AK12" s="403">
        <f>SUM(建設IO!AO32:AO33)</f>
        <v>82185</v>
      </c>
      <c r="AL12" s="403">
        <f>SUM(建設IO!AP32:AP33)</f>
        <v>23639</v>
      </c>
      <c r="AM12" s="403">
        <f>SUM(建設IO!AQ32:AQ33)</f>
        <v>2430</v>
      </c>
      <c r="AN12" s="403">
        <f>SUM(建設IO!AR32:AR33)</f>
        <v>147449</v>
      </c>
      <c r="AO12" s="403">
        <f>SUM(建設IO!AS32:AS33)</f>
        <v>18102</v>
      </c>
      <c r="AP12" s="403">
        <f>SUM(建設IO!AT32:AT33)</f>
        <v>1025</v>
      </c>
      <c r="AQ12" s="403">
        <f>SUM(建設IO!AU32:AU33)</f>
        <v>179</v>
      </c>
      <c r="AR12" s="403">
        <f>SUM(建設IO!AV32:AV33)</f>
        <v>65097</v>
      </c>
      <c r="AS12" s="403">
        <f>SUM(建設IO!AW32:AW33)</f>
        <v>57349</v>
      </c>
      <c r="AT12" s="403">
        <f>SUM(建設IO!AX32:AX33)</f>
        <v>28824</v>
      </c>
      <c r="AU12" s="403">
        <f>SUM(建設IO!AY32:AY33)</f>
        <v>3279</v>
      </c>
      <c r="AV12" s="403">
        <f>SUM(建設IO!AZ32:AZ33)</f>
        <v>22947</v>
      </c>
      <c r="AW12" s="403">
        <f>SUM(建設IO!BA32:BA33)</f>
        <v>2299</v>
      </c>
      <c r="AX12" s="403">
        <f>SUM(建設IO!BB32:BB33)</f>
        <v>7748</v>
      </c>
      <c r="AY12" s="403">
        <f>SUM(建設IO!BC32:BC33)</f>
        <v>6297</v>
      </c>
      <c r="AZ12" s="403">
        <f>SUM(建設IO!BD32:BD33)</f>
        <v>1451</v>
      </c>
      <c r="BA12" s="403">
        <f>SUM(建設IO!BE32:BE33)</f>
        <v>6587</v>
      </c>
      <c r="BB12" s="403">
        <f>SUM(建設IO!BF32:BF33)</f>
        <v>96303</v>
      </c>
      <c r="BC12" s="403">
        <f>SUM(建設IO!BG32:BG33)</f>
        <v>26836</v>
      </c>
      <c r="BD12" s="403">
        <f>SUM(建設IO!BH32:BH33)</f>
        <v>19891</v>
      </c>
      <c r="BE12" s="403">
        <f>SUM(建設IO!BI32:BI33)</f>
        <v>3942</v>
      </c>
      <c r="BF12" s="403">
        <f>SUM(建設IO!BJ32:BJ33)</f>
        <v>1007</v>
      </c>
      <c r="BG12" s="403">
        <f>SUM(建設IO!BK32:BK33)</f>
        <v>1996</v>
      </c>
      <c r="BH12" s="403">
        <f>SUM(建設IO!BL32:BL33)</f>
        <v>28150</v>
      </c>
      <c r="BI12" s="403">
        <f>SUM(建設IO!BM32:BM33)</f>
        <v>15496</v>
      </c>
      <c r="BJ12" s="403">
        <f>SUM(建設IO!BN32:BN33)</f>
        <v>8654</v>
      </c>
      <c r="BK12" s="403">
        <f>SUM(建設IO!BO32:BO33)</f>
        <v>3272</v>
      </c>
      <c r="BL12" s="403">
        <f>SUM(建設IO!BP32:BP33)</f>
        <v>3472</v>
      </c>
      <c r="BM12" s="403">
        <f>SUM(建設IO!BQ32:BQ33)</f>
        <v>10423</v>
      </c>
      <c r="BN12" s="403">
        <f>SUM(建設IO!BR32:BR33)</f>
        <v>27431</v>
      </c>
      <c r="BO12" s="403">
        <f>SUM(建設IO!BS32:BS33)</f>
        <v>144135</v>
      </c>
      <c r="BP12" s="403">
        <f>SUM(建設IO!BT32:BT33)</f>
        <v>8912</v>
      </c>
      <c r="BQ12" s="403">
        <f>SUM(建設IO!BU32:BU33)</f>
        <v>6402</v>
      </c>
      <c r="BR12" s="403">
        <f>SUM(建設IO!BV32:BV33)</f>
        <v>562</v>
      </c>
      <c r="BS12" s="403">
        <f>SUM(建設IO!BW32:BW33)</f>
        <v>27745</v>
      </c>
      <c r="BT12" s="403">
        <f>SUM(建設IO!BX32:BX33)</f>
        <v>27272</v>
      </c>
      <c r="BU12" s="405">
        <f>SUM(建設IO!BY32:BY33)</f>
        <v>73242</v>
      </c>
    </row>
    <row r="13" spans="1:73">
      <c r="A13" s="103">
        <v>25</v>
      </c>
      <c r="B13" s="42" t="s">
        <v>9</v>
      </c>
      <c r="C13" s="406">
        <f>SUM(建設IO!G37:G40)</f>
        <v>2981153</v>
      </c>
      <c r="D13" s="406">
        <f>SUM(建設IO!H37:H40)</f>
        <v>1433059</v>
      </c>
      <c r="E13" s="406">
        <f>SUM(建設IO!I37:I40)</f>
        <v>714814</v>
      </c>
      <c r="F13" s="406">
        <f>SUM(建設IO!J37:J40)</f>
        <v>344994</v>
      </c>
      <c r="G13" s="406">
        <f>SUM(建設IO!K37:K40)</f>
        <v>334856</v>
      </c>
      <c r="H13" s="406">
        <f>SUM(建設IO!L37:L40)</f>
        <v>10138</v>
      </c>
      <c r="I13" s="406">
        <f>SUM(建設IO!M37:M40)</f>
        <v>369820</v>
      </c>
      <c r="J13" s="406">
        <f>SUM(建設IO!N37:N40)</f>
        <v>4925</v>
      </c>
      <c r="K13" s="406">
        <f>SUM(建設IO!O37:O40)</f>
        <v>242269</v>
      </c>
      <c r="L13" s="406">
        <f>SUM(建設IO!P37:P40)</f>
        <v>233723</v>
      </c>
      <c r="M13" s="406">
        <f>SUM(建設IO!Q37:Q40)</f>
        <v>8546</v>
      </c>
      <c r="N13" s="406">
        <f>SUM(建設IO!R37:R40)</f>
        <v>118267</v>
      </c>
      <c r="O13" s="406">
        <f>SUM(建設IO!S37:S40)</f>
        <v>44924</v>
      </c>
      <c r="P13" s="406">
        <f>SUM(建設IO!T37:T40)</f>
        <v>73343</v>
      </c>
      <c r="Q13" s="406">
        <f>SUM(建設IO!U37:U40)</f>
        <v>4359</v>
      </c>
      <c r="R13" s="406">
        <f>SUM(建設IO!V37:V40)</f>
        <v>718245</v>
      </c>
      <c r="S13" s="406">
        <f>SUM(建設IO!W37:W40)</f>
        <v>40678</v>
      </c>
      <c r="T13" s="406">
        <f>SUM(建設IO!X37:X40)</f>
        <v>4145</v>
      </c>
      <c r="U13" s="406">
        <f>SUM(建設IO!Y37:Y40)</f>
        <v>36533</v>
      </c>
      <c r="V13" s="406">
        <f>SUM(建設IO!Z37:Z40)</f>
        <v>677567</v>
      </c>
      <c r="W13" s="406">
        <f>SUM(建設IO!AA37:AA40)</f>
        <v>6434</v>
      </c>
      <c r="X13" s="406">
        <f>SUM(建設IO!AB37:AB40)</f>
        <v>39785</v>
      </c>
      <c r="Y13" s="406">
        <f>SUM(建設IO!AC37:AC40)</f>
        <v>25437</v>
      </c>
      <c r="Z13" s="406">
        <f>SUM(建設IO!AD37:AD40)</f>
        <v>42655</v>
      </c>
      <c r="AA13" s="406">
        <f>SUM(建設IO!AE37:AE40)</f>
        <v>164287</v>
      </c>
      <c r="AB13" s="406">
        <f>SUM(建設IO!AF37:AF40)</f>
        <v>119822</v>
      </c>
      <c r="AC13" s="406">
        <f>SUM(建設IO!AG37:AG40)</f>
        <v>271201</v>
      </c>
      <c r="AD13" s="406">
        <f>SUM(建設IO!AH37:AH40)</f>
        <v>7946</v>
      </c>
      <c r="AE13" s="406">
        <f>SUM(建設IO!AI37:AI40)</f>
        <v>336169</v>
      </c>
      <c r="AF13" s="406">
        <f>SUM(建設IO!AJ37:AJ40)</f>
        <v>1211925</v>
      </c>
      <c r="AG13" s="406">
        <f>SUM(建設IO!AK37:AK40)</f>
        <v>800923</v>
      </c>
      <c r="AH13" s="406">
        <f>SUM(建設IO!AL37:AL40)</f>
        <v>383116</v>
      </c>
      <c r="AI13" s="406">
        <f>SUM(建設IO!AM37:AM40)</f>
        <v>370966</v>
      </c>
      <c r="AJ13" s="406">
        <f>SUM(建設IO!AN37:AN40)</f>
        <v>283394</v>
      </c>
      <c r="AK13" s="406">
        <f>SUM(建設IO!AO37:AO40)</f>
        <v>180243</v>
      </c>
      <c r="AL13" s="406">
        <f>SUM(建設IO!AP37:AP40)</f>
        <v>4639</v>
      </c>
      <c r="AM13" s="406">
        <f>SUM(建設IO!AQ37:AQ40)</f>
        <v>20502</v>
      </c>
      <c r="AN13" s="406">
        <f>SUM(建設IO!AR37:AR40)</f>
        <v>41394</v>
      </c>
      <c r="AO13" s="406">
        <f>SUM(建設IO!AS37:AS40)</f>
        <v>34906</v>
      </c>
      <c r="AP13" s="406">
        <f>SUM(建設IO!AT37:AT40)</f>
        <v>619</v>
      </c>
      <c r="AQ13" s="406">
        <f>SUM(建設IO!AU37:AU40)</f>
        <v>1091</v>
      </c>
      <c r="AR13" s="406">
        <f>SUM(建設IO!AV37:AV40)</f>
        <v>87572</v>
      </c>
      <c r="AS13" s="406">
        <f>SUM(建設IO!AW37:AW40)</f>
        <v>81634</v>
      </c>
      <c r="AT13" s="406">
        <f>SUM(建設IO!AX37:AX40)</f>
        <v>73606</v>
      </c>
      <c r="AU13" s="406">
        <f>SUM(建設IO!AY37:AY40)</f>
        <v>6620</v>
      </c>
      <c r="AV13" s="406">
        <f>SUM(建設IO!AZ37:AZ40)</f>
        <v>1328</v>
      </c>
      <c r="AW13" s="406">
        <f>SUM(建設IO!BA37:BA40)</f>
        <v>80</v>
      </c>
      <c r="AX13" s="406">
        <f>SUM(建設IO!BB37:BB40)</f>
        <v>5938</v>
      </c>
      <c r="AY13" s="406">
        <f>SUM(建設IO!BC37:BC40)</f>
        <v>4829</v>
      </c>
      <c r="AZ13" s="406">
        <f>SUM(建設IO!BD37:BD40)</f>
        <v>1109</v>
      </c>
      <c r="BA13" s="406">
        <f>SUM(建設IO!BE37:BE40)</f>
        <v>12150</v>
      </c>
      <c r="BB13" s="406">
        <f>SUM(建設IO!BF37:BF40)</f>
        <v>341843</v>
      </c>
      <c r="BC13" s="406">
        <f>SUM(建設IO!BG37:BG40)</f>
        <v>110597</v>
      </c>
      <c r="BD13" s="406">
        <f>SUM(建設IO!BH37:BH40)</f>
        <v>52170</v>
      </c>
      <c r="BE13" s="406">
        <f>SUM(建設IO!BI37:BI40)</f>
        <v>17615</v>
      </c>
      <c r="BF13" s="406">
        <f>SUM(建設IO!BJ37:BJ40)</f>
        <v>4900</v>
      </c>
      <c r="BG13" s="406">
        <f>SUM(建設IO!BK37:BK40)</f>
        <v>35912</v>
      </c>
      <c r="BH13" s="406">
        <f>SUM(建設IO!BL37:BL40)</f>
        <v>74074</v>
      </c>
      <c r="BI13" s="406">
        <f>SUM(建設IO!BM37:BM40)</f>
        <v>40795</v>
      </c>
      <c r="BJ13" s="406">
        <f>SUM(建設IO!BN37:BN40)</f>
        <v>7194</v>
      </c>
      <c r="BK13" s="406">
        <f>SUM(建設IO!BO37:BO40)</f>
        <v>13151</v>
      </c>
      <c r="BL13" s="406">
        <f>SUM(建設IO!BP37:BP40)</f>
        <v>10771</v>
      </c>
      <c r="BM13" s="406">
        <f>SUM(建設IO!BQ37:BQ40)</f>
        <v>85261</v>
      </c>
      <c r="BN13" s="406">
        <f>SUM(建設IO!BR37:BR40)</f>
        <v>75964</v>
      </c>
      <c r="BO13" s="406">
        <f>SUM(建設IO!BS37:BS40)</f>
        <v>411002</v>
      </c>
      <c r="BP13" s="406">
        <f>SUM(建設IO!BT37:BT40)</f>
        <v>69576</v>
      </c>
      <c r="BQ13" s="406">
        <f>SUM(建設IO!BU37:BU40)</f>
        <v>17392</v>
      </c>
      <c r="BR13" s="406">
        <f>SUM(建設IO!BV37:BV40)</f>
        <v>2654</v>
      </c>
      <c r="BS13" s="406">
        <f>SUM(建設IO!BW37:BW40)</f>
        <v>66054</v>
      </c>
      <c r="BT13" s="406">
        <f>SUM(建設IO!BX37:BX40)</f>
        <v>78231</v>
      </c>
      <c r="BU13" s="407">
        <f>SUM(建設IO!BY37:BY40)</f>
        <v>177095</v>
      </c>
    </row>
    <row r="14" spans="1:73">
      <c r="A14" s="102">
        <v>26</v>
      </c>
      <c r="B14" s="41" t="s">
        <v>10</v>
      </c>
      <c r="C14" s="403">
        <f>SUM(建設IO!G41:G44)</f>
        <v>1359008</v>
      </c>
      <c r="D14" s="403">
        <f>SUM(建設IO!H41:H44)</f>
        <v>628107</v>
      </c>
      <c r="E14" s="403">
        <f>SUM(建設IO!I41:I44)</f>
        <v>351792</v>
      </c>
      <c r="F14" s="403">
        <f>SUM(建設IO!J41:J44)</f>
        <v>73531</v>
      </c>
      <c r="G14" s="403">
        <f>SUM(建設IO!K41:K44)</f>
        <v>67721</v>
      </c>
      <c r="H14" s="403">
        <f>SUM(建設IO!L41:L44)</f>
        <v>5810</v>
      </c>
      <c r="I14" s="403">
        <f>SUM(建設IO!M41:M44)</f>
        <v>278261</v>
      </c>
      <c r="J14" s="403">
        <f>SUM(建設IO!N41:N44)</f>
        <v>3265</v>
      </c>
      <c r="K14" s="403">
        <f>SUM(建設IO!O41:O44)</f>
        <v>168950</v>
      </c>
      <c r="L14" s="403">
        <f>SUM(建設IO!P41:P44)</f>
        <v>167622</v>
      </c>
      <c r="M14" s="403">
        <f>SUM(建設IO!Q41:Q44)</f>
        <v>1328</v>
      </c>
      <c r="N14" s="403">
        <f>SUM(建設IO!R41:R44)</f>
        <v>103818</v>
      </c>
      <c r="O14" s="403">
        <f>SUM(建設IO!S41:S44)</f>
        <v>19619</v>
      </c>
      <c r="P14" s="403">
        <f>SUM(建設IO!T41:T44)</f>
        <v>84199</v>
      </c>
      <c r="Q14" s="403">
        <f>SUM(建設IO!U41:U44)</f>
        <v>2228</v>
      </c>
      <c r="R14" s="403">
        <f>SUM(建設IO!V41:V44)</f>
        <v>276315</v>
      </c>
      <c r="S14" s="403">
        <f>SUM(建設IO!W41:W44)</f>
        <v>7203</v>
      </c>
      <c r="T14" s="403">
        <f>SUM(建設IO!X41:X44)</f>
        <v>962</v>
      </c>
      <c r="U14" s="403">
        <f>SUM(建設IO!Y41:Y44)</f>
        <v>6241</v>
      </c>
      <c r="V14" s="403">
        <f>SUM(建設IO!Z41:Z44)</f>
        <v>269112</v>
      </c>
      <c r="W14" s="403">
        <f>SUM(建設IO!AA41:AA44)</f>
        <v>3281</v>
      </c>
      <c r="X14" s="403">
        <f>SUM(建設IO!AB41:AB44)</f>
        <v>15761</v>
      </c>
      <c r="Y14" s="403">
        <f>SUM(建設IO!AC41:AC44)</f>
        <v>11839</v>
      </c>
      <c r="Z14" s="403">
        <f>SUM(建設IO!AD41:AD44)</f>
        <v>19434</v>
      </c>
      <c r="AA14" s="403">
        <f>SUM(建設IO!AE41:AE44)</f>
        <v>81656</v>
      </c>
      <c r="AB14" s="403">
        <f>SUM(建設IO!AF41:AF44)</f>
        <v>41105</v>
      </c>
      <c r="AC14" s="403">
        <f>SUM(建設IO!AG41:AG44)</f>
        <v>92810</v>
      </c>
      <c r="AD14" s="403">
        <f>SUM(建設IO!AH41:AH44)</f>
        <v>3226</v>
      </c>
      <c r="AE14" s="403">
        <f>SUM(建設IO!AI41:AI44)</f>
        <v>103509</v>
      </c>
      <c r="AF14" s="403">
        <f>SUM(建設IO!AJ41:AJ44)</f>
        <v>627392</v>
      </c>
      <c r="AG14" s="403">
        <f>SUM(建設IO!AK41:AK44)</f>
        <v>271373</v>
      </c>
      <c r="AH14" s="403">
        <f>SUM(建設IO!AL41:AL44)</f>
        <v>147784</v>
      </c>
      <c r="AI14" s="403">
        <f>SUM(建設IO!AM41:AM44)</f>
        <v>145353</v>
      </c>
      <c r="AJ14" s="403">
        <f>SUM(建設IO!AN41:AN44)</f>
        <v>62990</v>
      </c>
      <c r="AK14" s="403">
        <f>SUM(建設IO!AO41:AO44)</f>
        <v>25194</v>
      </c>
      <c r="AL14" s="403">
        <f>SUM(建設IO!AP41:AP44)</f>
        <v>266</v>
      </c>
      <c r="AM14" s="403">
        <f>SUM(建設IO!AQ41:AQ44)</f>
        <v>20560</v>
      </c>
      <c r="AN14" s="403">
        <f>SUM(建設IO!AR41:AR44)</f>
        <v>10326</v>
      </c>
      <c r="AO14" s="403">
        <f>SUM(建設IO!AS41:AS44)</f>
        <v>5678</v>
      </c>
      <c r="AP14" s="403">
        <f>SUM(建設IO!AT41:AT44)</f>
        <v>44</v>
      </c>
      <c r="AQ14" s="403">
        <f>SUM(建設IO!AU41:AU44)</f>
        <v>922</v>
      </c>
      <c r="AR14" s="403">
        <f>SUM(建設IO!AV41:AV44)</f>
        <v>82363</v>
      </c>
      <c r="AS14" s="403">
        <f>SUM(建設IO!AW41:AW44)</f>
        <v>79687</v>
      </c>
      <c r="AT14" s="403">
        <f>SUM(建設IO!AX41:AX44)</f>
        <v>72154</v>
      </c>
      <c r="AU14" s="403">
        <f>SUM(建設IO!AY41:AY44)</f>
        <v>5374</v>
      </c>
      <c r="AV14" s="403">
        <f>SUM(建設IO!AZ41:AZ44)</f>
        <v>2003</v>
      </c>
      <c r="AW14" s="403">
        <f>SUM(建設IO!BA41:BA44)</f>
        <v>156</v>
      </c>
      <c r="AX14" s="403">
        <f>SUM(建設IO!BB41:BB44)</f>
        <v>2676</v>
      </c>
      <c r="AY14" s="403">
        <f>SUM(建設IO!BC41:BC44)</f>
        <v>2168</v>
      </c>
      <c r="AZ14" s="403">
        <f>SUM(建設IO!BD41:BD44)</f>
        <v>508</v>
      </c>
      <c r="BA14" s="403">
        <f>SUM(建設IO!BE41:BE44)</f>
        <v>2431</v>
      </c>
      <c r="BB14" s="403">
        <f>SUM(建設IO!BF41:BF44)</f>
        <v>95252</v>
      </c>
      <c r="BC14" s="403">
        <f>SUM(建設IO!BG41:BG44)</f>
        <v>32742</v>
      </c>
      <c r="BD14" s="403">
        <f>SUM(建設IO!BH41:BH44)</f>
        <v>24455</v>
      </c>
      <c r="BE14" s="403">
        <f>SUM(建設IO!BI41:BI44)</f>
        <v>3568</v>
      </c>
      <c r="BF14" s="403">
        <f>SUM(建設IO!BJ41:BJ44)</f>
        <v>2802</v>
      </c>
      <c r="BG14" s="403">
        <f>SUM(建設IO!BK41:BK44)</f>
        <v>1917</v>
      </c>
      <c r="BH14" s="403">
        <f>SUM(建設IO!BL41:BL44)</f>
        <v>36268</v>
      </c>
      <c r="BI14" s="403">
        <f>SUM(建設IO!BM41:BM44)</f>
        <v>12953</v>
      </c>
      <c r="BJ14" s="403">
        <f>SUM(建設IO!BN41:BN44)</f>
        <v>1424</v>
      </c>
      <c r="BK14" s="403">
        <f>SUM(建設IO!BO41:BO44)</f>
        <v>3667</v>
      </c>
      <c r="BL14" s="403">
        <f>SUM(建設IO!BP41:BP44)</f>
        <v>346</v>
      </c>
      <c r="BM14" s="403">
        <f>SUM(建設IO!BQ41:BQ44)</f>
        <v>7852</v>
      </c>
      <c r="BN14" s="403">
        <f>SUM(建設IO!BR41:BR44)</f>
        <v>28337</v>
      </c>
      <c r="BO14" s="403">
        <f>SUM(建設IO!BS41:BS44)</f>
        <v>356019</v>
      </c>
      <c r="BP14" s="403">
        <f>SUM(建設IO!BT41:BT44)</f>
        <v>104133</v>
      </c>
      <c r="BQ14" s="403">
        <f>SUM(建設IO!BU41:BU44)</f>
        <v>14247</v>
      </c>
      <c r="BR14" s="403">
        <f>SUM(建設IO!BV41:BV44)</f>
        <v>1224</v>
      </c>
      <c r="BS14" s="403">
        <f>SUM(建設IO!BW41:BW44)</f>
        <v>141302</v>
      </c>
      <c r="BT14" s="403">
        <f>SUM(建設IO!BX41:BX44)</f>
        <v>9533</v>
      </c>
      <c r="BU14" s="405">
        <f>SUM(建設IO!BY41:BY44)</f>
        <v>85580</v>
      </c>
    </row>
    <row r="15" spans="1:73">
      <c r="A15" s="102">
        <v>27</v>
      </c>
      <c r="B15" s="41" t="s">
        <v>11</v>
      </c>
      <c r="C15" s="403">
        <f>SUM(建設IO!G45:G46)</f>
        <v>494932</v>
      </c>
      <c r="D15" s="403">
        <f>SUM(建設IO!H45:H46)</f>
        <v>208248</v>
      </c>
      <c r="E15" s="403">
        <f>SUM(建設IO!I45:I46)</f>
        <v>99388</v>
      </c>
      <c r="F15" s="403">
        <f>SUM(建設IO!J45:J46)</f>
        <v>38998</v>
      </c>
      <c r="G15" s="403">
        <f>SUM(建設IO!K45:K46)</f>
        <v>38376</v>
      </c>
      <c r="H15" s="403">
        <f>SUM(建設IO!L45:L46)</f>
        <v>622</v>
      </c>
      <c r="I15" s="403">
        <f>SUM(建設IO!M45:M46)</f>
        <v>60390</v>
      </c>
      <c r="J15" s="403">
        <f>SUM(建設IO!N45:N46)</f>
        <v>1250</v>
      </c>
      <c r="K15" s="403">
        <f>SUM(建設IO!O45:O46)</f>
        <v>33853</v>
      </c>
      <c r="L15" s="403">
        <f>SUM(建設IO!P45:P46)</f>
        <v>33472</v>
      </c>
      <c r="M15" s="403">
        <f>SUM(建設IO!Q45:Q46)</f>
        <v>381</v>
      </c>
      <c r="N15" s="403">
        <f>SUM(建設IO!R45:R46)</f>
        <v>24778</v>
      </c>
      <c r="O15" s="403">
        <f>SUM(建設IO!S45:S46)</f>
        <v>14389</v>
      </c>
      <c r="P15" s="403">
        <f>SUM(建設IO!T45:T46)</f>
        <v>10389</v>
      </c>
      <c r="Q15" s="403">
        <f>SUM(建設IO!U45:U46)</f>
        <v>509</v>
      </c>
      <c r="R15" s="403">
        <f>SUM(建設IO!V45:V46)</f>
        <v>108860</v>
      </c>
      <c r="S15" s="403">
        <f>SUM(建設IO!W45:W46)</f>
        <v>4613</v>
      </c>
      <c r="T15" s="403">
        <f>SUM(建設IO!X45:X46)</f>
        <v>290</v>
      </c>
      <c r="U15" s="403">
        <f>SUM(建設IO!Y45:Y46)</f>
        <v>4323</v>
      </c>
      <c r="V15" s="403">
        <f>SUM(建設IO!Z45:Z46)</f>
        <v>104247</v>
      </c>
      <c r="W15" s="403">
        <f>SUM(建設IO!AA45:AA46)</f>
        <v>1230</v>
      </c>
      <c r="X15" s="403">
        <f>SUM(建設IO!AB45:AB46)</f>
        <v>4188</v>
      </c>
      <c r="Y15" s="403">
        <f>SUM(建設IO!AC45:AC46)</f>
        <v>1815</v>
      </c>
      <c r="Z15" s="403">
        <f>SUM(建設IO!AD45:AD46)</f>
        <v>5816</v>
      </c>
      <c r="AA15" s="403">
        <f>SUM(建設IO!AE45:AE46)</f>
        <v>26085</v>
      </c>
      <c r="AB15" s="403">
        <f>SUM(建設IO!AF45:AF46)</f>
        <v>17558</v>
      </c>
      <c r="AC15" s="403">
        <f>SUM(建設IO!AG45:AG46)</f>
        <v>45641</v>
      </c>
      <c r="AD15" s="403">
        <f>SUM(建設IO!AH45:AH46)</f>
        <v>1914</v>
      </c>
      <c r="AE15" s="403">
        <f>SUM(建設IO!AI45:AI46)</f>
        <v>50556</v>
      </c>
      <c r="AF15" s="403">
        <f>SUM(建設IO!AJ45:AJ46)</f>
        <v>236128</v>
      </c>
      <c r="AG15" s="403">
        <f>SUM(建設IO!AK45:AK46)</f>
        <v>48142</v>
      </c>
      <c r="AH15" s="403">
        <f>SUM(建設IO!AL45:AL46)</f>
        <v>25246</v>
      </c>
      <c r="AI15" s="403">
        <f>SUM(建設IO!AM45:AM46)</f>
        <v>10979</v>
      </c>
      <c r="AJ15" s="403">
        <f>SUM(建設IO!AN45:AN46)</f>
        <v>5740</v>
      </c>
      <c r="AK15" s="403">
        <f>SUM(建設IO!AO45:AO46)</f>
        <v>2571</v>
      </c>
      <c r="AL15" s="403">
        <f>SUM(建設IO!AP45:AP46)</f>
        <v>56</v>
      </c>
      <c r="AM15" s="403">
        <f>SUM(建設IO!AQ45:AQ46)</f>
        <v>800</v>
      </c>
      <c r="AN15" s="403">
        <f>SUM(建設IO!AR45:AR46)</f>
        <v>1148</v>
      </c>
      <c r="AO15" s="403">
        <f>SUM(建設IO!AS45:AS46)</f>
        <v>764</v>
      </c>
      <c r="AP15" s="403">
        <f>SUM(建設IO!AT45:AT46)</f>
        <v>316</v>
      </c>
      <c r="AQ15" s="403">
        <f>SUM(建設IO!AU45:AU46)</f>
        <v>85</v>
      </c>
      <c r="AR15" s="403">
        <f>SUM(建設IO!AV45:AV46)</f>
        <v>5239</v>
      </c>
      <c r="AS15" s="403">
        <f>SUM(建設IO!AW45:AW46)</f>
        <v>4608</v>
      </c>
      <c r="AT15" s="403">
        <f>SUM(建設IO!AX45:AX46)</f>
        <v>778</v>
      </c>
      <c r="AU15" s="403">
        <f>SUM(建設IO!AY45:AY46)</f>
        <v>641</v>
      </c>
      <c r="AV15" s="403">
        <f>SUM(建設IO!AZ45:AZ46)</f>
        <v>3185</v>
      </c>
      <c r="AW15" s="403">
        <f>SUM(建設IO!BA45:BA46)</f>
        <v>4</v>
      </c>
      <c r="AX15" s="403">
        <f>SUM(建設IO!BB45:BB46)</f>
        <v>631</v>
      </c>
      <c r="AY15" s="403">
        <f>SUM(建設IO!BC45:BC46)</f>
        <v>512</v>
      </c>
      <c r="AZ15" s="403">
        <f>SUM(建設IO!BD45:BD46)</f>
        <v>119</v>
      </c>
      <c r="BA15" s="403">
        <f>SUM(建設IO!BE45:BE46)</f>
        <v>14267</v>
      </c>
      <c r="BB15" s="403">
        <f>SUM(建設IO!BF45:BF46)</f>
        <v>22012</v>
      </c>
      <c r="BC15" s="403">
        <f>SUM(建設IO!BG45:BG46)</f>
        <v>2747</v>
      </c>
      <c r="BD15" s="403">
        <f>SUM(建設IO!BH45:BH46)</f>
        <v>1541</v>
      </c>
      <c r="BE15" s="403">
        <f>SUM(建設IO!BI45:BI46)</f>
        <v>745</v>
      </c>
      <c r="BF15" s="403">
        <f>SUM(建設IO!BJ45:BJ46)</f>
        <v>418</v>
      </c>
      <c r="BG15" s="403">
        <f>SUM(建設IO!BK45:BK46)</f>
        <v>43</v>
      </c>
      <c r="BH15" s="403">
        <f>SUM(建設IO!BL45:BL46)</f>
        <v>14237</v>
      </c>
      <c r="BI15" s="403">
        <f>SUM(建設IO!BM45:BM46)</f>
        <v>1585</v>
      </c>
      <c r="BJ15" s="403">
        <f>SUM(建設IO!BN45:BN46)</f>
        <v>136</v>
      </c>
      <c r="BK15" s="403">
        <f>SUM(建設IO!BO45:BO46)</f>
        <v>1002</v>
      </c>
      <c r="BL15" s="403">
        <f>SUM(建設IO!BP45:BP46)</f>
        <v>2239</v>
      </c>
      <c r="BM15" s="403">
        <f>SUM(建設IO!BQ45:BQ46)</f>
        <v>66</v>
      </c>
      <c r="BN15" s="403">
        <f>SUM(建設IO!BR45:BR46)</f>
        <v>884</v>
      </c>
      <c r="BO15" s="403">
        <f>SUM(建設IO!BS45:BS46)</f>
        <v>187986</v>
      </c>
      <c r="BP15" s="403">
        <f>SUM(建設IO!BT45:BT46)</f>
        <v>96827</v>
      </c>
      <c r="BQ15" s="403">
        <f>SUM(建設IO!BU45:BU46)</f>
        <v>51777</v>
      </c>
      <c r="BR15" s="403">
        <f>SUM(建設IO!BV45:BV46)</f>
        <v>10929</v>
      </c>
      <c r="BS15" s="403">
        <f>SUM(建設IO!BW45:BW46)</f>
        <v>1365</v>
      </c>
      <c r="BT15" s="403">
        <f>SUM(建設IO!BX45:BX46)</f>
        <v>1281</v>
      </c>
      <c r="BU15" s="405">
        <f>SUM(建設IO!BY45:BY46)</f>
        <v>25807</v>
      </c>
    </row>
    <row r="16" spans="1:73">
      <c r="A16" s="102">
        <v>28</v>
      </c>
      <c r="B16" s="41" t="s">
        <v>12</v>
      </c>
      <c r="C16" s="403">
        <f>SUM(建設IO!G47:G48)</f>
        <v>5288760</v>
      </c>
      <c r="D16" s="403">
        <f>SUM(建設IO!H47:H48)</f>
        <v>2900182</v>
      </c>
      <c r="E16" s="403">
        <f>SUM(建設IO!I47:I48)</f>
        <v>1148819</v>
      </c>
      <c r="F16" s="403">
        <f>SUM(建設IO!J47:J48)</f>
        <v>455701</v>
      </c>
      <c r="G16" s="403">
        <f>SUM(建設IO!K47:K48)</f>
        <v>438330</v>
      </c>
      <c r="H16" s="403">
        <f>SUM(建設IO!L47:L48)</f>
        <v>17371</v>
      </c>
      <c r="I16" s="403">
        <f>SUM(建設IO!M47:M48)</f>
        <v>693118</v>
      </c>
      <c r="J16" s="403">
        <f>SUM(建設IO!N47:N48)</f>
        <v>8572</v>
      </c>
      <c r="K16" s="403">
        <f>SUM(建設IO!O47:O48)</f>
        <v>231240</v>
      </c>
      <c r="L16" s="403">
        <f>SUM(建設IO!P47:P48)</f>
        <v>225704</v>
      </c>
      <c r="M16" s="403">
        <f>SUM(建設IO!Q47:Q48)</f>
        <v>5536</v>
      </c>
      <c r="N16" s="403">
        <f>SUM(建設IO!R47:R48)</f>
        <v>448453</v>
      </c>
      <c r="O16" s="403">
        <f>SUM(建設IO!S47:S48)</f>
        <v>161629</v>
      </c>
      <c r="P16" s="403">
        <f>SUM(建設IO!T47:T48)</f>
        <v>286824</v>
      </c>
      <c r="Q16" s="403">
        <f>SUM(建設IO!U47:U48)</f>
        <v>4853</v>
      </c>
      <c r="R16" s="403">
        <f>SUM(建設IO!V47:V48)</f>
        <v>1751363</v>
      </c>
      <c r="S16" s="403">
        <f>SUM(建設IO!W47:W48)</f>
        <v>58615</v>
      </c>
      <c r="T16" s="403">
        <f>SUM(建設IO!X47:X48)</f>
        <v>4750</v>
      </c>
      <c r="U16" s="403">
        <f>SUM(建設IO!Y47:Y48)</f>
        <v>53865</v>
      </c>
      <c r="V16" s="403">
        <f>SUM(建設IO!Z47:Z48)</f>
        <v>1692748</v>
      </c>
      <c r="W16" s="403">
        <f>SUM(建設IO!AA47:AA48)</f>
        <v>16497</v>
      </c>
      <c r="X16" s="403">
        <f>SUM(建設IO!AB47:AB48)</f>
        <v>98077</v>
      </c>
      <c r="Y16" s="403">
        <f>SUM(建設IO!AC47:AC48)</f>
        <v>31534</v>
      </c>
      <c r="Z16" s="403">
        <f>SUM(建設IO!AD47:AD48)</f>
        <v>76958</v>
      </c>
      <c r="AA16" s="403">
        <f>SUM(建設IO!AE47:AE48)</f>
        <v>262642</v>
      </c>
      <c r="AB16" s="403">
        <f>SUM(建設IO!AF47:AF48)</f>
        <v>403617</v>
      </c>
      <c r="AC16" s="403">
        <f>SUM(建設IO!AG47:AG48)</f>
        <v>785404</v>
      </c>
      <c r="AD16" s="403">
        <f>SUM(建設IO!AH47:AH48)</f>
        <v>18019</v>
      </c>
      <c r="AE16" s="403">
        <f>SUM(建設IO!AI47:AI48)</f>
        <v>1387533</v>
      </c>
      <c r="AF16" s="403">
        <f>SUM(建設IO!AJ47:AJ48)</f>
        <v>1001045</v>
      </c>
      <c r="AG16" s="403">
        <f>SUM(建設IO!AK47:AK48)</f>
        <v>460708</v>
      </c>
      <c r="AH16" s="403">
        <f>SUM(建設IO!AL47:AL48)</f>
        <v>288158</v>
      </c>
      <c r="AI16" s="403">
        <f>SUM(建設IO!AM47:AM48)</f>
        <v>284025</v>
      </c>
      <c r="AJ16" s="403">
        <f>SUM(建設IO!AN47:AN48)</f>
        <v>208998</v>
      </c>
      <c r="AK16" s="403">
        <f>SUM(建設IO!AO47:AO48)</f>
        <v>68879</v>
      </c>
      <c r="AL16" s="403">
        <f>SUM(建設IO!AP47:AP48)</f>
        <v>5288</v>
      </c>
      <c r="AM16" s="403">
        <f>SUM(建設IO!AQ47:AQ48)</f>
        <v>52711</v>
      </c>
      <c r="AN16" s="403">
        <f>SUM(建設IO!AR47:AR48)</f>
        <v>71502</v>
      </c>
      <c r="AO16" s="403">
        <f>SUM(建設IO!AS47:AS48)</f>
        <v>8197</v>
      </c>
      <c r="AP16" s="403">
        <f>SUM(建設IO!AT47:AT48)</f>
        <v>650</v>
      </c>
      <c r="AQ16" s="403">
        <f>SUM(建設IO!AU47:AU48)</f>
        <v>1771</v>
      </c>
      <c r="AR16" s="403">
        <f>SUM(建設IO!AV47:AV48)</f>
        <v>75027</v>
      </c>
      <c r="AS16" s="403">
        <f>SUM(建設IO!AW47:AW48)</f>
        <v>68752</v>
      </c>
      <c r="AT16" s="403">
        <f>SUM(建設IO!AX47:AX48)</f>
        <v>48565</v>
      </c>
      <c r="AU16" s="403">
        <f>SUM(建設IO!AY47:AY48)</f>
        <v>17476</v>
      </c>
      <c r="AV16" s="403">
        <f>SUM(建設IO!AZ47:AZ48)</f>
        <v>1522</v>
      </c>
      <c r="AW16" s="403">
        <f>SUM(建設IO!BA47:BA48)</f>
        <v>1189</v>
      </c>
      <c r="AX16" s="403">
        <f>SUM(建設IO!BB47:BB48)</f>
        <v>6275</v>
      </c>
      <c r="AY16" s="403">
        <f>SUM(建設IO!BC47:BC48)</f>
        <v>5103</v>
      </c>
      <c r="AZ16" s="403">
        <f>SUM(建設IO!BD47:BD48)</f>
        <v>1172</v>
      </c>
      <c r="BA16" s="403">
        <f>SUM(建設IO!BE47:BE48)</f>
        <v>4133</v>
      </c>
      <c r="BB16" s="403">
        <f>SUM(建設IO!BF47:BF48)</f>
        <v>136031</v>
      </c>
      <c r="BC16" s="403">
        <f>SUM(建設IO!BG47:BG48)</f>
        <v>41406</v>
      </c>
      <c r="BD16" s="403">
        <f>SUM(建設IO!BH47:BH48)</f>
        <v>17983</v>
      </c>
      <c r="BE16" s="403">
        <f>SUM(建設IO!BI47:BI48)</f>
        <v>6278</v>
      </c>
      <c r="BF16" s="403">
        <f>SUM(建設IO!BJ47:BJ48)</f>
        <v>1138</v>
      </c>
      <c r="BG16" s="403">
        <f>SUM(建設IO!BK47:BK48)</f>
        <v>16007</v>
      </c>
      <c r="BH16" s="403">
        <f>SUM(建設IO!BL47:BL48)</f>
        <v>41075</v>
      </c>
      <c r="BI16" s="403">
        <f>SUM(建設IO!BM47:BM48)</f>
        <v>25068</v>
      </c>
      <c r="BJ16" s="403">
        <f>SUM(建設IO!BN47:BN48)</f>
        <v>2076</v>
      </c>
      <c r="BK16" s="403">
        <f>SUM(建設IO!BO47:BO48)</f>
        <v>2175</v>
      </c>
      <c r="BL16" s="403">
        <f>SUM(建設IO!BP47:BP48)</f>
        <v>17348</v>
      </c>
      <c r="BM16" s="403">
        <f>SUM(建設IO!BQ47:BQ48)</f>
        <v>6883</v>
      </c>
      <c r="BN16" s="403">
        <f>SUM(建設IO!BR47:BR48)</f>
        <v>36519</v>
      </c>
      <c r="BO16" s="403">
        <f>SUM(建設IO!BS47:BS48)</f>
        <v>540337</v>
      </c>
      <c r="BP16" s="403">
        <f>SUM(建設IO!BT47:BT48)</f>
        <v>72503</v>
      </c>
      <c r="BQ16" s="403">
        <f>SUM(建設IO!BU47:BU48)</f>
        <v>60072</v>
      </c>
      <c r="BR16" s="403">
        <f>SUM(建設IO!BV47:BV48)</f>
        <v>6384</v>
      </c>
      <c r="BS16" s="403">
        <f>SUM(建設IO!BW47:BW48)</f>
        <v>159512</v>
      </c>
      <c r="BT16" s="403">
        <f>SUM(建設IO!BX47:BX48)</f>
        <v>22361</v>
      </c>
      <c r="BU16" s="405">
        <f>SUM(建設IO!BY47:BY48)</f>
        <v>219505</v>
      </c>
    </row>
    <row r="17" spans="1:73">
      <c r="A17" s="102">
        <v>29</v>
      </c>
      <c r="B17" s="41" t="s">
        <v>13</v>
      </c>
      <c r="C17" s="403">
        <f>SUM(建設IO!G49:G51)</f>
        <v>405407</v>
      </c>
      <c r="D17" s="403">
        <f>SUM(建設IO!H49:H51)</f>
        <v>283658</v>
      </c>
      <c r="E17" s="403">
        <f>SUM(建設IO!I49:I51)</f>
        <v>68636</v>
      </c>
      <c r="F17" s="403">
        <f>SUM(建設IO!J49:J51)</f>
        <v>25945</v>
      </c>
      <c r="G17" s="403">
        <f>SUM(建設IO!K49:K51)</f>
        <v>25743</v>
      </c>
      <c r="H17" s="403">
        <f>SUM(建設IO!L49:L51)</f>
        <v>202</v>
      </c>
      <c r="I17" s="403">
        <f>SUM(建設IO!M49:M51)</f>
        <v>42691</v>
      </c>
      <c r="J17" s="403">
        <f>SUM(建設IO!N49:N51)</f>
        <v>1582</v>
      </c>
      <c r="K17" s="403">
        <f>SUM(建設IO!O49:O51)</f>
        <v>28009</v>
      </c>
      <c r="L17" s="403">
        <f>SUM(建設IO!P49:P51)</f>
        <v>27358</v>
      </c>
      <c r="M17" s="403">
        <f>SUM(建設IO!Q49:Q51)</f>
        <v>651</v>
      </c>
      <c r="N17" s="403">
        <f>SUM(建設IO!R49:R51)</f>
        <v>12902</v>
      </c>
      <c r="O17" s="403">
        <f>SUM(建設IO!S49:S51)</f>
        <v>9777</v>
      </c>
      <c r="P17" s="403">
        <f>SUM(建設IO!T49:T51)</f>
        <v>3125</v>
      </c>
      <c r="Q17" s="403">
        <f>SUM(建設IO!U49:U51)</f>
        <v>198</v>
      </c>
      <c r="R17" s="403">
        <f>SUM(建設IO!V49:V51)</f>
        <v>215022</v>
      </c>
      <c r="S17" s="403">
        <f>SUM(建設IO!W49:W51)</f>
        <v>9036</v>
      </c>
      <c r="T17" s="403">
        <f>SUM(建設IO!X49:X51)</f>
        <v>109</v>
      </c>
      <c r="U17" s="403">
        <f>SUM(建設IO!Y49:Y51)</f>
        <v>8927</v>
      </c>
      <c r="V17" s="403">
        <f>SUM(建設IO!Z49:Z51)</f>
        <v>205986</v>
      </c>
      <c r="W17" s="403">
        <f>SUM(建設IO!AA49:AA51)</f>
        <v>4066</v>
      </c>
      <c r="X17" s="403">
        <f>SUM(建設IO!AB49:AB51)</f>
        <v>8810</v>
      </c>
      <c r="Y17" s="403">
        <f>SUM(建設IO!AC49:AC51)</f>
        <v>3087</v>
      </c>
      <c r="Z17" s="403">
        <f>SUM(建設IO!AD49:AD51)</f>
        <v>11139</v>
      </c>
      <c r="AA17" s="403">
        <f>SUM(建設IO!AE49:AE51)</f>
        <v>45539</v>
      </c>
      <c r="AB17" s="403">
        <f>SUM(建設IO!AF49:AF51)</f>
        <v>34355</v>
      </c>
      <c r="AC17" s="403">
        <f>SUM(建設IO!AG49:AG51)</f>
        <v>96428</v>
      </c>
      <c r="AD17" s="403">
        <f>SUM(建設IO!AH49:AH51)</f>
        <v>2562</v>
      </c>
      <c r="AE17" s="403">
        <f>SUM(建設IO!AI49:AI51)</f>
        <v>7498</v>
      </c>
      <c r="AF17" s="403">
        <f>SUM(建設IO!AJ49:AJ51)</f>
        <v>114251</v>
      </c>
      <c r="AG17" s="403">
        <f>SUM(建設IO!AK49:AK51)</f>
        <v>58126</v>
      </c>
      <c r="AH17" s="403">
        <f>SUM(建設IO!AL49:AL51)</f>
        <v>5242</v>
      </c>
      <c r="AI17" s="403">
        <f>SUM(建設IO!AM49:AM51)</f>
        <v>5103</v>
      </c>
      <c r="AJ17" s="403">
        <f>SUM(建設IO!AN49:AN51)</f>
        <v>4163</v>
      </c>
      <c r="AK17" s="403">
        <f>SUM(建設IO!AO49:AO51)</f>
        <v>1854</v>
      </c>
      <c r="AL17" s="403">
        <f>SUM(建設IO!AP49:AP51)</f>
        <v>118</v>
      </c>
      <c r="AM17" s="403">
        <f>SUM(建設IO!AQ49:AQ51)</f>
        <v>373</v>
      </c>
      <c r="AN17" s="403">
        <f>SUM(建設IO!AR49:AR51)</f>
        <v>1463</v>
      </c>
      <c r="AO17" s="403">
        <f>SUM(建設IO!AS49:AS51)</f>
        <v>324</v>
      </c>
      <c r="AP17" s="403">
        <f>SUM(建設IO!AT49:AT51)</f>
        <v>10</v>
      </c>
      <c r="AQ17" s="403">
        <f>SUM(建設IO!AU49:AU51)</f>
        <v>21</v>
      </c>
      <c r="AR17" s="403">
        <f>SUM(建設IO!AV49:AV51)</f>
        <v>940</v>
      </c>
      <c r="AS17" s="403">
        <f>SUM(建設IO!AW49:AW51)</f>
        <v>603</v>
      </c>
      <c r="AT17" s="403">
        <f>SUM(建設IO!AX49:AX51)</f>
        <v>462</v>
      </c>
      <c r="AU17" s="403">
        <f>SUM(建設IO!AY49:AY51)</f>
        <v>82</v>
      </c>
      <c r="AV17" s="403">
        <f>SUM(建設IO!AZ49:AZ51)</f>
        <v>51</v>
      </c>
      <c r="AW17" s="403">
        <f>SUM(建設IO!BA49:BA51)</f>
        <v>8</v>
      </c>
      <c r="AX17" s="403">
        <f>SUM(建設IO!BB49:BB51)</f>
        <v>337</v>
      </c>
      <c r="AY17" s="403">
        <f>SUM(建設IO!BC49:BC51)</f>
        <v>273</v>
      </c>
      <c r="AZ17" s="403">
        <f>SUM(建設IO!BD49:BD51)</f>
        <v>64</v>
      </c>
      <c r="BA17" s="403">
        <f>SUM(建設IO!BE49:BE51)</f>
        <v>139</v>
      </c>
      <c r="BB17" s="403">
        <f>SUM(建設IO!BF49:BF51)</f>
        <v>51954</v>
      </c>
      <c r="BC17" s="403">
        <f>SUM(建設IO!BG49:BG51)</f>
        <v>9316</v>
      </c>
      <c r="BD17" s="403">
        <f>SUM(建設IO!BH49:BH51)</f>
        <v>7080</v>
      </c>
      <c r="BE17" s="403">
        <f>SUM(建設IO!BI49:BI51)</f>
        <v>2075</v>
      </c>
      <c r="BF17" s="403">
        <f>SUM(建設IO!BJ49:BJ51)</f>
        <v>113</v>
      </c>
      <c r="BG17" s="403">
        <f>SUM(建設IO!BK49:BK51)</f>
        <v>48</v>
      </c>
      <c r="BH17" s="403">
        <f>SUM(建設IO!BL49:BL51)</f>
        <v>37083</v>
      </c>
      <c r="BI17" s="403">
        <f>SUM(建設IO!BM49:BM51)</f>
        <v>1110</v>
      </c>
      <c r="BJ17" s="403">
        <f>SUM(建設IO!BN49:BN51)</f>
        <v>11</v>
      </c>
      <c r="BK17" s="403">
        <f>SUM(建設IO!BO49:BO51)</f>
        <v>1211</v>
      </c>
      <c r="BL17" s="403">
        <f>SUM(建設IO!BP49:BP51)</f>
        <v>3131</v>
      </c>
      <c r="BM17" s="403">
        <f>SUM(建設IO!BQ49:BQ51)</f>
        <v>92</v>
      </c>
      <c r="BN17" s="403">
        <f>SUM(建設IO!BR49:BR51)</f>
        <v>930</v>
      </c>
      <c r="BO17" s="403">
        <f>SUM(建設IO!BS49:BS51)</f>
        <v>56125</v>
      </c>
      <c r="BP17" s="403">
        <f>SUM(建設IO!BT49:BT51)</f>
        <v>7499</v>
      </c>
      <c r="BQ17" s="403">
        <f>SUM(建設IO!BU49:BU51)</f>
        <v>2957</v>
      </c>
      <c r="BR17" s="403">
        <f>SUM(建設IO!BV49:BV51)</f>
        <v>361</v>
      </c>
      <c r="BS17" s="403">
        <f>SUM(建設IO!BW49:BW51)</f>
        <v>336</v>
      </c>
      <c r="BT17" s="403">
        <f>SUM(建設IO!BX49:BX51)</f>
        <v>5743</v>
      </c>
      <c r="BU17" s="405">
        <f>SUM(建設IO!BY49:BY51)</f>
        <v>39229</v>
      </c>
    </row>
    <row r="18" spans="1:73">
      <c r="A18" s="103">
        <v>32</v>
      </c>
      <c r="B18" s="42" t="s">
        <v>16</v>
      </c>
      <c r="C18" s="406">
        <f>SUM(建設IO!G52:G53)</f>
        <v>18515</v>
      </c>
      <c r="D18" s="406">
        <f>SUM(建設IO!H52:H53)</f>
        <v>16272</v>
      </c>
      <c r="E18" s="406">
        <f>SUM(建設IO!I52:I53)</f>
        <v>10923</v>
      </c>
      <c r="F18" s="406">
        <f>SUM(建設IO!J52:J53)</f>
        <v>3984</v>
      </c>
      <c r="G18" s="406">
        <f>SUM(建設IO!K52:K53)</f>
        <v>3910</v>
      </c>
      <c r="H18" s="406">
        <f>SUM(建設IO!L52:L53)</f>
        <v>74</v>
      </c>
      <c r="I18" s="406">
        <f>SUM(建設IO!M52:M53)</f>
        <v>6939</v>
      </c>
      <c r="J18" s="406">
        <f>SUM(建設IO!N52:N53)</f>
        <v>91</v>
      </c>
      <c r="K18" s="406">
        <f>SUM(建設IO!O52:O53)</f>
        <v>4719</v>
      </c>
      <c r="L18" s="406">
        <f>SUM(建設IO!P52:P53)</f>
        <v>4668</v>
      </c>
      <c r="M18" s="406">
        <f>SUM(建設IO!Q52:Q53)</f>
        <v>51</v>
      </c>
      <c r="N18" s="406">
        <f>SUM(建設IO!R52:R53)</f>
        <v>2046</v>
      </c>
      <c r="O18" s="406">
        <f>SUM(建設IO!S52:S53)</f>
        <v>588</v>
      </c>
      <c r="P18" s="406">
        <f>SUM(建設IO!T52:T53)</f>
        <v>1458</v>
      </c>
      <c r="Q18" s="406">
        <f>SUM(建設IO!U52:U53)</f>
        <v>83</v>
      </c>
      <c r="R18" s="406">
        <f>SUM(建設IO!V52:V53)</f>
        <v>5349</v>
      </c>
      <c r="S18" s="406">
        <f>SUM(建設IO!W52:W53)</f>
        <v>313</v>
      </c>
      <c r="T18" s="406">
        <f>SUM(建設IO!X52:X53)</f>
        <v>24</v>
      </c>
      <c r="U18" s="406">
        <f>SUM(建設IO!Y52:Y53)</f>
        <v>289</v>
      </c>
      <c r="V18" s="406">
        <f>SUM(建設IO!Z52:Z53)</f>
        <v>5036</v>
      </c>
      <c r="W18" s="406">
        <f>SUM(建設IO!AA52:AA53)</f>
        <v>19</v>
      </c>
      <c r="X18" s="406">
        <f>SUM(建設IO!AB52:AB53)</f>
        <v>131</v>
      </c>
      <c r="Y18" s="406">
        <f>SUM(建設IO!AC52:AC53)</f>
        <v>35</v>
      </c>
      <c r="Z18" s="406">
        <f>SUM(建設IO!AD52:AD53)</f>
        <v>428</v>
      </c>
      <c r="AA18" s="406">
        <f>SUM(建設IO!AE52:AE53)</f>
        <v>1728</v>
      </c>
      <c r="AB18" s="406">
        <f>SUM(建設IO!AF52:AF53)</f>
        <v>395</v>
      </c>
      <c r="AC18" s="406">
        <f>SUM(建設IO!AG52:AG53)</f>
        <v>2191</v>
      </c>
      <c r="AD18" s="406">
        <f>SUM(建設IO!AH52:AH53)</f>
        <v>109</v>
      </c>
      <c r="AE18" s="406">
        <f>SUM(建設IO!AI52:AI53)</f>
        <v>1539</v>
      </c>
      <c r="AF18" s="406">
        <f>SUM(建設IO!AJ52:AJ53)</f>
        <v>704</v>
      </c>
      <c r="AG18" s="406">
        <f>SUM(建設IO!AK52:AK53)</f>
        <v>625</v>
      </c>
      <c r="AH18" s="406">
        <f>SUM(建設IO!AL52:AL53)</f>
        <v>245</v>
      </c>
      <c r="AI18" s="406">
        <f>SUM(建設IO!AM52:AM53)</f>
        <v>233</v>
      </c>
      <c r="AJ18" s="406">
        <f>SUM(建設IO!AN52:AN53)</f>
        <v>181</v>
      </c>
      <c r="AK18" s="406">
        <f>SUM(建設IO!AO52:AO53)</f>
        <v>77</v>
      </c>
      <c r="AL18" s="406">
        <f>SUM(建設IO!AP52:AP53)</f>
        <v>6</v>
      </c>
      <c r="AM18" s="406">
        <f>SUM(建設IO!AQ52:AQ53)</f>
        <v>18</v>
      </c>
      <c r="AN18" s="406">
        <f>SUM(建設IO!AR52:AR53)</f>
        <v>61</v>
      </c>
      <c r="AO18" s="406">
        <f>SUM(建設IO!AS52:AS53)</f>
        <v>17</v>
      </c>
      <c r="AP18" s="406">
        <f>SUM(建設IO!AT52:AT53)</f>
        <v>1</v>
      </c>
      <c r="AQ18" s="406">
        <f>SUM(建設IO!AU52:AU53)</f>
        <v>1</v>
      </c>
      <c r="AR18" s="406">
        <f>SUM(建設IO!AV52:AV53)</f>
        <v>52</v>
      </c>
      <c r="AS18" s="406">
        <f>SUM(建設IO!AW52:AW53)</f>
        <v>47</v>
      </c>
      <c r="AT18" s="406">
        <f>SUM(建設IO!AX52:AX53)</f>
        <v>34</v>
      </c>
      <c r="AU18" s="406">
        <f>SUM(建設IO!AY52:AY53)</f>
        <v>7</v>
      </c>
      <c r="AV18" s="406">
        <f>SUM(建設IO!AZ52:AZ53)</f>
        <v>5</v>
      </c>
      <c r="AW18" s="406">
        <f>SUM(建設IO!BA52:BA53)</f>
        <v>1</v>
      </c>
      <c r="AX18" s="406">
        <f>SUM(建設IO!BB52:BB53)</f>
        <v>5</v>
      </c>
      <c r="AY18" s="406">
        <f>SUM(建設IO!BC52:BC53)</f>
        <v>4</v>
      </c>
      <c r="AZ18" s="406">
        <f>SUM(建設IO!BD52:BD53)</f>
        <v>1</v>
      </c>
      <c r="BA18" s="406">
        <f>SUM(建設IO!BE52:BE53)</f>
        <v>12</v>
      </c>
      <c r="BB18" s="406">
        <f>SUM(建設IO!BF52:BF53)</f>
        <v>271</v>
      </c>
      <c r="BC18" s="406">
        <f>SUM(建設IO!BG52:BG53)</f>
        <v>93</v>
      </c>
      <c r="BD18" s="406">
        <f>SUM(建設IO!BH52:BH53)</f>
        <v>52</v>
      </c>
      <c r="BE18" s="406">
        <f>SUM(建設IO!BI52:BI53)</f>
        <v>13</v>
      </c>
      <c r="BF18" s="406">
        <f>SUM(建設IO!BJ52:BJ53)</f>
        <v>4</v>
      </c>
      <c r="BG18" s="406">
        <f>SUM(建設IO!BK52:BK53)</f>
        <v>24</v>
      </c>
      <c r="BH18" s="406">
        <f>SUM(建設IO!BL52:BL53)</f>
        <v>71</v>
      </c>
      <c r="BI18" s="406">
        <f>SUM(建設IO!BM52:BM53)</f>
        <v>30</v>
      </c>
      <c r="BJ18" s="406">
        <f>SUM(建設IO!BN52:BN53)</f>
        <v>7</v>
      </c>
      <c r="BK18" s="406">
        <f>SUM(建設IO!BO52:BO53)</f>
        <v>9</v>
      </c>
      <c r="BL18" s="406">
        <f>SUM(建設IO!BP52:BP53)</f>
        <v>26</v>
      </c>
      <c r="BM18" s="406">
        <f>SUM(建設IO!BQ52:BQ53)</f>
        <v>35</v>
      </c>
      <c r="BN18" s="406">
        <f>SUM(建設IO!BR52:BR53)</f>
        <v>109</v>
      </c>
      <c r="BO18" s="406">
        <f>SUM(建設IO!BS52:BS53)</f>
        <v>79</v>
      </c>
      <c r="BP18" s="406">
        <f>SUM(建設IO!BT52:BT53)</f>
        <v>39</v>
      </c>
      <c r="BQ18" s="406">
        <f>SUM(建設IO!BU52:BU53)</f>
        <v>29</v>
      </c>
      <c r="BR18" s="406">
        <f>SUM(建設IO!BV52:BV53)</f>
        <v>5</v>
      </c>
      <c r="BS18" s="406">
        <f>SUM(建設IO!BW52:BW53)</f>
        <v>1</v>
      </c>
      <c r="BT18" s="406">
        <f>SUM(建設IO!BX52:BX53)</f>
        <v>1</v>
      </c>
      <c r="BU18" s="407">
        <f>SUM(建設IO!BY52:BY53)</f>
        <v>4</v>
      </c>
    </row>
    <row r="19" spans="1:73">
      <c r="A19" s="102">
        <v>33</v>
      </c>
      <c r="B19" s="41" t="s">
        <v>14</v>
      </c>
      <c r="C19" s="403">
        <f>SUM(建設IO!G54:G57)</f>
        <v>460261</v>
      </c>
      <c r="D19" s="403">
        <f>SUM(建設IO!H54:H57)</f>
        <v>309880</v>
      </c>
      <c r="E19" s="403">
        <f>SUM(建設IO!I54:I57)</f>
        <v>154856</v>
      </c>
      <c r="F19" s="403">
        <f>SUM(建設IO!J54:J57)</f>
        <v>80625</v>
      </c>
      <c r="G19" s="403">
        <f>SUM(建設IO!K54:K57)</f>
        <v>79435</v>
      </c>
      <c r="H19" s="403">
        <f>SUM(建設IO!L54:L57)</f>
        <v>1190</v>
      </c>
      <c r="I19" s="403">
        <f>SUM(建設IO!M54:M57)</f>
        <v>74231</v>
      </c>
      <c r="J19" s="403">
        <f>SUM(建設IO!N54:N57)</f>
        <v>1638</v>
      </c>
      <c r="K19" s="403">
        <f>SUM(建設IO!O54:O57)</f>
        <v>32569</v>
      </c>
      <c r="L19" s="403">
        <f>SUM(建設IO!P54:P57)</f>
        <v>31323</v>
      </c>
      <c r="M19" s="403">
        <f>SUM(建設IO!Q54:Q57)</f>
        <v>1246</v>
      </c>
      <c r="N19" s="403">
        <f>SUM(建設IO!R54:R57)</f>
        <v>39560</v>
      </c>
      <c r="O19" s="403">
        <f>SUM(建設IO!S54:S57)</f>
        <v>21259</v>
      </c>
      <c r="P19" s="403">
        <f>SUM(建設IO!T54:T57)</f>
        <v>18301</v>
      </c>
      <c r="Q19" s="403">
        <f>SUM(建設IO!U54:U57)</f>
        <v>464</v>
      </c>
      <c r="R19" s="403">
        <f>SUM(建設IO!V54:V57)</f>
        <v>155024</v>
      </c>
      <c r="S19" s="403">
        <f>SUM(建設IO!W54:W57)</f>
        <v>13862</v>
      </c>
      <c r="T19" s="403">
        <f>SUM(建設IO!X54:X57)</f>
        <v>727</v>
      </c>
      <c r="U19" s="403">
        <f>SUM(建設IO!Y54:Y57)</f>
        <v>13135</v>
      </c>
      <c r="V19" s="403">
        <f>SUM(建設IO!Z54:Z57)</f>
        <v>141162</v>
      </c>
      <c r="W19" s="403">
        <f>SUM(建設IO!AA54:AA57)</f>
        <v>1141</v>
      </c>
      <c r="X19" s="403">
        <f>SUM(建設IO!AB54:AB57)</f>
        <v>4598</v>
      </c>
      <c r="Y19" s="403">
        <f>SUM(建設IO!AC54:AC57)</f>
        <v>2001</v>
      </c>
      <c r="Z19" s="403">
        <f>SUM(建設IO!AD54:AD57)</f>
        <v>7345</v>
      </c>
      <c r="AA19" s="403">
        <f>SUM(建設IO!AE54:AE57)</f>
        <v>36222</v>
      </c>
      <c r="AB19" s="403">
        <f>SUM(建設IO!AF54:AF57)</f>
        <v>21144</v>
      </c>
      <c r="AC19" s="403">
        <f>SUM(建設IO!AG54:AG57)</f>
        <v>65497</v>
      </c>
      <c r="AD19" s="403">
        <f>SUM(建設IO!AH54:AH57)</f>
        <v>3214</v>
      </c>
      <c r="AE19" s="403">
        <f>SUM(建設IO!AI54:AI57)</f>
        <v>56797</v>
      </c>
      <c r="AF19" s="403">
        <f>SUM(建設IO!AJ54:AJ57)</f>
        <v>93584</v>
      </c>
      <c r="AG19" s="403">
        <f>SUM(建設IO!AK54:AK57)</f>
        <v>38005</v>
      </c>
      <c r="AH19" s="403">
        <f>SUM(建設IO!AL54:AL57)</f>
        <v>8709</v>
      </c>
      <c r="AI19" s="403">
        <f>SUM(建設IO!AM54:AM57)</f>
        <v>8489</v>
      </c>
      <c r="AJ19" s="403">
        <f>SUM(建設IO!AN54:AN57)</f>
        <v>7677</v>
      </c>
      <c r="AK19" s="403">
        <f>SUM(建設IO!AO54:AO57)</f>
        <v>1471</v>
      </c>
      <c r="AL19" s="403">
        <f>SUM(建設IO!AP54:AP57)</f>
        <v>79</v>
      </c>
      <c r="AM19" s="403">
        <f>SUM(建設IO!AQ54:AQ57)</f>
        <v>478</v>
      </c>
      <c r="AN19" s="403">
        <f>SUM(建設IO!AR54:AR57)</f>
        <v>3228</v>
      </c>
      <c r="AO19" s="403">
        <f>SUM(建設IO!AS54:AS57)</f>
        <v>2289</v>
      </c>
      <c r="AP19" s="403">
        <f>SUM(建設IO!AT54:AT57)</f>
        <v>32</v>
      </c>
      <c r="AQ19" s="403">
        <f>SUM(建設IO!AU54:AU57)</f>
        <v>100</v>
      </c>
      <c r="AR19" s="403">
        <f>SUM(建設IO!AV54:AV57)</f>
        <v>812</v>
      </c>
      <c r="AS19" s="403">
        <f>SUM(建設IO!AW54:AW57)</f>
        <v>464</v>
      </c>
      <c r="AT19" s="403">
        <f>SUM(建設IO!AX54:AX57)</f>
        <v>266</v>
      </c>
      <c r="AU19" s="403">
        <f>SUM(建設IO!AY54:AY57)</f>
        <v>65</v>
      </c>
      <c r="AV19" s="403">
        <f>SUM(建設IO!AZ54:AZ57)</f>
        <v>125</v>
      </c>
      <c r="AW19" s="403">
        <f>SUM(建設IO!BA54:BA57)</f>
        <v>8</v>
      </c>
      <c r="AX19" s="403">
        <f>SUM(建設IO!BB54:BB57)</f>
        <v>348</v>
      </c>
      <c r="AY19" s="403">
        <f>SUM(建設IO!BC54:BC57)</f>
        <v>275</v>
      </c>
      <c r="AZ19" s="403">
        <f>SUM(建設IO!BD54:BD57)</f>
        <v>73</v>
      </c>
      <c r="BA19" s="403">
        <f>SUM(建設IO!BE54:BE57)</f>
        <v>220</v>
      </c>
      <c r="BB19" s="403">
        <f>SUM(建設IO!BF54:BF57)</f>
        <v>28346</v>
      </c>
      <c r="BC19" s="403">
        <f>SUM(建設IO!BG54:BG57)</f>
        <v>5075</v>
      </c>
      <c r="BD19" s="403">
        <f>SUM(建設IO!BH54:BH57)</f>
        <v>2433</v>
      </c>
      <c r="BE19" s="403">
        <f>SUM(建設IO!BI54:BI57)</f>
        <v>2269</v>
      </c>
      <c r="BF19" s="403">
        <f>SUM(建設IO!BJ54:BJ57)</f>
        <v>153</v>
      </c>
      <c r="BG19" s="403">
        <f>SUM(建設IO!BK54:BK57)</f>
        <v>220</v>
      </c>
      <c r="BH19" s="403">
        <f>SUM(建設IO!BL54:BL57)</f>
        <v>17496</v>
      </c>
      <c r="BI19" s="403">
        <f>SUM(建設IO!BM54:BM57)</f>
        <v>2287</v>
      </c>
      <c r="BJ19" s="403">
        <f>SUM(建設IO!BN54:BN57)</f>
        <v>88</v>
      </c>
      <c r="BK19" s="403">
        <f>SUM(建設IO!BO54:BO57)</f>
        <v>528</v>
      </c>
      <c r="BL19" s="403">
        <f>SUM(建設IO!BP54:BP57)</f>
        <v>2579</v>
      </c>
      <c r="BM19" s="403">
        <f>SUM(建設IO!BQ54:BQ57)</f>
        <v>293</v>
      </c>
      <c r="BN19" s="403">
        <f>SUM(建設IO!BR54:BR57)</f>
        <v>950</v>
      </c>
      <c r="BO19" s="403">
        <f>SUM(建設IO!BS54:BS57)</f>
        <v>55579</v>
      </c>
      <c r="BP19" s="403">
        <f>SUM(建設IO!BT54:BT57)</f>
        <v>5889</v>
      </c>
      <c r="BQ19" s="403">
        <f>SUM(建設IO!BU54:BU57)</f>
        <v>7440</v>
      </c>
      <c r="BR19" s="403">
        <f>SUM(建設IO!BV54:BV57)</f>
        <v>953</v>
      </c>
      <c r="BS19" s="403">
        <f>SUM(建設IO!BW54:BW57)</f>
        <v>2472</v>
      </c>
      <c r="BT19" s="403">
        <f>SUM(建設IO!BX54:BX57)</f>
        <v>2828</v>
      </c>
      <c r="BU19" s="405">
        <f>SUM(建設IO!BY54:BY57)</f>
        <v>35997</v>
      </c>
    </row>
    <row r="20" spans="1:73">
      <c r="A20" s="102">
        <v>34</v>
      </c>
      <c r="B20" s="41" t="s">
        <v>15</v>
      </c>
      <c r="C20" s="403">
        <f>SUM(建設IO!G58:G59)</f>
        <v>99815</v>
      </c>
      <c r="D20" s="403">
        <f>SUM(建設IO!H58:H59)</f>
        <v>41550</v>
      </c>
      <c r="E20" s="403">
        <f>SUM(建設IO!I58:I59)</f>
        <v>15501</v>
      </c>
      <c r="F20" s="403">
        <f>SUM(建設IO!J58:J59)</f>
        <v>4500</v>
      </c>
      <c r="G20" s="403">
        <f>SUM(建設IO!K58:K59)</f>
        <v>4415</v>
      </c>
      <c r="H20" s="403">
        <f>SUM(建設IO!L58:L59)</f>
        <v>85</v>
      </c>
      <c r="I20" s="403">
        <f>SUM(建設IO!M58:M59)</f>
        <v>11001</v>
      </c>
      <c r="J20" s="403">
        <f>SUM(建設IO!N58:N59)</f>
        <v>207</v>
      </c>
      <c r="K20" s="403">
        <f>SUM(建設IO!O58:O59)</f>
        <v>7760</v>
      </c>
      <c r="L20" s="403">
        <f>SUM(建設IO!P58:P59)</f>
        <v>7727</v>
      </c>
      <c r="M20" s="403">
        <f>SUM(建設IO!Q58:Q59)</f>
        <v>33</v>
      </c>
      <c r="N20" s="403">
        <f>SUM(建設IO!R58:R59)</f>
        <v>2986</v>
      </c>
      <c r="O20" s="403">
        <f>SUM(建設IO!S58:S59)</f>
        <v>1972</v>
      </c>
      <c r="P20" s="403">
        <f>SUM(建設IO!T58:T59)</f>
        <v>1014</v>
      </c>
      <c r="Q20" s="403">
        <f>SUM(建設IO!U58:U59)</f>
        <v>48</v>
      </c>
      <c r="R20" s="403">
        <f>SUM(建設IO!V58:V59)</f>
        <v>26049</v>
      </c>
      <c r="S20" s="403">
        <f>SUM(建設IO!W58:W59)</f>
        <v>653</v>
      </c>
      <c r="T20" s="403">
        <f>SUM(建設IO!X58:X59)</f>
        <v>15</v>
      </c>
      <c r="U20" s="403">
        <f>SUM(建設IO!Y58:Y59)</f>
        <v>638</v>
      </c>
      <c r="V20" s="403">
        <f>SUM(建設IO!Z58:Z59)</f>
        <v>25396</v>
      </c>
      <c r="W20" s="403">
        <f>SUM(建設IO!AA58:AA59)</f>
        <v>263</v>
      </c>
      <c r="X20" s="403">
        <f>SUM(建設IO!AB58:AB59)</f>
        <v>873</v>
      </c>
      <c r="Y20" s="403">
        <f>SUM(建設IO!AC58:AC59)</f>
        <v>654</v>
      </c>
      <c r="Z20" s="403">
        <f>SUM(建設IO!AD58:AD59)</f>
        <v>1257</v>
      </c>
      <c r="AA20" s="403">
        <f>SUM(建設IO!AE58:AE59)</f>
        <v>6721</v>
      </c>
      <c r="AB20" s="403">
        <f>SUM(建設IO!AF58:AF59)</f>
        <v>4169</v>
      </c>
      <c r="AC20" s="403">
        <f>SUM(建設IO!AG58:AG59)</f>
        <v>11071</v>
      </c>
      <c r="AD20" s="403">
        <f>SUM(建設IO!AH58:AH59)</f>
        <v>388</v>
      </c>
      <c r="AE20" s="403">
        <f>SUM(建設IO!AI58:AI59)</f>
        <v>2760</v>
      </c>
      <c r="AF20" s="403">
        <f>SUM(建設IO!AJ58:AJ59)</f>
        <v>55505</v>
      </c>
      <c r="AG20" s="403">
        <f>SUM(建設IO!AK58:AK59)</f>
        <v>32066</v>
      </c>
      <c r="AH20" s="403">
        <f>SUM(建設IO!AL58:AL59)</f>
        <v>4905</v>
      </c>
      <c r="AI20" s="403">
        <f>SUM(建設IO!AM58:AM59)</f>
        <v>4686</v>
      </c>
      <c r="AJ20" s="403">
        <f>SUM(建設IO!AN58:AN59)</f>
        <v>3715</v>
      </c>
      <c r="AK20" s="403">
        <f>SUM(建設IO!AO58:AO59)</f>
        <v>1871</v>
      </c>
      <c r="AL20" s="403">
        <f>SUM(建設IO!AP58:AP59)</f>
        <v>95</v>
      </c>
      <c r="AM20" s="403">
        <f>SUM(建設IO!AQ58:AQ59)</f>
        <v>288</v>
      </c>
      <c r="AN20" s="403">
        <f>SUM(建設IO!AR58:AR59)</f>
        <v>924</v>
      </c>
      <c r="AO20" s="403">
        <f>SUM(建設IO!AS58:AS59)</f>
        <v>335</v>
      </c>
      <c r="AP20" s="403">
        <f>SUM(建設IO!AT58:AT59)</f>
        <v>188</v>
      </c>
      <c r="AQ20" s="403">
        <f>SUM(建設IO!AU58:AU59)</f>
        <v>14</v>
      </c>
      <c r="AR20" s="403">
        <f>SUM(建設IO!AV58:AV59)</f>
        <v>971</v>
      </c>
      <c r="AS20" s="403">
        <f>SUM(建設IO!AW58:AW59)</f>
        <v>702</v>
      </c>
      <c r="AT20" s="403">
        <f>SUM(建設IO!AX58:AX59)</f>
        <v>516</v>
      </c>
      <c r="AU20" s="403">
        <f>SUM(建設IO!AY58:AY59)</f>
        <v>107</v>
      </c>
      <c r="AV20" s="403">
        <f>SUM(建設IO!AZ58:AZ59)</f>
        <v>68</v>
      </c>
      <c r="AW20" s="403">
        <f>SUM(建設IO!BA58:BA59)</f>
        <v>11</v>
      </c>
      <c r="AX20" s="403">
        <f>SUM(建設IO!BB58:BB59)</f>
        <v>269</v>
      </c>
      <c r="AY20" s="403">
        <f>SUM(建設IO!BC58:BC59)</f>
        <v>217</v>
      </c>
      <c r="AZ20" s="403">
        <f>SUM(建設IO!BD58:BD59)</f>
        <v>52</v>
      </c>
      <c r="BA20" s="403">
        <f>SUM(建設IO!BE58:BE59)</f>
        <v>219</v>
      </c>
      <c r="BB20" s="403">
        <f>SUM(建設IO!BF58:BF59)</f>
        <v>27113</v>
      </c>
      <c r="BC20" s="403">
        <f>SUM(建設IO!BG58:BG59)</f>
        <v>8759</v>
      </c>
      <c r="BD20" s="403">
        <f>SUM(建設IO!BH58:BH59)</f>
        <v>1430</v>
      </c>
      <c r="BE20" s="403">
        <f>SUM(建設IO!BI58:BI59)</f>
        <v>7044</v>
      </c>
      <c r="BF20" s="403">
        <f>SUM(建設IO!BJ58:BJ59)</f>
        <v>42</v>
      </c>
      <c r="BG20" s="403">
        <f>SUM(建設IO!BK58:BK59)</f>
        <v>243</v>
      </c>
      <c r="BH20" s="403">
        <f>SUM(建設IO!BL58:BL59)</f>
        <v>15830</v>
      </c>
      <c r="BI20" s="403">
        <f>SUM(建設IO!BM58:BM59)</f>
        <v>540</v>
      </c>
      <c r="BJ20" s="403">
        <f>SUM(建設IO!BN58:BN59)</f>
        <v>162</v>
      </c>
      <c r="BK20" s="403">
        <f>SUM(建設IO!BO58:BO59)</f>
        <v>736</v>
      </c>
      <c r="BL20" s="403">
        <f>SUM(建設IO!BP58:BP59)</f>
        <v>723</v>
      </c>
      <c r="BM20" s="403">
        <f>SUM(建設IO!BQ58:BQ59)</f>
        <v>363</v>
      </c>
      <c r="BN20" s="403">
        <f>SUM(建設IO!BR58:BR59)</f>
        <v>48</v>
      </c>
      <c r="BO20" s="403">
        <f>SUM(建設IO!BS58:BS59)</f>
        <v>23439</v>
      </c>
      <c r="BP20" s="403">
        <f>SUM(建設IO!BT58:BT59)</f>
        <v>5783</v>
      </c>
      <c r="BQ20" s="403">
        <f>SUM(建設IO!BU58:BU59)</f>
        <v>2054</v>
      </c>
      <c r="BR20" s="403">
        <f>SUM(建設IO!BV58:BV59)</f>
        <v>3105</v>
      </c>
      <c r="BS20" s="403">
        <f>SUM(建設IO!BW58:BW59)</f>
        <v>399</v>
      </c>
      <c r="BT20" s="403">
        <f>SUM(建設IO!BX58:BX59)</f>
        <v>511</v>
      </c>
      <c r="BU20" s="405">
        <f>SUM(建設IO!BY58:BY59)</f>
        <v>11587</v>
      </c>
    </row>
    <row r="21" spans="1:73">
      <c r="A21" s="102">
        <v>35</v>
      </c>
      <c r="B21" s="41" t="s">
        <v>17</v>
      </c>
      <c r="C21" s="403">
        <f>SUM(建設IO!G60:G64)</f>
        <v>0</v>
      </c>
      <c r="D21" s="403">
        <f>SUM(建設IO!H60:H64)</f>
        <v>0</v>
      </c>
      <c r="E21" s="403">
        <f>SUM(建設IO!I60:I64)</f>
        <v>0</v>
      </c>
      <c r="F21" s="403">
        <f>SUM(建設IO!J60:J64)</f>
        <v>0</v>
      </c>
      <c r="G21" s="403">
        <f>SUM(建設IO!K60:K64)</f>
        <v>0</v>
      </c>
      <c r="H21" s="403">
        <f>SUM(建設IO!L60:L64)</f>
        <v>0</v>
      </c>
      <c r="I21" s="403">
        <f>SUM(建設IO!M60:M64)</f>
        <v>0</v>
      </c>
      <c r="J21" s="403">
        <f>SUM(建設IO!N60:N64)</f>
        <v>0</v>
      </c>
      <c r="K21" s="403">
        <f>SUM(建設IO!O60:O64)</f>
        <v>0</v>
      </c>
      <c r="L21" s="403">
        <f>SUM(建設IO!P60:P64)</f>
        <v>0</v>
      </c>
      <c r="M21" s="403">
        <f>SUM(建設IO!Q60:Q64)</f>
        <v>0</v>
      </c>
      <c r="N21" s="403">
        <f>SUM(建設IO!R60:R64)</f>
        <v>0</v>
      </c>
      <c r="O21" s="403">
        <f>SUM(建設IO!S60:S64)</f>
        <v>0</v>
      </c>
      <c r="P21" s="403">
        <f>SUM(建設IO!T60:T64)</f>
        <v>0</v>
      </c>
      <c r="Q21" s="403">
        <f>SUM(建設IO!U60:U64)</f>
        <v>0</v>
      </c>
      <c r="R21" s="403">
        <f>SUM(建設IO!V60:V64)</f>
        <v>0</v>
      </c>
      <c r="S21" s="403">
        <f>SUM(建設IO!W60:W64)</f>
        <v>0</v>
      </c>
      <c r="T21" s="403">
        <f>SUM(建設IO!X60:X64)</f>
        <v>0</v>
      </c>
      <c r="U21" s="403">
        <f>SUM(建設IO!Y60:Y64)</f>
        <v>0</v>
      </c>
      <c r="V21" s="403">
        <f>SUM(建設IO!Z60:Z64)</f>
        <v>0</v>
      </c>
      <c r="W21" s="403">
        <f>SUM(建設IO!AA60:AA64)</f>
        <v>0</v>
      </c>
      <c r="X21" s="403">
        <f>SUM(建設IO!AB60:AB64)</f>
        <v>0</v>
      </c>
      <c r="Y21" s="403">
        <f>SUM(建設IO!AC60:AC64)</f>
        <v>0</v>
      </c>
      <c r="Z21" s="403">
        <f>SUM(建設IO!AD60:AD64)</f>
        <v>0</v>
      </c>
      <c r="AA21" s="403">
        <f>SUM(建設IO!AE60:AE64)</f>
        <v>0</v>
      </c>
      <c r="AB21" s="403">
        <f>SUM(建設IO!AF60:AF64)</f>
        <v>0</v>
      </c>
      <c r="AC21" s="403">
        <f>SUM(建設IO!AG60:AG64)</f>
        <v>0</v>
      </c>
      <c r="AD21" s="403">
        <f>SUM(建設IO!AH60:AH64)</f>
        <v>0</v>
      </c>
      <c r="AE21" s="403">
        <f>SUM(建設IO!AI60:AI64)</f>
        <v>0</v>
      </c>
      <c r="AF21" s="403">
        <f>SUM(建設IO!AJ60:AJ64)</f>
        <v>0</v>
      </c>
      <c r="AG21" s="403">
        <f>SUM(建設IO!AK60:AK64)</f>
        <v>0</v>
      </c>
      <c r="AH21" s="403">
        <f>SUM(建設IO!AL60:AL64)</f>
        <v>0</v>
      </c>
      <c r="AI21" s="403">
        <f>SUM(建設IO!AM60:AM64)</f>
        <v>0</v>
      </c>
      <c r="AJ21" s="403">
        <f>SUM(建設IO!AN60:AN64)</f>
        <v>0</v>
      </c>
      <c r="AK21" s="403">
        <f>SUM(建設IO!AO60:AO64)</f>
        <v>0</v>
      </c>
      <c r="AL21" s="403">
        <f>SUM(建設IO!AP60:AP64)</f>
        <v>0</v>
      </c>
      <c r="AM21" s="403">
        <f>SUM(建設IO!AQ60:AQ64)</f>
        <v>0</v>
      </c>
      <c r="AN21" s="403">
        <f>SUM(建設IO!AR60:AR64)</f>
        <v>0</v>
      </c>
      <c r="AO21" s="403">
        <f>SUM(建設IO!AS60:AS64)</f>
        <v>0</v>
      </c>
      <c r="AP21" s="403">
        <f>SUM(建設IO!AT60:AT64)</f>
        <v>0</v>
      </c>
      <c r="AQ21" s="403">
        <f>SUM(建設IO!AU60:AU64)</f>
        <v>0</v>
      </c>
      <c r="AR21" s="403">
        <f>SUM(建設IO!AV60:AV64)</f>
        <v>0</v>
      </c>
      <c r="AS21" s="403">
        <f>SUM(建設IO!AW60:AW64)</f>
        <v>0</v>
      </c>
      <c r="AT21" s="403">
        <f>SUM(建設IO!AX60:AX64)</f>
        <v>0</v>
      </c>
      <c r="AU21" s="403">
        <f>SUM(建設IO!AY60:AY64)</f>
        <v>0</v>
      </c>
      <c r="AV21" s="403">
        <f>SUM(建設IO!AZ60:AZ64)</f>
        <v>0</v>
      </c>
      <c r="AW21" s="403">
        <f>SUM(建設IO!BA60:BA64)</f>
        <v>0</v>
      </c>
      <c r="AX21" s="403">
        <f>SUM(建設IO!BB60:BB64)</f>
        <v>0</v>
      </c>
      <c r="AY21" s="403">
        <f>SUM(建設IO!BC60:BC64)</f>
        <v>0</v>
      </c>
      <c r="AZ21" s="403">
        <f>SUM(建設IO!BD60:BD64)</f>
        <v>0</v>
      </c>
      <c r="BA21" s="403">
        <f>SUM(建設IO!BE60:BE64)</f>
        <v>0</v>
      </c>
      <c r="BB21" s="403">
        <f>SUM(建設IO!BF60:BF64)</f>
        <v>0</v>
      </c>
      <c r="BC21" s="403">
        <f>SUM(建設IO!BG60:BG64)</f>
        <v>0</v>
      </c>
      <c r="BD21" s="403">
        <f>SUM(建設IO!BH60:BH64)</f>
        <v>0</v>
      </c>
      <c r="BE21" s="403">
        <f>SUM(建設IO!BI60:BI64)</f>
        <v>0</v>
      </c>
      <c r="BF21" s="403">
        <f>SUM(建設IO!BJ60:BJ64)</f>
        <v>0</v>
      </c>
      <c r="BG21" s="403">
        <f>SUM(建設IO!BK60:BK64)</f>
        <v>0</v>
      </c>
      <c r="BH21" s="403">
        <f>SUM(建設IO!BL60:BL64)</f>
        <v>0</v>
      </c>
      <c r="BI21" s="403">
        <f>SUM(建設IO!BM60:BM64)</f>
        <v>0</v>
      </c>
      <c r="BJ21" s="403">
        <f>SUM(建設IO!BN60:BN64)</f>
        <v>0</v>
      </c>
      <c r="BK21" s="403">
        <f>SUM(建設IO!BO60:BO64)</f>
        <v>0</v>
      </c>
      <c r="BL21" s="403">
        <f>SUM(建設IO!BP60:BP64)</f>
        <v>0</v>
      </c>
      <c r="BM21" s="403">
        <f>SUM(建設IO!BQ60:BQ64)</f>
        <v>0</v>
      </c>
      <c r="BN21" s="403">
        <f>SUM(建設IO!BR60:BR64)</f>
        <v>0</v>
      </c>
      <c r="BO21" s="403">
        <f>SUM(建設IO!BS60:BS64)</f>
        <v>0</v>
      </c>
      <c r="BP21" s="403">
        <f>SUM(建設IO!BT60:BT64)</f>
        <v>0</v>
      </c>
      <c r="BQ21" s="403">
        <f>SUM(建設IO!BU60:BU64)</f>
        <v>0</v>
      </c>
      <c r="BR21" s="403">
        <f>SUM(建設IO!BV60:BV64)</f>
        <v>0</v>
      </c>
      <c r="BS21" s="403">
        <f>SUM(建設IO!BW60:BW64)</f>
        <v>0</v>
      </c>
      <c r="BT21" s="403">
        <f>SUM(建設IO!BX60:BX64)</f>
        <v>0</v>
      </c>
      <c r="BU21" s="405">
        <f>SUM(建設IO!BY60:BY64)</f>
        <v>0</v>
      </c>
    </row>
    <row r="22" spans="1:73">
      <c r="A22" s="102">
        <v>39</v>
      </c>
      <c r="B22" s="41" t="s">
        <v>18</v>
      </c>
      <c r="C22" s="403">
        <f>SUM(建設IO!G23,建設IO!G34:G36,建設IO!G65:G66)</f>
        <v>936119</v>
      </c>
      <c r="D22" s="403">
        <f>SUM(建設IO!H23,建設IO!H34:H36,建設IO!H65:H66)</f>
        <v>406702</v>
      </c>
      <c r="E22" s="403">
        <f>SUM(建設IO!I23,建設IO!I34:I36,建設IO!I65:I66)</f>
        <v>227395</v>
      </c>
      <c r="F22" s="403">
        <f>SUM(建設IO!J23,建設IO!J34:J36,建設IO!J65:J66)</f>
        <v>121179</v>
      </c>
      <c r="G22" s="403">
        <f>SUM(建設IO!K23,建設IO!K34:K36,建設IO!K65:K66)</f>
        <v>118227</v>
      </c>
      <c r="H22" s="403">
        <f>SUM(建設IO!L23,建設IO!L34:L36,建設IO!L65:L66)</f>
        <v>2952</v>
      </c>
      <c r="I22" s="403">
        <f>SUM(建設IO!M23,建設IO!M34:M36,建設IO!M65:M66)</f>
        <v>106216</v>
      </c>
      <c r="J22" s="403">
        <f>SUM(建設IO!N23,建設IO!N34:N36,建設IO!N65:N66)</f>
        <v>1399</v>
      </c>
      <c r="K22" s="403">
        <f>SUM(建設IO!O23,建設IO!O34:O36,建設IO!O65:O66)</f>
        <v>58466</v>
      </c>
      <c r="L22" s="403">
        <f>SUM(建設IO!P23,建設IO!P34:P36,建設IO!P65:P66)</f>
        <v>57261</v>
      </c>
      <c r="M22" s="403">
        <f>SUM(建設IO!Q23,建設IO!Q34:Q36,建設IO!Q65:Q66)</f>
        <v>1205</v>
      </c>
      <c r="N22" s="403">
        <f>SUM(建設IO!R23,建設IO!R34:R36,建設IO!R65:R66)</f>
        <v>45166</v>
      </c>
      <c r="O22" s="403">
        <f>SUM(建設IO!S23,建設IO!S34:S36,建設IO!S65:S66)</f>
        <v>18058</v>
      </c>
      <c r="P22" s="403">
        <f>SUM(建設IO!T23,建設IO!T34:T36,建設IO!T65:T66)</f>
        <v>27108</v>
      </c>
      <c r="Q22" s="403">
        <f>SUM(建設IO!U23,建設IO!U34:U36,建設IO!U65:U66)</f>
        <v>1185</v>
      </c>
      <c r="R22" s="403">
        <f>SUM(建設IO!V23,建設IO!V34:V36,建設IO!V65:V66)</f>
        <v>179307</v>
      </c>
      <c r="S22" s="403">
        <f>SUM(建設IO!W23,建設IO!W34:W36,建設IO!W65:W66)</f>
        <v>8016</v>
      </c>
      <c r="T22" s="403">
        <f>SUM(建設IO!X23,建設IO!X34:X36,建設IO!X65:X66)</f>
        <v>520</v>
      </c>
      <c r="U22" s="403">
        <f>SUM(建設IO!Y23,建設IO!Y34:Y36,建設IO!Y65:Y66)</f>
        <v>7496</v>
      </c>
      <c r="V22" s="403">
        <f>SUM(建設IO!Z23,建設IO!Z34:Z36,建設IO!Z65:Z66)</f>
        <v>171291</v>
      </c>
      <c r="W22" s="403">
        <f>SUM(建設IO!AA23,建設IO!AA34:AA36,建設IO!AA65:AA66)</f>
        <v>1570</v>
      </c>
      <c r="X22" s="403">
        <f>SUM(建設IO!AB23,建設IO!AB34:AB36,建設IO!AB65:AB66)</f>
        <v>7470</v>
      </c>
      <c r="Y22" s="403">
        <f>SUM(建設IO!AC23,建設IO!AC34:AC36,建設IO!AC65:AC66)</f>
        <v>2271</v>
      </c>
      <c r="Z22" s="403">
        <f>SUM(建設IO!AD23,建設IO!AD34:AD36,建設IO!AD65:AD66)</f>
        <v>13033</v>
      </c>
      <c r="AA22" s="403">
        <f>SUM(建設IO!AE23,建設IO!AE34:AE36,建設IO!AE65:AE66)</f>
        <v>46365</v>
      </c>
      <c r="AB22" s="403">
        <f>SUM(建設IO!AF23,建設IO!AF34:AF36,建設IO!AF65:AF66)</f>
        <v>25373</v>
      </c>
      <c r="AC22" s="403">
        <f>SUM(建設IO!AG23,建設IO!AG34:AG36,建設IO!AG65:AG66)</f>
        <v>73481</v>
      </c>
      <c r="AD22" s="403">
        <f>SUM(建設IO!AH23,建設IO!AH34:AH36,建設IO!AH65:AH66)</f>
        <v>1728</v>
      </c>
      <c r="AE22" s="403">
        <f>SUM(建設IO!AI23,建設IO!AI34:AI36,建設IO!AI65:AI66)</f>
        <v>166645</v>
      </c>
      <c r="AF22" s="403">
        <f>SUM(建設IO!AJ23,建設IO!AJ34:AJ36,建設IO!AJ65:AJ66)</f>
        <v>362772</v>
      </c>
      <c r="AG22" s="403">
        <f>SUM(建設IO!AK23,建設IO!AK34:AK36,建設IO!AK65:AK66)</f>
        <v>200587</v>
      </c>
      <c r="AH22" s="403">
        <f>SUM(建設IO!AL23,建設IO!AL34:AL36,建設IO!AL65:AL66)</f>
        <v>108165</v>
      </c>
      <c r="AI22" s="403">
        <f>SUM(建設IO!AM23,建設IO!AM34:AM36,建設IO!AM65:AM66)</f>
        <v>105056</v>
      </c>
      <c r="AJ22" s="403">
        <f>SUM(建設IO!AN23,建設IO!AN34:AN36,建設IO!AN65:AN66)</f>
        <v>76267</v>
      </c>
      <c r="AK22" s="403">
        <f>SUM(建設IO!AO23,建設IO!AO34:AO36,建設IO!AO65:AO66)</f>
        <v>30481</v>
      </c>
      <c r="AL22" s="403">
        <f>SUM(建設IO!AP23,建設IO!AP34:AP36,建設IO!AP65:AP66)</f>
        <v>641</v>
      </c>
      <c r="AM22" s="403">
        <f>SUM(建設IO!AQ23,建設IO!AQ34:AQ36,建設IO!AQ65:AQ66)</f>
        <v>9269</v>
      </c>
      <c r="AN22" s="403">
        <f>SUM(建設IO!AR23,建設IO!AR34:AR36,建設IO!AR65:AR66)</f>
        <v>29656</v>
      </c>
      <c r="AO22" s="403">
        <f>SUM(建設IO!AS23,建設IO!AS34:AS36,建設IO!AS65:AS66)</f>
        <v>5113</v>
      </c>
      <c r="AP22" s="403">
        <f>SUM(建設IO!AT23,建設IO!AT34:AT36,建設IO!AT65:AT66)</f>
        <v>243</v>
      </c>
      <c r="AQ22" s="403">
        <f>SUM(建設IO!AU23,建設IO!AU34:AU36,建設IO!AU65:AU66)</f>
        <v>864</v>
      </c>
      <c r="AR22" s="403">
        <f>SUM(建設IO!AV23,建設IO!AV34:AV36,建設IO!AV65:AV66)</f>
        <v>28789</v>
      </c>
      <c r="AS22" s="403">
        <f>SUM(建設IO!AW23,建設IO!AW34:AW36,建設IO!AW65:AW66)</f>
        <v>26918</v>
      </c>
      <c r="AT22" s="403">
        <f>SUM(建設IO!AX23,建設IO!AX34:AX36,建設IO!AX65:AX66)</f>
        <v>22969</v>
      </c>
      <c r="AU22" s="403">
        <f>SUM(建設IO!AY23,建設IO!AY34:AY36,建設IO!AY65:AY66)</f>
        <v>2117</v>
      </c>
      <c r="AV22" s="403">
        <f>SUM(建設IO!AZ23,建設IO!AZ34:AZ36,建設IO!AZ65:AZ66)</f>
        <v>1224</v>
      </c>
      <c r="AW22" s="403">
        <f>SUM(建設IO!BA23,建設IO!BA34:BA36,建設IO!BA65:BA66)</f>
        <v>608</v>
      </c>
      <c r="AX22" s="403">
        <f>SUM(建設IO!BB23,建設IO!BB34:BB36,建設IO!BB65:BB66)</f>
        <v>1871</v>
      </c>
      <c r="AY22" s="403">
        <f>SUM(建設IO!BC23,建設IO!BC34:BC36,建設IO!BC65:BC66)</f>
        <v>1497</v>
      </c>
      <c r="AZ22" s="403">
        <f>SUM(建設IO!BD23,建設IO!BD34:BD36,建設IO!BD65:BD66)</f>
        <v>374</v>
      </c>
      <c r="BA22" s="403">
        <f>SUM(建設IO!BE23,建設IO!BE34:BE36,建設IO!BE65:BE66)</f>
        <v>3109</v>
      </c>
      <c r="BB22" s="403">
        <f>SUM(建設IO!BF23,建設IO!BF34:BF36,建設IO!BF65:BF66)</f>
        <v>76580</v>
      </c>
      <c r="BC22" s="403">
        <f>SUM(建設IO!BG23,建設IO!BG34:BG36,建設IO!BG65:BG66)</f>
        <v>13527</v>
      </c>
      <c r="BD22" s="403">
        <f>SUM(建設IO!BH23,建設IO!BH34:BH36,建設IO!BH65:BH66)</f>
        <v>6378</v>
      </c>
      <c r="BE22" s="403">
        <f>SUM(建設IO!BI23,建設IO!BI34:BI36,建設IO!BI65:BI66)</f>
        <v>1664</v>
      </c>
      <c r="BF22" s="403">
        <f>SUM(建設IO!BJ23,建設IO!BJ34:BJ36,建設IO!BJ65:BJ66)</f>
        <v>722</v>
      </c>
      <c r="BG22" s="403">
        <f>SUM(建設IO!BK23,建設IO!BK34:BK36,建設IO!BK65:BK66)</f>
        <v>4763</v>
      </c>
      <c r="BH22" s="403">
        <f>SUM(建設IO!BL23,建設IO!BL34:BL36,建設IO!BL65:BL66)</f>
        <v>42194</v>
      </c>
      <c r="BI22" s="403">
        <f>SUM(建設IO!BM23,建設IO!BM34:BM36,建設IO!BM65:BM66)</f>
        <v>8974</v>
      </c>
      <c r="BJ22" s="403">
        <f>SUM(建設IO!BN23,建設IO!BN34:BN36,建設IO!BN65:BN66)</f>
        <v>1108</v>
      </c>
      <c r="BK22" s="403">
        <f>SUM(建設IO!BO23,建設IO!BO34:BO36,建設IO!BO65:BO66)</f>
        <v>4058</v>
      </c>
      <c r="BL22" s="403">
        <f>SUM(建設IO!BP23,建設IO!BP34:BP36,建設IO!BP65:BP66)</f>
        <v>3470</v>
      </c>
      <c r="BM22" s="403">
        <f>SUM(建設IO!BQ23,建設IO!BQ34:BQ36,建設IO!BQ65:BQ66)</f>
        <v>3249</v>
      </c>
      <c r="BN22" s="403">
        <f>SUM(建設IO!BR23,建設IO!BR34:BR36,建設IO!BR65:BR66)</f>
        <v>15842</v>
      </c>
      <c r="BO22" s="403">
        <f>SUM(建設IO!BS23,建設IO!BS34:BS36,建設IO!BS65:BS66)</f>
        <v>162185</v>
      </c>
      <c r="BP22" s="403">
        <f>SUM(建設IO!BT23,建設IO!BT34:BT36,建設IO!BT65:BT66)</f>
        <v>31106</v>
      </c>
      <c r="BQ22" s="403">
        <f>SUM(建設IO!BU23,建設IO!BU34:BU36,建設IO!BU65:BU66)</f>
        <v>8513</v>
      </c>
      <c r="BR22" s="403">
        <f>SUM(建設IO!BV23,建設IO!BV34:BV36,建設IO!BV65:BV66)</f>
        <v>4259</v>
      </c>
      <c r="BS22" s="403">
        <f>SUM(建設IO!BW23,建設IO!BW34:BW36,建設IO!BW65:BW66)</f>
        <v>32354</v>
      </c>
      <c r="BT22" s="403">
        <f>SUM(建設IO!BX23,建設IO!BX34:BX36,建設IO!BX65:BX66)</f>
        <v>28109</v>
      </c>
      <c r="BU22" s="405">
        <f>SUM(建設IO!BY23,建設IO!BY34:BY36,建設IO!BY65:BY66)</f>
        <v>57844</v>
      </c>
    </row>
    <row r="23" spans="1:73">
      <c r="A23" s="103">
        <v>41</v>
      </c>
      <c r="B23" s="42" t="s">
        <v>19</v>
      </c>
      <c r="C23" s="406">
        <f>SUM(建設IO!G67:G70)</f>
        <v>34593</v>
      </c>
      <c r="D23" s="406">
        <f>SUM(建設IO!H67:H70)</f>
        <v>18643</v>
      </c>
      <c r="E23" s="406">
        <f>SUM(建設IO!I67:I70)</f>
        <v>9376</v>
      </c>
      <c r="F23" s="406">
        <f>SUM(建設IO!J67:J70)</f>
        <v>5580</v>
      </c>
      <c r="G23" s="406">
        <f>SUM(建設IO!K67:K70)</f>
        <v>5479</v>
      </c>
      <c r="H23" s="406">
        <f>SUM(建設IO!L67:L70)</f>
        <v>101</v>
      </c>
      <c r="I23" s="406">
        <f>SUM(建設IO!M67:M70)</f>
        <v>3796</v>
      </c>
      <c r="J23" s="406">
        <f>SUM(建設IO!N67:N70)</f>
        <v>67</v>
      </c>
      <c r="K23" s="406">
        <f>SUM(建設IO!O67:O70)</f>
        <v>2425</v>
      </c>
      <c r="L23" s="406">
        <f>SUM(建設IO!P67:P70)</f>
        <v>2398</v>
      </c>
      <c r="M23" s="406">
        <f>SUM(建設IO!Q67:Q70)</f>
        <v>27</v>
      </c>
      <c r="N23" s="406">
        <f>SUM(建設IO!R67:R70)</f>
        <v>1277</v>
      </c>
      <c r="O23" s="406">
        <f>SUM(建設IO!S67:S70)</f>
        <v>716</v>
      </c>
      <c r="P23" s="406">
        <f>SUM(建設IO!T67:T70)</f>
        <v>561</v>
      </c>
      <c r="Q23" s="406">
        <f>SUM(建設IO!U67:U70)</f>
        <v>27</v>
      </c>
      <c r="R23" s="406">
        <f>SUM(建設IO!V67:V70)</f>
        <v>9267</v>
      </c>
      <c r="S23" s="406">
        <f>SUM(建設IO!W67:W70)</f>
        <v>470</v>
      </c>
      <c r="T23" s="406">
        <f>SUM(建設IO!X67:X70)</f>
        <v>30</v>
      </c>
      <c r="U23" s="406">
        <f>SUM(建設IO!Y67:Y70)</f>
        <v>440</v>
      </c>
      <c r="V23" s="406">
        <f>SUM(建設IO!Z67:Z70)</f>
        <v>8797</v>
      </c>
      <c r="W23" s="406">
        <f>SUM(建設IO!AA67:AA70)</f>
        <v>129</v>
      </c>
      <c r="X23" s="406">
        <f>SUM(建設IO!AB67:AB70)</f>
        <v>414</v>
      </c>
      <c r="Y23" s="406">
        <f>SUM(建設IO!AC67:AC70)</f>
        <v>195</v>
      </c>
      <c r="Z23" s="406">
        <f>SUM(建設IO!AD67:AD70)</f>
        <v>839</v>
      </c>
      <c r="AA23" s="406">
        <f>SUM(建設IO!AE67:AE70)</f>
        <v>2027</v>
      </c>
      <c r="AB23" s="406">
        <f>SUM(建設IO!AF67:AF70)</f>
        <v>1409</v>
      </c>
      <c r="AC23" s="406">
        <f>SUM(建設IO!AG67:AG70)</f>
        <v>3696</v>
      </c>
      <c r="AD23" s="406">
        <f>SUM(建設IO!AH67:AH70)</f>
        <v>88</v>
      </c>
      <c r="AE23" s="406">
        <f>SUM(建設IO!AI67:AI70)</f>
        <v>8947</v>
      </c>
      <c r="AF23" s="406">
        <f>SUM(建設IO!AJ67:AJ70)</f>
        <v>7003</v>
      </c>
      <c r="AG23" s="406">
        <f>SUM(建設IO!AK67:AK70)</f>
        <v>4994</v>
      </c>
      <c r="AH23" s="406">
        <f>SUM(建設IO!AL67:AL70)</f>
        <v>3080</v>
      </c>
      <c r="AI23" s="406">
        <f>SUM(建設IO!AM67:AM70)</f>
        <v>3022</v>
      </c>
      <c r="AJ23" s="406">
        <f>SUM(建設IO!AN67:AN70)</f>
        <v>2590</v>
      </c>
      <c r="AK23" s="406">
        <f>SUM(建設IO!AO67:AO70)</f>
        <v>1181</v>
      </c>
      <c r="AL23" s="406">
        <f>SUM(建設IO!AP67:AP70)</f>
        <v>55</v>
      </c>
      <c r="AM23" s="406">
        <f>SUM(建設IO!AQ67:AQ70)</f>
        <v>162</v>
      </c>
      <c r="AN23" s="406">
        <f>SUM(建設IO!AR67:AR70)</f>
        <v>928</v>
      </c>
      <c r="AO23" s="406">
        <f>SUM(建設IO!AS67:AS70)</f>
        <v>249</v>
      </c>
      <c r="AP23" s="406">
        <f>SUM(建設IO!AT67:AT70)</f>
        <v>5</v>
      </c>
      <c r="AQ23" s="406">
        <f>SUM(建設IO!AU67:AU70)</f>
        <v>10</v>
      </c>
      <c r="AR23" s="406">
        <f>SUM(建設IO!AV67:AV70)</f>
        <v>432</v>
      </c>
      <c r="AS23" s="406">
        <f>SUM(建設IO!AW67:AW70)</f>
        <v>382</v>
      </c>
      <c r="AT23" s="406">
        <f>SUM(建設IO!AX67:AX70)</f>
        <v>305</v>
      </c>
      <c r="AU23" s="406">
        <f>SUM(建設IO!AY67:AY70)</f>
        <v>41</v>
      </c>
      <c r="AV23" s="406">
        <f>SUM(建設IO!AZ67:AZ70)</f>
        <v>28</v>
      </c>
      <c r="AW23" s="406">
        <f>SUM(建設IO!BA67:BA70)</f>
        <v>8</v>
      </c>
      <c r="AX23" s="406">
        <f>SUM(建設IO!BB67:BB70)</f>
        <v>50</v>
      </c>
      <c r="AY23" s="406">
        <f>SUM(建設IO!BC67:BC70)</f>
        <v>40</v>
      </c>
      <c r="AZ23" s="406">
        <f>SUM(建設IO!BD67:BD70)</f>
        <v>10</v>
      </c>
      <c r="BA23" s="406">
        <f>SUM(建設IO!BE67:BE70)</f>
        <v>58</v>
      </c>
      <c r="BB23" s="406">
        <f>SUM(建設IO!BF67:BF70)</f>
        <v>1707</v>
      </c>
      <c r="BC23" s="406">
        <f>SUM(建設IO!BG67:BG70)</f>
        <v>560</v>
      </c>
      <c r="BD23" s="406">
        <f>SUM(建設IO!BH67:BH70)</f>
        <v>351</v>
      </c>
      <c r="BE23" s="406">
        <f>SUM(建設IO!BI67:BI70)</f>
        <v>66</v>
      </c>
      <c r="BF23" s="406">
        <f>SUM(建設IO!BJ67:BJ70)</f>
        <v>28</v>
      </c>
      <c r="BG23" s="406">
        <f>SUM(建設IO!BK67:BK70)</f>
        <v>115</v>
      </c>
      <c r="BH23" s="406">
        <f>SUM(建設IO!BL67:BL70)</f>
        <v>568</v>
      </c>
      <c r="BI23" s="406">
        <f>SUM(建設IO!BM67:BM70)</f>
        <v>257</v>
      </c>
      <c r="BJ23" s="406">
        <f>SUM(建設IO!BN67:BN70)</f>
        <v>32</v>
      </c>
      <c r="BK23" s="406">
        <f>SUM(建設IO!BO67:BO70)</f>
        <v>50</v>
      </c>
      <c r="BL23" s="406">
        <f>SUM(建設IO!BP67:BP70)</f>
        <v>66</v>
      </c>
      <c r="BM23" s="406">
        <f>SUM(建設IO!BQ67:BQ70)</f>
        <v>174</v>
      </c>
      <c r="BN23" s="406">
        <f>SUM(建設IO!BR67:BR70)</f>
        <v>207</v>
      </c>
      <c r="BO23" s="406">
        <f>SUM(建設IO!BS67:BS70)</f>
        <v>2009</v>
      </c>
      <c r="BP23" s="406">
        <f>SUM(建設IO!BT67:BT70)</f>
        <v>466</v>
      </c>
      <c r="BQ23" s="406">
        <f>SUM(建設IO!BU67:BU70)</f>
        <v>313</v>
      </c>
      <c r="BR23" s="406">
        <f>SUM(建設IO!BV67:BV70)</f>
        <v>44</v>
      </c>
      <c r="BS23" s="406">
        <f>SUM(建設IO!BW67:BW70)</f>
        <v>215</v>
      </c>
      <c r="BT23" s="406">
        <f>SUM(建設IO!BX67:BX70)</f>
        <v>203</v>
      </c>
      <c r="BU23" s="407">
        <f>SUM(建設IO!BY67:BY70)</f>
        <v>768</v>
      </c>
    </row>
    <row r="24" spans="1:73">
      <c r="A24" s="102">
        <v>46</v>
      </c>
      <c r="B24" s="41" t="s">
        <v>20</v>
      </c>
      <c r="C24" s="403">
        <f>SUM(建設IO!G71:G72)</f>
        <v>187440</v>
      </c>
      <c r="D24" s="403">
        <f>SUM(建設IO!H71:H72)</f>
        <v>108003</v>
      </c>
      <c r="E24" s="403">
        <f>SUM(建設IO!I71:I72)</f>
        <v>86900</v>
      </c>
      <c r="F24" s="403">
        <f>SUM(建設IO!J71:J72)</f>
        <v>34849</v>
      </c>
      <c r="G24" s="403">
        <f>SUM(建設IO!K71:K72)</f>
        <v>33636</v>
      </c>
      <c r="H24" s="403">
        <f>SUM(建設IO!L71:L72)</f>
        <v>1213</v>
      </c>
      <c r="I24" s="403">
        <f>SUM(建設IO!M71:M72)</f>
        <v>52051</v>
      </c>
      <c r="J24" s="403">
        <f>SUM(建設IO!N71:N72)</f>
        <v>840</v>
      </c>
      <c r="K24" s="403">
        <f>SUM(建設IO!O71:O72)</f>
        <v>30407</v>
      </c>
      <c r="L24" s="403">
        <f>SUM(建設IO!P71:P72)</f>
        <v>29838</v>
      </c>
      <c r="M24" s="403">
        <f>SUM(建設IO!Q71:Q72)</f>
        <v>569</v>
      </c>
      <c r="N24" s="403">
        <f>SUM(建設IO!R71:R72)</f>
        <v>20344</v>
      </c>
      <c r="O24" s="403">
        <f>SUM(建設IO!S71:S72)</f>
        <v>7663</v>
      </c>
      <c r="P24" s="403">
        <f>SUM(建設IO!T71:T72)</f>
        <v>12681</v>
      </c>
      <c r="Q24" s="403">
        <f>SUM(建設IO!U71:U72)</f>
        <v>460</v>
      </c>
      <c r="R24" s="403">
        <f>SUM(建設IO!V71:V72)</f>
        <v>21103</v>
      </c>
      <c r="S24" s="403">
        <f>SUM(建設IO!W71:W72)</f>
        <v>1191</v>
      </c>
      <c r="T24" s="403">
        <f>SUM(建設IO!X71:X72)</f>
        <v>96</v>
      </c>
      <c r="U24" s="403">
        <f>SUM(建設IO!Y71:Y72)</f>
        <v>1095</v>
      </c>
      <c r="V24" s="403">
        <f>SUM(建設IO!Z71:Z72)</f>
        <v>19912</v>
      </c>
      <c r="W24" s="403">
        <f>SUM(建設IO!AA71:AA72)</f>
        <v>266</v>
      </c>
      <c r="X24" s="403">
        <f>SUM(建設IO!AB71:AB72)</f>
        <v>945</v>
      </c>
      <c r="Y24" s="403">
        <f>SUM(建設IO!AC71:AC72)</f>
        <v>575</v>
      </c>
      <c r="Z24" s="403">
        <f>SUM(建設IO!AD71:AD72)</f>
        <v>2090</v>
      </c>
      <c r="AA24" s="403">
        <f>SUM(建設IO!AE71:AE72)</f>
        <v>4500</v>
      </c>
      <c r="AB24" s="403">
        <f>SUM(建設IO!AF71:AF72)</f>
        <v>3222</v>
      </c>
      <c r="AC24" s="403">
        <f>SUM(建設IO!AG71:AG72)</f>
        <v>7961</v>
      </c>
      <c r="AD24" s="403">
        <f>SUM(建設IO!AH71:AH72)</f>
        <v>353</v>
      </c>
      <c r="AE24" s="403">
        <f>SUM(建設IO!AI71:AI72)</f>
        <v>19140</v>
      </c>
      <c r="AF24" s="403">
        <f>SUM(建設IO!AJ71:AJ72)</f>
        <v>60297</v>
      </c>
      <c r="AG24" s="403">
        <f>SUM(建設IO!AK71:AK72)</f>
        <v>27465</v>
      </c>
      <c r="AH24" s="403">
        <f>SUM(建設IO!AL71:AL72)</f>
        <v>14467</v>
      </c>
      <c r="AI24" s="403">
        <f>SUM(建設IO!AM71:AM72)</f>
        <v>14409</v>
      </c>
      <c r="AJ24" s="403">
        <f>SUM(建設IO!AN71:AN72)</f>
        <v>12042</v>
      </c>
      <c r="AK24" s="403">
        <f>SUM(建設IO!AO71:AO72)</f>
        <v>5987</v>
      </c>
      <c r="AL24" s="403">
        <f>SUM(建設IO!AP71:AP72)</f>
        <v>261</v>
      </c>
      <c r="AM24" s="403">
        <f>SUM(建設IO!AQ71:AQ72)</f>
        <v>734</v>
      </c>
      <c r="AN24" s="403">
        <f>SUM(建設IO!AR71:AR72)</f>
        <v>4562</v>
      </c>
      <c r="AO24" s="403">
        <f>SUM(建設IO!AS71:AS72)</f>
        <v>468</v>
      </c>
      <c r="AP24" s="403">
        <f>SUM(建設IO!AT71:AT72)</f>
        <v>8</v>
      </c>
      <c r="AQ24" s="403">
        <f>SUM(建設IO!AU71:AU72)</f>
        <v>22</v>
      </c>
      <c r="AR24" s="403">
        <f>SUM(建設IO!AV71:AV72)</f>
        <v>2367</v>
      </c>
      <c r="AS24" s="403">
        <f>SUM(建設IO!AW71:AW72)</f>
        <v>2090</v>
      </c>
      <c r="AT24" s="403">
        <f>SUM(建設IO!AX71:AX72)</f>
        <v>1702</v>
      </c>
      <c r="AU24" s="403">
        <f>SUM(建設IO!AY71:AY72)</f>
        <v>220</v>
      </c>
      <c r="AV24" s="403">
        <f>SUM(建設IO!AZ71:AZ72)</f>
        <v>119</v>
      </c>
      <c r="AW24" s="403">
        <f>SUM(建設IO!BA71:BA72)</f>
        <v>49</v>
      </c>
      <c r="AX24" s="403">
        <f>SUM(建設IO!BB71:BB72)</f>
        <v>277</v>
      </c>
      <c r="AY24" s="403">
        <f>SUM(建設IO!BC71:BC72)</f>
        <v>214</v>
      </c>
      <c r="AZ24" s="403">
        <f>SUM(建設IO!BD71:BD72)</f>
        <v>63</v>
      </c>
      <c r="BA24" s="403">
        <f>SUM(建設IO!BE71:BE72)</f>
        <v>58</v>
      </c>
      <c r="BB24" s="403">
        <f>SUM(建設IO!BF71:BF72)</f>
        <v>10264</v>
      </c>
      <c r="BC24" s="403">
        <f>SUM(建設IO!BG71:BG72)</f>
        <v>3916</v>
      </c>
      <c r="BD24" s="403">
        <f>SUM(建設IO!BH71:BH72)</f>
        <v>2257</v>
      </c>
      <c r="BE24" s="403">
        <f>SUM(建設IO!BI71:BI72)</f>
        <v>740</v>
      </c>
      <c r="BF24" s="403">
        <f>SUM(建設IO!BJ71:BJ72)</f>
        <v>149</v>
      </c>
      <c r="BG24" s="403">
        <f>SUM(建設IO!BK71:BK72)</f>
        <v>770</v>
      </c>
      <c r="BH24" s="403">
        <f>SUM(建設IO!BL71:BL72)</f>
        <v>2327</v>
      </c>
      <c r="BI24" s="403">
        <f>SUM(建設IO!BM71:BM72)</f>
        <v>1414</v>
      </c>
      <c r="BJ24" s="403">
        <f>SUM(建設IO!BN71:BN72)</f>
        <v>166</v>
      </c>
      <c r="BK24" s="403">
        <f>SUM(建設IO!BO71:BO72)</f>
        <v>615</v>
      </c>
      <c r="BL24" s="403">
        <f>SUM(建設IO!BP71:BP72)</f>
        <v>235</v>
      </c>
      <c r="BM24" s="403">
        <f>SUM(建設IO!BQ71:BQ72)</f>
        <v>1591</v>
      </c>
      <c r="BN24" s="403">
        <f>SUM(建設IO!BR71:BR72)</f>
        <v>2734</v>
      </c>
      <c r="BO24" s="403">
        <f>SUM(建設IO!BS71:BS72)</f>
        <v>32832</v>
      </c>
      <c r="BP24" s="403">
        <f>SUM(建設IO!BT71:BT72)</f>
        <v>6554</v>
      </c>
      <c r="BQ24" s="403">
        <f>SUM(建設IO!BU71:BU72)</f>
        <v>2246</v>
      </c>
      <c r="BR24" s="403">
        <f>SUM(建設IO!BV71:BV72)</f>
        <v>1007</v>
      </c>
      <c r="BS24" s="403">
        <f>SUM(建設IO!BW71:BW72)</f>
        <v>7316</v>
      </c>
      <c r="BT24" s="403">
        <f>SUM(建設IO!BX71:BX72)</f>
        <v>2811</v>
      </c>
      <c r="BU24" s="405">
        <f>SUM(建設IO!BY71:BY72)</f>
        <v>12898</v>
      </c>
    </row>
    <row r="25" spans="1:73">
      <c r="A25" s="102">
        <v>47</v>
      </c>
      <c r="B25" s="41" t="s">
        <v>199</v>
      </c>
      <c r="C25" s="403">
        <f>建設IO!G73</f>
        <v>38440</v>
      </c>
      <c r="D25" s="403">
        <f>建設IO!H73</f>
        <v>19011</v>
      </c>
      <c r="E25" s="403">
        <f>建設IO!I73</f>
        <v>11342</v>
      </c>
      <c r="F25" s="403">
        <f>建設IO!J73</f>
        <v>7193</v>
      </c>
      <c r="G25" s="403">
        <f>建設IO!K73</f>
        <v>6953</v>
      </c>
      <c r="H25" s="403">
        <f>建設IO!L73</f>
        <v>240</v>
      </c>
      <c r="I25" s="403">
        <f>建設IO!M73</f>
        <v>4149</v>
      </c>
      <c r="J25" s="403">
        <f>建設IO!N73</f>
        <v>57</v>
      </c>
      <c r="K25" s="403">
        <f>建設IO!O73</f>
        <v>2106</v>
      </c>
      <c r="L25" s="403">
        <f>建設IO!P73</f>
        <v>2024</v>
      </c>
      <c r="M25" s="403">
        <f>建設IO!Q73</f>
        <v>82</v>
      </c>
      <c r="N25" s="403">
        <f>建設IO!R73</f>
        <v>1955</v>
      </c>
      <c r="O25" s="403">
        <f>建設IO!S73</f>
        <v>510</v>
      </c>
      <c r="P25" s="403">
        <f>建設IO!T73</f>
        <v>1445</v>
      </c>
      <c r="Q25" s="403">
        <f>建設IO!U73</f>
        <v>31</v>
      </c>
      <c r="R25" s="403">
        <f>建設IO!V73</f>
        <v>7669</v>
      </c>
      <c r="S25" s="403">
        <f>建設IO!W73</f>
        <v>1203</v>
      </c>
      <c r="T25" s="403">
        <f>建設IO!X73</f>
        <v>113</v>
      </c>
      <c r="U25" s="403">
        <f>建設IO!Y73</f>
        <v>1090</v>
      </c>
      <c r="V25" s="403">
        <f>建設IO!Z73</f>
        <v>6466</v>
      </c>
      <c r="W25" s="403">
        <f>建設IO!AA73</f>
        <v>82</v>
      </c>
      <c r="X25" s="403">
        <f>建設IO!AB73</f>
        <v>316</v>
      </c>
      <c r="Y25" s="403">
        <f>建設IO!AC73</f>
        <v>202</v>
      </c>
      <c r="Z25" s="403">
        <f>建設IO!AD73</f>
        <v>703</v>
      </c>
      <c r="AA25" s="403">
        <f>建設IO!AE73</f>
        <v>1454</v>
      </c>
      <c r="AB25" s="403">
        <f>建設IO!AF73</f>
        <v>1054</v>
      </c>
      <c r="AC25" s="403">
        <f>建設IO!AG73</f>
        <v>2535</v>
      </c>
      <c r="AD25" s="403">
        <f>建設IO!AH73</f>
        <v>120</v>
      </c>
      <c r="AE25" s="403">
        <f>建設IO!AI73</f>
        <v>7943</v>
      </c>
      <c r="AF25" s="403">
        <f>建設IO!AJ73</f>
        <v>11486</v>
      </c>
      <c r="AG25" s="403">
        <f>建設IO!AK73</f>
        <v>6026</v>
      </c>
      <c r="AH25" s="403">
        <f>建設IO!AL73</f>
        <v>3940</v>
      </c>
      <c r="AI25" s="403">
        <f>建設IO!AM73</f>
        <v>3928</v>
      </c>
      <c r="AJ25" s="403">
        <f>建設IO!AN73</f>
        <v>3322</v>
      </c>
      <c r="AK25" s="403">
        <f>建設IO!AO73</f>
        <v>1444</v>
      </c>
      <c r="AL25" s="403">
        <f>建設IO!AP73</f>
        <v>69</v>
      </c>
      <c r="AM25" s="403">
        <f>建設IO!AQ73</f>
        <v>182</v>
      </c>
      <c r="AN25" s="403">
        <f>建設IO!AR73</f>
        <v>1494</v>
      </c>
      <c r="AO25" s="403">
        <f>建設IO!AS73</f>
        <v>121</v>
      </c>
      <c r="AP25" s="403">
        <f>建設IO!AT73</f>
        <v>2</v>
      </c>
      <c r="AQ25" s="403">
        <f>建設IO!AU73</f>
        <v>10</v>
      </c>
      <c r="AR25" s="403">
        <f>建設IO!AV73</f>
        <v>606</v>
      </c>
      <c r="AS25" s="403">
        <f>建設IO!AW73</f>
        <v>536</v>
      </c>
      <c r="AT25" s="403">
        <f>建設IO!AX73</f>
        <v>435</v>
      </c>
      <c r="AU25" s="403">
        <f>建設IO!AY73</f>
        <v>57</v>
      </c>
      <c r="AV25" s="403">
        <f>建設IO!AZ73</f>
        <v>32</v>
      </c>
      <c r="AW25" s="403">
        <f>建設IO!BA73</f>
        <v>12</v>
      </c>
      <c r="AX25" s="403">
        <f>建設IO!BB73</f>
        <v>70</v>
      </c>
      <c r="AY25" s="403">
        <f>建設IO!BC73</f>
        <v>55</v>
      </c>
      <c r="AZ25" s="403">
        <f>建設IO!BD73</f>
        <v>15</v>
      </c>
      <c r="BA25" s="403">
        <f>建設IO!BE73</f>
        <v>12</v>
      </c>
      <c r="BB25" s="403">
        <f>建設IO!BF73</f>
        <v>1920</v>
      </c>
      <c r="BC25" s="403">
        <f>建設IO!BG73</f>
        <v>635</v>
      </c>
      <c r="BD25" s="403">
        <f>建設IO!BH73</f>
        <v>358</v>
      </c>
      <c r="BE25" s="403">
        <f>建設IO!BI73</f>
        <v>107</v>
      </c>
      <c r="BF25" s="403">
        <f>建設IO!BJ73</f>
        <v>30</v>
      </c>
      <c r="BG25" s="403">
        <f>建設IO!BK73</f>
        <v>140</v>
      </c>
      <c r="BH25" s="403">
        <f>建設IO!BL73</f>
        <v>499</v>
      </c>
      <c r="BI25" s="403">
        <f>建設IO!BM73</f>
        <v>285</v>
      </c>
      <c r="BJ25" s="403">
        <f>建設IO!BN73</f>
        <v>48</v>
      </c>
      <c r="BK25" s="403">
        <f>建設IO!BO73</f>
        <v>51</v>
      </c>
      <c r="BL25" s="403">
        <f>建設IO!BP73</f>
        <v>75</v>
      </c>
      <c r="BM25" s="403">
        <f>建設IO!BQ73</f>
        <v>327</v>
      </c>
      <c r="BN25" s="403">
        <f>建設IO!BR73</f>
        <v>166</v>
      </c>
      <c r="BO25" s="403">
        <f>建設IO!BS73</f>
        <v>5460</v>
      </c>
      <c r="BP25" s="403">
        <f>建設IO!BT73</f>
        <v>1097</v>
      </c>
      <c r="BQ25" s="403">
        <f>建設IO!BU73</f>
        <v>445</v>
      </c>
      <c r="BR25" s="403">
        <f>建設IO!BV73</f>
        <v>118</v>
      </c>
      <c r="BS25" s="403">
        <f>建設IO!BW73</f>
        <v>601</v>
      </c>
      <c r="BT25" s="403">
        <f>建設IO!BX73</f>
        <v>689</v>
      </c>
      <c r="BU25" s="405">
        <f>建設IO!BY73</f>
        <v>2510</v>
      </c>
    </row>
    <row r="26" spans="1:73">
      <c r="A26" s="102">
        <v>48</v>
      </c>
      <c r="B26" s="41" t="s">
        <v>200</v>
      </c>
      <c r="C26" s="403">
        <f>建設IO!G74</f>
        <v>115368</v>
      </c>
      <c r="D26" s="403">
        <f>建設IO!H74</f>
        <v>12528</v>
      </c>
      <c r="E26" s="403">
        <f>建設IO!I74</f>
        <v>7971</v>
      </c>
      <c r="F26" s="403">
        <f>建設IO!J74</f>
        <v>3717</v>
      </c>
      <c r="G26" s="403">
        <f>建設IO!K74</f>
        <v>3574</v>
      </c>
      <c r="H26" s="403">
        <f>建設IO!L74</f>
        <v>143</v>
      </c>
      <c r="I26" s="403">
        <f>建設IO!M74</f>
        <v>4254</v>
      </c>
      <c r="J26" s="403">
        <f>建設IO!N74</f>
        <v>58</v>
      </c>
      <c r="K26" s="403">
        <f>建設IO!O74</f>
        <v>2274</v>
      </c>
      <c r="L26" s="403">
        <f>建設IO!P74</f>
        <v>2217</v>
      </c>
      <c r="M26" s="403">
        <f>建設IO!Q74</f>
        <v>57</v>
      </c>
      <c r="N26" s="403">
        <f>建設IO!R74</f>
        <v>1876</v>
      </c>
      <c r="O26" s="403">
        <f>建設IO!S74</f>
        <v>415</v>
      </c>
      <c r="P26" s="403">
        <f>建設IO!T74</f>
        <v>1461</v>
      </c>
      <c r="Q26" s="403">
        <f>建設IO!U74</f>
        <v>46</v>
      </c>
      <c r="R26" s="403">
        <f>建設IO!V74</f>
        <v>4557</v>
      </c>
      <c r="S26" s="403">
        <f>建設IO!W74</f>
        <v>248</v>
      </c>
      <c r="T26" s="403">
        <f>建設IO!X74</f>
        <v>32</v>
      </c>
      <c r="U26" s="403">
        <f>建設IO!Y74</f>
        <v>216</v>
      </c>
      <c r="V26" s="403">
        <f>建設IO!Z74</f>
        <v>4309</v>
      </c>
      <c r="W26" s="403">
        <f>建設IO!AA74</f>
        <v>39</v>
      </c>
      <c r="X26" s="403">
        <f>建設IO!AB74</f>
        <v>184</v>
      </c>
      <c r="Y26" s="403">
        <f>建設IO!AC74</f>
        <v>218</v>
      </c>
      <c r="Z26" s="403">
        <f>建設IO!AD74</f>
        <v>476</v>
      </c>
      <c r="AA26" s="403">
        <f>建設IO!AE74</f>
        <v>939</v>
      </c>
      <c r="AB26" s="403">
        <f>建設IO!AF74</f>
        <v>711</v>
      </c>
      <c r="AC26" s="403">
        <f>建設IO!AG74</f>
        <v>1596</v>
      </c>
      <c r="AD26" s="403">
        <f>建設IO!AH74</f>
        <v>146</v>
      </c>
      <c r="AE26" s="403">
        <f>建設IO!AI74</f>
        <v>15</v>
      </c>
      <c r="AF26" s="403">
        <f>建設IO!AJ74</f>
        <v>102825</v>
      </c>
      <c r="AG26" s="403">
        <f>建設IO!AK74</f>
        <v>56808</v>
      </c>
      <c r="AH26" s="403">
        <f>建設IO!AL74</f>
        <v>26976</v>
      </c>
      <c r="AI26" s="403">
        <f>建設IO!AM74</f>
        <v>25546</v>
      </c>
      <c r="AJ26" s="403">
        <f>建設IO!AN74</f>
        <v>24232</v>
      </c>
      <c r="AK26" s="403">
        <f>建設IO!AO74</f>
        <v>15588</v>
      </c>
      <c r="AL26" s="403">
        <f>建設IO!AP74</f>
        <v>375</v>
      </c>
      <c r="AM26" s="403">
        <f>建設IO!AQ74</f>
        <v>673</v>
      </c>
      <c r="AN26" s="403">
        <f>建設IO!AR74</f>
        <v>4160</v>
      </c>
      <c r="AO26" s="403">
        <f>建設IO!AS74</f>
        <v>3324</v>
      </c>
      <c r="AP26" s="403">
        <f>建設IO!AT74</f>
        <v>56</v>
      </c>
      <c r="AQ26" s="403">
        <f>建設IO!AU74</f>
        <v>56</v>
      </c>
      <c r="AR26" s="403">
        <f>建設IO!AV74</f>
        <v>1314</v>
      </c>
      <c r="AS26" s="403">
        <f>建設IO!AW74</f>
        <v>938</v>
      </c>
      <c r="AT26" s="403">
        <f>建設IO!AX74</f>
        <v>125</v>
      </c>
      <c r="AU26" s="403">
        <f>建設IO!AY74</f>
        <v>335</v>
      </c>
      <c r="AV26" s="403">
        <f>建設IO!AZ74</f>
        <v>286</v>
      </c>
      <c r="AW26" s="403">
        <f>建設IO!BA74</f>
        <v>192</v>
      </c>
      <c r="AX26" s="403">
        <f>建設IO!BB74</f>
        <v>376</v>
      </c>
      <c r="AY26" s="403">
        <f>建設IO!BC74</f>
        <v>305</v>
      </c>
      <c r="AZ26" s="403">
        <f>建設IO!BD74</f>
        <v>71</v>
      </c>
      <c r="BA26" s="403">
        <f>建設IO!BE74</f>
        <v>1430</v>
      </c>
      <c r="BB26" s="403">
        <f>建設IO!BF74</f>
        <v>20564</v>
      </c>
      <c r="BC26" s="403">
        <f>建設IO!BG74</f>
        <v>9162</v>
      </c>
      <c r="BD26" s="403">
        <f>建設IO!BH74</f>
        <v>7818</v>
      </c>
      <c r="BE26" s="403">
        <f>建設IO!BI74</f>
        <v>319</v>
      </c>
      <c r="BF26" s="403">
        <f>建設IO!BJ74</f>
        <v>101</v>
      </c>
      <c r="BG26" s="403">
        <f>建設IO!BK74</f>
        <v>924</v>
      </c>
      <c r="BH26" s="403">
        <f>建設IO!BL74</f>
        <v>7652</v>
      </c>
      <c r="BI26" s="403">
        <f>建設IO!BM74</f>
        <v>1355</v>
      </c>
      <c r="BJ26" s="403">
        <f>建設IO!BN74</f>
        <v>333</v>
      </c>
      <c r="BK26" s="403">
        <f>建設IO!BO74</f>
        <v>489</v>
      </c>
      <c r="BL26" s="403">
        <f>建設IO!BP74</f>
        <v>479</v>
      </c>
      <c r="BM26" s="403">
        <f>建設IO!BQ74</f>
        <v>1094</v>
      </c>
      <c r="BN26" s="403">
        <f>建設IO!BR74</f>
        <v>9268</v>
      </c>
      <c r="BO26" s="403">
        <f>建設IO!BS74</f>
        <v>46017</v>
      </c>
      <c r="BP26" s="403">
        <f>建設IO!BT74</f>
        <v>13118</v>
      </c>
      <c r="BQ26" s="403">
        <f>建設IO!BU74</f>
        <v>3891</v>
      </c>
      <c r="BR26" s="403">
        <f>建設IO!BV74</f>
        <v>889</v>
      </c>
      <c r="BS26" s="403">
        <f>建設IO!BW74</f>
        <v>3450</v>
      </c>
      <c r="BT26" s="403">
        <f>建設IO!BX74</f>
        <v>4386</v>
      </c>
      <c r="BU26" s="405">
        <f>建設IO!BY74</f>
        <v>20283</v>
      </c>
    </row>
    <row r="27" spans="1:73">
      <c r="A27" s="102">
        <v>51</v>
      </c>
      <c r="B27" s="41" t="s">
        <v>21</v>
      </c>
      <c r="C27" s="403">
        <f>建設IO!G75</f>
        <v>3132174</v>
      </c>
      <c r="D27" s="403">
        <f>建設IO!H75</f>
        <v>1749457</v>
      </c>
      <c r="E27" s="403">
        <f>建設IO!I75</f>
        <v>1037487</v>
      </c>
      <c r="F27" s="403">
        <f>建設IO!J75</f>
        <v>575792</v>
      </c>
      <c r="G27" s="403">
        <f>建設IO!K75</f>
        <v>556535</v>
      </c>
      <c r="H27" s="403">
        <f>建設IO!L75</f>
        <v>19257</v>
      </c>
      <c r="I27" s="403">
        <f>建設IO!M75</f>
        <v>461695</v>
      </c>
      <c r="J27" s="403">
        <f>建設IO!N75</f>
        <v>5750</v>
      </c>
      <c r="K27" s="403">
        <f>建設IO!O75</f>
        <v>229447</v>
      </c>
      <c r="L27" s="403">
        <f>建設IO!P75</f>
        <v>222937</v>
      </c>
      <c r="M27" s="403">
        <f>建設IO!Q75</f>
        <v>6510</v>
      </c>
      <c r="N27" s="403">
        <f>建設IO!R75</f>
        <v>221699</v>
      </c>
      <c r="O27" s="403">
        <f>建設IO!S75</f>
        <v>59682</v>
      </c>
      <c r="P27" s="403">
        <f>建設IO!T75</f>
        <v>162017</v>
      </c>
      <c r="Q27" s="403">
        <f>建設IO!U75</f>
        <v>4799</v>
      </c>
      <c r="R27" s="403">
        <f>建設IO!V75</f>
        <v>711970</v>
      </c>
      <c r="S27" s="403">
        <f>建設IO!W75</f>
        <v>47827</v>
      </c>
      <c r="T27" s="403">
        <f>建設IO!X75</f>
        <v>3555</v>
      </c>
      <c r="U27" s="403">
        <f>建設IO!Y75</f>
        <v>44272</v>
      </c>
      <c r="V27" s="403">
        <f>建設IO!Z75</f>
        <v>664143</v>
      </c>
      <c r="W27" s="403">
        <f>建設IO!AA75</f>
        <v>6472</v>
      </c>
      <c r="X27" s="403">
        <f>建設IO!AB75</f>
        <v>37324</v>
      </c>
      <c r="Y27" s="403">
        <f>建設IO!AC75</f>
        <v>17646</v>
      </c>
      <c r="Z27" s="403">
        <f>建設IO!AD75</f>
        <v>47549</v>
      </c>
      <c r="AA27" s="403">
        <f>建設IO!AE75</f>
        <v>161470</v>
      </c>
      <c r="AB27" s="403">
        <f>建設IO!AF75</f>
        <v>110089</v>
      </c>
      <c r="AC27" s="403">
        <f>建設IO!AG75</f>
        <v>275699</v>
      </c>
      <c r="AD27" s="403">
        <f>建設IO!AH75</f>
        <v>7894</v>
      </c>
      <c r="AE27" s="403">
        <f>建設IO!AI75</f>
        <v>564159</v>
      </c>
      <c r="AF27" s="403">
        <f>建設IO!AJ75</f>
        <v>818558</v>
      </c>
      <c r="AG27" s="403">
        <f>建設IO!AK75</f>
        <v>500010</v>
      </c>
      <c r="AH27" s="403">
        <f>建設IO!AL75</f>
        <v>269681</v>
      </c>
      <c r="AI27" s="403">
        <f>建設IO!AM75</f>
        <v>261263</v>
      </c>
      <c r="AJ27" s="403">
        <f>建設IO!AN75</f>
        <v>201401</v>
      </c>
      <c r="AK27" s="403">
        <f>建設IO!AO75</f>
        <v>107308</v>
      </c>
      <c r="AL27" s="403">
        <f>建設IO!AP75</f>
        <v>4793</v>
      </c>
      <c r="AM27" s="403">
        <f>建設IO!AQ75</f>
        <v>14943</v>
      </c>
      <c r="AN27" s="403">
        <f>建設IO!AR75</f>
        <v>54455</v>
      </c>
      <c r="AO27" s="403">
        <f>建設IO!AS75</f>
        <v>18512</v>
      </c>
      <c r="AP27" s="403">
        <f>建設IO!AT75</f>
        <v>515</v>
      </c>
      <c r="AQ27" s="403">
        <f>建設IO!AU75</f>
        <v>875</v>
      </c>
      <c r="AR27" s="403">
        <f>建設IO!AV75</f>
        <v>59862</v>
      </c>
      <c r="AS27" s="403">
        <f>建設IO!AW75</f>
        <v>55327</v>
      </c>
      <c r="AT27" s="403">
        <f>建設IO!AX75</f>
        <v>44993</v>
      </c>
      <c r="AU27" s="403">
        <f>建設IO!AY75</f>
        <v>5313</v>
      </c>
      <c r="AV27" s="403">
        <f>建設IO!AZ75</f>
        <v>4199</v>
      </c>
      <c r="AW27" s="403">
        <f>建設IO!BA75</f>
        <v>822</v>
      </c>
      <c r="AX27" s="403">
        <f>建設IO!BB75</f>
        <v>4535</v>
      </c>
      <c r="AY27" s="403">
        <f>建設IO!BC75</f>
        <v>3691</v>
      </c>
      <c r="AZ27" s="403">
        <f>建設IO!BD75</f>
        <v>844</v>
      </c>
      <c r="BA27" s="403">
        <f>建設IO!BE75</f>
        <v>8418</v>
      </c>
      <c r="BB27" s="403">
        <f>建設IO!BF75</f>
        <v>189415</v>
      </c>
      <c r="BC27" s="403">
        <f>建設IO!BG75</f>
        <v>59227</v>
      </c>
      <c r="BD27" s="403">
        <f>建設IO!BH75</f>
        <v>31222</v>
      </c>
      <c r="BE27" s="403">
        <f>建設IO!BI75</f>
        <v>9587</v>
      </c>
      <c r="BF27" s="403">
        <f>建設IO!BJ75</f>
        <v>2575</v>
      </c>
      <c r="BG27" s="403">
        <f>建設IO!BK75</f>
        <v>15843</v>
      </c>
      <c r="BH27" s="403">
        <f>建設IO!BL75</f>
        <v>54969</v>
      </c>
      <c r="BI27" s="403">
        <f>建設IO!BM75</f>
        <v>22253</v>
      </c>
      <c r="BJ27" s="403">
        <f>建設IO!BN75</f>
        <v>4563</v>
      </c>
      <c r="BK27" s="403">
        <f>建設IO!BO75</f>
        <v>7049</v>
      </c>
      <c r="BL27" s="403">
        <f>建設IO!BP75</f>
        <v>11731</v>
      </c>
      <c r="BM27" s="403">
        <f>建設IO!BQ75</f>
        <v>29623</v>
      </c>
      <c r="BN27" s="403">
        <f>建設IO!BR75</f>
        <v>40914</v>
      </c>
      <c r="BO27" s="403">
        <f>建設IO!BS75</f>
        <v>318548</v>
      </c>
      <c r="BP27" s="403">
        <f>建設IO!BT75</f>
        <v>64986</v>
      </c>
      <c r="BQ27" s="403">
        <f>建設IO!BU75</f>
        <v>19203</v>
      </c>
      <c r="BR27" s="403">
        <f>建設IO!BV75</f>
        <v>4209</v>
      </c>
      <c r="BS27" s="403">
        <f>建設IO!BW75</f>
        <v>52848</v>
      </c>
      <c r="BT27" s="403">
        <f>建設IO!BX75</f>
        <v>44961</v>
      </c>
      <c r="BU27" s="405">
        <f>建設IO!BY75</f>
        <v>132341</v>
      </c>
    </row>
    <row r="28" spans="1:73">
      <c r="A28" s="103">
        <v>53</v>
      </c>
      <c r="B28" s="42" t="s">
        <v>22</v>
      </c>
      <c r="C28" s="406">
        <f>建設IO!G76</f>
        <v>732017</v>
      </c>
      <c r="D28" s="406">
        <f>建設IO!H76</f>
        <v>347816</v>
      </c>
      <c r="E28" s="406">
        <f>建設IO!I76</f>
        <v>179307</v>
      </c>
      <c r="F28" s="406">
        <f>建設IO!J76</f>
        <v>107561</v>
      </c>
      <c r="G28" s="406">
        <f>建設IO!K76</f>
        <v>103996</v>
      </c>
      <c r="H28" s="406">
        <f>建設IO!L76</f>
        <v>3565</v>
      </c>
      <c r="I28" s="406">
        <f>建設IO!M76</f>
        <v>71746</v>
      </c>
      <c r="J28" s="406">
        <f>建設IO!N76</f>
        <v>930</v>
      </c>
      <c r="K28" s="406">
        <f>建設IO!O76</f>
        <v>37779</v>
      </c>
      <c r="L28" s="406">
        <f>建設IO!P76</f>
        <v>37002</v>
      </c>
      <c r="M28" s="406">
        <f>建設IO!Q76</f>
        <v>777</v>
      </c>
      <c r="N28" s="406">
        <f>建設IO!R76</f>
        <v>32269</v>
      </c>
      <c r="O28" s="406">
        <f>建設IO!S76</f>
        <v>12488</v>
      </c>
      <c r="P28" s="406">
        <f>建設IO!T76</f>
        <v>19781</v>
      </c>
      <c r="Q28" s="406">
        <f>建設IO!U76</f>
        <v>768</v>
      </c>
      <c r="R28" s="406">
        <f>建設IO!V76</f>
        <v>168509</v>
      </c>
      <c r="S28" s="406">
        <f>建設IO!W76</f>
        <v>10576</v>
      </c>
      <c r="T28" s="406">
        <f>建設IO!X76</f>
        <v>830</v>
      </c>
      <c r="U28" s="406">
        <f>建設IO!Y76</f>
        <v>9746</v>
      </c>
      <c r="V28" s="406">
        <f>建設IO!Z76</f>
        <v>157933</v>
      </c>
      <c r="W28" s="406">
        <f>建設IO!AA76</f>
        <v>1704</v>
      </c>
      <c r="X28" s="406">
        <f>建設IO!AB76</f>
        <v>7232</v>
      </c>
      <c r="Y28" s="406">
        <f>建設IO!AC76</f>
        <v>4021</v>
      </c>
      <c r="Z28" s="406">
        <f>建設IO!AD76</f>
        <v>10815</v>
      </c>
      <c r="AA28" s="406">
        <f>建設IO!AE76</f>
        <v>34263</v>
      </c>
      <c r="AB28" s="406">
        <f>建設IO!AF76</f>
        <v>26891</v>
      </c>
      <c r="AC28" s="406">
        <f>建設IO!AG76</f>
        <v>70874</v>
      </c>
      <c r="AD28" s="406">
        <f>建設IO!AH76</f>
        <v>2133</v>
      </c>
      <c r="AE28" s="406">
        <f>建設IO!AI76</f>
        <v>50906</v>
      </c>
      <c r="AF28" s="406">
        <f>建設IO!AJ76</f>
        <v>333295</v>
      </c>
      <c r="AG28" s="406">
        <f>建設IO!AK76</f>
        <v>212556</v>
      </c>
      <c r="AH28" s="406">
        <f>建設IO!AL76</f>
        <v>105439</v>
      </c>
      <c r="AI28" s="406">
        <f>建設IO!AM76</f>
        <v>100490</v>
      </c>
      <c r="AJ28" s="406">
        <f>建設IO!AN76</f>
        <v>79217</v>
      </c>
      <c r="AK28" s="406">
        <f>建設IO!AO76</f>
        <v>35050</v>
      </c>
      <c r="AL28" s="406">
        <f>建設IO!AP76</f>
        <v>2598</v>
      </c>
      <c r="AM28" s="406">
        <f>建設IO!AQ76</f>
        <v>7544</v>
      </c>
      <c r="AN28" s="406">
        <f>建設IO!AR76</f>
        <v>26224</v>
      </c>
      <c r="AO28" s="406">
        <f>建設IO!AS76</f>
        <v>7199</v>
      </c>
      <c r="AP28" s="406">
        <f>建設IO!AT76</f>
        <v>230</v>
      </c>
      <c r="AQ28" s="406">
        <f>建設IO!AU76</f>
        <v>372</v>
      </c>
      <c r="AR28" s="406">
        <f>建設IO!AV76</f>
        <v>21273</v>
      </c>
      <c r="AS28" s="406">
        <f>建設IO!AW76</f>
        <v>19314</v>
      </c>
      <c r="AT28" s="406">
        <f>建設IO!AX76</f>
        <v>14200</v>
      </c>
      <c r="AU28" s="406">
        <f>建設IO!AY76</f>
        <v>2981</v>
      </c>
      <c r="AV28" s="406">
        <f>建設IO!AZ76</f>
        <v>1861</v>
      </c>
      <c r="AW28" s="406">
        <f>建設IO!BA76</f>
        <v>272</v>
      </c>
      <c r="AX28" s="406">
        <f>建設IO!BB76</f>
        <v>1959</v>
      </c>
      <c r="AY28" s="406">
        <f>建設IO!BC76</f>
        <v>1580</v>
      </c>
      <c r="AZ28" s="406">
        <f>建設IO!BD76</f>
        <v>379</v>
      </c>
      <c r="BA28" s="406">
        <f>建設IO!BE76</f>
        <v>4949</v>
      </c>
      <c r="BB28" s="406">
        <f>建設IO!BF76</f>
        <v>88986</v>
      </c>
      <c r="BC28" s="406">
        <f>建設IO!BG76</f>
        <v>29263</v>
      </c>
      <c r="BD28" s="406">
        <f>建設IO!BH76</f>
        <v>16324</v>
      </c>
      <c r="BE28" s="406">
        <f>建設IO!BI76</f>
        <v>4284</v>
      </c>
      <c r="BF28" s="406">
        <f>建設IO!BJ76</f>
        <v>1286</v>
      </c>
      <c r="BG28" s="406">
        <f>建設IO!BK76</f>
        <v>7369</v>
      </c>
      <c r="BH28" s="406">
        <f>建設IO!BL76</f>
        <v>24891</v>
      </c>
      <c r="BI28" s="406">
        <f>建設IO!BM76</f>
        <v>9497</v>
      </c>
      <c r="BJ28" s="406">
        <f>建設IO!BN76</f>
        <v>2063</v>
      </c>
      <c r="BK28" s="406">
        <f>建設IO!BO76</f>
        <v>3165</v>
      </c>
      <c r="BL28" s="406">
        <f>建設IO!BP76</f>
        <v>8463</v>
      </c>
      <c r="BM28" s="406">
        <f>建設IO!BQ76</f>
        <v>11644</v>
      </c>
      <c r="BN28" s="406">
        <f>建設IO!BR76</f>
        <v>18131</v>
      </c>
      <c r="BO28" s="406">
        <f>建設IO!BS76</f>
        <v>120739</v>
      </c>
      <c r="BP28" s="406">
        <f>建設IO!BT76</f>
        <v>27215</v>
      </c>
      <c r="BQ28" s="406">
        <f>建設IO!BU76</f>
        <v>14400</v>
      </c>
      <c r="BR28" s="406">
        <f>建設IO!BV76</f>
        <v>7706</v>
      </c>
      <c r="BS28" s="406">
        <f>建設IO!BW76</f>
        <v>19127</v>
      </c>
      <c r="BT28" s="406">
        <f>建設IO!BX76</f>
        <v>12603</v>
      </c>
      <c r="BU28" s="407">
        <f>建設IO!BY76</f>
        <v>39688</v>
      </c>
    </row>
    <row r="29" spans="1:73">
      <c r="A29" s="102">
        <v>55</v>
      </c>
      <c r="B29" s="41" t="s">
        <v>23</v>
      </c>
      <c r="C29" s="403">
        <f>SUM(建設IO!G77:G79)</f>
        <v>268375</v>
      </c>
      <c r="D29" s="403">
        <f>SUM(建設IO!H77:H79)</f>
        <v>206555</v>
      </c>
      <c r="E29" s="403">
        <f>SUM(建設IO!I77:I79)</f>
        <v>146258</v>
      </c>
      <c r="F29" s="403">
        <f>SUM(建設IO!J77:J79)</f>
        <v>55311</v>
      </c>
      <c r="G29" s="403">
        <f>SUM(建設IO!K77:K79)</f>
        <v>52392</v>
      </c>
      <c r="H29" s="403">
        <f>SUM(建設IO!L77:L79)</f>
        <v>2919</v>
      </c>
      <c r="I29" s="403">
        <f>SUM(建設IO!M77:M79)</f>
        <v>90947</v>
      </c>
      <c r="J29" s="403">
        <f>SUM(建設IO!N77:N79)</f>
        <v>1319</v>
      </c>
      <c r="K29" s="403">
        <f>SUM(建設IO!O77:O79)</f>
        <v>49927</v>
      </c>
      <c r="L29" s="403">
        <f>SUM(建設IO!P77:P79)</f>
        <v>48460</v>
      </c>
      <c r="M29" s="403">
        <f>SUM(建設IO!Q77:Q79)</f>
        <v>1467</v>
      </c>
      <c r="N29" s="403">
        <f>SUM(建設IO!R77:R79)</f>
        <v>38678</v>
      </c>
      <c r="O29" s="403">
        <f>SUM(建設IO!S77:S79)</f>
        <v>14242</v>
      </c>
      <c r="P29" s="403">
        <f>SUM(建設IO!T77:T79)</f>
        <v>24436</v>
      </c>
      <c r="Q29" s="403">
        <f>SUM(建設IO!U77:U79)</f>
        <v>1023</v>
      </c>
      <c r="R29" s="403">
        <f>SUM(建設IO!V77:V79)</f>
        <v>60297</v>
      </c>
      <c r="S29" s="403">
        <f>SUM(建設IO!W77:W79)</f>
        <v>5327</v>
      </c>
      <c r="T29" s="403">
        <f>SUM(建設IO!X77:X79)</f>
        <v>351</v>
      </c>
      <c r="U29" s="403">
        <f>SUM(建設IO!Y77:Y79)</f>
        <v>4976</v>
      </c>
      <c r="V29" s="403">
        <f>SUM(建設IO!Z77:Z79)</f>
        <v>54970</v>
      </c>
      <c r="W29" s="403">
        <f>SUM(建設IO!AA77:AA79)</f>
        <v>765</v>
      </c>
      <c r="X29" s="403">
        <f>SUM(建設IO!AB77:AB79)</f>
        <v>2579</v>
      </c>
      <c r="Y29" s="403">
        <f>SUM(建設IO!AC77:AC79)</f>
        <v>1247</v>
      </c>
      <c r="Z29" s="403">
        <f>SUM(建設IO!AD77:AD79)</f>
        <v>4815</v>
      </c>
      <c r="AA29" s="403">
        <f>SUM(建設IO!AE77:AE79)</f>
        <v>12466</v>
      </c>
      <c r="AB29" s="403">
        <f>SUM(建設IO!AF77:AF79)</f>
        <v>8900</v>
      </c>
      <c r="AC29" s="403">
        <f>SUM(建設IO!AG77:AG79)</f>
        <v>23098</v>
      </c>
      <c r="AD29" s="403">
        <f>SUM(建設IO!AH77:AH79)</f>
        <v>1100</v>
      </c>
      <c r="AE29" s="403">
        <f>SUM(建設IO!AI77:AI79)</f>
        <v>20902</v>
      </c>
      <c r="AF29" s="403">
        <f>SUM(建設IO!AJ77:AJ79)</f>
        <v>40918</v>
      </c>
      <c r="AG29" s="403">
        <f>SUM(建設IO!AK77:AK79)</f>
        <v>19854</v>
      </c>
      <c r="AH29" s="403">
        <f>SUM(建設IO!AL77:AL79)</f>
        <v>9722</v>
      </c>
      <c r="AI29" s="403">
        <f>SUM(建設IO!AM77:AM79)</f>
        <v>9672</v>
      </c>
      <c r="AJ29" s="403">
        <f>SUM(建設IO!AN77:AN79)</f>
        <v>8132</v>
      </c>
      <c r="AK29" s="403">
        <f>SUM(建設IO!AO77:AO79)</f>
        <v>4086</v>
      </c>
      <c r="AL29" s="403">
        <f>SUM(建設IO!AP77:AP79)</f>
        <v>253</v>
      </c>
      <c r="AM29" s="403">
        <f>SUM(建設IO!AQ77:AQ79)</f>
        <v>553</v>
      </c>
      <c r="AN29" s="403">
        <f>SUM(建設IO!AR77:AR79)</f>
        <v>3106</v>
      </c>
      <c r="AO29" s="403">
        <f>SUM(建設IO!AS77:AS79)</f>
        <v>125</v>
      </c>
      <c r="AP29" s="403">
        <f>SUM(建設IO!AT77:AT79)</f>
        <v>3</v>
      </c>
      <c r="AQ29" s="403">
        <f>SUM(建設IO!AU77:AU79)</f>
        <v>6</v>
      </c>
      <c r="AR29" s="403">
        <f>SUM(建設IO!AV77:AV79)</f>
        <v>1540</v>
      </c>
      <c r="AS29" s="403">
        <f>SUM(建設IO!AW77:AW79)</f>
        <v>1362</v>
      </c>
      <c r="AT29" s="403">
        <f>SUM(建設IO!AX77:AX79)</f>
        <v>1010</v>
      </c>
      <c r="AU29" s="403">
        <f>SUM(建設IO!AY77:AY79)</f>
        <v>193</v>
      </c>
      <c r="AV29" s="403">
        <f>SUM(建設IO!AZ77:AZ79)</f>
        <v>125</v>
      </c>
      <c r="AW29" s="403">
        <f>SUM(建設IO!BA77:BA79)</f>
        <v>34</v>
      </c>
      <c r="AX29" s="403">
        <f>SUM(建設IO!BB77:BB79)</f>
        <v>178</v>
      </c>
      <c r="AY29" s="403">
        <f>SUM(建設IO!BC77:BC79)</f>
        <v>144</v>
      </c>
      <c r="AZ29" s="403">
        <f>SUM(建設IO!BD77:BD79)</f>
        <v>34</v>
      </c>
      <c r="BA29" s="403">
        <f>SUM(建設IO!BE77:BE79)</f>
        <v>50</v>
      </c>
      <c r="BB29" s="403">
        <f>SUM(建設IO!BF77:BF79)</f>
        <v>9454</v>
      </c>
      <c r="BC29" s="403">
        <f>SUM(建設IO!BG77:BG79)</f>
        <v>6250</v>
      </c>
      <c r="BD29" s="403">
        <f>SUM(建設IO!BH77:BH79)</f>
        <v>1758</v>
      </c>
      <c r="BE29" s="403">
        <f>SUM(建設IO!BI77:BI79)</f>
        <v>644</v>
      </c>
      <c r="BF29" s="403">
        <f>SUM(建設IO!BJ77:BJ79)</f>
        <v>34</v>
      </c>
      <c r="BG29" s="403">
        <f>SUM(建設IO!BK77:BK79)</f>
        <v>3814</v>
      </c>
      <c r="BH29" s="403">
        <f>SUM(建設IO!BL77:BL79)</f>
        <v>682</v>
      </c>
      <c r="BI29" s="403">
        <f>SUM(建設IO!BM77:BM79)</f>
        <v>1697</v>
      </c>
      <c r="BJ29" s="403">
        <f>SUM(建設IO!BN77:BN79)</f>
        <v>118</v>
      </c>
      <c r="BK29" s="403">
        <f>SUM(建設IO!BO77:BO79)</f>
        <v>72</v>
      </c>
      <c r="BL29" s="403">
        <f>SUM(建設IO!BP77:BP79)</f>
        <v>274</v>
      </c>
      <c r="BM29" s="403">
        <f>SUM(建設IO!BQ77:BQ79)</f>
        <v>361</v>
      </c>
      <c r="BN29" s="403">
        <f>SUM(建設IO!BR77:BR79)</f>
        <v>678</v>
      </c>
      <c r="BO29" s="403">
        <f>SUM(建設IO!BS77:BS79)</f>
        <v>21064</v>
      </c>
      <c r="BP29" s="403">
        <f>SUM(建設IO!BT77:BT79)</f>
        <v>6384</v>
      </c>
      <c r="BQ29" s="403">
        <f>SUM(建設IO!BU77:BU79)</f>
        <v>910</v>
      </c>
      <c r="BR29" s="403">
        <f>SUM(建設IO!BV77:BV79)</f>
        <v>199</v>
      </c>
      <c r="BS29" s="403">
        <f>SUM(建設IO!BW77:BW79)</f>
        <v>1298</v>
      </c>
      <c r="BT29" s="403">
        <f>SUM(建設IO!BX77:BX79)</f>
        <v>4118</v>
      </c>
      <c r="BU29" s="405">
        <f>SUM(建設IO!BY77:BY79)</f>
        <v>8155</v>
      </c>
    </row>
    <row r="30" spans="1:73">
      <c r="A30" s="102">
        <v>57</v>
      </c>
      <c r="B30" s="41" t="s">
        <v>205</v>
      </c>
      <c r="C30" s="403">
        <f>SUM(建設IO!G80:G88)</f>
        <v>2499202</v>
      </c>
      <c r="D30" s="403">
        <f>SUM(建設IO!H80:H88)</f>
        <v>1241125</v>
      </c>
      <c r="E30" s="403">
        <f>SUM(建設IO!I80:I88)</f>
        <v>703210</v>
      </c>
      <c r="F30" s="403">
        <f>SUM(建設IO!J80:J88)</f>
        <v>349431</v>
      </c>
      <c r="G30" s="403">
        <f>SUM(建設IO!K80:K88)</f>
        <v>336071</v>
      </c>
      <c r="H30" s="403">
        <f>SUM(建設IO!L80:L88)</f>
        <v>13360</v>
      </c>
      <c r="I30" s="403">
        <f>SUM(建設IO!M80:M88)</f>
        <v>353779</v>
      </c>
      <c r="J30" s="403">
        <f>SUM(建設IO!N80:N88)</f>
        <v>4753</v>
      </c>
      <c r="K30" s="403">
        <f>SUM(建設IO!O80:O88)</f>
        <v>181768</v>
      </c>
      <c r="L30" s="403">
        <f>SUM(建設IO!P80:P88)</f>
        <v>177548</v>
      </c>
      <c r="M30" s="403">
        <f>SUM(建設IO!Q80:Q88)</f>
        <v>4220</v>
      </c>
      <c r="N30" s="403">
        <f>SUM(建設IO!R80:R88)</f>
        <v>163721</v>
      </c>
      <c r="O30" s="403">
        <f>SUM(建設IO!S80:S88)</f>
        <v>61482</v>
      </c>
      <c r="P30" s="403">
        <f>SUM(建設IO!T80:T88)</f>
        <v>102239</v>
      </c>
      <c r="Q30" s="403">
        <f>SUM(建設IO!U80:U88)</f>
        <v>3537</v>
      </c>
      <c r="R30" s="403">
        <f>SUM(建設IO!V80:V88)</f>
        <v>537915</v>
      </c>
      <c r="S30" s="403">
        <f>SUM(建設IO!W80:W88)</f>
        <v>26925</v>
      </c>
      <c r="T30" s="403">
        <f>SUM(建設IO!X80:X88)</f>
        <v>2242</v>
      </c>
      <c r="U30" s="403">
        <f>SUM(建設IO!Y80:Y88)</f>
        <v>24683</v>
      </c>
      <c r="V30" s="403">
        <f>SUM(建設IO!Z80:Z88)</f>
        <v>510990</v>
      </c>
      <c r="W30" s="403">
        <f>SUM(建設IO!AA80:AA88)</f>
        <v>5909</v>
      </c>
      <c r="X30" s="403">
        <f>SUM(建設IO!AB80:AB88)</f>
        <v>25061</v>
      </c>
      <c r="Y30" s="403">
        <f>SUM(建設IO!AC80:AC88)</f>
        <v>12816</v>
      </c>
      <c r="Z30" s="403">
        <f>SUM(建設IO!AD80:AD88)</f>
        <v>35939</v>
      </c>
      <c r="AA30" s="403">
        <f>SUM(建設IO!AE80:AE88)</f>
        <v>102921</v>
      </c>
      <c r="AB30" s="403">
        <f>SUM(建設IO!AF80:AF88)</f>
        <v>101317</v>
      </c>
      <c r="AC30" s="403">
        <f>SUM(建設IO!AG80:AG88)</f>
        <v>219792</v>
      </c>
      <c r="AD30" s="403">
        <f>SUM(建設IO!AH80:AH88)</f>
        <v>7235</v>
      </c>
      <c r="AE30" s="403">
        <f>SUM(建設IO!AI80:AI88)</f>
        <v>335573</v>
      </c>
      <c r="AF30" s="403">
        <f>SUM(建設IO!AJ80:AJ88)</f>
        <v>922504</v>
      </c>
      <c r="AG30" s="403">
        <f>SUM(建設IO!AK80:AK88)</f>
        <v>578189</v>
      </c>
      <c r="AH30" s="403">
        <f>SUM(建設IO!AL80:AL88)</f>
        <v>315797</v>
      </c>
      <c r="AI30" s="403">
        <f>SUM(建設IO!AM80:AM88)</f>
        <v>310753</v>
      </c>
      <c r="AJ30" s="403">
        <f>SUM(建設IO!AN80:AN88)</f>
        <v>265368</v>
      </c>
      <c r="AK30" s="403">
        <f>SUM(建設IO!AO80:AO88)</f>
        <v>89992</v>
      </c>
      <c r="AL30" s="403">
        <f>SUM(建設IO!AP80:AP88)</f>
        <v>6830</v>
      </c>
      <c r="AM30" s="403">
        <f>SUM(建設IO!AQ80:AQ88)</f>
        <v>41068</v>
      </c>
      <c r="AN30" s="403">
        <f>SUM(建設IO!AR80:AR88)</f>
        <v>104876</v>
      </c>
      <c r="AO30" s="403">
        <f>SUM(建設IO!AS80:AS88)</f>
        <v>21176</v>
      </c>
      <c r="AP30" s="403">
        <f>SUM(建設IO!AT80:AT88)</f>
        <v>514</v>
      </c>
      <c r="AQ30" s="403">
        <f>SUM(建設IO!AU80:AU88)</f>
        <v>912</v>
      </c>
      <c r="AR30" s="403">
        <f>SUM(建設IO!AV80:AV88)</f>
        <v>45385</v>
      </c>
      <c r="AS30" s="403">
        <f>SUM(建設IO!AW80:AW88)</f>
        <v>38924</v>
      </c>
      <c r="AT30" s="403">
        <f>SUM(建設IO!AX80:AX88)</f>
        <v>30147</v>
      </c>
      <c r="AU30" s="403">
        <f>SUM(建設IO!AY80:AY88)</f>
        <v>4630</v>
      </c>
      <c r="AV30" s="403">
        <f>SUM(建設IO!AZ80:AZ88)</f>
        <v>3501</v>
      </c>
      <c r="AW30" s="403">
        <f>SUM(建設IO!BA80:BA88)</f>
        <v>646</v>
      </c>
      <c r="AX30" s="403">
        <f>SUM(建設IO!BB80:BB88)</f>
        <v>6461</v>
      </c>
      <c r="AY30" s="403">
        <f>SUM(建設IO!BC80:BC88)</f>
        <v>5240</v>
      </c>
      <c r="AZ30" s="403">
        <f>SUM(建設IO!BD80:BD88)</f>
        <v>1221</v>
      </c>
      <c r="BA30" s="403">
        <f>SUM(建設IO!BE80:BE88)</f>
        <v>5044</v>
      </c>
      <c r="BB30" s="403">
        <f>SUM(建設IO!BF80:BF88)</f>
        <v>220287</v>
      </c>
      <c r="BC30" s="403">
        <f>SUM(建設IO!BG80:BG88)</f>
        <v>82272</v>
      </c>
      <c r="BD30" s="403">
        <f>SUM(建設IO!BH80:BH88)</f>
        <v>42682</v>
      </c>
      <c r="BE30" s="403">
        <f>SUM(建設IO!BI80:BI88)</f>
        <v>5156</v>
      </c>
      <c r="BF30" s="403">
        <f>SUM(建設IO!BJ80:BJ88)</f>
        <v>4820</v>
      </c>
      <c r="BG30" s="403">
        <f>SUM(建設IO!BK80:BK88)</f>
        <v>29614</v>
      </c>
      <c r="BH30" s="403">
        <f>SUM(建設IO!BL80:BL88)</f>
        <v>42364</v>
      </c>
      <c r="BI30" s="403">
        <f>SUM(建設IO!BM80:BM88)</f>
        <v>33693</v>
      </c>
      <c r="BJ30" s="403">
        <f>SUM(建設IO!BN80:BN88)</f>
        <v>10294</v>
      </c>
      <c r="BK30" s="403">
        <f>SUM(建設IO!BO80:BO88)</f>
        <v>6247</v>
      </c>
      <c r="BL30" s="403">
        <f>SUM(建設IO!BP80:BP88)</f>
        <v>23506</v>
      </c>
      <c r="BM30" s="403">
        <f>SUM(建設IO!BQ80:BQ88)</f>
        <v>21911</v>
      </c>
      <c r="BN30" s="403">
        <f>SUM(建設IO!BR80:BR88)</f>
        <v>42105</v>
      </c>
      <c r="BO30" s="403">
        <f>SUM(建設IO!BS80:BS88)</f>
        <v>344315</v>
      </c>
      <c r="BP30" s="403">
        <f>SUM(建設IO!BT80:BT88)</f>
        <v>62981</v>
      </c>
      <c r="BQ30" s="403">
        <f>SUM(建設IO!BU80:BU88)</f>
        <v>26380</v>
      </c>
      <c r="BR30" s="403">
        <f>SUM(建設IO!BV80:BV88)</f>
        <v>6006</v>
      </c>
      <c r="BS30" s="403">
        <f>SUM(建設IO!BW80:BW88)</f>
        <v>51343</v>
      </c>
      <c r="BT30" s="403">
        <f>SUM(建設IO!BX80:BX88)</f>
        <v>63072</v>
      </c>
      <c r="BU30" s="405">
        <f>SUM(建設IO!BY80:BY88)</f>
        <v>134533</v>
      </c>
    </row>
    <row r="31" spans="1:73">
      <c r="A31" s="102">
        <v>59</v>
      </c>
      <c r="B31" s="41" t="s">
        <v>25</v>
      </c>
      <c r="C31" s="403">
        <f>SUM(建設IO!G89:G93)</f>
        <v>384305</v>
      </c>
      <c r="D31" s="403">
        <f>SUM(建設IO!H89:H93)</f>
        <v>130096</v>
      </c>
      <c r="E31" s="403">
        <f>SUM(建設IO!I89:I93)</f>
        <v>59221</v>
      </c>
      <c r="F31" s="403">
        <f>SUM(建設IO!J89:J93)</f>
        <v>26188</v>
      </c>
      <c r="G31" s="403">
        <f>SUM(建設IO!K89:K93)</f>
        <v>22702</v>
      </c>
      <c r="H31" s="403">
        <f>SUM(建設IO!L89:L93)</f>
        <v>3486</v>
      </c>
      <c r="I31" s="403">
        <f>SUM(建設IO!M89:M93)</f>
        <v>33033</v>
      </c>
      <c r="J31" s="403">
        <f>SUM(建設IO!N89:N93)</f>
        <v>376</v>
      </c>
      <c r="K31" s="403">
        <f>SUM(建設IO!O89:O93)</f>
        <v>15163</v>
      </c>
      <c r="L31" s="403">
        <f>SUM(建設IO!P89:P93)</f>
        <v>14442</v>
      </c>
      <c r="M31" s="403">
        <f>SUM(建設IO!Q89:Q93)</f>
        <v>721</v>
      </c>
      <c r="N31" s="403">
        <f>SUM(建設IO!R89:R93)</f>
        <v>17027</v>
      </c>
      <c r="O31" s="403">
        <f>SUM(建設IO!S89:S93)</f>
        <v>4644</v>
      </c>
      <c r="P31" s="403">
        <f>SUM(建設IO!T89:T93)</f>
        <v>12383</v>
      </c>
      <c r="Q31" s="403">
        <f>SUM(建設IO!U89:U93)</f>
        <v>467</v>
      </c>
      <c r="R31" s="403">
        <f>SUM(建設IO!V89:V93)</f>
        <v>70875</v>
      </c>
      <c r="S31" s="403">
        <f>SUM(建設IO!W89:W93)</f>
        <v>6652</v>
      </c>
      <c r="T31" s="403">
        <f>SUM(建設IO!X89:X93)</f>
        <v>499</v>
      </c>
      <c r="U31" s="403">
        <f>SUM(建設IO!Y89:Y93)</f>
        <v>6153</v>
      </c>
      <c r="V31" s="403">
        <f>SUM(建設IO!Z89:Z93)</f>
        <v>64223</v>
      </c>
      <c r="W31" s="403">
        <f>SUM(建設IO!AA89:AA93)</f>
        <v>778</v>
      </c>
      <c r="X31" s="403">
        <f>SUM(建設IO!AB89:AB93)</f>
        <v>2905</v>
      </c>
      <c r="Y31" s="403">
        <f>SUM(建設IO!AC89:AC93)</f>
        <v>1519</v>
      </c>
      <c r="Z31" s="403">
        <f>SUM(建設IO!AD89:AD93)</f>
        <v>4945</v>
      </c>
      <c r="AA31" s="403">
        <f>SUM(建設IO!AE89:AE93)</f>
        <v>14021</v>
      </c>
      <c r="AB31" s="403">
        <f>SUM(建設IO!AF89:AF93)</f>
        <v>10456</v>
      </c>
      <c r="AC31" s="403">
        <f>SUM(建設IO!AG89:AG93)</f>
        <v>27544</v>
      </c>
      <c r="AD31" s="403">
        <f>SUM(建設IO!AH89:AH93)</f>
        <v>2055</v>
      </c>
      <c r="AE31" s="403">
        <f>SUM(建設IO!AI89:AI93)</f>
        <v>56673</v>
      </c>
      <c r="AF31" s="403">
        <f>SUM(建設IO!AJ89:AJ93)</f>
        <v>197536</v>
      </c>
      <c r="AG31" s="403">
        <f>SUM(建設IO!AK89:AK93)</f>
        <v>113859</v>
      </c>
      <c r="AH31" s="403">
        <f>SUM(建設IO!AL89:AL93)</f>
        <v>62691</v>
      </c>
      <c r="AI31" s="403">
        <f>SUM(建設IO!AM89:AM93)</f>
        <v>61960</v>
      </c>
      <c r="AJ31" s="403">
        <f>SUM(建設IO!AN89:AN93)</f>
        <v>52567</v>
      </c>
      <c r="AK31" s="403">
        <f>SUM(建設IO!AO89:AO93)</f>
        <v>23831</v>
      </c>
      <c r="AL31" s="403">
        <f>SUM(建設IO!AP89:AP93)</f>
        <v>1121</v>
      </c>
      <c r="AM31" s="403">
        <f>SUM(建設IO!AQ89:AQ93)</f>
        <v>3177</v>
      </c>
      <c r="AN31" s="403">
        <f>SUM(建設IO!AR89:AR93)</f>
        <v>18773</v>
      </c>
      <c r="AO31" s="403">
        <f>SUM(建設IO!AS89:AS93)</f>
        <v>5342</v>
      </c>
      <c r="AP31" s="403">
        <f>SUM(建設IO!AT89:AT93)</f>
        <v>97</v>
      </c>
      <c r="AQ31" s="403">
        <f>SUM(建設IO!AU89:AU93)</f>
        <v>226</v>
      </c>
      <c r="AR31" s="403">
        <f>SUM(建設IO!AV89:AV93)</f>
        <v>9393</v>
      </c>
      <c r="AS31" s="403">
        <f>SUM(建設IO!AW89:AW93)</f>
        <v>8344</v>
      </c>
      <c r="AT31" s="403">
        <f>SUM(建設IO!AX89:AX93)</f>
        <v>6724</v>
      </c>
      <c r="AU31" s="403">
        <f>SUM(建設IO!AY89:AY93)</f>
        <v>885</v>
      </c>
      <c r="AV31" s="403">
        <f>SUM(建設IO!AZ89:AZ93)</f>
        <v>540</v>
      </c>
      <c r="AW31" s="403">
        <f>SUM(建設IO!BA89:BA93)</f>
        <v>195</v>
      </c>
      <c r="AX31" s="403">
        <f>SUM(建設IO!BB89:BB93)</f>
        <v>1049</v>
      </c>
      <c r="AY31" s="403">
        <f>SUM(建設IO!BC89:BC93)</f>
        <v>815</v>
      </c>
      <c r="AZ31" s="403">
        <f>SUM(建設IO!BD89:BD93)</f>
        <v>234</v>
      </c>
      <c r="BA31" s="403">
        <f>SUM(建設IO!BE89:BE93)</f>
        <v>731</v>
      </c>
      <c r="BB31" s="403">
        <f>SUM(建設IO!BF89:BF93)</f>
        <v>48491</v>
      </c>
      <c r="BC31" s="403">
        <f>SUM(建設IO!BG89:BG93)</f>
        <v>20887</v>
      </c>
      <c r="BD31" s="403">
        <f>SUM(建設IO!BH89:BH93)</f>
        <v>11955</v>
      </c>
      <c r="BE31" s="403">
        <f>SUM(建設IO!BI89:BI93)</f>
        <v>2902</v>
      </c>
      <c r="BF31" s="403">
        <f>SUM(建設IO!BJ89:BJ93)</f>
        <v>899</v>
      </c>
      <c r="BG31" s="403">
        <f>SUM(建設IO!BK89:BK93)</f>
        <v>5131</v>
      </c>
      <c r="BH31" s="403">
        <f>SUM(建設IO!BL89:BL93)</f>
        <v>12128</v>
      </c>
      <c r="BI31" s="403">
        <f>SUM(建設IO!BM89:BM93)</f>
        <v>7565</v>
      </c>
      <c r="BJ31" s="403">
        <f>SUM(建設IO!BN89:BN93)</f>
        <v>811</v>
      </c>
      <c r="BK31" s="403">
        <f>SUM(建設IO!BO89:BO93)</f>
        <v>1042</v>
      </c>
      <c r="BL31" s="403">
        <f>SUM(建設IO!BP89:BP93)</f>
        <v>1528</v>
      </c>
      <c r="BM31" s="403">
        <f>SUM(建設IO!BQ89:BQ93)</f>
        <v>4530</v>
      </c>
      <c r="BN31" s="403">
        <f>SUM(建設IO!BR89:BR93)</f>
        <v>2677</v>
      </c>
      <c r="BO31" s="403">
        <f>SUM(建設IO!BS89:BS93)</f>
        <v>83677</v>
      </c>
      <c r="BP31" s="403">
        <f>SUM(建設IO!BT89:BT93)</f>
        <v>14737</v>
      </c>
      <c r="BQ31" s="403">
        <f>SUM(建設IO!BU89:BU93)</f>
        <v>7360</v>
      </c>
      <c r="BR31" s="403">
        <f>SUM(建設IO!BV89:BV93)</f>
        <v>1836</v>
      </c>
      <c r="BS31" s="403">
        <f>SUM(建設IO!BW89:BW93)</f>
        <v>9135</v>
      </c>
      <c r="BT31" s="403">
        <f>SUM(建設IO!BX89:BX93)</f>
        <v>11957</v>
      </c>
      <c r="BU31" s="405">
        <f>SUM(建設IO!BY89:BY93)</f>
        <v>38652</v>
      </c>
    </row>
    <row r="32" spans="1:73">
      <c r="A32" s="102">
        <v>61</v>
      </c>
      <c r="B32" s="41" t="s">
        <v>26</v>
      </c>
      <c r="C32" s="403">
        <f>建設IO!G94</f>
        <v>0</v>
      </c>
      <c r="D32" s="403">
        <f>建設IO!H94</f>
        <v>0</v>
      </c>
      <c r="E32" s="403">
        <f>建設IO!I94</f>
        <v>0</v>
      </c>
      <c r="F32" s="403">
        <f>建設IO!J94</f>
        <v>0</v>
      </c>
      <c r="G32" s="403">
        <f>建設IO!K94</f>
        <v>0</v>
      </c>
      <c r="H32" s="403">
        <f>建設IO!L94</f>
        <v>0</v>
      </c>
      <c r="I32" s="403">
        <f>建設IO!M94</f>
        <v>0</v>
      </c>
      <c r="J32" s="403">
        <f>建設IO!N94</f>
        <v>0</v>
      </c>
      <c r="K32" s="403">
        <f>建設IO!O94</f>
        <v>0</v>
      </c>
      <c r="L32" s="403">
        <f>建設IO!P94</f>
        <v>0</v>
      </c>
      <c r="M32" s="403">
        <f>建設IO!Q94</f>
        <v>0</v>
      </c>
      <c r="N32" s="403">
        <f>建設IO!R94</f>
        <v>0</v>
      </c>
      <c r="O32" s="403">
        <f>建設IO!S94</f>
        <v>0</v>
      </c>
      <c r="P32" s="403">
        <f>建設IO!T94</f>
        <v>0</v>
      </c>
      <c r="Q32" s="403">
        <f>建設IO!U94</f>
        <v>0</v>
      </c>
      <c r="R32" s="403">
        <f>建設IO!V94</f>
        <v>0</v>
      </c>
      <c r="S32" s="403">
        <f>建設IO!W94</f>
        <v>0</v>
      </c>
      <c r="T32" s="403">
        <f>建設IO!X94</f>
        <v>0</v>
      </c>
      <c r="U32" s="403">
        <f>建設IO!Y94</f>
        <v>0</v>
      </c>
      <c r="V32" s="403">
        <f>建設IO!Z94</f>
        <v>0</v>
      </c>
      <c r="W32" s="403">
        <f>建設IO!AA94</f>
        <v>0</v>
      </c>
      <c r="X32" s="403">
        <f>建設IO!AB94</f>
        <v>0</v>
      </c>
      <c r="Y32" s="403">
        <f>建設IO!AC94</f>
        <v>0</v>
      </c>
      <c r="Z32" s="403">
        <f>建設IO!AD94</f>
        <v>0</v>
      </c>
      <c r="AA32" s="403">
        <f>建設IO!AE94</f>
        <v>0</v>
      </c>
      <c r="AB32" s="403">
        <f>建設IO!AF94</f>
        <v>0</v>
      </c>
      <c r="AC32" s="403">
        <f>建設IO!AG94</f>
        <v>0</v>
      </c>
      <c r="AD32" s="403">
        <f>建設IO!AH94</f>
        <v>0</v>
      </c>
      <c r="AE32" s="403">
        <f>建設IO!AI94</f>
        <v>0</v>
      </c>
      <c r="AF32" s="403">
        <f>建設IO!AJ94</f>
        <v>0</v>
      </c>
      <c r="AG32" s="403">
        <f>建設IO!AK94</f>
        <v>0</v>
      </c>
      <c r="AH32" s="403">
        <f>建設IO!AL94</f>
        <v>0</v>
      </c>
      <c r="AI32" s="403">
        <f>建設IO!AM94</f>
        <v>0</v>
      </c>
      <c r="AJ32" s="403">
        <f>建設IO!AN94</f>
        <v>0</v>
      </c>
      <c r="AK32" s="403">
        <f>建設IO!AO94</f>
        <v>0</v>
      </c>
      <c r="AL32" s="403">
        <f>建設IO!AP94</f>
        <v>0</v>
      </c>
      <c r="AM32" s="403">
        <f>建設IO!AQ94</f>
        <v>0</v>
      </c>
      <c r="AN32" s="403">
        <f>建設IO!AR94</f>
        <v>0</v>
      </c>
      <c r="AO32" s="403">
        <f>建設IO!AS94</f>
        <v>0</v>
      </c>
      <c r="AP32" s="403">
        <f>建設IO!AT94</f>
        <v>0</v>
      </c>
      <c r="AQ32" s="403">
        <f>建設IO!AU94</f>
        <v>0</v>
      </c>
      <c r="AR32" s="403">
        <f>建設IO!AV94</f>
        <v>0</v>
      </c>
      <c r="AS32" s="403">
        <f>建設IO!AW94</f>
        <v>0</v>
      </c>
      <c r="AT32" s="403">
        <f>建設IO!AX94</f>
        <v>0</v>
      </c>
      <c r="AU32" s="403">
        <f>建設IO!AY94</f>
        <v>0</v>
      </c>
      <c r="AV32" s="403">
        <f>建設IO!AZ94</f>
        <v>0</v>
      </c>
      <c r="AW32" s="403">
        <f>建設IO!BA94</f>
        <v>0</v>
      </c>
      <c r="AX32" s="403">
        <f>建設IO!BB94</f>
        <v>0</v>
      </c>
      <c r="AY32" s="403">
        <f>建設IO!BC94</f>
        <v>0</v>
      </c>
      <c r="AZ32" s="403">
        <f>建設IO!BD94</f>
        <v>0</v>
      </c>
      <c r="BA32" s="403">
        <f>建設IO!BE94</f>
        <v>0</v>
      </c>
      <c r="BB32" s="403">
        <f>建設IO!BF94</f>
        <v>0</v>
      </c>
      <c r="BC32" s="403">
        <f>建設IO!BG94</f>
        <v>0</v>
      </c>
      <c r="BD32" s="403">
        <f>建設IO!BH94</f>
        <v>0</v>
      </c>
      <c r="BE32" s="403">
        <f>建設IO!BI94</f>
        <v>0</v>
      </c>
      <c r="BF32" s="403">
        <f>建設IO!BJ94</f>
        <v>0</v>
      </c>
      <c r="BG32" s="403">
        <f>建設IO!BK94</f>
        <v>0</v>
      </c>
      <c r="BH32" s="403">
        <f>建設IO!BL94</f>
        <v>0</v>
      </c>
      <c r="BI32" s="403">
        <f>建設IO!BM94</f>
        <v>0</v>
      </c>
      <c r="BJ32" s="403">
        <f>建設IO!BN94</f>
        <v>0</v>
      </c>
      <c r="BK32" s="403">
        <f>建設IO!BO94</f>
        <v>0</v>
      </c>
      <c r="BL32" s="403">
        <f>建設IO!BP94</f>
        <v>0</v>
      </c>
      <c r="BM32" s="403">
        <f>建設IO!BQ94</f>
        <v>0</v>
      </c>
      <c r="BN32" s="403">
        <f>建設IO!BR94</f>
        <v>0</v>
      </c>
      <c r="BO32" s="403">
        <f>建設IO!BS94</f>
        <v>0</v>
      </c>
      <c r="BP32" s="403">
        <f>建設IO!BT94</f>
        <v>0</v>
      </c>
      <c r="BQ32" s="403">
        <f>建設IO!BU94</f>
        <v>0</v>
      </c>
      <c r="BR32" s="403">
        <f>建設IO!BV94</f>
        <v>0</v>
      </c>
      <c r="BS32" s="403">
        <f>建設IO!BW94</f>
        <v>0</v>
      </c>
      <c r="BT32" s="403">
        <f>建設IO!BX94</f>
        <v>0</v>
      </c>
      <c r="BU32" s="405">
        <f>建設IO!BY94</f>
        <v>0</v>
      </c>
    </row>
    <row r="33" spans="1:73">
      <c r="A33" s="103">
        <v>63</v>
      </c>
      <c r="B33" s="42" t="s">
        <v>27</v>
      </c>
      <c r="C33" s="406">
        <f>SUM(建設IO!G95:G96)</f>
        <v>9396</v>
      </c>
      <c r="D33" s="406">
        <f>SUM(建設IO!H95:H96)</f>
        <v>6300</v>
      </c>
      <c r="E33" s="406">
        <f>SUM(建設IO!I95:I96)</f>
        <v>3236</v>
      </c>
      <c r="F33" s="406">
        <f>SUM(建設IO!J95:J96)</f>
        <v>1790</v>
      </c>
      <c r="G33" s="406">
        <f>SUM(建設IO!K95:K96)</f>
        <v>1726</v>
      </c>
      <c r="H33" s="406">
        <f>SUM(建設IO!L95:L96)</f>
        <v>64</v>
      </c>
      <c r="I33" s="406">
        <f>SUM(建設IO!M95:M96)</f>
        <v>1446</v>
      </c>
      <c r="J33" s="406">
        <f>SUM(建設IO!N95:N96)</f>
        <v>24</v>
      </c>
      <c r="K33" s="406">
        <f>SUM(建設IO!O95:O96)</f>
        <v>861</v>
      </c>
      <c r="L33" s="406">
        <f>SUM(建設IO!P95:P96)</f>
        <v>844</v>
      </c>
      <c r="M33" s="406">
        <f>SUM(建設IO!Q95:Q96)</f>
        <v>17</v>
      </c>
      <c r="N33" s="406">
        <f>SUM(建設IO!R95:R96)</f>
        <v>548</v>
      </c>
      <c r="O33" s="406">
        <f>SUM(建設IO!S95:S96)</f>
        <v>253</v>
      </c>
      <c r="P33" s="406">
        <f>SUM(建設IO!T95:T96)</f>
        <v>295</v>
      </c>
      <c r="Q33" s="406">
        <f>SUM(建設IO!U95:U96)</f>
        <v>13</v>
      </c>
      <c r="R33" s="406">
        <f>SUM(建設IO!V95:V96)</f>
        <v>3064</v>
      </c>
      <c r="S33" s="406">
        <f>SUM(建設IO!W95:W96)</f>
        <v>77</v>
      </c>
      <c r="T33" s="406">
        <f>SUM(建設IO!X95:X96)</f>
        <v>5</v>
      </c>
      <c r="U33" s="406">
        <f>SUM(建設IO!Y95:Y96)</f>
        <v>72</v>
      </c>
      <c r="V33" s="406">
        <f>SUM(建設IO!Z95:Z96)</f>
        <v>2987</v>
      </c>
      <c r="W33" s="406">
        <f>SUM(建設IO!AA95:AA96)</f>
        <v>44</v>
      </c>
      <c r="X33" s="406">
        <f>SUM(建設IO!AB95:AB96)</f>
        <v>140</v>
      </c>
      <c r="Y33" s="406">
        <f>SUM(建設IO!AC95:AC96)</f>
        <v>66</v>
      </c>
      <c r="Z33" s="406">
        <f>SUM(建設IO!AD95:AD96)</f>
        <v>282</v>
      </c>
      <c r="AA33" s="406">
        <f>SUM(建設IO!AE95:AE96)</f>
        <v>686</v>
      </c>
      <c r="AB33" s="406">
        <f>SUM(建設IO!AF95:AF96)</f>
        <v>475</v>
      </c>
      <c r="AC33" s="406">
        <f>SUM(建設IO!AG95:AG96)</f>
        <v>1250</v>
      </c>
      <c r="AD33" s="406">
        <f>SUM(建設IO!AH95:AH96)</f>
        <v>44</v>
      </c>
      <c r="AE33" s="406">
        <f>SUM(建設IO!AI95:AI96)</f>
        <v>197</v>
      </c>
      <c r="AF33" s="406">
        <f>SUM(建設IO!AJ95:AJ96)</f>
        <v>2899</v>
      </c>
      <c r="AG33" s="406">
        <f>SUM(建設IO!AK95:AK96)</f>
        <v>1578</v>
      </c>
      <c r="AH33" s="406">
        <f>SUM(建設IO!AL95:AL96)</f>
        <v>1142</v>
      </c>
      <c r="AI33" s="406">
        <f>SUM(建設IO!AM95:AM96)</f>
        <v>1086</v>
      </c>
      <c r="AJ33" s="406">
        <f>SUM(建設IO!AN95:AN96)</f>
        <v>853</v>
      </c>
      <c r="AK33" s="406">
        <f>SUM(建設IO!AO95:AO96)</f>
        <v>376</v>
      </c>
      <c r="AL33" s="406">
        <f>SUM(建設IO!AP95:AP96)</f>
        <v>29</v>
      </c>
      <c r="AM33" s="406">
        <f>SUM(建設IO!AQ95:AQ96)</f>
        <v>84</v>
      </c>
      <c r="AN33" s="406">
        <f>SUM(建設IO!AR95:AR96)</f>
        <v>279</v>
      </c>
      <c r="AO33" s="406">
        <f>SUM(建設IO!AS95:AS96)</f>
        <v>78</v>
      </c>
      <c r="AP33" s="406">
        <f>SUM(建設IO!AT95:AT96)</f>
        <v>3</v>
      </c>
      <c r="AQ33" s="406">
        <f>SUM(建設IO!AU95:AU96)</f>
        <v>4</v>
      </c>
      <c r="AR33" s="406">
        <f>SUM(建設IO!AV95:AV96)</f>
        <v>233</v>
      </c>
      <c r="AS33" s="406">
        <f>SUM(建設IO!AW95:AW96)</f>
        <v>212</v>
      </c>
      <c r="AT33" s="406">
        <f>SUM(建設IO!AX95:AX96)</f>
        <v>156</v>
      </c>
      <c r="AU33" s="406">
        <f>SUM(建設IO!AY95:AY96)</f>
        <v>32</v>
      </c>
      <c r="AV33" s="406">
        <f>SUM(建設IO!AZ95:AZ96)</f>
        <v>21</v>
      </c>
      <c r="AW33" s="406">
        <f>SUM(建設IO!BA95:BA96)</f>
        <v>3</v>
      </c>
      <c r="AX33" s="406">
        <f>SUM(建設IO!BB95:BB96)</f>
        <v>21</v>
      </c>
      <c r="AY33" s="406">
        <f>SUM(建設IO!BC95:BC96)</f>
        <v>17</v>
      </c>
      <c r="AZ33" s="406">
        <f>SUM(建設IO!BD95:BD96)</f>
        <v>4</v>
      </c>
      <c r="BA33" s="406">
        <f>SUM(建設IO!BE95:BE96)</f>
        <v>56</v>
      </c>
      <c r="BB33" s="406">
        <f>SUM(建設IO!BF95:BF96)</f>
        <v>375</v>
      </c>
      <c r="BC33" s="406">
        <f>SUM(建設IO!BG95:BG96)</f>
        <v>130</v>
      </c>
      <c r="BD33" s="406">
        <f>SUM(建設IO!BH95:BH96)</f>
        <v>73</v>
      </c>
      <c r="BE33" s="406">
        <f>SUM(建設IO!BI95:BI96)</f>
        <v>19</v>
      </c>
      <c r="BF33" s="406">
        <f>SUM(建設IO!BJ95:BJ96)</f>
        <v>6</v>
      </c>
      <c r="BG33" s="406">
        <f>SUM(建設IO!BK95:BK96)</f>
        <v>32</v>
      </c>
      <c r="BH33" s="406">
        <f>SUM(建設IO!BL95:BL96)</f>
        <v>97</v>
      </c>
      <c r="BI33" s="406">
        <f>SUM(建設IO!BM95:BM96)</f>
        <v>42</v>
      </c>
      <c r="BJ33" s="406">
        <f>SUM(建設IO!BN95:BN96)</f>
        <v>9</v>
      </c>
      <c r="BK33" s="406">
        <f>SUM(建設IO!BO95:BO96)</f>
        <v>13</v>
      </c>
      <c r="BL33" s="406">
        <f>SUM(建設IO!BP95:BP96)</f>
        <v>36</v>
      </c>
      <c r="BM33" s="406">
        <f>SUM(建設IO!BQ95:BQ96)</f>
        <v>48</v>
      </c>
      <c r="BN33" s="406">
        <f>SUM(建設IO!BR95:BR96)</f>
        <v>61</v>
      </c>
      <c r="BO33" s="406">
        <f>SUM(建設IO!BS95:BS96)</f>
        <v>1321</v>
      </c>
      <c r="BP33" s="406">
        <f>SUM(建設IO!BT95:BT96)</f>
        <v>187</v>
      </c>
      <c r="BQ33" s="406">
        <f>SUM(建設IO!BU95:BU96)</f>
        <v>124</v>
      </c>
      <c r="BR33" s="406">
        <f>SUM(建設IO!BV95:BV96)</f>
        <v>28</v>
      </c>
      <c r="BS33" s="406">
        <f>SUM(建設IO!BW95:BW96)</f>
        <v>254</v>
      </c>
      <c r="BT33" s="406">
        <f>SUM(建設IO!BX95:BX96)</f>
        <v>169</v>
      </c>
      <c r="BU33" s="407">
        <f>SUM(建設IO!BY95:BY96)</f>
        <v>559</v>
      </c>
    </row>
    <row r="34" spans="1:73">
      <c r="A34" s="102">
        <v>64</v>
      </c>
      <c r="B34" s="41" t="s">
        <v>201</v>
      </c>
      <c r="C34" s="403">
        <f>SUM(建設IO!G97:G100)</f>
        <v>69</v>
      </c>
      <c r="D34" s="403">
        <f>SUM(建設IO!H97:H100)</f>
        <v>22</v>
      </c>
      <c r="E34" s="403">
        <f>SUM(建設IO!I97:I100)</f>
        <v>9</v>
      </c>
      <c r="F34" s="403">
        <f>SUM(建設IO!J97:J100)</f>
        <v>4</v>
      </c>
      <c r="G34" s="403">
        <f>SUM(建設IO!K97:K100)</f>
        <v>4</v>
      </c>
      <c r="H34" s="403">
        <f>SUM(建設IO!L97:L100)</f>
        <v>0</v>
      </c>
      <c r="I34" s="403">
        <f>SUM(建設IO!M97:M100)</f>
        <v>5</v>
      </c>
      <c r="J34" s="403">
        <f>SUM(建設IO!N97:N100)</f>
        <v>0</v>
      </c>
      <c r="K34" s="403">
        <f>SUM(建設IO!O97:O100)</f>
        <v>3</v>
      </c>
      <c r="L34" s="403">
        <f>SUM(建設IO!P97:P100)</f>
        <v>3</v>
      </c>
      <c r="M34" s="403">
        <f>SUM(建設IO!Q97:Q100)</f>
        <v>0</v>
      </c>
      <c r="N34" s="403">
        <f>SUM(建設IO!R97:R100)</f>
        <v>2</v>
      </c>
      <c r="O34" s="403">
        <f>SUM(建設IO!S97:S100)</f>
        <v>1</v>
      </c>
      <c r="P34" s="403">
        <f>SUM(建設IO!T97:T100)</f>
        <v>1</v>
      </c>
      <c r="Q34" s="403">
        <f>SUM(建設IO!U97:U100)</f>
        <v>0</v>
      </c>
      <c r="R34" s="403">
        <f>SUM(建設IO!V97:V100)</f>
        <v>13</v>
      </c>
      <c r="S34" s="403">
        <f>SUM(建設IO!W97:W100)</f>
        <v>7</v>
      </c>
      <c r="T34" s="403">
        <f>SUM(建設IO!X97:X100)</f>
        <v>1</v>
      </c>
      <c r="U34" s="403">
        <f>SUM(建設IO!Y97:Y100)</f>
        <v>6</v>
      </c>
      <c r="V34" s="403">
        <f>SUM(建設IO!Z97:Z100)</f>
        <v>6</v>
      </c>
      <c r="W34" s="403">
        <f>SUM(建設IO!AA97:AA100)</f>
        <v>0</v>
      </c>
      <c r="X34" s="403">
        <f>SUM(建設IO!AB97:AB100)</f>
        <v>0</v>
      </c>
      <c r="Y34" s="403">
        <f>SUM(建設IO!AC97:AC100)</f>
        <v>0</v>
      </c>
      <c r="Z34" s="403">
        <f>SUM(建設IO!AD97:AD100)</f>
        <v>0</v>
      </c>
      <c r="AA34" s="403">
        <f>SUM(建設IO!AE97:AE100)</f>
        <v>1</v>
      </c>
      <c r="AB34" s="403">
        <f>SUM(建設IO!AF97:AF100)</f>
        <v>1</v>
      </c>
      <c r="AC34" s="403">
        <f>SUM(建設IO!AG97:AG100)</f>
        <v>4</v>
      </c>
      <c r="AD34" s="403">
        <f>SUM(建設IO!AH97:AH100)</f>
        <v>0</v>
      </c>
      <c r="AE34" s="403">
        <f>SUM(建設IO!AI97:AI100)</f>
        <v>9</v>
      </c>
      <c r="AF34" s="403">
        <f>SUM(建設IO!AJ97:AJ100)</f>
        <v>38</v>
      </c>
      <c r="AG34" s="403">
        <f>SUM(建設IO!AK97:AK100)</f>
        <v>22</v>
      </c>
      <c r="AH34" s="403">
        <f>SUM(建設IO!AL97:AL100)</f>
        <v>4</v>
      </c>
      <c r="AI34" s="403">
        <f>SUM(建設IO!AM97:AM100)</f>
        <v>4</v>
      </c>
      <c r="AJ34" s="403">
        <f>SUM(建設IO!AN97:AN100)</f>
        <v>3</v>
      </c>
      <c r="AK34" s="403">
        <f>SUM(建設IO!AO97:AO100)</f>
        <v>2</v>
      </c>
      <c r="AL34" s="403">
        <f>SUM(建設IO!AP97:AP100)</f>
        <v>0</v>
      </c>
      <c r="AM34" s="403">
        <f>SUM(建設IO!AQ97:AQ100)</f>
        <v>0</v>
      </c>
      <c r="AN34" s="403">
        <f>SUM(建設IO!AR97:AR100)</f>
        <v>1</v>
      </c>
      <c r="AO34" s="403">
        <f>SUM(建設IO!AS97:AS100)</f>
        <v>0</v>
      </c>
      <c r="AP34" s="403">
        <f>SUM(建設IO!AT97:AT100)</f>
        <v>0</v>
      </c>
      <c r="AQ34" s="403">
        <f>SUM(建設IO!AU97:AU100)</f>
        <v>0</v>
      </c>
      <c r="AR34" s="403">
        <f>SUM(建設IO!AV97:AV100)</f>
        <v>1</v>
      </c>
      <c r="AS34" s="403">
        <f>SUM(建設IO!AW97:AW100)</f>
        <v>1</v>
      </c>
      <c r="AT34" s="403">
        <f>SUM(建設IO!AX97:AX100)</f>
        <v>1</v>
      </c>
      <c r="AU34" s="403">
        <f>SUM(建設IO!AY97:AY100)</f>
        <v>0</v>
      </c>
      <c r="AV34" s="403">
        <f>SUM(建設IO!AZ97:AZ100)</f>
        <v>0</v>
      </c>
      <c r="AW34" s="403">
        <f>SUM(建設IO!BA97:BA100)</f>
        <v>0</v>
      </c>
      <c r="AX34" s="403">
        <f>SUM(建設IO!BB97:BB100)</f>
        <v>0</v>
      </c>
      <c r="AY34" s="403">
        <f>SUM(建設IO!BC97:BC100)</f>
        <v>0</v>
      </c>
      <c r="AZ34" s="403">
        <f>SUM(建設IO!BD97:BD100)</f>
        <v>0</v>
      </c>
      <c r="BA34" s="403">
        <f>SUM(建設IO!BE97:BE100)</f>
        <v>0</v>
      </c>
      <c r="BB34" s="403">
        <f>SUM(建設IO!BF97:BF100)</f>
        <v>4</v>
      </c>
      <c r="BC34" s="403">
        <f>SUM(建設IO!BG97:BG100)</f>
        <v>1</v>
      </c>
      <c r="BD34" s="403">
        <f>SUM(建設IO!BH97:BH100)</f>
        <v>1</v>
      </c>
      <c r="BE34" s="403">
        <f>SUM(建設IO!BI97:BI100)</f>
        <v>0</v>
      </c>
      <c r="BF34" s="403">
        <f>SUM(建設IO!BJ97:BJ100)</f>
        <v>0</v>
      </c>
      <c r="BG34" s="403">
        <f>SUM(建設IO!BK97:BK100)</f>
        <v>0</v>
      </c>
      <c r="BH34" s="403">
        <f>SUM(建設IO!BL97:BL100)</f>
        <v>2</v>
      </c>
      <c r="BI34" s="403">
        <f>SUM(建設IO!BM97:BM100)</f>
        <v>0</v>
      </c>
      <c r="BJ34" s="403">
        <f>SUM(建設IO!BN97:BN100)</f>
        <v>0</v>
      </c>
      <c r="BK34" s="403">
        <f>SUM(建設IO!BO97:BO100)</f>
        <v>0</v>
      </c>
      <c r="BL34" s="403">
        <f>SUM(建設IO!BP97:BP100)</f>
        <v>0</v>
      </c>
      <c r="BM34" s="403">
        <f>SUM(建設IO!BQ97:BQ100)</f>
        <v>1</v>
      </c>
      <c r="BN34" s="403">
        <f>SUM(建設IO!BR97:BR100)</f>
        <v>14</v>
      </c>
      <c r="BO34" s="403">
        <f>SUM(建設IO!BS97:BS100)</f>
        <v>16</v>
      </c>
      <c r="BP34" s="403">
        <f>SUM(建設IO!BT97:BT100)</f>
        <v>5</v>
      </c>
      <c r="BQ34" s="403">
        <f>SUM(建設IO!BU97:BU100)</f>
        <v>3</v>
      </c>
      <c r="BR34" s="403">
        <f>SUM(建設IO!BV97:BV100)</f>
        <v>3</v>
      </c>
      <c r="BS34" s="403">
        <f>SUM(建設IO!BW97:BW100)</f>
        <v>1</v>
      </c>
      <c r="BT34" s="403">
        <f>SUM(建設IO!BX97:BX100)</f>
        <v>1</v>
      </c>
      <c r="BU34" s="405">
        <f>SUM(建設IO!BY97:BY100)</f>
        <v>3</v>
      </c>
    </row>
    <row r="35" spans="1:73">
      <c r="A35" s="102">
        <v>65</v>
      </c>
      <c r="B35" s="41" t="s">
        <v>202</v>
      </c>
      <c r="C35" s="403">
        <f>建設IO!G101</f>
        <v>56218</v>
      </c>
      <c r="D35" s="403">
        <f>建設IO!H101</f>
        <v>19570</v>
      </c>
      <c r="E35" s="403">
        <f>建設IO!I101</f>
        <v>3650</v>
      </c>
      <c r="F35" s="403">
        <f>建設IO!J101</f>
        <v>793</v>
      </c>
      <c r="G35" s="403">
        <f>建設IO!K101</f>
        <v>766</v>
      </c>
      <c r="H35" s="403">
        <f>建設IO!L101</f>
        <v>27</v>
      </c>
      <c r="I35" s="403">
        <f>建設IO!M101</f>
        <v>2857</v>
      </c>
      <c r="J35" s="403">
        <f>建設IO!N101</f>
        <v>36</v>
      </c>
      <c r="K35" s="403">
        <f>建設IO!O101</f>
        <v>1485</v>
      </c>
      <c r="L35" s="403">
        <f>建設IO!P101</f>
        <v>1453</v>
      </c>
      <c r="M35" s="403">
        <f>建設IO!Q101</f>
        <v>32</v>
      </c>
      <c r="N35" s="403">
        <f>建設IO!R101</f>
        <v>1305</v>
      </c>
      <c r="O35" s="403">
        <f>建設IO!S101</f>
        <v>495</v>
      </c>
      <c r="P35" s="403">
        <f>建設IO!T101</f>
        <v>810</v>
      </c>
      <c r="Q35" s="403">
        <f>建設IO!U101</f>
        <v>31</v>
      </c>
      <c r="R35" s="403">
        <f>建設IO!V101</f>
        <v>15920</v>
      </c>
      <c r="S35" s="403">
        <f>建設IO!W101</f>
        <v>2227</v>
      </c>
      <c r="T35" s="403">
        <f>建設IO!X101</f>
        <v>176</v>
      </c>
      <c r="U35" s="403">
        <f>建設IO!Y101</f>
        <v>2051</v>
      </c>
      <c r="V35" s="403">
        <f>建設IO!Z101</f>
        <v>13693</v>
      </c>
      <c r="W35" s="403">
        <f>建設IO!AA101</f>
        <v>145</v>
      </c>
      <c r="X35" s="403">
        <f>建設IO!AB101</f>
        <v>621</v>
      </c>
      <c r="Y35" s="403">
        <f>建設IO!AC101</f>
        <v>352</v>
      </c>
      <c r="Z35" s="403">
        <f>建設IO!AD101</f>
        <v>913</v>
      </c>
      <c r="AA35" s="403">
        <f>建設IO!AE101</f>
        <v>2973</v>
      </c>
      <c r="AB35" s="403">
        <f>建設IO!AF101</f>
        <v>2330</v>
      </c>
      <c r="AC35" s="403">
        <f>建設IO!AG101</f>
        <v>6169</v>
      </c>
      <c r="AD35" s="403">
        <f>建設IO!AH101</f>
        <v>190</v>
      </c>
      <c r="AE35" s="403">
        <f>建設IO!AI101</f>
        <v>14312</v>
      </c>
      <c r="AF35" s="403">
        <f>建設IO!AJ101</f>
        <v>22336</v>
      </c>
      <c r="AG35" s="403">
        <f>建設IO!AK101</f>
        <v>12750</v>
      </c>
      <c r="AH35" s="403">
        <f>建設IO!AL101</f>
        <v>4360</v>
      </c>
      <c r="AI35" s="403">
        <f>建設IO!AM101</f>
        <v>4283</v>
      </c>
      <c r="AJ35" s="403">
        <f>建設IO!AN101</f>
        <v>3683</v>
      </c>
      <c r="AK35" s="403">
        <f>建設IO!AO101</f>
        <v>1670</v>
      </c>
      <c r="AL35" s="403">
        <f>建設IO!AP101</f>
        <v>78</v>
      </c>
      <c r="AM35" s="403">
        <f>建設IO!AQ101</f>
        <v>228</v>
      </c>
      <c r="AN35" s="403">
        <f>建設IO!AR101</f>
        <v>1323</v>
      </c>
      <c r="AO35" s="403">
        <f>建設IO!AS101</f>
        <v>362</v>
      </c>
      <c r="AP35" s="403">
        <f>建設IO!AT101</f>
        <v>7</v>
      </c>
      <c r="AQ35" s="403">
        <f>建設IO!AU101</f>
        <v>15</v>
      </c>
      <c r="AR35" s="403">
        <f>建設IO!AV101</f>
        <v>600</v>
      </c>
      <c r="AS35" s="403">
        <f>建設IO!AW101</f>
        <v>531</v>
      </c>
      <c r="AT35" s="403">
        <f>建設IO!AX101</f>
        <v>423</v>
      </c>
      <c r="AU35" s="403">
        <f>建設IO!AY101</f>
        <v>57</v>
      </c>
      <c r="AV35" s="403">
        <f>建設IO!AZ101</f>
        <v>41</v>
      </c>
      <c r="AW35" s="403">
        <f>建設IO!BA101</f>
        <v>10</v>
      </c>
      <c r="AX35" s="403">
        <f>建設IO!BB101</f>
        <v>69</v>
      </c>
      <c r="AY35" s="403">
        <f>建設IO!BC101</f>
        <v>56</v>
      </c>
      <c r="AZ35" s="403">
        <f>建設IO!BD101</f>
        <v>13</v>
      </c>
      <c r="BA35" s="403">
        <f>建設IO!BE101</f>
        <v>77</v>
      </c>
      <c r="BB35" s="403">
        <f>建設IO!BF101</f>
        <v>3149</v>
      </c>
      <c r="BC35" s="403">
        <f>建設IO!BG101</f>
        <v>1028</v>
      </c>
      <c r="BD35" s="403">
        <f>建設IO!BH101</f>
        <v>647</v>
      </c>
      <c r="BE35" s="403">
        <f>建設IO!BI101</f>
        <v>120</v>
      </c>
      <c r="BF35" s="403">
        <f>建設IO!BJ101</f>
        <v>52</v>
      </c>
      <c r="BG35" s="403">
        <f>建設IO!BK101</f>
        <v>209</v>
      </c>
      <c r="BH35" s="403">
        <f>建設IO!BL101</f>
        <v>1102</v>
      </c>
      <c r="BI35" s="403">
        <f>建設IO!BM101</f>
        <v>407</v>
      </c>
      <c r="BJ35" s="403">
        <f>建設IO!BN101</f>
        <v>54</v>
      </c>
      <c r="BK35" s="403">
        <f>建設IO!BO101</f>
        <v>97</v>
      </c>
      <c r="BL35" s="403">
        <f>建設IO!BP101</f>
        <v>128</v>
      </c>
      <c r="BM35" s="403">
        <f>建設IO!BQ101</f>
        <v>333</v>
      </c>
      <c r="BN35" s="403">
        <f>建設IO!BR101</f>
        <v>5241</v>
      </c>
      <c r="BO35" s="403">
        <f>建設IO!BS101</f>
        <v>9586</v>
      </c>
      <c r="BP35" s="403">
        <f>建設IO!BT101</f>
        <v>868</v>
      </c>
      <c r="BQ35" s="403">
        <f>建設IO!BU101</f>
        <v>518</v>
      </c>
      <c r="BR35" s="403">
        <f>建設IO!BV101</f>
        <v>89</v>
      </c>
      <c r="BS35" s="403">
        <f>建設IO!BW101</f>
        <v>1471</v>
      </c>
      <c r="BT35" s="403">
        <f>建設IO!BX101</f>
        <v>1389</v>
      </c>
      <c r="BU35" s="405">
        <f>建設IO!BY101</f>
        <v>5251</v>
      </c>
    </row>
    <row r="36" spans="1:73">
      <c r="A36" s="102">
        <v>66</v>
      </c>
      <c r="B36" s="41" t="s">
        <v>28</v>
      </c>
      <c r="C36" s="403">
        <f>SUM(建設IO!G102:G105)</f>
        <v>5466750</v>
      </c>
      <c r="D36" s="403">
        <f>SUM(建設IO!H102:H105)</f>
        <v>2499545</v>
      </c>
      <c r="E36" s="403">
        <f>SUM(建設IO!I102:I105)</f>
        <v>1213394</v>
      </c>
      <c r="F36" s="403">
        <f>SUM(建設IO!J102:J105)</f>
        <v>499172</v>
      </c>
      <c r="G36" s="403">
        <f>SUM(建設IO!K102:K105)</f>
        <v>487283</v>
      </c>
      <c r="H36" s="403">
        <f>SUM(建設IO!L102:L105)</f>
        <v>11889</v>
      </c>
      <c r="I36" s="403">
        <f>SUM(建設IO!M102:M105)</f>
        <v>714222</v>
      </c>
      <c r="J36" s="403">
        <f>SUM(建設IO!N102:N105)</f>
        <v>7179</v>
      </c>
      <c r="K36" s="403">
        <f>SUM(建設IO!O102:O105)</f>
        <v>455754</v>
      </c>
      <c r="L36" s="403">
        <f>SUM(建設IO!P102:P105)</f>
        <v>451481</v>
      </c>
      <c r="M36" s="403">
        <f>SUM(建設IO!Q102:Q105)</f>
        <v>4273</v>
      </c>
      <c r="N36" s="403">
        <f>SUM(建設IO!R102:R105)</f>
        <v>240924</v>
      </c>
      <c r="O36" s="403">
        <f>SUM(建設IO!S102:S105)</f>
        <v>170170</v>
      </c>
      <c r="P36" s="403">
        <f>SUM(建設IO!T102:T105)</f>
        <v>70754</v>
      </c>
      <c r="Q36" s="403">
        <f>SUM(建設IO!U102:U105)</f>
        <v>10365</v>
      </c>
      <c r="R36" s="403">
        <f>SUM(建設IO!V102:V105)</f>
        <v>1286151</v>
      </c>
      <c r="S36" s="403">
        <f>SUM(建設IO!W102:W105)</f>
        <v>55318</v>
      </c>
      <c r="T36" s="403">
        <f>SUM(建設IO!X102:X105)</f>
        <v>4758</v>
      </c>
      <c r="U36" s="403">
        <f>SUM(建設IO!Y102:Y105)</f>
        <v>50560</v>
      </c>
      <c r="V36" s="403">
        <f>SUM(建設IO!Z102:Z105)</f>
        <v>1230833</v>
      </c>
      <c r="W36" s="403">
        <f>SUM(建設IO!AA102:AA105)</f>
        <v>9151</v>
      </c>
      <c r="X36" s="403">
        <f>SUM(建設IO!AB102:AB105)</f>
        <v>43074</v>
      </c>
      <c r="Y36" s="403">
        <f>SUM(建設IO!AC102:AC105)</f>
        <v>29668</v>
      </c>
      <c r="Z36" s="403">
        <f>SUM(建設IO!AD102:AD105)</f>
        <v>85547</v>
      </c>
      <c r="AA36" s="403">
        <f>SUM(建設IO!AE102:AE105)</f>
        <v>242413</v>
      </c>
      <c r="AB36" s="403">
        <f>SUM(建設IO!AF102:AF105)</f>
        <v>167163</v>
      </c>
      <c r="AC36" s="403">
        <f>SUM(建設IO!AG102:AG105)</f>
        <v>633755</v>
      </c>
      <c r="AD36" s="403">
        <f>SUM(建設IO!AH102:AH105)</f>
        <v>20062</v>
      </c>
      <c r="AE36" s="403">
        <f>SUM(建設IO!AI102:AI105)</f>
        <v>257359</v>
      </c>
      <c r="AF36" s="403">
        <f>SUM(建設IO!AJ102:AJ105)</f>
        <v>2709846</v>
      </c>
      <c r="AG36" s="403">
        <f>SUM(建設IO!AK102:AK105)</f>
        <v>1931486</v>
      </c>
      <c r="AH36" s="403">
        <f>SUM(建設IO!AL102:AL105)</f>
        <v>891007</v>
      </c>
      <c r="AI36" s="403">
        <f>SUM(建設IO!AM102:AM105)</f>
        <v>867987</v>
      </c>
      <c r="AJ36" s="403">
        <f>SUM(建設IO!AN102:AN105)</f>
        <v>755888</v>
      </c>
      <c r="AK36" s="403">
        <f>SUM(建設IO!AO102:AO105)</f>
        <v>338329</v>
      </c>
      <c r="AL36" s="403">
        <f>SUM(建設IO!AP102:AP105)</f>
        <v>14628</v>
      </c>
      <c r="AM36" s="403">
        <f>SUM(建設IO!AQ102:AQ105)</f>
        <v>59174</v>
      </c>
      <c r="AN36" s="403">
        <f>SUM(建設IO!AR102:AR105)</f>
        <v>267849</v>
      </c>
      <c r="AO36" s="403">
        <f>SUM(建設IO!AS102:AS105)</f>
        <v>71714</v>
      </c>
      <c r="AP36" s="403">
        <f>SUM(建設IO!AT102:AT105)</f>
        <v>1229</v>
      </c>
      <c r="AQ36" s="403">
        <f>SUM(建設IO!AU102:AU105)</f>
        <v>2965</v>
      </c>
      <c r="AR36" s="403">
        <f>SUM(建設IO!AV102:AV105)</f>
        <v>112099</v>
      </c>
      <c r="AS36" s="403">
        <f>SUM(建設IO!AW102:AW105)</f>
        <v>103435</v>
      </c>
      <c r="AT36" s="403">
        <f>SUM(建設IO!AX102:AX105)</f>
        <v>88316</v>
      </c>
      <c r="AU36" s="403">
        <f>SUM(建設IO!AY102:AY105)</f>
        <v>9439</v>
      </c>
      <c r="AV36" s="403">
        <f>SUM(建設IO!AZ102:AZ105)</f>
        <v>4114</v>
      </c>
      <c r="AW36" s="403">
        <f>SUM(建設IO!BA102:BA105)</f>
        <v>1566</v>
      </c>
      <c r="AX36" s="403">
        <f>SUM(建設IO!BB102:BB105)</f>
        <v>8664</v>
      </c>
      <c r="AY36" s="403">
        <f>SUM(建設IO!BC102:BC105)</f>
        <v>6776</v>
      </c>
      <c r="AZ36" s="403">
        <f>SUM(建設IO!BD102:BD105)</f>
        <v>1888</v>
      </c>
      <c r="BA36" s="403">
        <f>SUM(建設IO!BE102:BE105)</f>
        <v>23020</v>
      </c>
      <c r="BB36" s="403">
        <f>SUM(建設IO!BF102:BF105)</f>
        <v>917285</v>
      </c>
      <c r="BC36" s="403">
        <f>SUM(建設IO!BG102:BG105)</f>
        <v>370247</v>
      </c>
      <c r="BD36" s="403">
        <f>SUM(建設IO!BH102:BH105)</f>
        <v>218491</v>
      </c>
      <c r="BE36" s="403">
        <f>SUM(建設IO!BI102:BI105)</f>
        <v>59778</v>
      </c>
      <c r="BF36" s="403">
        <f>SUM(建設IO!BJ102:BJ105)</f>
        <v>12700</v>
      </c>
      <c r="BG36" s="403">
        <f>SUM(建設IO!BK102:BK105)</f>
        <v>79278</v>
      </c>
      <c r="BH36" s="403">
        <f>SUM(建設IO!BL102:BL105)</f>
        <v>257508</v>
      </c>
      <c r="BI36" s="403">
        <f>SUM(建設IO!BM102:BM105)</f>
        <v>68414</v>
      </c>
      <c r="BJ36" s="403">
        <f>SUM(建設IO!BN102:BN105)</f>
        <v>5126</v>
      </c>
      <c r="BK36" s="403">
        <f>SUM(建設IO!BO102:BO105)</f>
        <v>40083</v>
      </c>
      <c r="BL36" s="403">
        <f>SUM(建設IO!BP102:BP105)</f>
        <v>100592</v>
      </c>
      <c r="BM36" s="403">
        <f>SUM(建設IO!BQ102:BQ105)</f>
        <v>75315</v>
      </c>
      <c r="BN36" s="403">
        <f>SUM(建設IO!BR102:BR105)</f>
        <v>123194</v>
      </c>
      <c r="BO36" s="403">
        <f>SUM(建設IO!BS102:BS105)</f>
        <v>778360</v>
      </c>
      <c r="BP36" s="403">
        <f>SUM(建設IO!BT102:BT105)</f>
        <v>171241</v>
      </c>
      <c r="BQ36" s="403">
        <f>SUM(建設IO!BU102:BU105)</f>
        <v>69146</v>
      </c>
      <c r="BR36" s="403">
        <f>SUM(建設IO!BV102:BV105)</f>
        <v>15139</v>
      </c>
      <c r="BS36" s="403">
        <f>SUM(建設IO!BW102:BW105)</f>
        <v>101643</v>
      </c>
      <c r="BT36" s="403">
        <f>SUM(建設IO!BX102:BX105)</f>
        <v>99401</v>
      </c>
      <c r="BU36" s="405">
        <f>SUM(建設IO!BY102:BY105)</f>
        <v>321790</v>
      </c>
    </row>
    <row r="37" spans="1:73">
      <c r="A37" s="102">
        <v>67</v>
      </c>
      <c r="B37" s="41" t="s">
        <v>29</v>
      </c>
      <c r="C37" s="403">
        <f>SUM(建設IO!G106:G110)</f>
        <v>14899</v>
      </c>
      <c r="D37" s="403">
        <f>SUM(建設IO!H106:H110)</f>
        <v>5799</v>
      </c>
      <c r="E37" s="403">
        <f>SUM(建設IO!I106:I110)</f>
        <v>2579</v>
      </c>
      <c r="F37" s="403">
        <f>SUM(建設IO!J106:J110)</f>
        <v>1130</v>
      </c>
      <c r="G37" s="403">
        <f>SUM(建設IO!K106:K110)</f>
        <v>1091</v>
      </c>
      <c r="H37" s="403">
        <f>SUM(建設IO!L106:L110)</f>
        <v>39</v>
      </c>
      <c r="I37" s="403">
        <f>SUM(建設IO!M106:M110)</f>
        <v>1449</v>
      </c>
      <c r="J37" s="403">
        <f>SUM(建設IO!N106:N110)</f>
        <v>19</v>
      </c>
      <c r="K37" s="403">
        <f>SUM(建設IO!O106:O110)</f>
        <v>754</v>
      </c>
      <c r="L37" s="403">
        <f>SUM(建設IO!P106:P110)</f>
        <v>739</v>
      </c>
      <c r="M37" s="403">
        <f>SUM(建設IO!Q106:Q110)</f>
        <v>15</v>
      </c>
      <c r="N37" s="403">
        <f>SUM(建設IO!R106:R110)</f>
        <v>661</v>
      </c>
      <c r="O37" s="403">
        <f>SUM(建設IO!S106:S110)</f>
        <v>251</v>
      </c>
      <c r="P37" s="403">
        <f>SUM(建設IO!T106:T110)</f>
        <v>410</v>
      </c>
      <c r="Q37" s="403">
        <f>SUM(建設IO!U106:U110)</f>
        <v>15</v>
      </c>
      <c r="R37" s="403">
        <f>SUM(建設IO!V106:V110)</f>
        <v>3220</v>
      </c>
      <c r="S37" s="403">
        <f>SUM(建設IO!W106:W110)</f>
        <v>156</v>
      </c>
      <c r="T37" s="403">
        <f>SUM(建設IO!X106:X110)</f>
        <v>13</v>
      </c>
      <c r="U37" s="403">
        <f>SUM(建設IO!Y106:Y110)</f>
        <v>143</v>
      </c>
      <c r="V37" s="403">
        <f>SUM(建設IO!Z106:Z110)</f>
        <v>3064</v>
      </c>
      <c r="W37" s="403">
        <f>SUM(建設IO!AA106:AA110)</f>
        <v>33</v>
      </c>
      <c r="X37" s="403">
        <f>SUM(建設IO!AB106:AB110)</f>
        <v>139</v>
      </c>
      <c r="Y37" s="403">
        <f>SUM(建設IO!AC106:AC110)</f>
        <v>79</v>
      </c>
      <c r="Z37" s="403">
        <f>SUM(建設IO!AD106:AD110)</f>
        <v>205</v>
      </c>
      <c r="AA37" s="403">
        <f>SUM(建設IO!AE106:AE110)</f>
        <v>665</v>
      </c>
      <c r="AB37" s="403">
        <f>SUM(建設IO!AF106:AF110)</f>
        <v>521</v>
      </c>
      <c r="AC37" s="403">
        <f>SUM(建設IO!AG106:AG110)</f>
        <v>1379</v>
      </c>
      <c r="AD37" s="403">
        <f>SUM(建設IO!AH106:AH110)</f>
        <v>43</v>
      </c>
      <c r="AE37" s="403">
        <f>SUM(建設IO!AI106:AI110)</f>
        <v>841</v>
      </c>
      <c r="AF37" s="403">
        <f>SUM(建設IO!AJ106:AJ110)</f>
        <v>8259</v>
      </c>
      <c r="AG37" s="403">
        <f>SUM(建設IO!AK106:AK110)</f>
        <v>4979</v>
      </c>
      <c r="AH37" s="403">
        <f>SUM(建設IO!AL106:AL110)</f>
        <v>2642</v>
      </c>
      <c r="AI37" s="403">
        <f>SUM(建設IO!AM106:AM110)</f>
        <v>2517</v>
      </c>
      <c r="AJ37" s="403">
        <f>SUM(建設IO!AN106:AN110)</f>
        <v>1996</v>
      </c>
      <c r="AK37" s="403">
        <f>SUM(建設IO!AO106:AO110)</f>
        <v>898</v>
      </c>
      <c r="AL37" s="403">
        <f>SUM(建設IO!AP106:AP110)</f>
        <v>67</v>
      </c>
      <c r="AM37" s="403">
        <f>SUM(建設IO!AQ106:AQ110)</f>
        <v>186</v>
      </c>
      <c r="AN37" s="403">
        <f>SUM(建設IO!AR106:AR110)</f>
        <v>667</v>
      </c>
      <c r="AO37" s="403">
        <f>SUM(建設IO!AS106:AS110)</f>
        <v>164</v>
      </c>
      <c r="AP37" s="403">
        <f>SUM(建設IO!AT106:AT110)</f>
        <v>5</v>
      </c>
      <c r="AQ37" s="403">
        <f>SUM(建設IO!AU106:AU110)</f>
        <v>9</v>
      </c>
      <c r="AR37" s="403">
        <f>SUM(建設IO!AV106:AV110)</f>
        <v>521</v>
      </c>
      <c r="AS37" s="403">
        <f>SUM(建設IO!AW106:AW110)</f>
        <v>471</v>
      </c>
      <c r="AT37" s="403">
        <f>SUM(建設IO!AX106:AX110)</f>
        <v>348</v>
      </c>
      <c r="AU37" s="403">
        <f>SUM(建設IO!AY106:AY110)</f>
        <v>72</v>
      </c>
      <c r="AV37" s="403">
        <f>SUM(建設IO!AZ106:AZ110)</f>
        <v>45</v>
      </c>
      <c r="AW37" s="403">
        <f>SUM(建設IO!BA106:BA110)</f>
        <v>6</v>
      </c>
      <c r="AX37" s="403">
        <f>SUM(建設IO!BB106:BB110)</f>
        <v>50</v>
      </c>
      <c r="AY37" s="403">
        <f>SUM(建設IO!BC106:BC110)</f>
        <v>40</v>
      </c>
      <c r="AZ37" s="403">
        <f>SUM(建設IO!BD106:BD110)</f>
        <v>10</v>
      </c>
      <c r="BA37" s="403">
        <f>SUM(建設IO!BE106:BE110)</f>
        <v>125</v>
      </c>
      <c r="BB37" s="403">
        <f>SUM(建設IO!BF106:BF110)</f>
        <v>2260</v>
      </c>
      <c r="BC37" s="403">
        <f>SUM(建設IO!BG106:BG110)</f>
        <v>519</v>
      </c>
      <c r="BD37" s="403">
        <f>SUM(建設IO!BH106:BH110)</f>
        <v>295</v>
      </c>
      <c r="BE37" s="403">
        <f>SUM(建設IO!BI106:BI110)</f>
        <v>70</v>
      </c>
      <c r="BF37" s="403">
        <f>SUM(建設IO!BJ106:BJ110)</f>
        <v>31</v>
      </c>
      <c r="BG37" s="403">
        <f>SUM(建設IO!BK106:BK110)</f>
        <v>123</v>
      </c>
      <c r="BH37" s="403">
        <f>SUM(建設IO!BL106:BL110)</f>
        <v>1081</v>
      </c>
      <c r="BI37" s="403">
        <f>SUM(建設IO!BM106:BM110)</f>
        <v>159</v>
      </c>
      <c r="BJ37" s="403">
        <f>SUM(建設IO!BN106:BN110)</f>
        <v>46</v>
      </c>
      <c r="BK37" s="403">
        <f>SUM(建設IO!BO106:BO110)</f>
        <v>133</v>
      </c>
      <c r="BL37" s="403">
        <f>SUM(建設IO!BP106:BP110)</f>
        <v>143</v>
      </c>
      <c r="BM37" s="403">
        <f>SUM(建設IO!BQ106:BQ110)</f>
        <v>179</v>
      </c>
      <c r="BN37" s="403">
        <f>SUM(建設IO!BR106:BR110)</f>
        <v>77</v>
      </c>
      <c r="BO37" s="403">
        <f>SUM(建設IO!BS106:BS110)</f>
        <v>3280</v>
      </c>
      <c r="BP37" s="403">
        <f>SUM(建設IO!BT106:BT110)</f>
        <v>433</v>
      </c>
      <c r="BQ37" s="403">
        <f>SUM(建設IO!BU106:BU110)</f>
        <v>320</v>
      </c>
      <c r="BR37" s="403">
        <f>SUM(建設IO!BV106:BV110)</f>
        <v>30</v>
      </c>
      <c r="BS37" s="403">
        <f>SUM(建設IO!BW106:BW110)</f>
        <v>828</v>
      </c>
      <c r="BT37" s="403">
        <f>SUM(建設IO!BX106:BX110)</f>
        <v>437</v>
      </c>
      <c r="BU37" s="405">
        <f>SUM(建設IO!BY106:BY110)</f>
        <v>1232</v>
      </c>
    </row>
    <row r="38" spans="1:73">
      <c r="A38" s="103">
        <v>68</v>
      </c>
      <c r="B38" s="42" t="s">
        <v>30</v>
      </c>
      <c r="C38" s="406">
        <f>建設IO!G111</f>
        <v>53549</v>
      </c>
      <c r="D38" s="406">
        <f>建設IO!H111</f>
        <v>18705</v>
      </c>
      <c r="E38" s="406">
        <f>建設IO!I111</f>
        <v>13349</v>
      </c>
      <c r="F38" s="406">
        <f>建設IO!J111</f>
        <v>11288</v>
      </c>
      <c r="G38" s="406">
        <f>建設IO!K111</f>
        <v>10567</v>
      </c>
      <c r="H38" s="406">
        <f>建設IO!L111</f>
        <v>721</v>
      </c>
      <c r="I38" s="406">
        <f>建設IO!M111</f>
        <v>2061</v>
      </c>
      <c r="J38" s="406">
        <f>建設IO!N111</f>
        <v>30</v>
      </c>
      <c r="K38" s="406">
        <f>建設IO!O111</f>
        <v>1110</v>
      </c>
      <c r="L38" s="406">
        <f>建設IO!P111</f>
        <v>1074</v>
      </c>
      <c r="M38" s="406">
        <f>建設IO!Q111</f>
        <v>36</v>
      </c>
      <c r="N38" s="406">
        <f>建設IO!R111</f>
        <v>897</v>
      </c>
      <c r="O38" s="406">
        <f>建設IO!S111</f>
        <v>319</v>
      </c>
      <c r="P38" s="406">
        <f>建設IO!T111</f>
        <v>578</v>
      </c>
      <c r="Q38" s="406">
        <f>建設IO!U111</f>
        <v>24</v>
      </c>
      <c r="R38" s="406">
        <f>建設IO!V111</f>
        <v>5356</v>
      </c>
      <c r="S38" s="406">
        <f>建設IO!W111</f>
        <v>1737</v>
      </c>
      <c r="T38" s="406">
        <f>建設IO!X111</f>
        <v>112</v>
      </c>
      <c r="U38" s="406">
        <f>建設IO!Y111</f>
        <v>1625</v>
      </c>
      <c r="V38" s="406">
        <f>建設IO!Z111</f>
        <v>3619</v>
      </c>
      <c r="W38" s="406">
        <f>建設IO!AA111</f>
        <v>52</v>
      </c>
      <c r="X38" s="406">
        <f>建設IO!AB111</f>
        <v>169</v>
      </c>
      <c r="Y38" s="406">
        <f>建設IO!AC111</f>
        <v>80</v>
      </c>
      <c r="Z38" s="406">
        <f>建設IO!AD111</f>
        <v>346</v>
      </c>
      <c r="AA38" s="406">
        <f>建設IO!AE111</f>
        <v>824</v>
      </c>
      <c r="AB38" s="406">
        <f>建設IO!AF111</f>
        <v>574</v>
      </c>
      <c r="AC38" s="406">
        <f>建設IO!AG111</f>
        <v>1497</v>
      </c>
      <c r="AD38" s="406">
        <f>建設IO!AH111</f>
        <v>77</v>
      </c>
      <c r="AE38" s="406">
        <f>建設IO!AI111</f>
        <v>193</v>
      </c>
      <c r="AF38" s="406">
        <f>建設IO!AJ111</f>
        <v>34651</v>
      </c>
      <c r="AG38" s="406">
        <f>建設IO!AK111</f>
        <v>30861</v>
      </c>
      <c r="AH38" s="406">
        <f>建設IO!AL111</f>
        <v>19209</v>
      </c>
      <c r="AI38" s="406">
        <f>建設IO!AM111</f>
        <v>19038</v>
      </c>
      <c r="AJ38" s="406">
        <f>建設IO!AN111</f>
        <v>16256</v>
      </c>
      <c r="AK38" s="406">
        <f>建設IO!AO111</f>
        <v>7027</v>
      </c>
      <c r="AL38" s="406">
        <f>建設IO!AP111</f>
        <v>330</v>
      </c>
      <c r="AM38" s="406">
        <f>建設IO!AQ111</f>
        <v>931</v>
      </c>
      <c r="AN38" s="406">
        <f>建設IO!AR111</f>
        <v>5458</v>
      </c>
      <c r="AO38" s="406">
        <f>建設IO!AS111</f>
        <v>2370</v>
      </c>
      <c r="AP38" s="406">
        <f>建設IO!AT111</f>
        <v>43</v>
      </c>
      <c r="AQ38" s="406">
        <f>建設IO!AU111</f>
        <v>97</v>
      </c>
      <c r="AR38" s="406">
        <f>建設IO!AV111</f>
        <v>2782</v>
      </c>
      <c r="AS38" s="406">
        <f>建設IO!AW111</f>
        <v>2479</v>
      </c>
      <c r="AT38" s="406">
        <f>建設IO!AX111</f>
        <v>2009</v>
      </c>
      <c r="AU38" s="406">
        <f>建設IO!AY111</f>
        <v>263</v>
      </c>
      <c r="AV38" s="406">
        <f>建設IO!AZ111</f>
        <v>145</v>
      </c>
      <c r="AW38" s="406">
        <f>建設IO!BA111</f>
        <v>62</v>
      </c>
      <c r="AX38" s="406">
        <f>建設IO!BB111</f>
        <v>303</v>
      </c>
      <c r="AY38" s="406">
        <f>建設IO!BC111</f>
        <v>230</v>
      </c>
      <c r="AZ38" s="406">
        <f>建設IO!BD111</f>
        <v>73</v>
      </c>
      <c r="BA38" s="406">
        <f>建設IO!BE111</f>
        <v>171</v>
      </c>
      <c r="BB38" s="406">
        <f>建設IO!BF111</f>
        <v>11385</v>
      </c>
      <c r="BC38" s="406">
        <f>建設IO!BG111</f>
        <v>3845</v>
      </c>
      <c r="BD38" s="406">
        <f>建設IO!BH111</f>
        <v>2330</v>
      </c>
      <c r="BE38" s="406">
        <f>建設IO!BI111</f>
        <v>734</v>
      </c>
      <c r="BF38" s="406">
        <f>建設IO!BJ111</f>
        <v>225</v>
      </c>
      <c r="BG38" s="406">
        <f>建設IO!BK111</f>
        <v>556</v>
      </c>
      <c r="BH38" s="406">
        <f>建設IO!BL111</f>
        <v>3141</v>
      </c>
      <c r="BI38" s="406">
        <f>建設IO!BM111</f>
        <v>1516</v>
      </c>
      <c r="BJ38" s="406">
        <f>建設IO!BN111</f>
        <v>206</v>
      </c>
      <c r="BK38" s="406">
        <f>建設IO!BO111</f>
        <v>286</v>
      </c>
      <c r="BL38" s="406">
        <f>建設IO!BP111</f>
        <v>311</v>
      </c>
      <c r="BM38" s="406">
        <f>建設IO!BQ111</f>
        <v>2080</v>
      </c>
      <c r="BN38" s="406">
        <f>建設IO!BR111</f>
        <v>267</v>
      </c>
      <c r="BO38" s="406">
        <f>建設IO!BS111</f>
        <v>3790</v>
      </c>
      <c r="BP38" s="406">
        <f>建設IO!BT111</f>
        <v>2339</v>
      </c>
      <c r="BQ38" s="406">
        <f>建設IO!BU111</f>
        <v>328</v>
      </c>
      <c r="BR38" s="406">
        <f>建設IO!BV111</f>
        <v>74</v>
      </c>
      <c r="BS38" s="406">
        <f>建設IO!BW111</f>
        <v>234</v>
      </c>
      <c r="BT38" s="406">
        <f>建設IO!BX111</f>
        <v>221</v>
      </c>
      <c r="BU38" s="407">
        <f>建設IO!BY111</f>
        <v>594</v>
      </c>
    </row>
    <row r="39" spans="1:73">
      <c r="A39" s="102">
        <v>69</v>
      </c>
      <c r="B39" s="41" t="s">
        <v>31</v>
      </c>
      <c r="C39" s="403">
        <f>建設IO!G112</f>
        <v>786015</v>
      </c>
      <c r="D39" s="403">
        <f>建設IO!H112</f>
        <v>497138</v>
      </c>
      <c r="E39" s="403">
        <f>建設IO!I112</f>
        <v>254237</v>
      </c>
      <c r="F39" s="403">
        <f>建設IO!J112</f>
        <v>169827</v>
      </c>
      <c r="G39" s="403">
        <f>建設IO!K112</f>
        <v>166239</v>
      </c>
      <c r="H39" s="403">
        <f>建設IO!L112</f>
        <v>3588</v>
      </c>
      <c r="I39" s="403">
        <f>建設IO!M112</f>
        <v>84410</v>
      </c>
      <c r="J39" s="403">
        <f>建設IO!N112</f>
        <v>1203</v>
      </c>
      <c r="K39" s="403">
        <f>建設IO!O112</f>
        <v>51889</v>
      </c>
      <c r="L39" s="403">
        <f>建設IO!P112</f>
        <v>51024</v>
      </c>
      <c r="M39" s="403">
        <f>建設IO!Q112</f>
        <v>865</v>
      </c>
      <c r="N39" s="403">
        <f>建設IO!R112</f>
        <v>30663</v>
      </c>
      <c r="O39" s="403">
        <f>建設IO!S112</f>
        <v>19308</v>
      </c>
      <c r="P39" s="403">
        <f>建設IO!T112</f>
        <v>11355</v>
      </c>
      <c r="Q39" s="403">
        <f>建設IO!U112</f>
        <v>655</v>
      </c>
      <c r="R39" s="403">
        <f>建設IO!V112</f>
        <v>242901</v>
      </c>
      <c r="S39" s="403">
        <f>建設IO!W112</f>
        <v>3506</v>
      </c>
      <c r="T39" s="403">
        <f>建設IO!X112</f>
        <v>227</v>
      </c>
      <c r="U39" s="403">
        <f>建設IO!Y112</f>
        <v>3279</v>
      </c>
      <c r="V39" s="403">
        <f>建設IO!Z112</f>
        <v>239395</v>
      </c>
      <c r="W39" s="403">
        <f>建設IO!AA112</f>
        <v>4877</v>
      </c>
      <c r="X39" s="403">
        <f>建設IO!AB112</f>
        <v>10697</v>
      </c>
      <c r="Y39" s="403">
        <f>建設IO!AC112</f>
        <v>9426</v>
      </c>
      <c r="Z39" s="403">
        <f>建設IO!AD112</f>
        <v>19800</v>
      </c>
      <c r="AA39" s="403">
        <f>建設IO!AE112</f>
        <v>46734</v>
      </c>
      <c r="AB39" s="403">
        <f>建設IO!AF112</f>
        <v>43745</v>
      </c>
      <c r="AC39" s="403">
        <f>建設IO!AG112</f>
        <v>95790</v>
      </c>
      <c r="AD39" s="403">
        <f>建設IO!AH112</f>
        <v>8326</v>
      </c>
      <c r="AE39" s="403">
        <f>建設IO!AI112</f>
        <v>151229</v>
      </c>
      <c r="AF39" s="403">
        <f>建設IO!AJ112</f>
        <v>137648</v>
      </c>
      <c r="AG39" s="403">
        <f>建設IO!AK112</f>
        <v>62514</v>
      </c>
      <c r="AH39" s="403">
        <f>建設IO!AL112</f>
        <v>37824</v>
      </c>
      <c r="AI39" s="403">
        <f>建設IO!AM112</f>
        <v>37749</v>
      </c>
      <c r="AJ39" s="403">
        <f>建設IO!AN112</f>
        <v>27023</v>
      </c>
      <c r="AK39" s="403">
        <f>建設IO!AO112</f>
        <v>12892</v>
      </c>
      <c r="AL39" s="403">
        <f>建設IO!AP112</f>
        <v>458</v>
      </c>
      <c r="AM39" s="403">
        <f>建設IO!AQ112</f>
        <v>2237</v>
      </c>
      <c r="AN39" s="403">
        <f>建設IO!AR112</f>
        <v>11003</v>
      </c>
      <c r="AO39" s="403">
        <f>建設IO!AS112</f>
        <v>372</v>
      </c>
      <c r="AP39" s="403">
        <f>建設IO!AT112</f>
        <v>2</v>
      </c>
      <c r="AQ39" s="403">
        <f>建設IO!AU112</f>
        <v>59</v>
      </c>
      <c r="AR39" s="403">
        <f>建設IO!AV112</f>
        <v>10726</v>
      </c>
      <c r="AS39" s="403">
        <f>建設IO!AW112</f>
        <v>10173</v>
      </c>
      <c r="AT39" s="403">
        <f>建設IO!AX112</f>
        <v>9451</v>
      </c>
      <c r="AU39" s="403">
        <f>建設IO!AY112</f>
        <v>415</v>
      </c>
      <c r="AV39" s="403">
        <f>建設IO!AZ112</f>
        <v>214</v>
      </c>
      <c r="AW39" s="403">
        <f>建設IO!BA112</f>
        <v>93</v>
      </c>
      <c r="AX39" s="403">
        <f>建設IO!BB112</f>
        <v>553</v>
      </c>
      <c r="AY39" s="403">
        <f>建設IO!BC112</f>
        <v>441</v>
      </c>
      <c r="AZ39" s="403">
        <f>建設IO!BD112</f>
        <v>112</v>
      </c>
      <c r="BA39" s="403">
        <f>建設IO!BE112</f>
        <v>75</v>
      </c>
      <c r="BB39" s="403">
        <f>建設IO!BF112</f>
        <v>24634</v>
      </c>
      <c r="BC39" s="403">
        <f>建設IO!BG112</f>
        <v>5586</v>
      </c>
      <c r="BD39" s="403">
        <f>建設IO!BH112</f>
        <v>2454</v>
      </c>
      <c r="BE39" s="403">
        <f>建設IO!BI112</f>
        <v>1588</v>
      </c>
      <c r="BF39" s="403">
        <f>建設IO!BJ112</f>
        <v>329</v>
      </c>
      <c r="BG39" s="403">
        <f>建設IO!BK112</f>
        <v>1215</v>
      </c>
      <c r="BH39" s="403">
        <f>建設IO!BL112</f>
        <v>8089</v>
      </c>
      <c r="BI39" s="403">
        <f>建設IO!BM112</f>
        <v>6478</v>
      </c>
      <c r="BJ39" s="403">
        <f>建設IO!BN112</f>
        <v>616</v>
      </c>
      <c r="BK39" s="403">
        <f>建設IO!BO112</f>
        <v>488</v>
      </c>
      <c r="BL39" s="403">
        <f>建設IO!BP112</f>
        <v>234</v>
      </c>
      <c r="BM39" s="403">
        <f>建設IO!BQ112</f>
        <v>3143</v>
      </c>
      <c r="BN39" s="403">
        <f>建設IO!BR112</f>
        <v>56</v>
      </c>
      <c r="BO39" s="403">
        <f>建設IO!BS112</f>
        <v>75134</v>
      </c>
      <c r="BP39" s="403">
        <f>建設IO!BT112</f>
        <v>17542</v>
      </c>
      <c r="BQ39" s="403">
        <f>建設IO!BU112</f>
        <v>10616</v>
      </c>
      <c r="BR39" s="403">
        <f>建設IO!BV112</f>
        <v>2358</v>
      </c>
      <c r="BS39" s="403">
        <f>建設IO!BW112</f>
        <v>10822</v>
      </c>
      <c r="BT39" s="403">
        <f>建設IO!BX112</f>
        <v>11427</v>
      </c>
      <c r="BU39" s="405">
        <f>建設IO!BY112</f>
        <v>22369</v>
      </c>
    </row>
    <row r="40" spans="1:73">
      <c r="A40" s="105">
        <v>70</v>
      </c>
      <c r="B40" s="45" t="s">
        <v>212</v>
      </c>
      <c r="C40" s="408">
        <f>建設IO!G113</f>
        <v>30232212</v>
      </c>
      <c r="D40" s="408">
        <f>建設IO!H113</f>
        <v>15877275</v>
      </c>
      <c r="E40" s="408">
        <f>建設IO!I113</f>
        <v>8759477</v>
      </c>
      <c r="F40" s="408">
        <f>建設IO!J113</f>
        <v>4591585</v>
      </c>
      <c r="G40" s="408">
        <f>建設IO!K113</f>
        <v>4436651</v>
      </c>
      <c r="H40" s="408">
        <f>建設IO!L113</f>
        <v>154934</v>
      </c>
      <c r="I40" s="408">
        <f>建設IO!M113</f>
        <v>4167892</v>
      </c>
      <c r="J40" s="408">
        <f>建設IO!N113</f>
        <v>52777</v>
      </c>
      <c r="K40" s="408">
        <f>建設IO!O113</f>
        <v>2169846</v>
      </c>
      <c r="L40" s="408">
        <f>建設IO!P113</f>
        <v>2123942</v>
      </c>
      <c r="M40" s="408">
        <f>建設IO!Q113</f>
        <v>45904</v>
      </c>
      <c r="N40" s="408">
        <f>建設IO!R113</f>
        <v>1900947</v>
      </c>
      <c r="O40" s="408">
        <f>建設IO!S113</f>
        <v>718624</v>
      </c>
      <c r="P40" s="408">
        <f>建設IO!T113</f>
        <v>1182323</v>
      </c>
      <c r="Q40" s="408">
        <f>建設IO!U113</f>
        <v>44322</v>
      </c>
      <c r="R40" s="408">
        <f>建設IO!V113</f>
        <v>7117798</v>
      </c>
      <c r="S40" s="408">
        <f>建設IO!W113</f>
        <v>385109</v>
      </c>
      <c r="T40" s="408">
        <f>建設IO!X113</f>
        <v>30201</v>
      </c>
      <c r="U40" s="408">
        <f>建設IO!Y113</f>
        <v>354908</v>
      </c>
      <c r="V40" s="408">
        <f>建設IO!Z113</f>
        <v>6732689</v>
      </c>
      <c r="W40" s="408">
        <f>建設IO!AA113</f>
        <v>68468</v>
      </c>
      <c r="X40" s="408">
        <f>建設IO!AB113</f>
        <v>331841</v>
      </c>
      <c r="Y40" s="408">
        <f>建設IO!AC113</f>
        <v>169689</v>
      </c>
      <c r="Z40" s="408">
        <f>建設IO!AD113</f>
        <v>447726</v>
      </c>
      <c r="AA40" s="408">
        <f>建設IO!AE113</f>
        <v>1435299</v>
      </c>
      <c r="AB40" s="408">
        <f>建設IO!AF113</f>
        <v>1205083</v>
      </c>
      <c r="AC40" s="408">
        <f>建設IO!AG113</f>
        <v>2980789</v>
      </c>
      <c r="AD40" s="408">
        <f>建設IO!AH113</f>
        <v>93794</v>
      </c>
      <c r="AE40" s="408">
        <f>建設IO!AI113</f>
        <v>4117820</v>
      </c>
      <c r="AF40" s="408">
        <f>建設IO!AJ113</f>
        <v>10237117</v>
      </c>
      <c r="AG40" s="408">
        <f>建設IO!AK113</f>
        <v>6242161</v>
      </c>
      <c r="AH40" s="408">
        <f>建設IO!AL113</f>
        <v>3234867</v>
      </c>
      <c r="AI40" s="408">
        <f>建設IO!AM113</f>
        <v>3141147</v>
      </c>
      <c r="AJ40" s="408">
        <f>建設IO!AN113</f>
        <v>2504192</v>
      </c>
      <c r="AK40" s="408">
        <f>建設IO!AO113</f>
        <v>1115388</v>
      </c>
      <c r="AL40" s="408">
        <f>建設IO!AP113</f>
        <v>72147</v>
      </c>
      <c r="AM40" s="408">
        <f>建設IO!AQ113</f>
        <v>244365</v>
      </c>
      <c r="AN40" s="408">
        <f>建設IO!AR113</f>
        <v>835205</v>
      </c>
      <c r="AO40" s="408">
        <f>建設IO!AS113</f>
        <v>220020</v>
      </c>
      <c r="AP40" s="408">
        <f>建設IO!AT113</f>
        <v>6100</v>
      </c>
      <c r="AQ40" s="408">
        <f>建設IO!AU113</f>
        <v>10967</v>
      </c>
      <c r="AR40" s="408">
        <f>建設IO!AV113</f>
        <v>636955</v>
      </c>
      <c r="AS40" s="408">
        <f>建設IO!AW113</f>
        <v>583655</v>
      </c>
      <c r="AT40" s="408">
        <f>建設IO!AX113</f>
        <v>464381</v>
      </c>
      <c r="AU40" s="408">
        <f>建設IO!AY113</f>
        <v>61863</v>
      </c>
      <c r="AV40" s="408">
        <f>建設IO!AZ113</f>
        <v>48794</v>
      </c>
      <c r="AW40" s="408">
        <f>建設IO!BA113</f>
        <v>8617</v>
      </c>
      <c r="AX40" s="408">
        <f>建設IO!BB113</f>
        <v>53300</v>
      </c>
      <c r="AY40" s="408">
        <f>建設IO!BC113</f>
        <v>42915</v>
      </c>
      <c r="AZ40" s="408">
        <f>建設IO!BD113</f>
        <v>10385</v>
      </c>
      <c r="BA40" s="408">
        <f>建設IO!BE113</f>
        <v>93720</v>
      </c>
      <c r="BB40" s="408">
        <f>建設IO!BF113</f>
        <v>2533410</v>
      </c>
      <c r="BC40" s="408">
        <f>建設IO!BG113</f>
        <v>874334</v>
      </c>
      <c r="BD40" s="408">
        <f>建設IO!BH113</f>
        <v>492905</v>
      </c>
      <c r="BE40" s="408">
        <f>建設IO!BI113</f>
        <v>134117</v>
      </c>
      <c r="BF40" s="408">
        <f>建設IO!BJ113</f>
        <v>37658</v>
      </c>
      <c r="BG40" s="408">
        <f>建設IO!BK113</f>
        <v>209654</v>
      </c>
      <c r="BH40" s="408">
        <f>建設IO!BL113</f>
        <v>737185</v>
      </c>
      <c r="BI40" s="408">
        <f>建設IO!BM113</f>
        <v>284102</v>
      </c>
      <c r="BJ40" s="408">
        <f>建設IO!BN113</f>
        <v>60269</v>
      </c>
      <c r="BK40" s="408">
        <f>建設IO!BO113</f>
        <v>94519</v>
      </c>
      <c r="BL40" s="408">
        <f>建設IO!BP113</f>
        <v>200847</v>
      </c>
      <c r="BM40" s="408">
        <f>建設IO!BQ113</f>
        <v>282154</v>
      </c>
      <c r="BN40" s="408">
        <f>建設IO!BR113</f>
        <v>473884</v>
      </c>
      <c r="BO40" s="408">
        <f>建設IO!BS113</f>
        <v>3994956</v>
      </c>
      <c r="BP40" s="408">
        <f>建設IO!BT113</f>
        <v>831432</v>
      </c>
      <c r="BQ40" s="408">
        <f>建設IO!BU113</f>
        <v>334713</v>
      </c>
      <c r="BR40" s="408">
        <f>建設IO!BV113</f>
        <v>71410</v>
      </c>
      <c r="BS40" s="408">
        <f>建設IO!BW113</f>
        <v>724278</v>
      </c>
      <c r="BT40" s="408">
        <f>建設IO!BX113</f>
        <v>479839</v>
      </c>
      <c r="BU40" s="409">
        <f>建設IO!BY113</f>
        <v>1553284</v>
      </c>
    </row>
    <row r="41" spans="1:73">
      <c r="A41" s="102">
        <v>71</v>
      </c>
      <c r="B41" s="41" t="s">
        <v>213</v>
      </c>
      <c r="C41" s="403">
        <f>建設IO!G114</f>
        <v>1196129</v>
      </c>
      <c r="D41" s="403">
        <f>建設IO!H114</f>
        <v>719800</v>
      </c>
      <c r="E41" s="403">
        <f>建設IO!I114</f>
        <v>425616</v>
      </c>
      <c r="F41" s="403">
        <f>建設IO!J114</f>
        <v>240330</v>
      </c>
      <c r="G41" s="403">
        <f>建設IO!K114</f>
        <v>234224</v>
      </c>
      <c r="H41" s="403">
        <f>建設IO!L114</f>
        <v>6106</v>
      </c>
      <c r="I41" s="403">
        <f>建設IO!M114</f>
        <v>185286</v>
      </c>
      <c r="J41" s="403">
        <f>建設IO!N114</f>
        <v>3096</v>
      </c>
      <c r="K41" s="403">
        <f>建設IO!O114</f>
        <v>114958</v>
      </c>
      <c r="L41" s="403">
        <f>建設IO!P114</f>
        <v>113289</v>
      </c>
      <c r="M41" s="403">
        <f>建設IO!Q114</f>
        <v>1669</v>
      </c>
      <c r="N41" s="403">
        <f>建設IO!R114</f>
        <v>65732</v>
      </c>
      <c r="O41" s="403">
        <f>建設IO!S114</f>
        <v>33457</v>
      </c>
      <c r="P41" s="403">
        <f>建設IO!T114</f>
        <v>32275</v>
      </c>
      <c r="Q41" s="403">
        <f>建設IO!U114</f>
        <v>1500</v>
      </c>
      <c r="R41" s="403">
        <f>建設IO!V114</f>
        <v>294184</v>
      </c>
      <c r="S41" s="403">
        <f>建設IO!W114</f>
        <v>17063</v>
      </c>
      <c r="T41" s="403">
        <f>建設IO!X114</f>
        <v>1106</v>
      </c>
      <c r="U41" s="403">
        <f>建設IO!Y114</f>
        <v>15957</v>
      </c>
      <c r="V41" s="403">
        <f>建設IO!Z114</f>
        <v>277121</v>
      </c>
      <c r="W41" s="403">
        <f>建設IO!AA114</f>
        <v>3940</v>
      </c>
      <c r="X41" s="403">
        <f>建設IO!AB114</f>
        <v>13361</v>
      </c>
      <c r="Y41" s="403">
        <f>建設IO!AC114</f>
        <v>6230</v>
      </c>
      <c r="Z41" s="403">
        <f>建設IO!AD114</f>
        <v>26051</v>
      </c>
      <c r="AA41" s="403">
        <f>建設IO!AE114</f>
        <v>62772</v>
      </c>
      <c r="AB41" s="403">
        <f>建設IO!AF114</f>
        <v>45117</v>
      </c>
      <c r="AC41" s="403">
        <f>建設IO!AG114</f>
        <v>116356</v>
      </c>
      <c r="AD41" s="403">
        <f>建設IO!AH114</f>
        <v>3294</v>
      </c>
      <c r="AE41" s="403">
        <f>建設IO!AI114</f>
        <v>117482</v>
      </c>
      <c r="AF41" s="403">
        <f>建設IO!AJ114</f>
        <v>358847</v>
      </c>
      <c r="AG41" s="403">
        <f>建設IO!AK114</f>
        <v>253113</v>
      </c>
      <c r="AH41" s="403">
        <f>建設IO!AL114</f>
        <v>138830</v>
      </c>
      <c r="AI41" s="403">
        <f>建設IO!AM114</f>
        <v>135108</v>
      </c>
      <c r="AJ41" s="403">
        <f>建設IO!AN114</f>
        <v>114157</v>
      </c>
      <c r="AK41" s="403">
        <f>建設IO!AO114</f>
        <v>52790</v>
      </c>
      <c r="AL41" s="403">
        <f>建設IO!AP114</f>
        <v>2519</v>
      </c>
      <c r="AM41" s="404">
        <f>建設IO!AQ114</f>
        <v>6767</v>
      </c>
      <c r="AN41" s="404">
        <f>建設IO!AR114</f>
        <v>42882</v>
      </c>
      <c r="AO41" s="403">
        <f>建設IO!AS114</f>
        <v>8677</v>
      </c>
      <c r="AP41" s="403">
        <f>建設IO!AT114</f>
        <v>158</v>
      </c>
      <c r="AQ41" s="403">
        <f>建設IO!AU114</f>
        <v>364</v>
      </c>
      <c r="AR41" s="403">
        <f>建設IO!AV114</f>
        <v>20951</v>
      </c>
      <c r="AS41" s="403">
        <f>建設IO!AW114</f>
        <v>18685</v>
      </c>
      <c r="AT41" s="403">
        <f>建設IO!AX114</f>
        <v>14987</v>
      </c>
      <c r="AU41" s="403">
        <f>建設IO!AY114</f>
        <v>2082</v>
      </c>
      <c r="AV41" s="403">
        <f>建設IO!AZ114</f>
        <v>1251</v>
      </c>
      <c r="AW41" s="403">
        <f>建設IO!BA114</f>
        <v>365</v>
      </c>
      <c r="AX41" s="403">
        <f>建設IO!BB114</f>
        <v>2266</v>
      </c>
      <c r="AY41" s="403">
        <f>建設IO!BC114</f>
        <v>1823</v>
      </c>
      <c r="AZ41" s="403">
        <f>建設IO!BD114</f>
        <v>443</v>
      </c>
      <c r="BA41" s="403">
        <f>建設IO!BE114</f>
        <v>3722</v>
      </c>
      <c r="BB41" s="403">
        <f>建設IO!BF114</f>
        <v>104279</v>
      </c>
      <c r="BC41" s="403">
        <f>建設IO!BG114</f>
        <v>36369</v>
      </c>
      <c r="BD41" s="403">
        <f>建設IO!BH114</f>
        <v>22904</v>
      </c>
      <c r="BE41" s="403">
        <f>建設IO!BI114</f>
        <v>4576</v>
      </c>
      <c r="BF41" s="403">
        <f>建設IO!BJ114</f>
        <v>1716</v>
      </c>
      <c r="BG41" s="403">
        <f>建設IO!BK114</f>
        <v>7173</v>
      </c>
      <c r="BH41" s="403">
        <f>建設IO!BL114</f>
        <v>29670</v>
      </c>
      <c r="BI41" s="403">
        <f>建設IO!BM114</f>
        <v>13847</v>
      </c>
      <c r="BJ41" s="403">
        <f>建設IO!BN114</f>
        <v>1836</v>
      </c>
      <c r="BK41" s="403">
        <f>建設IO!BO114</f>
        <v>2551</v>
      </c>
      <c r="BL41" s="403">
        <f>建設IO!BP114</f>
        <v>10177</v>
      </c>
      <c r="BM41" s="403">
        <f>建設IO!BQ114</f>
        <v>9829</v>
      </c>
      <c r="BN41" s="403">
        <f>建設IO!BR114</f>
        <v>10004</v>
      </c>
      <c r="BO41" s="403">
        <f>建設IO!BS114</f>
        <v>105734</v>
      </c>
      <c r="BP41" s="403">
        <f>建設IO!BT114</f>
        <v>25883</v>
      </c>
      <c r="BQ41" s="403">
        <f>建設IO!BU114</f>
        <v>9151</v>
      </c>
      <c r="BR41" s="403">
        <f>建設IO!BV114</f>
        <v>3137</v>
      </c>
      <c r="BS41" s="403">
        <f>建設IO!BW114</f>
        <v>11557</v>
      </c>
      <c r="BT41" s="403">
        <f>建設IO!BX114</f>
        <v>14169</v>
      </c>
      <c r="BU41" s="405">
        <f>建設IO!BY114</f>
        <v>41837</v>
      </c>
    </row>
    <row r="42" spans="1:73">
      <c r="A42" s="102">
        <v>91</v>
      </c>
      <c r="B42" s="41" t="s">
        <v>214</v>
      </c>
      <c r="C42" s="403">
        <f>建設IO!G115</f>
        <v>20065431</v>
      </c>
      <c r="D42" s="403">
        <f>建設IO!H115</f>
        <v>9822294</v>
      </c>
      <c r="E42" s="403">
        <f>建設IO!I115</f>
        <v>5560777</v>
      </c>
      <c r="F42" s="403">
        <f>建設IO!J115</f>
        <v>3176458</v>
      </c>
      <c r="G42" s="403">
        <f>建設IO!K115</f>
        <v>3108325</v>
      </c>
      <c r="H42" s="403">
        <f>建設IO!L115</f>
        <v>68133</v>
      </c>
      <c r="I42" s="403">
        <f>建設IO!M115</f>
        <v>2384319</v>
      </c>
      <c r="J42" s="403">
        <f>建設IO!N115</f>
        <v>34528</v>
      </c>
      <c r="K42" s="403">
        <f>建設IO!O115</f>
        <v>1508883</v>
      </c>
      <c r="L42" s="403">
        <f>建設IO!P115</f>
        <v>1487936</v>
      </c>
      <c r="M42" s="403">
        <f>建設IO!Q115</f>
        <v>20947</v>
      </c>
      <c r="N42" s="403">
        <f>建設IO!R115</f>
        <v>820914</v>
      </c>
      <c r="O42" s="403">
        <f>建設IO!S115</f>
        <v>353979</v>
      </c>
      <c r="P42" s="403">
        <f>建設IO!T115</f>
        <v>466935</v>
      </c>
      <c r="Q42" s="403">
        <f>建設IO!U115</f>
        <v>19994</v>
      </c>
      <c r="R42" s="403">
        <f>建設IO!V115</f>
        <v>4261517</v>
      </c>
      <c r="S42" s="403">
        <f>建設IO!W115</f>
        <v>302289</v>
      </c>
      <c r="T42" s="403">
        <f>建設IO!X115</f>
        <v>21991</v>
      </c>
      <c r="U42" s="403">
        <f>建設IO!Y115</f>
        <v>280298</v>
      </c>
      <c r="V42" s="403">
        <f>建設IO!Z115</f>
        <v>3959228</v>
      </c>
      <c r="W42" s="403">
        <f>建設IO!AA115</f>
        <v>32450</v>
      </c>
      <c r="X42" s="403">
        <f>建設IO!AB115</f>
        <v>307303</v>
      </c>
      <c r="Y42" s="403">
        <f>建設IO!AC115</f>
        <v>85759</v>
      </c>
      <c r="Z42" s="403">
        <f>建設IO!AD115</f>
        <v>274942</v>
      </c>
      <c r="AA42" s="403">
        <f>建設IO!AE115</f>
        <v>546242</v>
      </c>
      <c r="AB42" s="403">
        <f>建設IO!AF115</f>
        <v>925635</v>
      </c>
      <c r="AC42" s="403">
        <f>建設IO!AG115</f>
        <v>1737668</v>
      </c>
      <c r="AD42" s="403">
        <f>建設IO!AH115</f>
        <v>49229</v>
      </c>
      <c r="AE42" s="403">
        <f>建設IO!AI115</f>
        <v>2540093</v>
      </c>
      <c r="AF42" s="403">
        <f>建設IO!AJ115</f>
        <v>7703044</v>
      </c>
      <c r="AG42" s="403">
        <f>建設IO!AK115</f>
        <v>4160754</v>
      </c>
      <c r="AH42" s="403">
        <f>建設IO!AL115</f>
        <v>2166251</v>
      </c>
      <c r="AI42" s="403">
        <f>建設IO!AM115</f>
        <v>2095354</v>
      </c>
      <c r="AJ42" s="403">
        <f>建設IO!AN115</f>
        <v>1696539</v>
      </c>
      <c r="AK42" s="403">
        <f>建設IO!AO115</f>
        <v>708072</v>
      </c>
      <c r="AL42" s="403">
        <f>建設IO!AP115</f>
        <v>26400</v>
      </c>
      <c r="AM42" s="403">
        <f>建設IO!AQ115</f>
        <v>134503</v>
      </c>
      <c r="AN42" s="403">
        <f>建設IO!AR115</f>
        <v>667089</v>
      </c>
      <c r="AO42" s="403">
        <f>建設IO!AS115</f>
        <v>152041</v>
      </c>
      <c r="AP42" s="403">
        <f>建設IO!AT115</f>
        <v>2540</v>
      </c>
      <c r="AQ42" s="403">
        <f>建設IO!AU115</f>
        <v>5894</v>
      </c>
      <c r="AR42" s="403">
        <f>建設IO!AV115</f>
        <v>398815</v>
      </c>
      <c r="AS42" s="403">
        <f>建設IO!AW115</f>
        <v>360071</v>
      </c>
      <c r="AT42" s="403">
        <f>建設IO!AX115</f>
        <v>298226</v>
      </c>
      <c r="AU42" s="403">
        <f>建設IO!AY115</f>
        <v>36444</v>
      </c>
      <c r="AV42" s="403">
        <f>建設IO!AZ115</f>
        <v>15783</v>
      </c>
      <c r="AW42" s="403">
        <f>建設IO!BA115</f>
        <v>9618</v>
      </c>
      <c r="AX42" s="403">
        <f>建設IO!BB115</f>
        <v>38744</v>
      </c>
      <c r="AY42" s="403">
        <f>建設IO!BC115</f>
        <v>30127</v>
      </c>
      <c r="AZ42" s="403">
        <f>建設IO!BD115</f>
        <v>8617</v>
      </c>
      <c r="BA42" s="403">
        <f>建設IO!BE115</f>
        <v>70897</v>
      </c>
      <c r="BB42" s="403">
        <f>建設IO!BF115</f>
        <v>1624119</v>
      </c>
      <c r="BC42" s="403">
        <f>建設IO!BG115</f>
        <v>484473</v>
      </c>
      <c r="BD42" s="403">
        <f>建設IO!BH115</f>
        <v>297137</v>
      </c>
      <c r="BE42" s="403">
        <f>建設IO!BI115</f>
        <v>81599</v>
      </c>
      <c r="BF42" s="403">
        <f>建設IO!BJ115</f>
        <v>20790</v>
      </c>
      <c r="BG42" s="403">
        <f>建設IO!BK115</f>
        <v>84947</v>
      </c>
      <c r="BH42" s="403">
        <f>建設IO!BL115</f>
        <v>471130</v>
      </c>
      <c r="BI42" s="403">
        <f>建設IO!BM115</f>
        <v>173227</v>
      </c>
      <c r="BJ42" s="403">
        <f>建設IO!BN115</f>
        <v>38718</v>
      </c>
      <c r="BK42" s="403">
        <f>建設IO!BO115</f>
        <v>103524</v>
      </c>
      <c r="BL42" s="403">
        <f>建設IO!BP115</f>
        <v>89427</v>
      </c>
      <c r="BM42" s="403">
        <f>建設IO!BQ115</f>
        <v>263620</v>
      </c>
      <c r="BN42" s="403">
        <f>建設IO!BR115</f>
        <v>370384</v>
      </c>
      <c r="BO42" s="403">
        <f>建設IO!BS115</f>
        <v>3542290</v>
      </c>
      <c r="BP42" s="403">
        <f>建設IO!BT115</f>
        <v>790626</v>
      </c>
      <c r="BQ42" s="403">
        <f>建設IO!BU115</f>
        <v>390379</v>
      </c>
      <c r="BR42" s="403">
        <f>建設IO!BV115</f>
        <v>83198</v>
      </c>
      <c r="BS42" s="403">
        <f>建設IO!BW115</f>
        <v>414893</v>
      </c>
      <c r="BT42" s="403">
        <f>建設IO!BX115</f>
        <v>697927</v>
      </c>
      <c r="BU42" s="405">
        <f>建設IO!BY115</f>
        <v>1165267</v>
      </c>
    </row>
    <row r="43" spans="1:73">
      <c r="A43" s="102">
        <v>92</v>
      </c>
      <c r="B43" s="41" t="s">
        <v>215</v>
      </c>
      <c r="C43" s="403">
        <f>建設IO!G116</f>
        <v>1586091</v>
      </c>
      <c r="D43" s="403">
        <f>建設IO!H116</f>
        <v>935407</v>
      </c>
      <c r="E43" s="403">
        <f>建設IO!I116</f>
        <v>490314</v>
      </c>
      <c r="F43" s="403">
        <f>建設IO!J116</f>
        <v>304843</v>
      </c>
      <c r="G43" s="403">
        <f>建設IO!K116</f>
        <v>294779</v>
      </c>
      <c r="H43" s="403">
        <f>建設IO!L116</f>
        <v>10064</v>
      </c>
      <c r="I43" s="403">
        <f>建設IO!M116</f>
        <v>185471</v>
      </c>
      <c r="J43" s="403">
        <f>建設IO!N116</f>
        <v>4302</v>
      </c>
      <c r="K43" s="403">
        <f>建設IO!O116</f>
        <v>40450</v>
      </c>
      <c r="L43" s="403">
        <f>建設IO!P116</f>
        <v>37549</v>
      </c>
      <c r="M43" s="403">
        <f>建設IO!Q116</f>
        <v>2901</v>
      </c>
      <c r="N43" s="403">
        <f>建設IO!R116</f>
        <v>140292</v>
      </c>
      <c r="O43" s="403">
        <f>建設IO!S116</f>
        <v>10076</v>
      </c>
      <c r="P43" s="403">
        <f>建設IO!T116</f>
        <v>130216</v>
      </c>
      <c r="Q43" s="403">
        <f>建設IO!U116</f>
        <v>427</v>
      </c>
      <c r="R43" s="403">
        <f>建設IO!V116</f>
        <v>445093</v>
      </c>
      <c r="S43" s="403">
        <f>建設IO!W116</f>
        <v>15621</v>
      </c>
      <c r="T43" s="403">
        <f>建設IO!X116</f>
        <v>52</v>
      </c>
      <c r="U43" s="403">
        <f>建設IO!Y116</f>
        <v>15569</v>
      </c>
      <c r="V43" s="403">
        <f>建設IO!Z116</f>
        <v>429472</v>
      </c>
      <c r="W43" s="403">
        <f>建設IO!AA116</f>
        <v>1512</v>
      </c>
      <c r="X43" s="403">
        <f>建設IO!AB116</f>
        <v>40335</v>
      </c>
      <c r="Y43" s="403">
        <f>建設IO!AC116</f>
        <v>22612</v>
      </c>
      <c r="Z43" s="403">
        <f>建設IO!AD116</f>
        <v>17901</v>
      </c>
      <c r="AA43" s="403">
        <f>建設IO!AE116</f>
        <v>172133</v>
      </c>
      <c r="AB43" s="403">
        <f>建設IO!AF116</f>
        <v>39804</v>
      </c>
      <c r="AC43" s="403">
        <f>建設IO!AG116</f>
        <v>119605</v>
      </c>
      <c r="AD43" s="403">
        <f>建設IO!AH116</f>
        <v>15570</v>
      </c>
      <c r="AE43" s="403">
        <f>建設IO!AI116</f>
        <v>272144</v>
      </c>
      <c r="AF43" s="403">
        <f>建設IO!AJ116</f>
        <v>378540</v>
      </c>
      <c r="AG43" s="403">
        <f>建設IO!AK116</f>
        <v>205454</v>
      </c>
      <c r="AH43" s="403">
        <f>建設IO!AL116</f>
        <v>67919</v>
      </c>
      <c r="AI43" s="403">
        <f>建設IO!AM116</f>
        <v>66698</v>
      </c>
      <c r="AJ43" s="403">
        <f>建設IO!AN116</f>
        <v>57304</v>
      </c>
      <c r="AK43" s="403">
        <f>建設IO!AO116</f>
        <v>25919</v>
      </c>
      <c r="AL43" s="403">
        <f>建設IO!AP116</f>
        <v>1209</v>
      </c>
      <c r="AM43" s="403">
        <f>建設IO!AQ116</f>
        <v>3557</v>
      </c>
      <c r="AN43" s="403">
        <f>建設IO!AR116</f>
        <v>20677</v>
      </c>
      <c r="AO43" s="403">
        <f>建設IO!AS116</f>
        <v>5606</v>
      </c>
      <c r="AP43" s="403">
        <f>建設IO!AT116</f>
        <v>104</v>
      </c>
      <c r="AQ43" s="403">
        <f>建設IO!AU116</f>
        <v>232</v>
      </c>
      <c r="AR43" s="403">
        <f>建設IO!AV116</f>
        <v>9394</v>
      </c>
      <c r="AS43" s="403">
        <f>建設IO!AW116</f>
        <v>8314</v>
      </c>
      <c r="AT43" s="403">
        <f>建設IO!AX116</f>
        <v>6596</v>
      </c>
      <c r="AU43" s="403">
        <f>建設IO!AY116</f>
        <v>919</v>
      </c>
      <c r="AV43" s="403">
        <f>建設IO!AZ116</f>
        <v>637</v>
      </c>
      <c r="AW43" s="403">
        <f>建設IO!BA116</f>
        <v>162</v>
      </c>
      <c r="AX43" s="403">
        <f>建設IO!BB116</f>
        <v>1080</v>
      </c>
      <c r="AY43" s="403">
        <f>建設IO!BC116</f>
        <v>878</v>
      </c>
      <c r="AZ43" s="403">
        <f>建設IO!BD116</f>
        <v>202</v>
      </c>
      <c r="BA43" s="403">
        <f>建設IO!BE116</f>
        <v>1221</v>
      </c>
      <c r="BB43" s="403">
        <f>建設IO!BF116</f>
        <v>133792</v>
      </c>
      <c r="BC43" s="403">
        <f>建設IO!BG116</f>
        <v>42719</v>
      </c>
      <c r="BD43" s="403">
        <f>建設IO!BH116</f>
        <v>26759</v>
      </c>
      <c r="BE43" s="403">
        <f>建設IO!BI116</f>
        <v>5149</v>
      </c>
      <c r="BF43" s="403">
        <f>建設IO!BJ116</f>
        <v>2157</v>
      </c>
      <c r="BG43" s="403">
        <f>建設IO!BK116</f>
        <v>8654</v>
      </c>
      <c r="BH43" s="403">
        <f>建設IO!BL116</f>
        <v>46431</v>
      </c>
      <c r="BI43" s="403">
        <f>建設IO!BM116</f>
        <v>17114</v>
      </c>
      <c r="BJ43" s="403">
        <f>建設IO!BN116</f>
        <v>2403</v>
      </c>
      <c r="BK43" s="403">
        <f>建設IO!BO116</f>
        <v>4161</v>
      </c>
      <c r="BL43" s="403">
        <f>建設IO!BP116</f>
        <v>5885</v>
      </c>
      <c r="BM43" s="403">
        <f>建設IO!BQ116</f>
        <v>15079</v>
      </c>
      <c r="BN43" s="403">
        <f>建設IO!BR116</f>
        <v>3743</v>
      </c>
      <c r="BO43" s="403">
        <f>建設IO!BS116</f>
        <v>173086</v>
      </c>
      <c r="BP43" s="403">
        <f>建設IO!BT116</f>
        <v>16346</v>
      </c>
      <c r="BQ43" s="403">
        <f>建設IO!BU116</f>
        <v>2445</v>
      </c>
      <c r="BR43" s="403">
        <f>建設IO!BV116</f>
        <v>1130</v>
      </c>
      <c r="BS43" s="403">
        <f>建設IO!BW116</f>
        <v>27363</v>
      </c>
      <c r="BT43" s="403">
        <f>建設IO!BX116</f>
        <v>27361</v>
      </c>
      <c r="BU43" s="405">
        <f>建設IO!BY116</f>
        <v>98441</v>
      </c>
    </row>
    <row r="44" spans="1:73">
      <c r="A44" s="102">
        <v>93</v>
      </c>
      <c r="B44" s="41" t="s">
        <v>216</v>
      </c>
      <c r="C44" s="403">
        <f>建設IO!G117</f>
        <v>2227175</v>
      </c>
      <c r="D44" s="403">
        <f>建設IO!H117</f>
        <v>809789</v>
      </c>
      <c r="E44" s="403">
        <f>建設IO!I117</f>
        <v>422464</v>
      </c>
      <c r="F44" s="403">
        <f>建設IO!J117</f>
        <v>226432</v>
      </c>
      <c r="G44" s="403">
        <f>建設IO!K117</f>
        <v>221608</v>
      </c>
      <c r="H44" s="403">
        <f>建設IO!L117</f>
        <v>4824</v>
      </c>
      <c r="I44" s="403">
        <f>建設IO!M117</f>
        <v>196032</v>
      </c>
      <c r="J44" s="403">
        <f>建設IO!N117</f>
        <v>3354</v>
      </c>
      <c r="K44" s="403">
        <f>建設IO!O117</f>
        <v>125651</v>
      </c>
      <c r="L44" s="403">
        <f>建設IO!P117</f>
        <v>124257</v>
      </c>
      <c r="M44" s="403">
        <f>建設IO!Q117</f>
        <v>1394</v>
      </c>
      <c r="N44" s="403">
        <f>建設IO!R117</f>
        <v>64988</v>
      </c>
      <c r="O44" s="403">
        <f>建設IO!S117</f>
        <v>31449</v>
      </c>
      <c r="P44" s="403">
        <f>建設IO!T117</f>
        <v>33539</v>
      </c>
      <c r="Q44" s="403">
        <f>建設IO!U117</f>
        <v>2039</v>
      </c>
      <c r="R44" s="403">
        <f>建設IO!V117</f>
        <v>387325</v>
      </c>
      <c r="S44" s="403">
        <f>建設IO!W117</f>
        <v>21172</v>
      </c>
      <c r="T44" s="403">
        <f>建設IO!X117</f>
        <v>2008</v>
      </c>
      <c r="U44" s="403">
        <f>建設IO!Y117</f>
        <v>19164</v>
      </c>
      <c r="V44" s="403">
        <f>建設IO!Z117</f>
        <v>366153</v>
      </c>
      <c r="W44" s="403">
        <f>建設IO!AA117</f>
        <v>4400</v>
      </c>
      <c r="X44" s="403">
        <f>建設IO!AB117</f>
        <v>18835</v>
      </c>
      <c r="Y44" s="403">
        <f>建設IO!AC117</f>
        <v>12956</v>
      </c>
      <c r="Z44" s="403">
        <f>建設IO!AD117</f>
        <v>28858</v>
      </c>
      <c r="AA44" s="403">
        <f>建設IO!AE117</f>
        <v>75977</v>
      </c>
      <c r="AB44" s="403">
        <f>建設IO!AF117</f>
        <v>73505</v>
      </c>
      <c r="AC44" s="403">
        <f>建設IO!AG117</f>
        <v>146833</v>
      </c>
      <c r="AD44" s="403">
        <f>建設IO!AH117</f>
        <v>4789</v>
      </c>
      <c r="AE44" s="403">
        <f>建設IO!AI117</f>
        <v>171377</v>
      </c>
      <c r="AF44" s="403">
        <f>建設IO!AJ117</f>
        <v>1246009</v>
      </c>
      <c r="AG44" s="403">
        <f>建設IO!AK117</f>
        <v>914649</v>
      </c>
      <c r="AH44" s="403">
        <f>建設IO!AL117</f>
        <v>450527</v>
      </c>
      <c r="AI44" s="403">
        <f>建設IO!AM117</f>
        <v>444081</v>
      </c>
      <c r="AJ44" s="403">
        <f>建設IO!AN117</f>
        <v>356904</v>
      </c>
      <c r="AK44" s="403">
        <f>建設IO!AO117</f>
        <v>236125</v>
      </c>
      <c r="AL44" s="403">
        <f>建設IO!AP117</f>
        <v>3870</v>
      </c>
      <c r="AM44" s="403">
        <f>建設IO!AQ117</f>
        <v>18476</v>
      </c>
      <c r="AN44" s="403">
        <f>建設IO!AR117</f>
        <v>64806</v>
      </c>
      <c r="AO44" s="403">
        <f>建設IO!AS117</f>
        <v>32493</v>
      </c>
      <c r="AP44" s="403">
        <f>建設IO!AT117</f>
        <v>295</v>
      </c>
      <c r="AQ44" s="403">
        <f>建設IO!AU117</f>
        <v>839</v>
      </c>
      <c r="AR44" s="403">
        <f>建設IO!AV117</f>
        <v>87177</v>
      </c>
      <c r="AS44" s="403">
        <f>建設IO!AW117</f>
        <v>80458</v>
      </c>
      <c r="AT44" s="403">
        <f>建設IO!AX117</f>
        <v>76643</v>
      </c>
      <c r="AU44" s="403">
        <f>建設IO!AY117</f>
        <v>950</v>
      </c>
      <c r="AV44" s="403">
        <f>建設IO!AZ117</f>
        <v>2287</v>
      </c>
      <c r="AW44" s="403">
        <f>建設IO!BA117</f>
        <v>578</v>
      </c>
      <c r="AX44" s="403">
        <f>建設IO!BB117</f>
        <v>6719</v>
      </c>
      <c r="AY44" s="403">
        <f>建設IO!BC117</f>
        <v>5470</v>
      </c>
      <c r="AZ44" s="403">
        <f>建設IO!BD117</f>
        <v>1249</v>
      </c>
      <c r="BA44" s="403">
        <f>建設IO!BE117</f>
        <v>6446</v>
      </c>
      <c r="BB44" s="403">
        <f>建設IO!BF117</f>
        <v>398974</v>
      </c>
      <c r="BC44" s="403">
        <f>建設IO!BG117</f>
        <v>116662</v>
      </c>
      <c r="BD44" s="403">
        <f>建設IO!BH117</f>
        <v>85405</v>
      </c>
      <c r="BE44" s="403">
        <f>建設IO!BI117</f>
        <v>15778</v>
      </c>
      <c r="BF44" s="403">
        <f>建設IO!BJ117</f>
        <v>4854</v>
      </c>
      <c r="BG44" s="403">
        <f>建設IO!BK117</f>
        <v>10625</v>
      </c>
      <c r="BH44" s="403">
        <f>建設IO!BL117</f>
        <v>80633</v>
      </c>
      <c r="BI44" s="403">
        <f>建設IO!BM117</f>
        <v>111781</v>
      </c>
      <c r="BJ44" s="403">
        <f>建設IO!BN117</f>
        <v>10052</v>
      </c>
      <c r="BK44" s="403">
        <f>建設IO!BO117</f>
        <v>22626</v>
      </c>
      <c r="BL44" s="403">
        <f>建設IO!BP117</f>
        <v>3978</v>
      </c>
      <c r="BM44" s="403">
        <f>建設IO!BQ117</f>
        <v>53242</v>
      </c>
      <c r="BN44" s="403">
        <f>建設IO!BR117</f>
        <v>65148</v>
      </c>
      <c r="BO44" s="403">
        <f>建設IO!BS117</f>
        <v>331360</v>
      </c>
      <c r="BP44" s="403">
        <f>建設IO!BT117</f>
        <v>116840</v>
      </c>
      <c r="BQ44" s="403">
        <f>建設IO!BU117</f>
        <v>59322</v>
      </c>
      <c r="BR44" s="403">
        <f>建設IO!BV117</f>
        <v>6614</v>
      </c>
      <c r="BS44" s="403">
        <f>建設IO!BW117</f>
        <v>35883</v>
      </c>
      <c r="BT44" s="403">
        <f>建設IO!BX117</f>
        <v>37256</v>
      </c>
      <c r="BU44" s="405">
        <f>建設IO!BY117</f>
        <v>75445</v>
      </c>
    </row>
    <row r="45" spans="1:73">
      <c r="A45" s="102">
        <v>94</v>
      </c>
      <c r="B45" s="41" t="s">
        <v>217</v>
      </c>
      <c r="C45" s="403">
        <f>建設IO!G119</f>
        <v>2121738</v>
      </c>
      <c r="D45" s="403">
        <f>建設IO!H119</f>
        <v>1111847</v>
      </c>
      <c r="E45" s="403">
        <f>建設IO!I119</f>
        <v>602700</v>
      </c>
      <c r="F45" s="403">
        <f>建設IO!J119</f>
        <v>342645</v>
      </c>
      <c r="G45" s="403">
        <f>建設IO!K119</f>
        <v>333445</v>
      </c>
      <c r="H45" s="403">
        <f>建設IO!L119</f>
        <v>9200</v>
      </c>
      <c r="I45" s="403">
        <f>建設IO!M119</f>
        <v>260055</v>
      </c>
      <c r="J45" s="403">
        <f>建設IO!N119</f>
        <v>3545</v>
      </c>
      <c r="K45" s="403">
        <f>建設IO!O119</f>
        <v>148118</v>
      </c>
      <c r="L45" s="403">
        <f>建設IO!P119</f>
        <v>145547</v>
      </c>
      <c r="M45" s="403">
        <f>建設IO!Q119</f>
        <v>2571</v>
      </c>
      <c r="N45" s="403">
        <f>建設IO!R119</f>
        <v>105763</v>
      </c>
      <c r="O45" s="403">
        <f>建設IO!S119</f>
        <v>41697</v>
      </c>
      <c r="P45" s="403">
        <f>建設IO!T119</f>
        <v>64066</v>
      </c>
      <c r="Q45" s="403">
        <f>建設IO!U119</f>
        <v>2629</v>
      </c>
      <c r="R45" s="403">
        <f>建設IO!V119</f>
        <v>509147</v>
      </c>
      <c r="S45" s="403">
        <f>建設IO!W119</f>
        <v>28081</v>
      </c>
      <c r="T45" s="403">
        <f>建設IO!X119</f>
        <v>2156</v>
      </c>
      <c r="U45" s="403">
        <f>建設IO!Y119</f>
        <v>25925</v>
      </c>
      <c r="V45" s="403">
        <f>建設IO!Z119</f>
        <v>481066</v>
      </c>
      <c r="W45" s="403">
        <f>建設IO!AA119</f>
        <v>5579</v>
      </c>
      <c r="X45" s="403">
        <f>建設IO!AB119</f>
        <v>24165</v>
      </c>
      <c r="Y45" s="403">
        <f>建設IO!AC119</f>
        <v>12308</v>
      </c>
      <c r="Z45" s="403">
        <f>建設IO!AD119</f>
        <v>35922</v>
      </c>
      <c r="AA45" s="403">
        <f>建設IO!AE119</f>
        <v>102604</v>
      </c>
      <c r="AB45" s="403">
        <f>建設IO!AF119</f>
        <v>85020</v>
      </c>
      <c r="AC45" s="403">
        <f>建設IO!AG119</f>
        <v>208689</v>
      </c>
      <c r="AD45" s="403">
        <f>建設IO!AH119</f>
        <v>6779</v>
      </c>
      <c r="AE45" s="403">
        <f>建設IO!AI119</f>
        <v>265667</v>
      </c>
      <c r="AF45" s="403">
        <f>建設IO!AJ119</f>
        <v>744224</v>
      </c>
      <c r="AG45" s="403">
        <f>建設IO!AK119</f>
        <v>503592</v>
      </c>
      <c r="AH45" s="403">
        <f>建設IO!AL119</f>
        <v>267766</v>
      </c>
      <c r="AI45" s="403">
        <f>建設IO!AM119</f>
        <v>262269</v>
      </c>
      <c r="AJ45" s="403">
        <f>建設IO!AN119</f>
        <v>214275</v>
      </c>
      <c r="AK45" s="403">
        <f>建設IO!AO119</f>
        <v>97376</v>
      </c>
      <c r="AL45" s="403">
        <f>建設IO!AP119</f>
        <v>4777</v>
      </c>
      <c r="AM45" s="403">
        <f>建設IO!AQ119</f>
        <v>16700</v>
      </c>
      <c r="AN45" s="403">
        <f>建設IO!AR119</f>
        <v>73313</v>
      </c>
      <c r="AO45" s="403">
        <f>建設IO!AS119</f>
        <v>20801</v>
      </c>
      <c r="AP45" s="403">
        <f>建設IO!AT119</f>
        <v>387</v>
      </c>
      <c r="AQ45" s="403">
        <f>建設IO!AU119</f>
        <v>921</v>
      </c>
      <c r="AR45" s="403">
        <f>建設IO!AV119</f>
        <v>47994</v>
      </c>
      <c r="AS45" s="403">
        <f>建設IO!AW119</f>
        <v>44010</v>
      </c>
      <c r="AT45" s="403">
        <f>建設IO!AX119</f>
        <v>37047</v>
      </c>
      <c r="AU45" s="403">
        <f>建設IO!AY119</f>
        <v>3704</v>
      </c>
      <c r="AV45" s="403">
        <f>建設IO!AZ119</f>
        <v>2457</v>
      </c>
      <c r="AW45" s="403">
        <f>建設IO!BA119</f>
        <v>802</v>
      </c>
      <c r="AX45" s="403">
        <f>建設IO!BB119</f>
        <v>3984</v>
      </c>
      <c r="AY45" s="403">
        <f>建設IO!BC119</f>
        <v>3223</v>
      </c>
      <c r="AZ45" s="403">
        <f>建設IO!BD119</f>
        <v>761</v>
      </c>
      <c r="BA45" s="403">
        <f>建設IO!BE119</f>
        <v>5497</v>
      </c>
      <c r="BB45" s="403">
        <f>建設IO!BF119</f>
        <v>193396</v>
      </c>
      <c r="BC45" s="403">
        <f>建設IO!BG119</f>
        <v>59815</v>
      </c>
      <c r="BD45" s="403">
        <f>建設IO!BH119</f>
        <v>35150</v>
      </c>
      <c r="BE45" s="403">
        <f>建設IO!BI119</f>
        <v>9570</v>
      </c>
      <c r="BF45" s="403">
        <f>建設IO!BJ119</f>
        <v>2743</v>
      </c>
      <c r="BG45" s="403">
        <f>建設IO!BK119</f>
        <v>12352</v>
      </c>
      <c r="BH45" s="403">
        <f>建設IO!BL119</f>
        <v>69697</v>
      </c>
      <c r="BI45" s="403">
        <f>建設IO!BM119</f>
        <v>20800</v>
      </c>
      <c r="BJ45" s="403">
        <f>建設IO!BN119</f>
        <v>3537</v>
      </c>
      <c r="BK45" s="403">
        <f>建設IO!BO119</f>
        <v>8774</v>
      </c>
      <c r="BL45" s="403">
        <f>建設IO!BP119</f>
        <v>10767</v>
      </c>
      <c r="BM45" s="403">
        <f>建設IO!BQ119</f>
        <v>20006</v>
      </c>
      <c r="BN45" s="403">
        <f>建設IO!BR119</f>
        <v>42430</v>
      </c>
      <c r="BO45" s="403">
        <f>建設IO!BS119</f>
        <v>240632</v>
      </c>
      <c r="BP45" s="403">
        <f>建設IO!BT119</f>
        <v>40589</v>
      </c>
      <c r="BQ45" s="403">
        <f>建設IO!BU119</f>
        <v>26249</v>
      </c>
      <c r="BR45" s="403">
        <f>建設IO!BV119</f>
        <v>7408</v>
      </c>
      <c r="BS45" s="403">
        <f>建設IO!BW119</f>
        <v>34294</v>
      </c>
      <c r="BT45" s="403">
        <f>建設IO!BX119</f>
        <v>28386</v>
      </c>
      <c r="BU45" s="405">
        <f>建設IO!BY119</f>
        <v>103706</v>
      </c>
    </row>
    <row r="46" spans="1:73">
      <c r="A46" s="102">
        <v>95</v>
      </c>
      <c r="B46" s="41" t="s">
        <v>218</v>
      </c>
      <c r="C46" s="403">
        <f>建設IO!G120</f>
        <v>-291587</v>
      </c>
      <c r="D46" s="403">
        <f>建設IO!H120</f>
        <v>-371</v>
      </c>
      <c r="E46" s="403">
        <f>建設IO!I120</f>
        <v>-231</v>
      </c>
      <c r="F46" s="403">
        <f>建設IO!J120</f>
        <v>-110</v>
      </c>
      <c r="G46" s="403">
        <f>建設IO!K120</f>
        <v>-107</v>
      </c>
      <c r="H46" s="403">
        <f>建設IO!L120</f>
        <v>-3</v>
      </c>
      <c r="I46" s="403">
        <f>建設IO!M120</f>
        <v>-121</v>
      </c>
      <c r="J46" s="403">
        <f>建設IO!N120</f>
        <v>-2</v>
      </c>
      <c r="K46" s="403">
        <f>建設IO!O120</f>
        <v>-72</v>
      </c>
      <c r="L46" s="403">
        <f>建設IO!P120</f>
        <v>-71</v>
      </c>
      <c r="M46" s="403">
        <f>建設IO!Q120</f>
        <v>-1</v>
      </c>
      <c r="N46" s="403">
        <f>建設IO!R120</f>
        <v>-46</v>
      </c>
      <c r="O46" s="403">
        <f>建設IO!S120</f>
        <v>-18</v>
      </c>
      <c r="P46" s="403">
        <f>建設IO!T120</f>
        <v>-28</v>
      </c>
      <c r="Q46" s="403">
        <f>建設IO!U120</f>
        <v>-1</v>
      </c>
      <c r="R46" s="403">
        <f>建設IO!V120</f>
        <v>-140</v>
      </c>
      <c r="S46" s="403">
        <f>建設IO!W120</f>
        <v>-7</v>
      </c>
      <c r="T46" s="403">
        <f>建設IO!X120</f>
        <v>-1</v>
      </c>
      <c r="U46" s="403">
        <f>建設IO!Y120</f>
        <v>-6</v>
      </c>
      <c r="V46" s="403">
        <f>建設IO!Z120</f>
        <v>-133</v>
      </c>
      <c r="W46" s="403">
        <f>建設IO!AA120</f>
        <v>-2</v>
      </c>
      <c r="X46" s="403">
        <f>建設IO!AB120</f>
        <v>-7</v>
      </c>
      <c r="Y46" s="403">
        <f>建設IO!AC120</f>
        <v>-4</v>
      </c>
      <c r="Z46" s="403">
        <f>建設IO!AD120</f>
        <v>-10</v>
      </c>
      <c r="AA46" s="403">
        <f>建設IO!AE120</f>
        <v>-33</v>
      </c>
      <c r="AB46" s="403">
        <f>建設IO!AF120</f>
        <v>-22</v>
      </c>
      <c r="AC46" s="403">
        <f>建設IO!AG120</f>
        <v>-53</v>
      </c>
      <c r="AD46" s="403">
        <f>建設IO!AH120</f>
        <v>-2</v>
      </c>
      <c r="AE46" s="403">
        <f>建設IO!AI120</f>
        <v>-1</v>
      </c>
      <c r="AF46" s="403">
        <f>建設IO!AJ120</f>
        <v>-291215</v>
      </c>
      <c r="AG46" s="403">
        <f>建設IO!AK120</f>
        <v>-33509</v>
      </c>
      <c r="AH46" s="403">
        <f>建設IO!AL120</f>
        <v>-18046</v>
      </c>
      <c r="AI46" s="403">
        <f>建設IO!AM120</f>
        <v>-17716</v>
      </c>
      <c r="AJ46" s="403">
        <f>建設IO!AN120</f>
        <v>-14628</v>
      </c>
      <c r="AK46" s="403">
        <f>建設IO!AO120</f>
        <v>-7036</v>
      </c>
      <c r="AL46" s="403">
        <f>建設IO!AP120</f>
        <v>-253</v>
      </c>
      <c r="AM46" s="403">
        <f>建設IO!AQ120</f>
        <v>-982</v>
      </c>
      <c r="AN46" s="403">
        <f>建設IO!AR120</f>
        <v>-4835</v>
      </c>
      <c r="AO46" s="403">
        <f>建設IO!AS120</f>
        <v>-1440</v>
      </c>
      <c r="AP46" s="403">
        <f>建設IO!AT120</f>
        <v>-22</v>
      </c>
      <c r="AQ46" s="403">
        <f>建設IO!AU120</f>
        <v>-60</v>
      </c>
      <c r="AR46" s="403">
        <f>建設IO!AV120</f>
        <v>-3088</v>
      </c>
      <c r="AS46" s="403">
        <f>建設IO!AW120</f>
        <v>-2803</v>
      </c>
      <c r="AT46" s="403">
        <f>建設IO!AX120</f>
        <v>-2438</v>
      </c>
      <c r="AU46" s="403">
        <f>建設IO!AY120</f>
        <v>-177</v>
      </c>
      <c r="AV46" s="403">
        <f>建設IO!AZ120</f>
        <v>-124</v>
      </c>
      <c r="AW46" s="403">
        <f>建設IO!BA120</f>
        <v>-64</v>
      </c>
      <c r="AX46" s="403">
        <f>建設IO!BB120</f>
        <v>-285</v>
      </c>
      <c r="AY46" s="403">
        <f>建設IO!BC120</f>
        <v>-224</v>
      </c>
      <c r="AZ46" s="403">
        <f>建設IO!BD120</f>
        <v>-61</v>
      </c>
      <c r="BA46" s="403">
        <f>建設IO!BE120</f>
        <v>-330</v>
      </c>
      <c r="BB46" s="403">
        <f>建設IO!BF120</f>
        <v>-14912</v>
      </c>
      <c r="BC46" s="403">
        <f>建設IO!BG120</f>
        <v>-5183</v>
      </c>
      <c r="BD46" s="403">
        <f>建設IO!BH120</f>
        <v>-3382</v>
      </c>
      <c r="BE46" s="403">
        <f>建設IO!BI120</f>
        <v>-675</v>
      </c>
      <c r="BF46" s="403">
        <f>建設IO!BJ120</f>
        <v>-221</v>
      </c>
      <c r="BG46" s="403">
        <f>建設IO!BK120</f>
        <v>-905</v>
      </c>
      <c r="BH46" s="403">
        <f>建設IO!BL120</f>
        <v>-4516</v>
      </c>
      <c r="BI46" s="403">
        <f>建設IO!BM120</f>
        <v>-2192</v>
      </c>
      <c r="BJ46" s="403">
        <f>建設IO!BN120</f>
        <v>-253</v>
      </c>
      <c r="BK46" s="403">
        <f>建設IO!BO120</f>
        <v>-784</v>
      </c>
      <c r="BL46" s="403">
        <f>建設IO!BP120</f>
        <v>-500</v>
      </c>
      <c r="BM46" s="403">
        <f>建設IO!BQ120</f>
        <v>-1484</v>
      </c>
      <c r="BN46" s="403">
        <f>建設IO!BR120</f>
        <v>-551</v>
      </c>
      <c r="BO46" s="403">
        <f>建設IO!BS120</f>
        <v>-257706</v>
      </c>
      <c r="BP46" s="403">
        <f>建設IO!BT120</f>
        <v>-88218</v>
      </c>
      <c r="BQ46" s="403">
        <f>建設IO!BU120</f>
        <v>-1518</v>
      </c>
      <c r="BR46" s="403">
        <f>建設IO!BV120</f>
        <v>-768</v>
      </c>
      <c r="BS46" s="403">
        <f>建設IO!BW120</f>
        <v>-39337</v>
      </c>
      <c r="BT46" s="403">
        <f>建設IO!BX120</f>
        <v>-30960</v>
      </c>
      <c r="BU46" s="405">
        <f>建設IO!BY120</f>
        <v>-96905</v>
      </c>
    </row>
    <row r="47" spans="1:73">
      <c r="A47" s="105">
        <v>96</v>
      </c>
      <c r="B47" s="45" t="s">
        <v>219</v>
      </c>
      <c r="C47" s="408">
        <f>建設IO!G121</f>
        <v>26904977</v>
      </c>
      <c r="D47" s="408">
        <f>建設IO!H121</f>
        <v>13398766</v>
      </c>
      <c r="E47" s="408">
        <f>建設IO!I121</f>
        <v>7501640</v>
      </c>
      <c r="F47" s="408">
        <f>建設IO!J121</f>
        <v>4290598</v>
      </c>
      <c r="G47" s="408">
        <f>建設IO!K121</f>
        <v>4192274</v>
      </c>
      <c r="H47" s="408">
        <f>建設IO!L121</f>
        <v>98324</v>
      </c>
      <c r="I47" s="408">
        <f>建設IO!M121</f>
        <v>3211042</v>
      </c>
      <c r="J47" s="408">
        <f>建設IO!N121</f>
        <v>48823</v>
      </c>
      <c r="K47" s="408">
        <f>建設IO!O121</f>
        <v>1937988</v>
      </c>
      <c r="L47" s="408">
        <f>建設IO!P121</f>
        <v>1908507</v>
      </c>
      <c r="M47" s="408">
        <f>建設IO!Q121</f>
        <v>29481</v>
      </c>
      <c r="N47" s="408">
        <f>建設IO!R121</f>
        <v>1197643</v>
      </c>
      <c r="O47" s="408">
        <f>建設IO!S121</f>
        <v>470640</v>
      </c>
      <c r="P47" s="408">
        <f>建設IO!T121</f>
        <v>727003</v>
      </c>
      <c r="Q47" s="408">
        <f>建設IO!U121</f>
        <v>26588</v>
      </c>
      <c r="R47" s="408">
        <f>建設IO!V121</f>
        <v>5897126</v>
      </c>
      <c r="S47" s="408">
        <f>建設IO!W121</f>
        <v>384219</v>
      </c>
      <c r="T47" s="408">
        <f>建設IO!X121</f>
        <v>27312</v>
      </c>
      <c r="U47" s="408">
        <f>建設IO!Y121</f>
        <v>356907</v>
      </c>
      <c r="V47" s="408">
        <f>建設IO!Z121</f>
        <v>5512907</v>
      </c>
      <c r="W47" s="408">
        <f>建設IO!AA121</f>
        <v>47879</v>
      </c>
      <c r="X47" s="408">
        <f>建設IO!AB121</f>
        <v>403992</v>
      </c>
      <c r="Y47" s="408">
        <f>建設IO!AC121</f>
        <v>139861</v>
      </c>
      <c r="Z47" s="408">
        <f>建設IO!AD121</f>
        <v>383664</v>
      </c>
      <c r="AA47" s="408">
        <f>建設IO!AE121</f>
        <v>959695</v>
      </c>
      <c r="AB47" s="408">
        <f>建設IO!AF121</f>
        <v>1169059</v>
      </c>
      <c r="AC47" s="408">
        <f>建設IO!AG121</f>
        <v>2329098</v>
      </c>
      <c r="AD47" s="408">
        <f>建設IO!AH121</f>
        <v>79659</v>
      </c>
      <c r="AE47" s="408">
        <f>建設IO!AI121</f>
        <v>3366762</v>
      </c>
      <c r="AF47" s="408">
        <f>建設IO!AJ121</f>
        <v>10139449</v>
      </c>
      <c r="AG47" s="408">
        <f>建設IO!AK121</f>
        <v>6004053</v>
      </c>
      <c r="AH47" s="408">
        <f>建設IO!AL121</f>
        <v>3073247</v>
      </c>
      <c r="AI47" s="408">
        <f>建設IO!AM121</f>
        <v>2985794</v>
      </c>
      <c r="AJ47" s="408">
        <f>建設IO!AN121</f>
        <v>2424551</v>
      </c>
      <c r="AK47" s="408">
        <f>建設IO!AO121</f>
        <v>1113246</v>
      </c>
      <c r="AL47" s="408">
        <f>建設IO!AP121</f>
        <v>38522</v>
      </c>
      <c r="AM47" s="408">
        <f>建設IO!AQ121</f>
        <v>179021</v>
      </c>
      <c r="AN47" s="408">
        <f>建設IO!AR121</f>
        <v>863932</v>
      </c>
      <c r="AO47" s="408">
        <f>建設IO!AS121</f>
        <v>218178</v>
      </c>
      <c r="AP47" s="408">
        <f>建設IO!AT121</f>
        <v>3462</v>
      </c>
      <c r="AQ47" s="408">
        <f>建設IO!AU121</f>
        <v>8190</v>
      </c>
      <c r="AR47" s="408">
        <f>建設IO!AV121</f>
        <v>561243</v>
      </c>
      <c r="AS47" s="408">
        <f>建設IO!AW121</f>
        <v>508735</v>
      </c>
      <c r="AT47" s="408">
        <f>建設IO!AX121</f>
        <v>431061</v>
      </c>
      <c r="AU47" s="408">
        <f>建設IO!AY121</f>
        <v>43922</v>
      </c>
      <c r="AV47" s="408">
        <f>建設IO!AZ121</f>
        <v>22291</v>
      </c>
      <c r="AW47" s="408">
        <f>建設IO!BA121</f>
        <v>11461</v>
      </c>
      <c r="AX47" s="408">
        <f>建設IO!BB121</f>
        <v>52508</v>
      </c>
      <c r="AY47" s="408">
        <f>建設IO!BC121</f>
        <v>41297</v>
      </c>
      <c r="AZ47" s="408">
        <f>建設IO!BD121</f>
        <v>11211</v>
      </c>
      <c r="BA47" s="408">
        <f>建設IO!BE121</f>
        <v>87453</v>
      </c>
      <c r="BB47" s="408">
        <f>建設IO!BF121</f>
        <v>2439648</v>
      </c>
      <c r="BC47" s="408">
        <f>建設IO!BG121</f>
        <v>734855</v>
      </c>
      <c r="BD47" s="408">
        <f>建設IO!BH121</f>
        <v>463973</v>
      </c>
      <c r="BE47" s="408">
        <f>建設IO!BI121</f>
        <v>115997</v>
      </c>
      <c r="BF47" s="408">
        <f>建設IO!BJ121</f>
        <v>32039</v>
      </c>
      <c r="BG47" s="408">
        <f>建設IO!BK121</f>
        <v>122846</v>
      </c>
      <c r="BH47" s="408">
        <f>建設IO!BL121</f>
        <v>693045</v>
      </c>
      <c r="BI47" s="408">
        <f>建設IO!BM121</f>
        <v>334577</v>
      </c>
      <c r="BJ47" s="408">
        <f>建設IO!BN121</f>
        <v>56293</v>
      </c>
      <c r="BK47" s="408">
        <f>建設IO!BO121</f>
        <v>140852</v>
      </c>
      <c r="BL47" s="408">
        <f>建設IO!BP121</f>
        <v>119734</v>
      </c>
      <c r="BM47" s="408">
        <f>建設IO!BQ121</f>
        <v>360292</v>
      </c>
      <c r="BN47" s="408">
        <f>建設IO!BR121</f>
        <v>491158</v>
      </c>
      <c r="BO47" s="408">
        <f>建設IO!BS121</f>
        <v>4135396</v>
      </c>
      <c r="BP47" s="408">
        <f>建設IO!BT121</f>
        <v>902066</v>
      </c>
      <c r="BQ47" s="408">
        <f>建設IO!BU121</f>
        <v>486028</v>
      </c>
      <c r="BR47" s="408">
        <f>建設IO!BV121</f>
        <v>100719</v>
      </c>
      <c r="BS47" s="408">
        <f>建設IO!BW121</f>
        <v>484653</v>
      </c>
      <c r="BT47" s="408">
        <f>建設IO!BX121</f>
        <v>774139</v>
      </c>
      <c r="BU47" s="409">
        <f>建設IO!BY121</f>
        <v>1387791</v>
      </c>
    </row>
    <row r="48" spans="1:73">
      <c r="A48" s="104">
        <v>97</v>
      </c>
      <c r="B48" s="35" t="s">
        <v>220</v>
      </c>
      <c r="C48" s="410">
        <f>建設IO!G122</f>
        <v>57137189</v>
      </c>
      <c r="D48" s="410">
        <f>建設IO!H122</f>
        <v>29276041</v>
      </c>
      <c r="E48" s="410">
        <f>建設IO!I122</f>
        <v>16261117</v>
      </c>
      <c r="F48" s="410">
        <f>建設IO!J122</f>
        <v>8882183</v>
      </c>
      <c r="G48" s="410">
        <f>建設IO!K122</f>
        <v>8628925</v>
      </c>
      <c r="H48" s="410">
        <f>建設IO!L122</f>
        <v>253258</v>
      </c>
      <c r="I48" s="410">
        <f>建設IO!M122</f>
        <v>7378934</v>
      </c>
      <c r="J48" s="410">
        <f>建設IO!N122</f>
        <v>101600</v>
      </c>
      <c r="K48" s="410">
        <f>建設IO!O122</f>
        <v>4107834</v>
      </c>
      <c r="L48" s="410">
        <f>建設IO!P122</f>
        <v>4032449</v>
      </c>
      <c r="M48" s="410">
        <f>建設IO!Q122</f>
        <v>75385</v>
      </c>
      <c r="N48" s="410">
        <f>建設IO!R122</f>
        <v>3098590</v>
      </c>
      <c r="O48" s="410">
        <f>建設IO!S122</f>
        <v>1189264</v>
      </c>
      <c r="P48" s="410">
        <f>建設IO!T122</f>
        <v>1909326</v>
      </c>
      <c r="Q48" s="410">
        <f>建設IO!U122</f>
        <v>70910</v>
      </c>
      <c r="R48" s="410">
        <f>建設IO!V122</f>
        <v>13014924</v>
      </c>
      <c r="S48" s="410">
        <f>建設IO!W122</f>
        <v>769328</v>
      </c>
      <c r="T48" s="410">
        <f>建設IO!X122</f>
        <v>57513</v>
      </c>
      <c r="U48" s="410">
        <f>建設IO!Y122</f>
        <v>711815</v>
      </c>
      <c r="V48" s="410">
        <f>建設IO!Z122</f>
        <v>12245596</v>
      </c>
      <c r="W48" s="410">
        <f>建設IO!AA122</f>
        <v>116347</v>
      </c>
      <c r="X48" s="410">
        <f>建設IO!AB122</f>
        <v>735833</v>
      </c>
      <c r="Y48" s="410">
        <f>建設IO!AC122</f>
        <v>309550</v>
      </c>
      <c r="Z48" s="410">
        <f>建設IO!AD122</f>
        <v>831390</v>
      </c>
      <c r="AA48" s="410">
        <f>建設IO!AE122</f>
        <v>2394994</v>
      </c>
      <c r="AB48" s="410">
        <f>建設IO!AF122</f>
        <v>2374142</v>
      </c>
      <c r="AC48" s="410">
        <f>建設IO!AG122</f>
        <v>5309887</v>
      </c>
      <c r="AD48" s="410">
        <f>建設IO!AH122</f>
        <v>173453</v>
      </c>
      <c r="AE48" s="410">
        <f>建設IO!AI122</f>
        <v>7484582</v>
      </c>
      <c r="AF48" s="410">
        <f>建設IO!AJ122</f>
        <v>20376566</v>
      </c>
      <c r="AG48" s="410">
        <f>建設IO!AK122</f>
        <v>12246214</v>
      </c>
      <c r="AH48" s="410">
        <f>建設IO!AL122</f>
        <v>6308114</v>
      </c>
      <c r="AI48" s="410">
        <f>建設IO!AM122</f>
        <v>6126941</v>
      </c>
      <c r="AJ48" s="410">
        <f>建設IO!AN122</f>
        <v>4928743</v>
      </c>
      <c r="AK48" s="410">
        <f>建設IO!AO122</f>
        <v>2228634</v>
      </c>
      <c r="AL48" s="410">
        <f>建設IO!AP122</f>
        <v>110669</v>
      </c>
      <c r="AM48" s="410">
        <f>建設IO!AQ122</f>
        <v>423386</v>
      </c>
      <c r="AN48" s="410">
        <f>建設IO!AR122</f>
        <v>1699137</v>
      </c>
      <c r="AO48" s="410">
        <f>建設IO!AS122</f>
        <v>438198</v>
      </c>
      <c r="AP48" s="410">
        <f>建設IO!AT122</f>
        <v>9562</v>
      </c>
      <c r="AQ48" s="410">
        <f>建設IO!AU122</f>
        <v>19157</v>
      </c>
      <c r="AR48" s="410">
        <f>建設IO!AV122</f>
        <v>1198198</v>
      </c>
      <c r="AS48" s="410">
        <f>建設IO!AW122</f>
        <v>1092390</v>
      </c>
      <c r="AT48" s="410">
        <f>建設IO!AX122</f>
        <v>895442</v>
      </c>
      <c r="AU48" s="410">
        <f>建設IO!AY122</f>
        <v>105785</v>
      </c>
      <c r="AV48" s="410">
        <f>建設IO!AZ122</f>
        <v>71085</v>
      </c>
      <c r="AW48" s="410">
        <f>建設IO!BA122</f>
        <v>20078</v>
      </c>
      <c r="AX48" s="410">
        <f>建設IO!BB122</f>
        <v>105808</v>
      </c>
      <c r="AY48" s="410">
        <f>建設IO!BC122</f>
        <v>84212</v>
      </c>
      <c r="AZ48" s="410">
        <f>建設IO!BD122</f>
        <v>21596</v>
      </c>
      <c r="BA48" s="410">
        <f>建設IO!BE122</f>
        <v>181173</v>
      </c>
      <c r="BB48" s="410">
        <f>建設IO!BF122</f>
        <v>4973058</v>
      </c>
      <c r="BC48" s="410">
        <f>建設IO!BG122</f>
        <v>1609189</v>
      </c>
      <c r="BD48" s="410">
        <f>建設IO!BH122</f>
        <v>956878</v>
      </c>
      <c r="BE48" s="410">
        <f>建設IO!BI122</f>
        <v>250114</v>
      </c>
      <c r="BF48" s="410">
        <f>建設IO!BJ122</f>
        <v>69697</v>
      </c>
      <c r="BG48" s="410">
        <f>建設IO!BK122</f>
        <v>332500</v>
      </c>
      <c r="BH48" s="410">
        <f>建設IO!BL122</f>
        <v>1430230</v>
      </c>
      <c r="BI48" s="410">
        <f>建設IO!BM122</f>
        <v>618679</v>
      </c>
      <c r="BJ48" s="410">
        <f>建設IO!BN122</f>
        <v>116562</v>
      </c>
      <c r="BK48" s="410">
        <f>建設IO!BO122</f>
        <v>235371</v>
      </c>
      <c r="BL48" s="410">
        <f>建設IO!BP122</f>
        <v>320581</v>
      </c>
      <c r="BM48" s="410">
        <f>建設IO!BQ122</f>
        <v>642446</v>
      </c>
      <c r="BN48" s="410">
        <f>建設IO!BR122</f>
        <v>965042</v>
      </c>
      <c r="BO48" s="410">
        <f>建設IO!BS122</f>
        <v>8130352</v>
      </c>
      <c r="BP48" s="410">
        <f>建設IO!BT122</f>
        <v>1733498</v>
      </c>
      <c r="BQ48" s="410">
        <f>建設IO!BU122</f>
        <v>820741</v>
      </c>
      <c r="BR48" s="410">
        <f>建設IO!BV122</f>
        <v>172129</v>
      </c>
      <c r="BS48" s="410">
        <f>建設IO!BW122</f>
        <v>1208931</v>
      </c>
      <c r="BT48" s="410">
        <f>建設IO!BX122</f>
        <v>1253978</v>
      </c>
      <c r="BU48" s="411">
        <f>建設IO!BY122</f>
        <v>2941075</v>
      </c>
    </row>
  </sheetData>
  <phoneticPr fontId="38"/>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A2" sqref="A2"/>
      <selection pane="topRight" activeCell="A2" sqref="A2"/>
      <selection pane="bottomLeft" activeCell="A2" sqref="A2"/>
      <selection pane="bottomRight" activeCell="F24" sqref="F24"/>
    </sheetView>
  </sheetViews>
  <sheetFormatPr defaultColWidth="9.33203125" defaultRowHeight="11.25"/>
  <cols>
    <col min="1" max="1" width="4" style="85" customWidth="1"/>
    <col min="2" max="2" width="27.1640625" style="71" bestFit="1" customWidth="1"/>
    <col min="3" max="3" width="13" style="71" customWidth="1"/>
    <col min="4" max="31" width="10.33203125" style="71" customWidth="1"/>
    <col min="32" max="16384" width="9.33203125" style="71"/>
  </cols>
  <sheetData>
    <row r="1" spans="1:31" ht="12" thickBot="1"/>
    <row r="2" spans="1:31" ht="11.25" customHeight="1" thickBot="1">
      <c r="A2" s="106"/>
      <c r="B2" s="107"/>
      <c r="C2" s="640" t="s">
        <v>38</v>
      </c>
      <c r="D2" s="289" t="s">
        <v>39</v>
      </c>
      <c r="E2" s="289"/>
      <c r="F2" s="289"/>
      <c r="G2" s="72" t="s">
        <v>40</v>
      </c>
      <c r="H2" s="73"/>
      <c r="I2" s="73"/>
      <c r="J2" s="290" t="s">
        <v>93</v>
      </c>
      <c r="K2" s="291"/>
      <c r="L2" s="292"/>
      <c r="M2" s="73"/>
      <c r="N2" s="73"/>
      <c r="O2" s="74"/>
      <c r="P2" s="74"/>
      <c r="Q2" s="74"/>
      <c r="R2" s="293" t="s">
        <v>94</v>
      </c>
      <c r="S2" s="294"/>
      <c r="T2" s="294"/>
      <c r="U2" s="296" t="s">
        <v>41</v>
      </c>
      <c r="V2" s="297"/>
      <c r="W2" s="298"/>
      <c r="X2" s="295" t="s">
        <v>40</v>
      </c>
      <c r="Y2" s="72" t="s">
        <v>42</v>
      </c>
      <c r="Z2" s="72" t="s">
        <v>43</v>
      </c>
      <c r="AA2" s="73"/>
      <c r="AB2" s="72" t="s">
        <v>40</v>
      </c>
      <c r="AC2" s="72" t="s">
        <v>42</v>
      </c>
      <c r="AD2" s="72" t="s">
        <v>43</v>
      </c>
      <c r="AE2" s="73"/>
    </row>
    <row r="3" spans="1:31" ht="22.5">
      <c r="A3" s="108"/>
      <c r="B3" s="109"/>
      <c r="C3" s="641"/>
      <c r="D3" s="75" t="s">
        <v>44</v>
      </c>
      <c r="E3" s="75" t="s">
        <v>45</v>
      </c>
      <c r="F3" s="75" t="s">
        <v>46</v>
      </c>
      <c r="G3" s="76" t="s">
        <v>47</v>
      </c>
      <c r="H3" s="76" t="s">
        <v>48</v>
      </c>
      <c r="I3" s="76" t="s">
        <v>49</v>
      </c>
      <c r="J3" s="76" t="s">
        <v>50</v>
      </c>
      <c r="K3" s="76" t="s">
        <v>51</v>
      </c>
      <c r="L3" s="76" t="s">
        <v>52</v>
      </c>
      <c r="M3" s="76" t="s">
        <v>53</v>
      </c>
      <c r="N3" s="76" t="s">
        <v>54</v>
      </c>
      <c r="O3" s="77" t="s">
        <v>55</v>
      </c>
      <c r="P3" s="77" t="s">
        <v>56</v>
      </c>
      <c r="Q3" s="77" t="s">
        <v>57</v>
      </c>
      <c r="R3" s="77" t="s">
        <v>58</v>
      </c>
      <c r="S3" s="77" t="s">
        <v>59</v>
      </c>
      <c r="T3" s="77" t="s">
        <v>60</v>
      </c>
      <c r="U3" s="77" t="s">
        <v>61</v>
      </c>
      <c r="V3" s="77" t="s">
        <v>59</v>
      </c>
      <c r="W3" s="77" t="s">
        <v>60</v>
      </c>
      <c r="X3" s="76" t="s">
        <v>80</v>
      </c>
      <c r="Y3" s="76" t="s">
        <v>80</v>
      </c>
      <c r="Z3" s="76" t="s">
        <v>80</v>
      </c>
      <c r="AA3" s="76" t="s">
        <v>98</v>
      </c>
      <c r="AB3" s="76" t="s">
        <v>81</v>
      </c>
      <c r="AC3" s="76" t="s">
        <v>81</v>
      </c>
      <c r="AD3" s="76" t="s">
        <v>81</v>
      </c>
      <c r="AE3" s="76" t="s">
        <v>62</v>
      </c>
    </row>
    <row r="4" spans="1:31" ht="22.5">
      <c r="A4" s="87"/>
      <c r="B4" s="65"/>
      <c r="C4" s="78" t="s">
        <v>82</v>
      </c>
      <c r="D4" s="79" t="s">
        <v>89</v>
      </c>
      <c r="E4" s="78" t="s">
        <v>63</v>
      </c>
      <c r="F4" s="78" t="s">
        <v>64</v>
      </c>
      <c r="G4" s="80" t="s">
        <v>65</v>
      </c>
      <c r="H4" s="80" t="s">
        <v>66</v>
      </c>
      <c r="I4" s="80" t="s">
        <v>67</v>
      </c>
      <c r="J4" s="80" t="s">
        <v>68</v>
      </c>
      <c r="K4" s="80" t="s">
        <v>69</v>
      </c>
      <c r="L4" s="80" t="s">
        <v>70</v>
      </c>
      <c r="M4" s="80" t="s">
        <v>83</v>
      </c>
      <c r="N4" s="80" t="s">
        <v>84</v>
      </c>
      <c r="O4" s="78" t="s">
        <v>71</v>
      </c>
      <c r="P4" s="78" t="s">
        <v>72</v>
      </c>
      <c r="Q4" s="78" t="s">
        <v>73</v>
      </c>
      <c r="R4" s="80" t="s">
        <v>74</v>
      </c>
      <c r="S4" s="80" t="s">
        <v>75</v>
      </c>
      <c r="T4" s="80" t="s">
        <v>76</v>
      </c>
      <c r="U4" s="78" t="s">
        <v>85</v>
      </c>
      <c r="V4" s="78" t="s">
        <v>86</v>
      </c>
      <c r="W4" s="78" t="s">
        <v>87</v>
      </c>
      <c r="X4" s="80" t="s">
        <v>95</v>
      </c>
      <c r="Y4" s="80" t="s">
        <v>96</v>
      </c>
      <c r="Z4" s="80" t="s">
        <v>97</v>
      </c>
      <c r="AA4" s="80"/>
      <c r="AB4" s="80" t="s">
        <v>77</v>
      </c>
      <c r="AC4" s="80" t="s">
        <v>78</v>
      </c>
      <c r="AD4" s="80" t="s">
        <v>79</v>
      </c>
      <c r="AE4" s="80"/>
    </row>
    <row r="5" spans="1:31">
      <c r="A5" s="81">
        <v>1</v>
      </c>
      <c r="B5" s="56" t="s">
        <v>0</v>
      </c>
      <c r="C5" s="537"/>
      <c r="D5" s="537"/>
      <c r="E5" s="537"/>
      <c r="F5" s="537"/>
      <c r="G5" s="110">
        <f>建設_投入分析!BV6</f>
        <v>0</v>
      </c>
      <c r="H5" s="110">
        <f>+G5*各種係数!D4</f>
        <v>0</v>
      </c>
      <c r="I5" s="110">
        <f>+G5*各種係数!C4</f>
        <v>0</v>
      </c>
      <c r="J5" s="110">
        <f t="array" ref="J5:J40">MMULT(逆行列係数!C4:AL39,H5:H40)</f>
        <v>0</v>
      </c>
      <c r="K5" s="110">
        <f>+J5*各種係数!E4</f>
        <v>0</v>
      </c>
      <c r="L5" s="110">
        <f>+J5*各種係数!F4</f>
        <v>0</v>
      </c>
      <c r="M5" s="110"/>
      <c r="N5" s="110"/>
      <c r="O5" s="110">
        <f>+$N$41*各種係数!G4</f>
        <v>0</v>
      </c>
      <c r="P5" s="110">
        <f>+O5*各種係数!D4</f>
        <v>0</v>
      </c>
      <c r="Q5" s="110">
        <f>+O5*各種係数!C4</f>
        <v>0</v>
      </c>
      <c r="R5" s="110">
        <f t="array" ref="R5:R40">MMULT(逆行列係数!C4:AL39,P5:P40)</f>
        <v>0</v>
      </c>
      <c r="S5" s="110">
        <f>+R5*各種係数!E4</f>
        <v>0</v>
      </c>
      <c r="T5" s="110">
        <f>+R5*各種係数!F4</f>
        <v>0</v>
      </c>
      <c r="U5" s="110">
        <f>+D5+J5+R5</f>
        <v>0</v>
      </c>
      <c r="V5" s="110">
        <f>+E5+K5+S5</f>
        <v>0</v>
      </c>
      <c r="W5" s="110">
        <f>+F5+L5+T5</f>
        <v>0</v>
      </c>
      <c r="X5" s="110">
        <f>+D5*各種係数!H4*各種係数!$L$5</f>
        <v>0</v>
      </c>
      <c r="Y5" s="110">
        <f>+J5*各種係数!H4*各種係数!$L$5</f>
        <v>0</v>
      </c>
      <c r="Z5" s="110">
        <f>+R5*各種係数!H4*各種係数!$L$5</f>
        <v>0</v>
      </c>
      <c r="AA5" s="110">
        <f>SUM(X5:Z5)</f>
        <v>0</v>
      </c>
      <c r="AB5" s="110">
        <f>+D5*各種係数!I4*各種係数!$L$5</f>
        <v>0</v>
      </c>
      <c r="AC5" s="110">
        <f>+J5*各種係数!I4*各種係数!$L$5</f>
        <v>0</v>
      </c>
      <c r="AD5" s="110">
        <f>+R5*各種係数!I4*各種係数!$L$5</f>
        <v>0</v>
      </c>
      <c r="AE5" s="110">
        <f>SUM(AB5:AD5)</f>
        <v>0</v>
      </c>
    </row>
    <row r="6" spans="1:31">
      <c r="A6" s="81">
        <v>2</v>
      </c>
      <c r="B6" s="56" t="s">
        <v>1</v>
      </c>
      <c r="C6" s="538"/>
      <c r="D6" s="538"/>
      <c r="E6" s="538"/>
      <c r="F6" s="538"/>
      <c r="G6" s="111">
        <f>建設_投入分析!BV7</f>
        <v>0</v>
      </c>
      <c r="H6" s="111">
        <f>+G6*各種係数!D5</f>
        <v>0</v>
      </c>
      <c r="I6" s="111">
        <f>+G6*各種係数!C5</f>
        <v>0</v>
      </c>
      <c r="J6" s="111">
        <v>0</v>
      </c>
      <c r="K6" s="111">
        <f>+J6*各種係数!E5</f>
        <v>0</v>
      </c>
      <c r="L6" s="111">
        <f>+J6*各種係数!F5</f>
        <v>0</v>
      </c>
      <c r="M6" s="111"/>
      <c r="N6" s="111"/>
      <c r="O6" s="111">
        <f>+$N$41*各種係数!G5</f>
        <v>0</v>
      </c>
      <c r="P6" s="111">
        <f>+O6*各種係数!D5</f>
        <v>0</v>
      </c>
      <c r="Q6" s="111">
        <f>+O6*各種係数!C5</f>
        <v>0</v>
      </c>
      <c r="R6" s="111">
        <v>0</v>
      </c>
      <c r="S6" s="111">
        <f>+R6*各種係数!E5</f>
        <v>0</v>
      </c>
      <c r="T6" s="111">
        <f>+R6*各種係数!F5</f>
        <v>0</v>
      </c>
      <c r="U6" s="111">
        <f t="shared" ref="U6:U40" si="0">+D6+J6+R6</f>
        <v>0</v>
      </c>
      <c r="V6" s="111">
        <f t="shared" ref="V6:V40" si="1">+E6+K6+S6</f>
        <v>0</v>
      </c>
      <c r="W6" s="111">
        <f t="shared" ref="W6:W40" si="2">+F6+L6+T6</f>
        <v>0</v>
      </c>
      <c r="X6" s="111">
        <f>+D6*各種係数!H5*各種係数!$L$5</f>
        <v>0</v>
      </c>
      <c r="Y6" s="111">
        <f>+J6*各種係数!H5*各種係数!$L$5</f>
        <v>0</v>
      </c>
      <c r="Z6" s="111">
        <f>+R6*各種係数!H5*各種係数!$L$5</f>
        <v>0</v>
      </c>
      <c r="AA6" s="111">
        <f t="shared" ref="AA6:AA40" si="3">SUM(X6:Z6)</f>
        <v>0</v>
      </c>
      <c r="AB6" s="111">
        <f>+D6*各種係数!I5*各種係数!$L$5</f>
        <v>0</v>
      </c>
      <c r="AC6" s="111">
        <f>+J6*各種係数!I5*各種係数!$L$5</f>
        <v>0</v>
      </c>
      <c r="AD6" s="111">
        <f>+R6*各種係数!I5*各種係数!$L$5</f>
        <v>0</v>
      </c>
      <c r="AE6" s="111">
        <f t="shared" ref="AE6:AE40" si="4">SUM(AB6:AD6)</f>
        <v>0</v>
      </c>
    </row>
    <row r="7" spans="1:31">
      <c r="A7" s="81">
        <v>3</v>
      </c>
      <c r="B7" s="56" t="s">
        <v>2</v>
      </c>
      <c r="C7" s="538"/>
      <c r="D7" s="538"/>
      <c r="E7" s="538"/>
      <c r="F7" s="538"/>
      <c r="G7" s="111">
        <f>建設_投入分析!BV8</f>
        <v>0</v>
      </c>
      <c r="H7" s="111">
        <f>+G7*各種係数!D6</f>
        <v>0</v>
      </c>
      <c r="I7" s="111">
        <f>+G7*各種係数!C6</f>
        <v>0</v>
      </c>
      <c r="J7" s="111">
        <v>0</v>
      </c>
      <c r="K7" s="111">
        <f>+J7*各種係数!E6</f>
        <v>0</v>
      </c>
      <c r="L7" s="111">
        <f>+J7*各種係数!F6</f>
        <v>0</v>
      </c>
      <c r="M7" s="111"/>
      <c r="N7" s="111"/>
      <c r="O7" s="111">
        <f>+$N$41*各種係数!G6</f>
        <v>0</v>
      </c>
      <c r="P7" s="111">
        <f>+O7*各種係数!D6</f>
        <v>0</v>
      </c>
      <c r="Q7" s="111">
        <f>+O7*各種係数!C6</f>
        <v>0</v>
      </c>
      <c r="R7" s="111">
        <v>0</v>
      </c>
      <c r="S7" s="111">
        <f>+R7*各種係数!E6</f>
        <v>0</v>
      </c>
      <c r="T7" s="111">
        <f>+R7*各種係数!F6</f>
        <v>0</v>
      </c>
      <c r="U7" s="111">
        <f t="shared" si="0"/>
        <v>0</v>
      </c>
      <c r="V7" s="111">
        <f t="shared" si="1"/>
        <v>0</v>
      </c>
      <c r="W7" s="111">
        <f t="shared" si="2"/>
        <v>0</v>
      </c>
      <c r="X7" s="111">
        <f>+D7*各種係数!H6*各種係数!$L$5</f>
        <v>0</v>
      </c>
      <c r="Y7" s="111">
        <f>+J7*各種係数!H6*各種係数!$L$5</f>
        <v>0</v>
      </c>
      <c r="Z7" s="111">
        <f>+R7*各種係数!H6*各種係数!$L$5</f>
        <v>0</v>
      </c>
      <c r="AA7" s="111">
        <f t="shared" si="3"/>
        <v>0</v>
      </c>
      <c r="AB7" s="111">
        <f>+D7*各種係数!I6*各種係数!$L$5</f>
        <v>0</v>
      </c>
      <c r="AC7" s="111">
        <f>+J7*各種係数!I6*各種係数!$L$5</f>
        <v>0</v>
      </c>
      <c r="AD7" s="111">
        <f>+R7*各種係数!I6*各種係数!$L$5</f>
        <v>0</v>
      </c>
      <c r="AE7" s="111">
        <f t="shared" si="4"/>
        <v>0</v>
      </c>
    </row>
    <row r="8" spans="1:31">
      <c r="A8" s="81">
        <v>6</v>
      </c>
      <c r="B8" s="56" t="s">
        <v>3</v>
      </c>
      <c r="C8" s="538"/>
      <c r="D8" s="538"/>
      <c r="E8" s="538"/>
      <c r="F8" s="538"/>
      <c r="G8" s="111">
        <f>建設_投入分析!BV9</f>
        <v>0</v>
      </c>
      <c r="H8" s="111">
        <f>+G8*各種係数!D7</f>
        <v>0</v>
      </c>
      <c r="I8" s="111">
        <f>+G8*各種係数!C7</f>
        <v>0</v>
      </c>
      <c r="J8" s="111">
        <v>0</v>
      </c>
      <c r="K8" s="111">
        <f>+J8*各種係数!E7</f>
        <v>0</v>
      </c>
      <c r="L8" s="111">
        <f>+J8*各種係数!F7</f>
        <v>0</v>
      </c>
      <c r="M8" s="111"/>
      <c r="N8" s="111"/>
      <c r="O8" s="111">
        <f>+$N$41*各種係数!G7</f>
        <v>0</v>
      </c>
      <c r="P8" s="111">
        <f>+O8*各種係数!D7</f>
        <v>0</v>
      </c>
      <c r="Q8" s="111">
        <f>+O8*各種係数!C7</f>
        <v>0</v>
      </c>
      <c r="R8" s="111">
        <v>0</v>
      </c>
      <c r="S8" s="111">
        <f>+R8*各種係数!E7</f>
        <v>0</v>
      </c>
      <c r="T8" s="111">
        <f>+R8*各種係数!F7</f>
        <v>0</v>
      </c>
      <c r="U8" s="111">
        <f t="shared" si="0"/>
        <v>0</v>
      </c>
      <c r="V8" s="111">
        <f t="shared" si="1"/>
        <v>0</v>
      </c>
      <c r="W8" s="111">
        <f t="shared" si="2"/>
        <v>0</v>
      </c>
      <c r="X8" s="111">
        <f>+D8*各種係数!H7*各種係数!$L$5</f>
        <v>0</v>
      </c>
      <c r="Y8" s="111">
        <f>+J8*各種係数!H7*各種係数!$L$5</f>
        <v>0</v>
      </c>
      <c r="Z8" s="111">
        <f>+R8*各種係数!H7*各種係数!$L$5</f>
        <v>0</v>
      </c>
      <c r="AA8" s="111">
        <f t="shared" si="3"/>
        <v>0</v>
      </c>
      <c r="AB8" s="111">
        <f>+D8*各種係数!I7*各種係数!$L$5</f>
        <v>0</v>
      </c>
      <c r="AC8" s="111">
        <f>+J8*各種係数!I7*各種係数!$L$5</f>
        <v>0</v>
      </c>
      <c r="AD8" s="111">
        <f>+R8*各種係数!I7*各種係数!$L$5</f>
        <v>0</v>
      </c>
      <c r="AE8" s="111">
        <f t="shared" si="4"/>
        <v>0</v>
      </c>
    </row>
    <row r="9" spans="1:31">
      <c r="A9" s="81">
        <v>11</v>
      </c>
      <c r="B9" s="56" t="s">
        <v>4</v>
      </c>
      <c r="C9" s="538"/>
      <c r="D9" s="538"/>
      <c r="E9" s="538"/>
      <c r="F9" s="538"/>
      <c r="G9" s="111">
        <f>建設_投入分析!BV10</f>
        <v>0</v>
      </c>
      <c r="H9" s="111">
        <f>+G9*各種係数!D8</f>
        <v>0</v>
      </c>
      <c r="I9" s="111">
        <f>+G9*各種係数!C8</f>
        <v>0</v>
      </c>
      <c r="J9" s="111">
        <v>0</v>
      </c>
      <c r="K9" s="111">
        <f>+J9*各種係数!E8</f>
        <v>0</v>
      </c>
      <c r="L9" s="111">
        <f>+J9*各種係数!F8</f>
        <v>0</v>
      </c>
      <c r="M9" s="111"/>
      <c r="N9" s="111"/>
      <c r="O9" s="111">
        <f>+$N$41*各種係数!G8</f>
        <v>0</v>
      </c>
      <c r="P9" s="111">
        <f>+O9*各種係数!D8</f>
        <v>0</v>
      </c>
      <c r="Q9" s="111">
        <f>+O9*各種係数!C8</f>
        <v>0</v>
      </c>
      <c r="R9" s="111">
        <v>0</v>
      </c>
      <c r="S9" s="111">
        <f>+R9*各種係数!E8</f>
        <v>0</v>
      </c>
      <c r="T9" s="111">
        <f>+R9*各種係数!F8</f>
        <v>0</v>
      </c>
      <c r="U9" s="111">
        <f t="shared" si="0"/>
        <v>0</v>
      </c>
      <c r="V9" s="111">
        <f t="shared" si="1"/>
        <v>0</v>
      </c>
      <c r="W9" s="111">
        <f t="shared" si="2"/>
        <v>0</v>
      </c>
      <c r="X9" s="111">
        <f>+D9*各種係数!H8*各種係数!$L$5</f>
        <v>0</v>
      </c>
      <c r="Y9" s="111">
        <f>+J9*各種係数!H8*各種係数!$L$5</f>
        <v>0</v>
      </c>
      <c r="Z9" s="111">
        <f>+R9*各種係数!H8*各種係数!$L$5</f>
        <v>0</v>
      </c>
      <c r="AA9" s="111">
        <f t="shared" si="3"/>
        <v>0</v>
      </c>
      <c r="AB9" s="111">
        <f>+D9*各種係数!I8*各種係数!$L$5</f>
        <v>0</v>
      </c>
      <c r="AC9" s="111">
        <f>+J9*各種係数!I8*各種係数!$L$5</f>
        <v>0</v>
      </c>
      <c r="AD9" s="111">
        <f>+R9*各種係数!I8*各種係数!$L$5</f>
        <v>0</v>
      </c>
      <c r="AE9" s="111">
        <f t="shared" si="4"/>
        <v>0</v>
      </c>
    </row>
    <row r="10" spans="1:31">
      <c r="A10" s="82">
        <v>15</v>
      </c>
      <c r="B10" s="57" t="s">
        <v>5</v>
      </c>
      <c r="C10" s="539"/>
      <c r="D10" s="539"/>
      <c r="E10" s="539"/>
      <c r="F10" s="539"/>
      <c r="G10" s="112">
        <f>建設_投入分析!BV11</f>
        <v>0</v>
      </c>
      <c r="H10" s="112">
        <f>+G10*各種係数!D9</f>
        <v>0</v>
      </c>
      <c r="I10" s="112">
        <f>+G10*各種係数!C9</f>
        <v>0</v>
      </c>
      <c r="J10" s="112">
        <v>0</v>
      </c>
      <c r="K10" s="112">
        <f>+J10*各種係数!E9</f>
        <v>0</v>
      </c>
      <c r="L10" s="112">
        <f>+J10*各種係数!F9</f>
        <v>0</v>
      </c>
      <c r="M10" s="112"/>
      <c r="N10" s="112"/>
      <c r="O10" s="112">
        <f>+$N$41*各種係数!G9</f>
        <v>0</v>
      </c>
      <c r="P10" s="112">
        <f>+O10*各種係数!D9</f>
        <v>0</v>
      </c>
      <c r="Q10" s="112">
        <f>+O10*各種係数!C9</f>
        <v>0</v>
      </c>
      <c r="R10" s="112">
        <v>0</v>
      </c>
      <c r="S10" s="112">
        <f>+R10*各種係数!E9</f>
        <v>0</v>
      </c>
      <c r="T10" s="112">
        <f>+R10*各種係数!F9</f>
        <v>0</v>
      </c>
      <c r="U10" s="112">
        <f t="shared" si="0"/>
        <v>0</v>
      </c>
      <c r="V10" s="112">
        <f t="shared" si="1"/>
        <v>0</v>
      </c>
      <c r="W10" s="112">
        <f t="shared" si="2"/>
        <v>0</v>
      </c>
      <c r="X10" s="112">
        <f>+D10*各種係数!H9*各種係数!$L$5</f>
        <v>0</v>
      </c>
      <c r="Y10" s="112">
        <f>+J10*各種係数!H9*各種係数!$L$5</f>
        <v>0</v>
      </c>
      <c r="Z10" s="112">
        <f>+R10*各種係数!H9*各種係数!$L$5</f>
        <v>0</v>
      </c>
      <c r="AA10" s="112">
        <f t="shared" si="3"/>
        <v>0</v>
      </c>
      <c r="AB10" s="112">
        <f>+D10*各種係数!I9*各種係数!$L$5</f>
        <v>0</v>
      </c>
      <c r="AC10" s="112">
        <f>+J10*各種係数!I9*各種係数!$L$5</f>
        <v>0</v>
      </c>
      <c r="AD10" s="112">
        <f>+R10*各種係数!I9*各種係数!$L$5</f>
        <v>0</v>
      </c>
      <c r="AE10" s="112">
        <f t="shared" si="4"/>
        <v>0</v>
      </c>
    </row>
    <row r="11" spans="1:31">
      <c r="A11" s="81">
        <v>16</v>
      </c>
      <c r="B11" s="56" t="s">
        <v>6</v>
      </c>
      <c r="C11" s="538"/>
      <c r="D11" s="538"/>
      <c r="E11" s="538"/>
      <c r="F11" s="538"/>
      <c r="G11" s="111">
        <f>建設_投入分析!BV12</f>
        <v>0</v>
      </c>
      <c r="H11" s="111">
        <f>+G11*各種係数!D10</f>
        <v>0</v>
      </c>
      <c r="I11" s="111">
        <f>+G11*各種係数!C10</f>
        <v>0</v>
      </c>
      <c r="J11" s="111">
        <v>0</v>
      </c>
      <c r="K11" s="111">
        <f>+J11*各種係数!E10</f>
        <v>0</v>
      </c>
      <c r="L11" s="111">
        <f>+J11*各種係数!F10</f>
        <v>0</v>
      </c>
      <c r="M11" s="111"/>
      <c r="N11" s="111"/>
      <c r="O11" s="111">
        <f>+$N$41*各種係数!G10</f>
        <v>0</v>
      </c>
      <c r="P11" s="111">
        <f>+O11*各種係数!D10</f>
        <v>0</v>
      </c>
      <c r="Q11" s="111">
        <f>+O11*各種係数!C10</f>
        <v>0</v>
      </c>
      <c r="R11" s="111">
        <v>0</v>
      </c>
      <c r="S11" s="111">
        <f>+R11*各種係数!E10</f>
        <v>0</v>
      </c>
      <c r="T11" s="111">
        <f>+R11*各種係数!F10</f>
        <v>0</v>
      </c>
      <c r="U11" s="111">
        <f t="shared" si="0"/>
        <v>0</v>
      </c>
      <c r="V11" s="111">
        <f t="shared" si="1"/>
        <v>0</v>
      </c>
      <c r="W11" s="111">
        <f t="shared" si="2"/>
        <v>0</v>
      </c>
      <c r="X11" s="111">
        <f>+D11*各種係数!H10*各種係数!$L$5</f>
        <v>0</v>
      </c>
      <c r="Y11" s="111">
        <f>+J11*各種係数!H10*各種係数!$L$5</f>
        <v>0</v>
      </c>
      <c r="Z11" s="111">
        <f>+R11*各種係数!H10*各種係数!$L$5</f>
        <v>0</v>
      </c>
      <c r="AA11" s="111">
        <f t="shared" si="3"/>
        <v>0</v>
      </c>
      <c r="AB11" s="111">
        <f>+D11*各種係数!I10*各種係数!$L$5</f>
        <v>0</v>
      </c>
      <c r="AC11" s="111">
        <f>+J11*各種係数!I10*各種係数!$L$5</f>
        <v>0</v>
      </c>
      <c r="AD11" s="111">
        <f>+R11*各種係数!I10*各種係数!$L$5</f>
        <v>0</v>
      </c>
      <c r="AE11" s="111">
        <f t="shared" si="4"/>
        <v>0</v>
      </c>
    </row>
    <row r="12" spans="1:31">
      <c r="A12" s="81">
        <v>20</v>
      </c>
      <c r="B12" s="56" t="s">
        <v>7</v>
      </c>
      <c r="C12" s="538"/>
      <c r="D12" s="538"/>
      <c r="E12" s="538"/>
      <c r="F12" s="538"/>
      <c r="G12" s="111">
        <f>建設_投入分析!BV13</f>
        <v>0</v>
      </c>
      <c r="H12" s="111">
        <f>+G12*各種係数!D11</f>
        <v>0</v>
      </c>
      <c r="I12" s="111">
        <f>+G12*各種係数!C11</f>
        <v>0</v>
      </c>
      <c r="J12" s="111">
        <v>0</v>
      </c>
      <c r="K12" s="111">
        <f>+J12*各種係数!E11</f>
        <v>0</v>
      </c>
      <c r="L12" s="111">
        <f>+J12*各種係数!F11</f>
        <v>0</v>
      </c>
      <c r="M12" s="111"/>
      <c r="N12" s="111"/>
      <c r="O12" s="111">
        <f>+$N$41*各種係数!G11</f>
        <v>0</v>
      </c>
      <c r="P12" s="111">
        <f>+O12*各種係数!D11</f>
        <v>0</v>
      </c>
      <c r="Q12" s="111">
        <f>+O12*各種係数!C11</f>
        <v>0</v>
      </c>
      <c r="R12" s="111">
        <v>0</v>
      </c>
      <c r="S12" s="111">
        <f>+R12*各種係数!E11</f>
        <v>0</v>
      </c>
      <c r="T12" s="111">
        <f>+R12*各種係数!F11</f>
        <v>0</v>
      </c>
      <c r="U12" s="111">
        <f t="shared" si="0"/>
        <v>0</v>
      </c>
      <c r="V12" s="111">
        <f t="shared" si="1"/>
        <v>0</v>
      </c>
      <c r="W12" s="111">
        <f t="shared" si="2"/>
        <v>0</v>
      </c>
      <c r="X12" s="111">
        <f>+D12*各種係数!H11*各種係数!$L$5</f>
        <v>0</v>
      </c>
      <c r="Y12" s="111">
        <f>+J12*各種係数!H11*各種係数!$L$5</f>
        <v>0</v>
      </c>
      <c r="Z12" s="111">
        <f>+R12*各種係数!H11*各種係数!$L$5</f>
        <v>0</v>
      </c>
      <c r="AA12" s="111">
        <f t="shared" si="3"/>
        <v>0</v>
      </c>
      <c r="AB12" s="111">
        <f>+D12*各種係数!I11*各種係数!$L$5</f>
        <v>0</v>
      </c>
      <c r="AC12" s="111">
        <f>+J12*各種係数!I11*各種係数!$L$5</f>
        <v>0</v>
      </c>
      <c r="AD12" s="111">
        <f>+R12*各種係数!I11*各種係数!$L$5</f>
        <v>0</v>
      </c>
      <c r="AE12" s="111">
        <f t="shared" si="4"/>
        <v>0</v>
      </c>
    </row>
    <row r="13" spans="1:31">
      <c r="A13" s="81">
        <v>21</v>
      </c>
      <c r="B13" s="56" t="s">
        <v>8</v>
      </c>
      <c r="C13" s="538"/>
      <c r="D13" s="538"/>
      <c r="E13" s="538"/>
      <c r="F13" s="538"/>
      <c r="G13" s="111">
        <f>建設_投入分析!BV14</f>
        <v>0</v>
      </c>
      <c r="H13" s="111">
        <f>+G13*各種係数!D12</f>
        <v>0</v>
      </c>
      <c r="I13" s="111">
        <f>+G13*各種係数!C12</f>
        <v>0</v>
      </c>
      <c r="J13" s="111">
        <v>0</v>
      </c>
      <c r="K13" s="111">
        <f>+J13*各種係数!E12</f>
        <v>0</v>
      </c>
      <c r="L13" s="111">
        <f>+J13*各種係数!F12</f>
        <v>0</v>
      </c>
      <c r="M13" s="111"/>
      <c r="N13" s="111"/>
      <c r="O13" s="111">
        <f>+$N$41*各種係数!G12</f>
        <v>0</v>
      </c>
      <c r="P13" s="111">
        <f>+O13*各種係数!D12</f>
        <v>0</v>
      </c>
      <c r="Q13" s="111">
        <f>+O13*各種係数!C12</f>
        <v>0</v>
      </c>
      <c r="R13" s="111">
        <v>0</v>
      </c>
      <c r="S13" s="111">
        <f>+R13*各種係数!E12</f>
        <v>0</v>
      </c>
      <c r="T13" s="111">
        <f>+R13*各種係数!F12</f>
        <v>0</v>
      </c>
      <c r="U13" s="111">
        <f t="shared" si="0"/>
        <v>0</v>
      </c>
      <c r="V13" s="111">
        <f t="shared" si="1"/>
        <v>0</v>
      </c>
      <c r="W13" s="111">
        <f t="shared" si="2"/>
        <v>0</v>
      </c>
      <c r="X13" s="111">
        <f>+D13*各種係数!H12*各種係数!$L$5</f>
        <v>0</v>
      </c>
      <c r="Y13" s="111">
        <f>+J13*各種係数!H12*各種係数!$L$5</f>
        <v>0</v>
      </c>
      <c r="Z13" s="111">
        <f>+R13*各種係数!H12*各種係数!$L$5</f>
        <v>0</v>
      </c>
      <c r="AA13" s="111">
        <f t="shared" si="3"/>
        <v>0</v>
      </c>
      <c r="AB13" s="111">
        <f>+D13*各種係数!I12*各種係数!$L$5</f>
        <v>0</v>
      </c>
      <c r="AC13" s="111">
        <f>+J13*各種係数!I12*各種係数!$L$5</f>
        <v>0</v>
      </c>
      <c r="AD13" s="111">
        <f>+R13*各種係数!I12*各種係数!$L$5</f>
        <v>0</v>
      </c>
      <c r="AE13" s="111">
        <f t="shared" si="4"/>
        <v>0</v>
      </c>
    </row>
    <row r="14" spans="1:31">
      <c r="A14" s="83">
        <v>25</v>
      </c>
      <c r="B14" s="58" t="s">
        <v>9</v>
      </c>
      <c r="C14" s="540"/>
      <c r="D14" s="540"/>
      <c r="E14" s="540"/>
      <c r="F14" s="540"/>
      <c r="G14" s="113">
        <f>建設_投入分析!BV15</f>
        <v>0</v>
      </c>
      <c r="H14" s="113">
        <f>+G14*各種係数!D13</f>
        <v>0</v>
      </c>
      <c r="I14" s="113">
        <f>+G14*各種係数!C13</f>
        <v>0</v>
      </c>
      <c r="J14" s="113">
        <v>0</v>
      </c>
      <c r="K14" s="113">
        <f>+J14*各種係数!E13</f>
        <v>0</v>
      </c>
      <c r="L14" s="113">
        <f>+J14*各種係数!F13</f>
        <v>0</v>
      </c>
      <c r="M14" s="113"/>
      <c r="N14" s="113"/>
      <c r="O14" s="113">
        <f>+$N$41*各種係数!G13</f>
        <v>0</v>
      </c>
      <c r="P14" s="113">
        <f>+O14*各種係数!D13</f>
        <v>0</v>
      </c>
      <c r="Q14" s="113">
        <f>+O14*各種係数!C13</f>
        <v>0</v>
      </c>
      <c r="R14" s="113">
        <v>0</v>
      </c>
      <c r="S14" s="113">
        <f>+R14*各種係数!E13</f>
        <v>0</v>
      </c>
      <c r="T14" s="113">
        <f>+R14*各種係数!F13</f>
        <v>0</v>
      </c>
      <c r="U14" s="113">
        <f t="shared" si="0"/>
        <v>0</v>
      </c>
      <c r="V14" s="113">
        <f t="shared" si="1"/>
        <v>0</v>
      </c>
      <c r="W14" s="113">
        <f t="shared" si="2"/>
        <v>0</v>
      </c>
      <c r="X14" s="113">
        <f>+D14*各種係数!H13*各種係数!$L$5</f>
        <v>0</v>
      </c>
      <c r="Y14" s="113">
        <f>+J14*各種係数!H13*各種係数!$L$5</f>
        <v>0</v>
      </c>
      <c r="Z14" s="113">
        <f>+R14*各種係数!H13*各種係数!$L$5</f>
        <v>0</v>
      </c>
      <c r="AA14" s="113">
        <f t="shared" si="3"/>
        <v>0</v>
      </c>
      <c r="AB14" s="113">
        <f>+D14*各種係数!I13*各種係数!$L$5</f>
        <v>0</v>
      </c>
      <c r="AC14" s="113">
        <f>+J14*各種係数!I13*各種係数!$L$5</f>
        <v>0</v>
      </c>
      <c r="AD14" s="113">
        <f>+R14*各種係数!I13*各種係数!$L$5</f>
        <v>0</v>
      </c>
      <c r="AE14" s="113">
        <f t="shared" si="4"/>
        <v>0</v>
      </c>
    </row>
    <row r="15" spans="1:31">
      <c r="A15" s="81">
        <v>26</v>
      </c>
      <c r="B15" s="56" t="s">
        <v>10</v>
      </c>
      <c r="C15" s="538"/>
      <c r="D15" s="538"/>
      <c r="E15" s="538"/>
      <c r="F15" s="538"/>
      <c r="G15" s="111">
        <f>建設_投入分析!BV16</f>
        <v>0</v>
      </c>
      <c r="H15" s="111">
        <f>+G15*各種係数!D14</f>
        <v>0</v>
      </c>
      <c r="I15" s="111">
        <f>+G15*各種係数!C14</f>
        <v>0</v>
      </c>
      <c r="J15" s="111">
        <v>0</v>
      </c>
      <c r="K15" s="111">
        <f>+J15*各種係数!E14</f>
        <v>0</v>
      </c>
      <c r="L15" s="111">
        <f>+J15*各種係数!F14</f>
        <v>0</v>
      </c>
      <c r="M15" s="111"/>
      <c r="N15" s="111"/>
      <c r="O15" s="111">
        <f>+$N$41*各種係数!G14</f>
        <v>0</v>
      </c>
      <c r="P15" s="111">
        <f>+O15*各種係数!D14</f>
        <v>0</v>
      </c>
      <c r="Q15" s="111">
        <f>+O15*各種係数!C14</f>
        <v>0</v>
      </c>
      <c r="R15" s="111">
        <v>0</v>
      </c>
      <c r="S15" s="111">
        <f>+R15*各種係数!E14</f>
        <v>0</v>
      </c>
      <c r="T15" s="111">
        <f>+R15*各種係数!F14</f>
        <v>0</v>
      </c>
      <c r="U15" s="111">
        <f t="shared" si="0"/>
        <v>0</v>
      </c>
      <c r="V15" s="111">
        <f t="shared" si="1"/>
        <v>0</v>
      </c>
      <c r="W15" s="111">
        <f t="shared" si="2"/>
        <v>0</v>
      </c>
      <c r="X15" s="111">
        <f>+D15*各種係数!H14*各種係数!$L$5</f>
        <v>0</v>
      </c>
      <c r="Y15" s="111">
        <f>+J15*各種係数!H14*各種係数!$L$5</f>
        <v>0</v>
      </c>
      <c r="Z15" s="111">
        <f>+R15*各種係数!H14*各種係数!$L$5</f>
        <v>0</v>
      </c>
      <c r="AA15" s="111">
        <f t="shared" si="3"/>
        <v>0</v>
      </c>
      <c r="AB15" s="111">
        <f>+D15*各種係数!I14*各種係数!$L$5</f>
        <v>0</v>
      </c>
      <c r="AC15" s="111">
        <f>+J15*各種係数!I14*各種係数!$L$5</f>
        <v>0</v>
      </c>
      <c r="AD15" s="111">
        <f>+R15*各種係数!I14*各種係数!$L$5</f>
        <v>0</v>
      </c>
      <c r="AE15" s="111">
        <f t="shared" si="4"/>
        <v>0</v>
      </c>
    </row>
    <row r="16" spans="1:31">
      <c r="A16" s="81">
        <v>27</v>
      </c>
      <c r="B16" s="56" t="s">
        <v>11</v>
      </c>
      <c r="C16" s="538"/>
      <c r="D16" s="538"/>
      <c r="E16" s="538"/>
      <c r="F16" s="538"/>
      <c r="G16" s="111">
        <f>建設_投入分析!BV17</f>
        <v>0</v>
      </c>
      <c r="H16" s="111">
        <f>+G16*各種係数!D15</f>
        <v>0</v>
      </c>
      <c r="I16" s="111">
        <f>+G16*各種係数!C15</f>
        <v>0</v>
      </c>
      <c r="J16" s="111">
        <v>0</v>
      </c>
      <c r="K16" s="111">
        <f>+J16*各種係数!E15</f>
        <v>0</v>
      </c>
      <c r="L16" s="111">
        <f>+J16*各種係数!F15</f>
        <v>0</v>
      </c>
      <c r="M16" s="111"/>
      <c r="N16" s="111"/>
      <c r="O16" s="111">
        <f>+$N$41*各種係数!G15</f>
        <v>0</v>
      </c>
      <c r="P16" s="111">
        <f>+O16*各種係数!D15</f>
        <v>0</v>
      </c>
      <c r="Q16" s="111">
        <f>+O16*各種係数!C15</f>
        <v>0</v>
      </c>
      <c r="R16" s="111">
        <v>0</v>
      </c>
      <c r="S16" s="111">
        <f>+R16*各種係数!E15</f>
        <v>0</v>
      </c>
      <c r="T16" s="111">
        <f>+R16*各種係数!F15</f>
        <v>0</v>
      </c>
      <c r="U16" s="111">
        <f t="shared" si="0"/>
        <v>0</v>
      </c>
      <c r="V16" s="111">
        <f t="shared" si="1"/>
        <v>0</v>
      </c>
      <c r="W16" s="111">
        <f t="shared" si="2"/>
        <v>0</v>
      </c>
      <c r="X16" s="111">
        <f>+D16*各種係数!H15*各種係数!$L$5</f>
        <v>0</v>
      </c>
      <c r="Y16" s="111">
        <f>+J16*各種係数!H15*各種係数!$L$5</f>
        <v>0</v>
      </c>
      <c r="Z16" s="111">
        <f>+R16*各種係数!H15*各種係数!$L$5</f>
        <v>0</v>
      </c>
      <c r="AA16" s="111">
        <f t="shared" si="3"/>
        <v>0</v>
      </c>
      <c r="AB16" s="111">
        <f>+D16*各種係数!I15*各種係数!$L$5</f>
        <v>0</v>
      </c>
      <c r="AC16" s="111">
        <f>+J16*各種係数!I15*各種係数!$L$5</f>
        <v>0</v>
      </c>
      <c r="AD16" s="111">
        <f>+R16*各種係数!I15*各種係数!$L$5</f>
        <v>0</v>
      </c>
      <c r="AE16" s="111">
        <f t="shared" si="4"/>
        <v>0</v>
      </c>
    </row>
    <row r="17" spans="1:31">
      <c r="A17" s="81">
        <v>28</v>
      </c>
      <c r="B17" s="56" t="s">
        <v>12</v>
      </c>
      <c r="C17" s="538"/>
      <c r="D17" s="538"/>
      <c r="E17" s="538"/>
      <c r="F17" s="538"/>
      <c r="G17" s="111">
        <f>建設_投入分析!BV18</f>
        <v>0</v>
      </c>
      <c r="H17" s="111">
        <f>+G17*各種係数!D16</f>
        <v>0</v>
      </c>
      <c r="I17" s="111">
        <f>+G17*各種係数!C16</f>
        <v>0</v>
      </c>
      <c r="J17" s="111">
        <v>0</v>
      </c>
      <c r="K17" s="111">
        <f>+J17*各種係数!E16</f>
        <v>0</v>
      </c>
      <c r="L17" s="111">
        <f>+J17*各種係数!F16</f>
        <v>0</v>
      </c>
      <c r="M17" s="111"/>
      <c r="N17" s="111"/>
      <c r="O17" s="111">
        <f>+$N$41*各種係数!G16</f>
        <v>0</v>
      </c>
      <c r="P17" s="111">
        <f>+O17*各種係数!D16</f>
        <v>0</v>
      </c>
      <c r="Q17" s="111">
        <f>+O17*各種係数!C16</f>
        <v>0</v>
      </c>
      <c r="R17" s="111">
        <v>0</v>
      </c>
      <c r="S17" s="111">
        <f>+R17*各種係数!E16</f>
        <v>0</v>
      </c>
      <c r="T17" s="111">
        <f>+R17*各種係数!F16</f>
        <v>0</v>
      </c>
      <c r="U17" s="111">
        <f t="shared" si="0"/>
        <v>0</v>
      </c>
      <c r="V17" s="111">
        <f t="shared" si="1"/>
        <v>0</v>
      </c>
      <c r="W17" s="111">
        <f t="shared" si="2"/>
        <v>0</v>
      </c>
      <c r="X17" s="111">
        <f>+D17*各種係数!H16*各種係数!$L$5</f>
        <v>0</v>
      </c>
      <c r="Y17" s="111">
        <f>+J17*各種係数!H16*各種係数!$L$5</f>
        <v>0</v>
      </c>
      <c r="Z17" s="111">
        <f>+R17*各種係数!H16*各種係数!$L$5</f>
        <v>0</v>
      </c>
      <c r="AA17" s="111">
        <f t="shared" si="3"/>
        <v>0</v>
      </c>
      <c r="AB17" s="111">
        <f>+D17*各種係数!I16*各種係数!$L$5</f>
        <v>0</v>
      </c>
      <c r="AC17" s="111">
        <f>+J17*各種係数!I16*各種係数!$L$5</f>
        <v>0</v>
      </c>
      <c r="AD17" s="111">
        <f>+R17*各種係数!I16*各種係数!$L$5</f>
        <v>0</v>
      </c>
      <c r="AE17" s="111">
        <f t="shared" si="4"/>
        <v>0</v>
      </c>
    </row>
    <row r="18" spans="1:31">
      <c r="A18" s="81">
        <v>29</v>
      </c>
      <c r="B18" s="56" t="s">
        <v>13</v>
      </c>
      <c r="C18" s="538"/>
      <c r="D18" s="538"/>
      <c r="E18" s="538"/>
      <c r="F18" s="538"/>
      <c r="G18" s="111">
        <f>建設_投入分析!BV19</f>
        <v>0</v>
      </c>
      <c r="H18" s="111">
        <f>+G18*各種係数!D17</f>
        <v>0</v>
      </c>
      <c r="I18" s="111">
        <f>+G18*各種係数!C17</f>
        <v>0</v>
      </c>
      <c r="J18" s="111">
        <v>0</v>
      </c>
      <c r="K18" s="111">
        <f>+J18*各種係数!E17</f>
        <v>0</v>
      </c>
      <c r="L18" s="111">
        <f>+J18*各種係数!F17</f>
        <v>0</v>
      </c>
      <c r="M18" s="111"/>
      <c r="N18" s="111"/>
      <c r="O18" s="111">
        <f>+$N$41*各種係数!G17</f>
        <v>0</v>
      </c>
      <c r="P18" s="111">
        <f>+O18*各種係数!D17</f>
        <v>0</v>
      </c>
      <c r="Q18" s="111">
        <f>+O18*各種係数!C17</f>
        <v>0</v>
      </c>
      <c r="R18" s="111">
        <v>0</v>
      </c>
      <c r="S18" s="111">
        <f>+R18*各種係数!E17</f>
        <v>0</v>
      </c>
      <c r="T18" s="111">
        <f>+R18*各種係数!F17</f>
        <v>0</v>
      </c>
      <c r="U18" s="111">
        <f t="shared" si="0"/>
        <v>0</v>
      </c>
      <c r="V18" s="111">
        <f t="shared" si="1"/>
        <v>0</v>
      </c>
      <c r="W18" s="111">
        <f t="shared" si="2"/>
        <v>0</v>
      </c>
      <c r="X18" s="111">
        <f>+D18*各種係数!H17*各種係数!$L$5</f>
        <v>0</v>
      </c>
      <c r="Y18" s="111">
        <f>+J18*各種係数!H17*各種係数!$L$5</f>
        <v>0</v>
      </c>
      <c r="Z18" s="111">
        <f>+R18*各種係数!H17*各種係数!$L$5</f>
        <v>0</v>
      </c>
      <c r="AA18" s="111">
        <f t="shared" si="3"/>
        <v>0</v>
      </c>
      <c r="AB18" s="111">
        <f>+D18*各種係数!I17*各種係数!$L$5</f>
        <v>0</v>
      </c>
      <c r="AC18" s="111">
        <f>+J18*各種係数!I17*各種係数!$L$5</f>
        <v>0</v>
      </c>
      <c r="AD18" s="111">
        <f>+R18*各種係数!I17*各種係数!$L$5</f>
        <v>0</v>
      </c>
      <c r="AE18" s="111">
        <f t="shared" si="4"/>
        <v>0</v>
      </c>
    </row>
    <row r="19" spans="1:31">
      <c r="A19" s="81">
        <v>32</v>
      </c>
      <c r="B19" s="56" t="s">
        <v>16</v>
      </c>
      <c r="C19" s="538"/>
      <c r="D19" s="538"/>
      <c r="E19" s="538"/>
      <c r="F19" s="538"/>
      <c r="G19" s="111">
        <f>建設_投入分析!BV20</f>
        <v>0</v>
      </c>
      <c r="H19" s="111">
        <f>+G19*各種係数!D18</f>
        <v>0</v>
      </c>
      <c r="I19" s="111">
        <f>+G19*各種係数!C18</f>
        <v>0</v>
      </c>
      <c r="J19" s="111">
        <v>0</v>
      </c>
      <c r="K19" s="111">
        <f>+J19*各種係数!E18</f>
        <v>0</v>
      </c>
      <c r="L19" s="111">
        <f>+J19*各種係数!F18</f>
        <v>0</v>
      </c>
      <c r="M19" s="111"/>
      <c r="N19" s="111"/>
      <c r="O19" s="111">
        <f>+$N$41*各種係数!G18</f>
        <v>0</v>
      </c>
      <c r="P19" s="111">
        <f>+O19*各種係数!D18</f>
        <v>0</v>
      </c>
      <c r="Q19" s="111">
        <f>+O19*各種係数!C18</f>
        <v>0</v>
      </c>
      <c r="R19" s="111">
        <v>0</v>
      </c>
      <c r="S19" s="111">
        <f>+R19*各種係数!E18</f>
        <v>0</v>
      </c>
      <c r="T19" s="111">
        <f>+R19*各種係数!F18</f>
        <v>0</v>
      </c>
      <c r="U19" s="111">
        <f t="shared" si="0"/>
        <v>0</v>
      </c>
      <c r="V19" s="111">
        <f t="shared" si="1"/>
        <v>0</v>
      </c>
      <c r="W19" s="111">
        <f t="shared" si="2"/>
        <v>0</v>
      </c>
      <c r="X19" s="111">
        <f>+D19*各種係数!H18*各種係数!$L$5</f>
        <v>0</v>
      </c>
      <c r="Y19" s="111">
        <f>+J19*各種係数!H18*各種係数!$L$5</f>
        <v>0</v>
      </c>
      <c r="Z19" s="111">
        <f>+R19*各種係数!H18*各種係数!$L$5</f>
        <v>0</v>
      </c>
      <c r="AA19" s="111">
        <f t="shared" si="3"/>
        <v>0</v>
      </c>
      <c r="AB19" s="111">
        <f>+D19*各種係数!I18*各種係数!$L$5</f>
        <v>0</v>
      </c>
      <c r="AC19" s="111">
        <f>+J19*各種係数!I18*各種係数!$L$5</f>
        <v>0</v>
      </c>
      <c r="AD19" s="111">
        <f>+R19*各種係数!I18*各種係数!$L$5</f>
        <v>0</v>
      </c>
      <c r="AE19" s="111">
        <f t="shared" si="4"/>
        <v>0</v>
      </c>
    </row>
    <row r="20" spans="1:31">
      <c r="A20" s="82">
        <v>33</v>
      </c>
      <c r="B20" s="57" t="s">
        <v>14</v>
      </c>
      <c r="C20" s="539"/>
      <c r="D20" s="539"/>
      <c r="E20" s="539"/>
      <c r="F20" s="539"/>
      <c r="G20" s="112">
        <f>建設_投入分析!BV21</f>
        <v>0</v>
      </c>
      <c r="H20" s="112">
        <f>+G20*各種係数!D19</f>
        <v>0</v>
      </c>
      <c r="I20" s="112">
        <f>+G20*各種係数!C19</f>
        <v>0</v>
      </c>
      <c r="J20" s="112">
        <v>0</v>
      </c>
      <c r="K20" s="112">
        <f>+J20*各種係数!E19</f>
        <v>0</v>
      </c>
      <c r="L20" s="112">
        <f>+J20*各種係数!F19</f>
        <v>0</v>
      </c>
      <c r="M20" s="112"/>
      <c r="N20" s="112"/>
      <c r="O20" s="112">
        <f>+$N$41*各種係数!G19</f>
        <v>0</v>
      </c>
      <c r="P20" s="112">
        <f>+O20*各種係数!D19</f>
        <v>0</v>
      </c>
      <c r="Q20" s="112">
        <f>+O20*各種係数!C19</f>
        <v>0</v>
      </c>
      <c r="R20" s="112">
        <v>0</v>
      </c>
      <c r="S20" s="112">
        <f>+R20*各種係数!E19</f>
        <v>0</v>
      </c>
      <c r="T20" s="112">
        <f>+R20*各種係数!F19</f>
        <v>0</v>
      </c>
      <c r="U20" s="112">
        <f t="shared" si="0"/>
        <v>0</v>
      </c>
      <c r="V20" s="112">
        <f t="shared" si="1"/>
        <v>0</v>
      </c>
      <c r="W20" s="112">
        <f t="shared" si="2"/>
        <v>0</v>
      </c>
      <c r="X20" s="112">
        <f>+D20*各種係数!H19*各種係数!$L$5</f>
        <v>0</v>
      </c>
      <c r="Y20" s="112">
        <f>+J20*各種係数!H19*各種係数!$L$5</f>
        <v>0</v>
      </c>
      <c r="Z20" s="112">
        <f>+R20*各種係数!H19*各種係数!$L$5</f>
        <v>0</v>
      </c>
      <c r="AA20" s="112">
        <f t="shared" si="3"/>
        <v>0</v>
      </c>
      <c r="AB20" s="112">
        <f>+D20*各種係数!I19*各種係数!$L$5</f>
        <v>0</v>
      </c>
      <c r="AC20" s="112">
        <f>+J20*各種係数!I19*各種係数!$L$5</f>
        <v>0</v>
      </c>
      <c r="AD20" s="112">
        <f>+R20*各種係数!I19*各種係数!$L$5</f>
        <v>0</v>
      </c>
      <c r="AE20" s="112">
        <f t="shared" si="4"/>
        <v>0</v>
      </c>
    </row>
    <row r="21" spans="1:31">
      <c r="A21" s="81">
        <v>34</v>
      </c>
      <c r="B21" s="56" t="s">
        <v>15</v>
      </c>
      <c r="C21" s="538"/>
      <c r="D21" s="538"/>
      <c r="E21" s="538"/>
      <c r="F21" s="538"/>
      <c r="G21" s="111">
        <f>建設_投入分析!BV22</f>
        <v>0</v>
      </c>
      <c r="H21" s="111">
        <f>+G21*各種係数!D20</f>
        <v>0</v>
      </c>
      <c r="I21" s="111">
        <f>+G21*各種係数!C20</f>
        <v>0</v>
      </c>
      <c r="J21" s="111">
        <v>0</v>
      </c>
      <c r="K21" s="111">
        <f>+J21*各種係数!E20</f>
        <v>0</v>
      </c>
      <c r="L21" s="111">
        <f>+J21*各種係数!F20</f>
        <v>0</v>
      </c>
      <c r="M21" s="111"/>
      <c r="N21" s="111"/>
      <c r="O21" s="111">
        <f>+$N$41*各種係数!G20</f>
        <v>0</v>
      </c>
      <c r="P21" s="111">
        <f>+O21*各種係数!D20</f>
        <v>0</v>
      </c>
      <c r="Q21" s="111">
        <f>+O21*各種係数!C20</f>
        <v>0</v>
      </c>
      <c r="R21" s="111">
        <v>0</v>
      </c>
      <c r="S21" s="111">
        <f>+R21*各種係数!E20</f>
        <v>0</v>
      </c>
      <c r="T21" s="111">
        <f>+R21*各種係数!F20</f>
        <v>0</v>
      </c>
      <c r="U21" s="111">
        <f t="shared" si="0"/>
        <v>0</v>
      </c>
      <c r="V21" s="111">
        <f t="shared" si="1"/>
        <v>0</v>
      </c>
      <c r="W21" s="111">
        <f t="shared" si="2"/>
        <v>0</v>
      </c>
      <c r="X21" s="111">
        <f>+D21*各種係数!H20*各種係数!$L$5</f>
        <v>0</v>
      </c>
      <c r="Y21" s="111">
        <f>+J21*各種係数!H20*各種係数!$L$5</f>
        <v>0</v>
      </c>
      <c r="Z21" s="111">
        <f>+R21*各種係数!H20*各種係数!$L$5</f>
        <v>0</v>
      </c>
      <c r="AA21" s="111">
        <f t="shared" si="3"/>
        <v>0</v>
      </c>
      <c r="AB21" s="111">
        <f>+D21*各種係数!I20*各種係数!$L$5</f>
        <v>0</v>
      </c>
      <c r="AC21" s="111">
        <f>+J21*各種係数!I20*各種係数!$L$5</f>
        <v>0</v>
      </c>
      <c r="AD21" s="111">
        <f>+R21*各種係数!I20*各種係数!$L$5</f>
        <v>0</v>
      </c>
      <c r="AE21" s="111">
        <f t="shared" si="4"/>
        <v>0</v>
      </c>
    </row>
    <row r="22" spans="1:31">
      <c r="A22" s="81">
        <v>35</v>
      </c>
      <c r="B22" s="56" t="s">
        <v>17</v>
      </c>
      <c r="C22" s="538"/>
      <c r="D22" s="538"/>
      <c r="E22" s="538"/>
      <c r="F22" s="538"/>
      <c r="G22" s="111">
        <f>建設_投入分析!BV23</f>
        <v>0</v>
      </c>
      <c r="H22" s="111">
        <f>+G22*各種係数!D21</f>
        <v>0</v>
      </c>
      <c r="I22" s="111">
        <f>+G22*各種係数!C21</f>
        <v>0</v>
      </c>
      <c r="J22" s="111">
        <v>0</v>
      </c>
      <c r="K22" s="111">
        <f>+J22*各種係数!E21</f>
        <v>0</v>
      </c>
      <c r="L22" s="111">
        <f>+J22*各種係数!F21</f>
        <v>0</v>
      </c>
      <c r="M22" s="111"/>
      <c r="N22" s="111"/>
      <c r="O22" s="111">
        <f>+$N$41*各種係数!G21</f>
        <v>0</v>
      </c>
      <c r="P22" s="111">
        <f>+O22*各種係数!D21</f>
        <v>0</v>
      </c>
      <c r="Q22" s="111">
        <f>+O22*各種係数!C21</f>
        <v>0</v>
      </c>
      <c r="R22" s="111">
        <v>0</v>
      </c>
      <c r="S22" s="111">
        <f>+R22*各種係数!E21</f>
        <v>0</v>
      </c>
      <c r="T22" s="111">
        <f>+R22*各種係数!F21</f>
        <v>0</v>
      </c>
      <c r="U22" s="111">
        <f t="shared" si="0"/>
        <v>0</v>
      </c>
      <c r="V22" s="111">
        <f t="shared" si="1"/>
        <v>0</v>
      </c>
      <c r="W22" s="111">
        <f t="shared" si="2"/>
        <v>0</v>
      </c>
      <c r="X22" s="111">
        <f>+D22*各種係数!H21*各種係数!$L$5</f>
        <v>0</v>
      </c>
      <c r="Y22" s="111">
        <f>+J22*各種係数!H21*各種係数!$L$5</f>
        <v>0</v>
      </c>
      <c r="Z22" s="111">
        <f>+R22*各種係数!H21*各種係数!$L$5</f>
        <v>0</v>
      </c>
      <c r="AA22" s="111">
        <f t="shared" si="3"/>
        <v>0</v>
      </c>
      <c r="AB22" s="111">
        <f>+D22*各種係数!I21*各種係数!$L$5</f>
        <v>0</v>
      </c>
      <c r="AC22" s="111">
        <f>+J22*各種係数!I21*各種係数!$L$5</f>
        <v>0</v>
      </c>
      <c r="AD22" s="111">
        <f>+R22*各種係数!I21*各種係数!$L$5</f>
        <v>0</v>
      </c>
      <c r="AE22" s="111">
        <f t="shared" si="4"/>
        <v>0</v>
      </c>
    </row>
    <row r="23" spans="1:31">
      <c r="A23" s="81">
        <v>39</v>
      </c>
      <c r="B23" s="56" t="s">
        <v>18</v>
      </c>
      <c r="C23" s="538"/>
      <c r="D23" s="538"/>
      <c r="E23" s="538"/>
      <c r="F23" s="538"/>
      <c r="G23" s="111">
        <f>建設_投入分析!BV24</f>
        <v>0</v>
      </c>
      <c r="H23" s="111">
        <f>+G23*各種係数!D22</f>
        <v>0</v>
      </c>
      <c r="I23" s="111">
        <f>+G23*各種係数!C22</f>
        <v>0</v>
      </c>
      <c r="J23" s="111">
        <v>0</v>
      </c>
      <c r="K23" s="111">
        <f>+J23*各種係数!E22</f>
        <v>0</v>
      </c>
      <c r="L23" s="111">
        <f>+J23*各種係数!F22</f>
        <v>0</v>
      </c>
      <c r="M23" s="111"/>
      <c r="N23" s="111"/>
      <c r="O23" s="111">
        <f>+$N$41*各種係数!G22</f>
        <v>0</v>
      </c>
      <c r="P23" s="111">
        <f>+O23*各種係数!D22</f>
        <v>0</v>
      </c>
      <c r="Q23" s="111">
        <f>+O23*各種係数!C22</f>
        <v>0</v>
      </c>
      <c r="R23" s="111">
        <v>0</v>
      </c>
      <c r="S23" s="111">
        <f>+R23*各種係数!E22</f>
        <v>0</v>
      </c>
      <c r="T23" s="111">
        <f>+R23*各種係数!F22</f>
        <v>0</v>
      </c>
      <c r="U23" s="111">
        <f t="shared" si="0"/>
        <v>0</v>
      </c>
      <c r="V23" s="111">
        <f t="shared" si="1"/>
        <v>0</v>
      </c>
      <c r="W23" s="111">
        <f t="shared" si="2"/>
        <v>0</v>
      </c>
      <c r="X23" s="111">
        <f>+D23*各種係数!H22*各種係数!$L$5</f>
        <v>0</v>
      </c>
      <c r="Y23" s="111">
        <f>+J23*各種係数!H22*各種係数!$L$5</f>
        <v>0</v>
      </c>
      <c r="Z23" s="111">
        <f>+R23*各種係数!H22*各種係数!$L$5</f>
        <v>0</v>
      </c>
      <c r="AA23" s="111">
        <f t="shared" si="3"/>
        <v>0</v>
      </c>
      <c r="AB23" s="111">
        <f>+D23*各種係数!I22*各種係数!$L$5</f>
        <v>0</v>
      </c>
      <c r="AC23" s="111">
        <f>+J23*各種係数!I22*各種係数!$L$5</f>
        <v>0</v>
      </c>
      <c r="AD23" s="111">
        <f>+R23*各種係数!I22*各種係数!$L$5</f>
        <v>0</v>
      </c>
      <c r="AE23" s="111">
        <f t="shared" si="4"/>
        <v>0</v>
      </c>
    </row>
    <row r="24" spans="1:31">
      <c r="A24" s="83">
        <v>41</v>
      </c>
      <c r="B24" s="58" t="s">
        <v>19</v>
      </c>
      <c r="C24" s="113">
        <f>建設_投入分析!BV4</f>
        <v>0</v>
      </c>
      <c r="D24" s="113">
        <f>建設_投入分析!BV5</f>
        <v>0</v>
      </c>
      <c r="E24" s="113">
        <f>建設_投入分析!BV49</f>
        <v>0</v>
      </c>
      <c r="F24" s="113">
        <f>建設_投入分析!BV44</f>
        <v>0</v>
      </c>
      <c r="G24" s="113">
        <f>建設_投入分析!BV25</f>
        <v>0</v>
      </c>
      <c r="H24" s="113">
        <f>+G24*各種係数!D23</f>
        <v>0</v>
      </c>
      <c r="I24" s="113">
        <f>+G24*各種係数!C23</f>
        <v>0</v>
      </c>
      <c r="J24" s="113">
        <v>0</v>
      </c>
      <c r="K24" s="113">
        <f>+J24*各種係数!E23</f>
        <v>0</v>
      </c>
      <c r="L24" s="113">
        <f>+J24*各種係数!F23</f>
        <v>0</v>
      </c>
      <c r="M24" s="113"/>
      <c r="N24" s="113"/>
      <c r="O24" s="113">
        <f>+$N$41*各種係数!G23</f>
        <v>0</v>
      </c>
      <c r="P24" s="113">
        <f>+O24*各種係数!D23</f>
        <v>0</v>
      </c>
      <c r="Q24" s="113">
        <f>+O24*各種係数!C23</f>
        <v>0</v>
      </c>
      <c r="R24" s="113">
        <v>0</v>
      </c>
      <c r="S24" s="113">
        <f>+R24*各種係数!E23</f>
        <v>0</v>
      </c>
      <c r="T24" s="113">
        <f>+R24*各種係数!F23</f>
        <v>0</v>
      </c>
      <c r="U24" s="113">
        <f t="shared" si="0"/>
        <v>0</v>
      </c>
      <c r="V24" s="113">
        <f t="shared" si="1"/>
        <v>0</v>
      </c>
      <c r="W24" s="113">
        <f t="shared" si="2"/>
        <v>0</v>
      </c>
      <c r="X24" s="113">
        <f>+D24*各種係数!H23*各種係数!$L$5</f>
        <v>0</v>
      </c>
      <c r="Y24" s="113">
        <f>+J24*各種係数!H23*各種係数!$L$5</f>
        <v>0</v>
      </c>
      <c r="Z24" s="113">
        <f>+R24*各種係数!H23*各種係数!$L$5</f>
        <v>0</v>
      </c>
      <c r="AA24" s="113">
        <f t="shared" si="3"/>
        <v>0</v>
      </c>
      <c r="AB24" s="113">
        <f>+D24*各種係数!I23*各種係数!$L$5</f>
        <v>0</v>
      </c>
      <c r="AC24" s="113">
        <f>+J24*各種係数!I23*各種係数!$L$5</f>
        <v>0</v>
      </c>
      <c r="AD24" s="113">
        <f>+R24*各種係数!I23*各種係数!$L$5</f>
        <v>0</v>
      </c>
      <c r="AE24" s="113">
        <f t="shared" si="4"/>
        <v>0</v>
      </c>
    </row>
    <row r="25" spans="1:31">
      <c r="A25" s="81">
        <v>46</v>
      </c>
      <c r="B25" s="56" t="s">
        <v>20</v>
      </c>
      <c r="C25" s="538"/>
      <c r="D25" s="538"/>
      <c r="E25" s="538"/>
      <c r="F25" s="538"/>
      <c r="G25" s="111">
        <f>建設_投入分析!BV26</f>
        <v>0</v>
      </c>
      <c r="H25" s="111">
        <f>+G25*各種係数!D24</f>
        <v>0</v>
      </c>
      <c r="I25" s="111">
        <f>+G25*各種係数!C24</f>
        <v>0</v>
      </c>
      <c r="J25" s="111">
        <v>0</v>
      </c>
      <c r="K25" s="111">
        <f>+J25*各種係数!E24</f>
        <v>0</v>
      </c>
      <c r="L25" s="111">
        <f>+J25*各種係数!F24</f>
        <v>0</v>
      </c>
      <c r="M25" s="111"/>
      <c r="N25" s="111"/>
      <c r="O25" s="111">
        <f>+$N$41*各種係数!G24</f>
        <v>0</v>
      </c>
      <c r="P25" s="111">
        <f>+O25*各種係数!D24</f>
        <v>0</v>
      </c>
      <c r="Q25" s="111">
        <f>+O25*各種係数!C24</f>
        <v>0</v>
      </c>
      <c r="R25" s="111">
        <v>0</v>
      </c>
      <c r="S25" s="111">
        <f>+R25*各種係数!E24</f>
        <v>0</v>
      </c>
      <c r="T25" s="111">
        <f>+R25*各種係数!F24</f>
        <v>0</v>
      </c>
      <c r="U25" s="111">
        <f t="shared" si="0"/>
        <v>0</v>
      </c>
      <c r="V25" s="111">
        <f t="shared" si="1"/>
        <v>0</v>
      </c>
      <c r="W25" s="111">
        <f t="shared" si="2"/>
        <v>0</v>
      </c>
      <c r="X25" s="111">
        <f>+D25*各種係数!H24*各種係数!$L$5</f>
        <v>0</v>
      </c>
      <c r="Y25" s="111">
        <f>+J25*各種係数!H24*各種係数!$L$5</f>
        <v>0</v>
      </c>
      <c r="Z25" s="111">
        <f>+R25*各種係数!H24*各種係数!$L$5</f>
        <v>0</v>
      </c>
      <c r="AA25" s="111">
        <f t="shared" si="3"/>
        <v>0</v>
      </c>
      <c r="AB25" s="111">
        <f>+D25*各種係数!I24*各種係数!$L$5</f>
        <v>0</v>
      </c>
      <c r="AC25" s="111">
        <f>+J25*各種係数!I24*各種係数!$L$5</f>
        <v>0</v>
      </c>
      <c r="AD25" s="111">
        <f>+R25*各種係数!I24*各種係数!$L$5</f>
        <v>0</v>
      </c>
      <c r="AE25" s="111">
        <f t="shared" si="4"/>
        <v>0</v>
      </c>
    </row>
    <row r="26" spans="1:31">
      <c r="A26" s="81">
        <v>47</v>
      </c>
      <c r="B26" s="56" t="s">
        <v>199</v>
      </c>
      <c r="C26" s="538"/>
      <c r="D26" s="538"/>
      <c r="E26" s="538"/>
      <c r="F26" s="538"/>
      <c r="G26" s="111">
        <f>建設_投入分析!BV27</f>
        <v>0</v>
      </c>
      <c r="H26" s="111">
        <f>+G26*各種係数!D25</f>
        <v>0</v>
      </c>
      <c r="I26" s="111">
        <f>+G26*各種係数!C25</f>
        <v>0</v>
      </c>
      <c r="J26" s="111">
        <v>0</v>
      </c>
      <c r="K26" s="111">
        <f>+J26*各種係数!E25</f>
        <v>0</v>
      </c>
      <c r="L26" s="111">
        <f>+J26*各種係数!F25</f>
        <v>0</v>
      </c>
      <c r="M26" s="111"/>
      <c r="N26" s="111"/>
      <c r="O26" s="111">
        <f>+$N$41*各種係数!G25</f>
        <v>0</v>
      </c>
      <c r="P26" s="111">
        <f>+O26*各種係数!D25</f>
        <v>0</v>
      </c>
      <c r="Q26" s="111">
        <f>+O26*各種係数!C25</f>
        <v>0</v>
      </c>
      <c r="R26" s="111">
        <v>0</v>
      </c>
      <c r="S26" s="111">
        <f>+R26*各種係数!E25</f>
        <v>0</v>
      </c>
      <c r="T26" s="111">
        <f>+R26*各種係数!F25</f>
        <v>0</v>
      </c>
      <c r="U26" s="111">
        <f t="shared" si="0"/>
        <v>0</v>
      </c>
      <c r="V26" s="111">
        <f t="shared" si="1"/>
        <v>0</v>
      </c>
      <c r="W26" s="111">
        <f t="shared" si="2"/>
        <v>0</v>
      </c>
      <c r="X26" s="111">
        <f>+D26*各種係数!H25*各種係数!$L$5</f>
        <v>0</v>
      </c>
      <c r="Y26" s="111">
        <f>+J26*各種係数!H25*各種係数!$L$5</f>
        <v>0</v>
      </c>
      <c r="Z26" s="111">
        <f>+R26*各種係数!H25*各種係数!$L$5</f>
        <v>0</v>
      </c>
      <c r="AA26" s="111">
        <f t="shared" si="3"/>
        <v>0</v>
      </c>
      <c r="AB26" s="111">
        <f>+D26*各種係数!I25*各種係数!$L$5</f>
        <v>0</v>
      </c>
      <c r="AC26" s="111">
        <f>+J26*各種係数!I25*各種係数!$L$5</f>
        <v>0</v>
      </c>
      <c r="AD26" s="111">
        <f>+R26*各種係数!I25*各種係数!$L$5</f>
        <v>0</v>
      </c>
      <c r="AE26" s="111">
        <f t="shared" si="4"/>
        <v>0</v>
      </c>
    </row>
    <row r="27" spans="1:31">
      <c r="A27" s="81">
        <v>48</v>
      </c>
      <c r="B27" s="56" t="s">
        <v>200</v>
      </c>
      <c r="C27" s="538"/>
      <c r="D27" s="538"/>
      <c r="E27" s="538"/>
      <c r="F27" s="538"/>
      <c r="G27" s="111">
        <f>建設_投入分析!BV28</f>
        <v>0</v>
      </c>
      <c r="H27" s="111">
        <f>+G27*各種係数!D26</f>
        <v>0</v>
      </c>
      <c r="I27" s="111">
        <f>+G27*各種係数!C26</f>
        <v>0</v>
      </c>
      <c r="J27" s="111">
        <v>0</v>
      </c>
      <c r="K27" s="111">
        <f>+J27*各種係数!E26</f>
        <v>0</v>
      </c>
      <c r="L27" s="111">
        <f>+J27*各種係数!F26</f>
        <v>0</v>
      </c>
      <c r="M27" s="111"/>
      <c r="N27" s="111"/>
      <c r="O27" s="111">
        <f>+$N$41*各種係数!G26</f>
        <v>0</v>
      </c>
      <c r="P27" s="111">
        <f>+O27*各種係数!D26</f>
        <v>0</v>
      </c>
      <c r="Q27" s="111">
        <f>+O27*各種係数!C26</f>
        <v>0</v>
      </c>
      <c r="R27" s="111">
        <v>0</v>
      </c>
      <c r="S27" s="111">
        <f>+R27*各種係数!E26</f>
        <v>0</v>
      </c>
      <c r="T27" s="111">
        <f>+R27*各種係数!F26</f>
        <v>0</v>
      </c>
      <c r="U27" s="111">
        <f t="shared" si="0"/>
        <v>0</v>
      </c>
      <c r="V27" s="111">
        <f t="shared" si="1"/>
        <v>0</v>
      </c>
      <c r="W27" s="111">
        <f t="shared" si="2"/>
        <v>0</v>
      </c>
      <c r="X27" s="111">
        <f>+D27*各種係数!H26*各種係数!$L$5</f>
        <v>0</v>
      </c>
      <c r="Y27" s="111">
        <f>+J27*各種係数!H26*各種係数!$L$5</f>
        <v>0</v>
      </c>
      <c r="Z27" s="111">
        <f>+R27*各種係数!H26*各種係数!$L$5</f>
        <v>0</v>
      </c>
      <c r="AA27" s="111">
        <f t="shared" si="3"/>
        <v>0</v>
      </c>
      <c r="AB27" s="111">
        <f>+D27*各種係数!I26*各種係数!$L$5</f>
        <v>0</v>
      </c>
      <c r="AC27" s="111">
        <f>+J27*各種係数!I26*各種係数!$L$5</f>
        <v>0</v>
      </c>
      <c r="AD27" s="111">
        <f>+R27*各種係数!I26*各種係数!$L$5</f>
        <v>0</v>
      </c>
      <c r="AE27" s="111">
        <f t="shared" si="4"/>
        <v>0</v>
      </c>
    </row>
    <row r="28" spans="1:31">
      <c r="A28" s="81">
        <v>51</v>
      </c>
      <c r="B28" s="56" t="s">
        <v>21</v>
      </c>
      <c r="C28" s="538"/>
      <c r="D28" s="538"/>
      <c r="E28" s="538"/>
      <c r="F28" s="538"/>
      <c r="G28" s="111">
        <f>建設_投入分析!BV29</f>
        <v>0</v>
      </c>
      <c r="H28" s="111">
        <f>+G28*各種係数!D27</f>
        <v>0</v>
      </c>
      <c r="I28" s="111">
        <f>+G28*各種係数!C27</f>
        <v>0</v>
      </c>
      <c r="J28" s="111">
        <v>0</v>
      </c>
      <c r="K28" s="111">
        <f>+J28*各種係数!E27</f>
        <v>0</v>
      </c>
      <c r="L28" s="111">
        <f>+J28*各種係数!F27</f>
        <v>0</v>
      </c>
      <c r="M28" s="111"/>
      <c r="N28" s="111"/>
      <c r="O28" s="111">
        <f>+$N$41*各種係数!G27</f>
        <v>0</v>
      </c>
      <c r="P28" s="111">
        <f>+O28*各種係数!D27</f>
        <v>0</v>
      </c>
      <c r="Q28" s="111">
        <f>+O28*各種係数!C27</f>
        <v>0</v>
      </c>
      <c r="R28" s="111">
        <v>0</v>
      </c>
      <c r="S28" s="111">
        <f>+R28*各種係数!E27</f>
        <v>0</v>
      </c>
      <c r="T28" s="111">
        <f>+R28*各種係数!F27</f>
        <v>0</v>
      </c>
      <c r="U28" s="111">
        <f t="shared" si="0"/>
        <v>0</v>
      </c>
      <c r="V28" s="111">
        <f t="shared" si="1"/>
        <v>0</v>
      </c>
      <c r="W28" s="111">
        <f t="shared" si="2"/>
        <v>0</v>
      </c>
      <c r="X28" s="111">
        <f>+D28*各種係数!H27*各種係数!$L$5</f>
        <v>0</v>
      </c>
      <c r="Y28" s="111">
        <f>+J28*各種係数!H27*各種係数!$L$5</f>
        <v>0</v>
      </c>
      <c r="Z28" s="111">
        <f>+R28*各種係数!H27*各種係数!$L$5</f>
        <v>0</v>
      </c>
      <c r="AA28" s="111">
        <f t="shared" si="3"/>
        <v>0</v>
      </c>
      <c r="AB28" s="111">
        <f>+D28*各種係数!I27*各種係数!$L$5</f>
        <v>0</v>
      </c>
      <c r="AC28" s="111">
        <f>+J28*各種係数!I27*各種係数!$L$5</f>
        <v>0</v>
      </c>
      <c r="AD28" s="111">
        <f>+R28*各種係数!I27*各種係数!$L$5</f>
        <v>0</v>
      </c>
      <c r="AE28" s="111">
        <f t="shared" si="4"/>
        <v>0</v>
      </c>
    </row>
    <row r="29" spans="1:31">
      <c r="A29" s="81">
        <v>53</v>
      </c>
      <c r="B29" s="56" t="s">
        <v>22</v>
      </c>
      <c r="C29" s="538"/>
      <c r="D29" s="538"/>
      <c r="E29" s="538"/>
      <c r="F29" s="538"/>
      <c r="G29" s="111">
        <f>建設_投入分析!BV30</f>
        <v>0</v>
      </c>
      <c r="H29" s="111">
        <f>+G29*各種係数!D28</f>
        <v>0</v>
      </c>
      <c r="I29" s="111">
        <f>+G29*各種係数!C28</f>
        <v>0</v>
      </c>
      <c r="J29" s="111">
        <v>0</v>
      </c>
      <c r="K29" s="111">
        <f>+J29*各種係数!E28</f>
        <v>0</v>
      </c>
      <c r="L29" s="111">
        <f>+J29*各種係数!F28</f>
        <v>0</v>
      </c>
      <c r="M29" s="111"/>
      <c r="N29" s="111"/>
      <c r="O29" s="111">
        <f>+$N$41*各種係数!G28</f>
        <v>0</v>
      </c>
      <c r="P29" s="111">
        <f>+O29*各種係数!D28</f>
        <v>0</v>
      </c>
      <c r="Q29" s="111">
        <f>+O29*各種係数!C28</f>
        <v>0</v>
      </c>
      <c r="R29" s="111">
        <v>0</v>
      </c>
      <c r="S29" s="111">
        <f>+R29*各種係数!E28</f>
        <v>0</v>
      </c>
      <c r="T29" s="111">
        <f>+R29*各種係数!F28</f>
        <v>0</v>
      </c>
      <c r="U29" s="111">
        <f t="shared" si="0"/>
        <v>0</v>
      </c>
      <c r="V29" s="111">
        <f t="shared" si="1"/>
        <v>0</v>
      </c>
      <c r="W29" s="111">
        <f t="shared" si="2"/>
        <v>0</v>
      </c>
      <c r="X29" s="111">
        <f>+D29*各種係数!H28*各種係数!$L$5</f>
        <v>0</v>
      </c>
      <c r="Y29" s="111">
        <f>+J29*各種係数!H28*各種係数!$L$5</f>
        <v>0</v>
      </c>
      <c r="Z29" s="111">
        <f>+R29*各種係数!H28*各種係数!$L$5</f>
        <v>0</v>
      </c>
      <c r="AA29" s="111">
        <f t="shared" si="3"/>
        <v>0</v>
      </c>
      <c r="AB29" s="111">
        <f>+D29*各種係数!I28*各種係数!$L$5</f>
        <v>0</v>
      </c>
      <c r="AC29" s="111">
        <f>+J29*各種係数!I28*各種係数!$L$5</f>
        <v>0</v>
      </c>
      <c r="AD29" s="111">
        <f>+R29*各種係数!I28*各種係数!$L$5</f>
        <v>0</v>
      </c>
      <c r="AE29" s="111">
        <f t="shared" si="4"/>
        <v>0</v>
      </c>
    </row>
    <row r="30" spans="1:31">
      <c r="A30" s="82">
        <v>55</v>
      </c>
      <c r="B30" s="57" t="s">
        <v>23</v>
      </c>
      <c r="C30" s="539"/>
      <c r="D30" s="539"/>
      <c r="E30" s="539"/>
      <c r="F30" s="539"/>
      <c r="G30" s="112">
        <f>建設_投入分析!BV31</f>
        <v>0</v>
      </c>
      <c r="H30" s="112">
        <f>+G30*各種係数!D29</f>
        <v>0</v>
      </c>
      <c r="I30" s="112">
        <f>+G30*各種係数!C29</f>
        <v>0</v>
      </c>
      <c r="J30" s="112">
        <v>0</v>
      </c>
      <c r="K30" s="112">
        <f>+J30*各種係数!E29</f>
        <v>0</v>
      </c>
      <c r="L30" s="112">
        <f>+J30*各種係数!F29</f>
        <v>0</v>
      </c>
      <c r="M30" s="112"/>
      <c r="N30" s="112"/>
      <c r="O30" s="112">
        <f>+$N$41*各種係数!G29</f>
        <v>0</v>
      </c>
      <c r="P30" s="112">
        <f>+O30*各種係数!D29</f>
        <v>0</v>
      </c>
      <c r="Q30" s="112">
        <f>+O30*各種係数!C29</f>
        <v>0</v>
      </c>
      <c r="R30" s="112">
        <v>0</v>
      </c>
      <c r="S30" s="112">
        <f>+R30*各種係数!E29</f>
        <v>0</v>
      </c>
      <c r="T30" s="112">
        <f>+R30*各種係数!F29</f>
        <v>0</v>
      </c>
      <c r="U30" s="112">
        <f t="shared" si="0"/>
        <v>0</v>
      </c>
      <c r="V30" s="112">
        <f t="shared" si="1"/>
        <v>0</v>
      </c>
      <c r="W30" s="112">
        <f t="shared" si="2"/>
        <v>0</v>
      </c>
      <c r="X30" s="112">
        <f>+D30*各種係数!H29*各種係数!$L$5</f>
        <v>0</v>
      </c>
      <c r="Y30" s="112">
        <f>+J30*各種係数!H29*各種係数!$L$5</f>
        <v>0</v>
      </c>
      <c r="Z30" s="112">
        <f>+R30*各種係数!H29*各種係数!$L$5</f>
        <v>0</v>
      </c>
      <c r="AA30" s="112">
        <f t="shared" si="3"/>
        <v>0</v>
      </c>
      <c r="AB30" s="112">
        <f>+D30*各種係数!I29*各種係数!$L$5</f>
        <v>0</v>
      </c>
      <c r="AC30" s="112">
        <f>+J30*各種係数!I29*各種係数!$L$5</f>
        <v>0</v>
      </c>
      <c r="AD30" s="112">
        <f>+R30*各種係数!I29*各種係数!$L$5</f>
        <v>0</v>
      </c>
      <c r="AE30" s="112">
        <f t="shared" si="4"/>
        <v>0</v>
      </c>
    </row>
    <row r="31" spans="1:31">
      <c r="A31" s="81">
        <v>57</v>
      </c>
      <c r="B31" s="56" t="s">
        <v>205</v>
      </c>
      <c r="C31" s="538"/>
      <c r="D31" s="538"/>
      <c r="E31" s="538"/>
      <c r="F31" s="538"/>
      <c r="G31" s="111">
        <f>建設_投入分析!BV32</f>
        <v>0</v>
      </c>
      <c r="H31" s="111">
        <f>+G31*各種係数!D30</f>
        <v>0</v>
      </c>
      <c r="I31" s="111">
        <f>+G31*各種係数!C30</f>
        <v>0</v>
      </c>
      <c r="J31" s="111">
        <v>0</v>
      </c>
      <c r="K31" s="111">
        <f>+J31*各種係数!E30</f>
        <v>0</v>
      </c>
      <c r="L31" s="111">
        <f>+J31*各種係数!F30</f>
        <v>0</v>
      </c>
      <c r="M31" s="111"/>
      <c r="N31" s="111"/>
      <c r="O31" s="111">
        <f>+$N$41*各種係数!G30</f>
        <v>0</v>
      </c>
      <c r="P31" s="111">
        <f>+O31*各種係数!D30</f>
        <v>0</v>
      </c>
      <c r="Q31" s="111">
        <f>+O31*各種係数!C30</f>
        <v>0</v>
      </c>
      <c r="R31" s="111">
        <v>0</v>
      </c>
      <c r="S31" s="111">
        <f>+R31*各種係数!E30</f>
        <v>0</v>
      </c>
      <c r="T31" s="111">
        <f>+R31*各種係数!F30</f>
        <v>0</v>
      </c>
      <c r="U31" s="111">
        <f t="shared" si="0"/>
        <v>0</v>
      </c>
      <c r="V31" s="111">
        <f t="shared" si="1"/>
        <v>0</v>
      </c>
      <c r="W31" s="111">
        <f t="shared" si="2"/>
        <v>0</v>
      </c>
      <c r="X31" s="111">
        <f>+D31*各種係数!H30*各種係数!$L$5</f>
        <v>0</v>
      </c>
      <c r="Y31" s="111">
        <f>+J31*各種係数!H30*各種係数!$L$5</f>
        <v>0</v>
      </c>
      <c r="Z31" s="111">
        <f>+R31*各種係数!H30*各種係数!$L$5</f>
        <v>0</v>
      </c>
      <c r="AA31" s="111">
        <f t="shared" si="3"/>
        <v>0</v>
      </c>
      <c r="AB31" s="111">
        <f>+D31*各種係数!I30*各種係数!$L$5</f>
        <v>0</v>
      </c>
      <c r="AC31" s="111">
        <f>+J31*各種係数!I30*各種係数!$L$5</f>
        <v>0</v>
      </c>
      <c r="AD31" s="111">
        <f>+R31*各種係数!I30*各種係数!$L$5</f>
        <v>0</v>
      </c>
      <c r="AE31" s="111">
        <f t="shared" si="4"/>
        <v>0</v>
      </c>
    </row>
    <row r="32" spans="1:31">
      <c r="A32" s="81">
        <v>59</v>
      </c>
      <c r="B32" s="56" t="s">
        <v>25</v>
      </c>
      <c r="C32" s="538"/>
      <c r="D32" s="538"/>
      <c r="E32" s="538"/>
      <c r="F32" s="538"/>
      <c r="G32" s="111">
        <f>建設_投入分析!BV33</f>
        <v>0</v>
      </c>
      <c r="H32" s="111">
        <f>+G32*各種係数!D31</f>
        <v>0</v>
      </c>
      <c r="I32" s="111">
        <f>+G32*各種係数!C31</f>
        <v>0</v>
      </c>
      <c r="J32" s="111">
        <v>0</v>
      </c>
      <c r="K32" s="111">
        <f>+J32*各種係数!E31</f>
        <v>0</v>
      </c>
      <c r="L32" s="111">
        <f>+J32*各種係数!F31</f>
        <v>0</v>
      </c>
      <c r="M32" s="111"/>
      <c r="N32" s="111"/>
      <c r="O32" s="111">
        <f>+$N$41*各種係数!G31</f>
        <v>0</v>
      </c>
      <c r="P32" s="111">
        <f>+O32*各種係数!D31</f>
        <v>0</v>
      </c>
      <c r="Q32" s="111">
        <f>+O32*各種係数!C31</f>
        <v>0</v>
      </c>
      <c r="R32" s="111">
        <v>0</v>
      </c>
      <c r="S32" s="111">
        <f>+R32*各種係数!E31</f>
        <v>0</v>
      </c>
      <c r="T32" s="111">
        <f>+R32*各種係数!F31</f>
        <v>0</v>
      </c>
      <c r="U32" s="111">
        <f t="shared" si="0"/>
        <v>0</v>
      </c>
      <c r="V32" s="111">
        <f t="shared" si="1"/>
        <v>0</v>
      </c>
      <c r="W32" s="111">
        <f t="shared" si="2"/>
        <v>0</v>
      </c>
      <c r="X32" s="111">
        <f>+D32*各種係数!H31*各種係数!$L$5</f>
        <v>0</v>
      </c>
      <c r="Y32" s="111">
        <f>+J32*各種係数!H31*各種係数!$L$5</f>
        <v>0</v>
      </c>
      <c r="Z32" s="111">
        <f>+R32*各種係数!H31*各種係数!$L$5</f>
        <v>0</v>
      </c>
      <c r="AA32" s="111">
        <f t="shared" si="3"/>
        <v>0</v>
      </c>
      <c r="AB32" s="111">
        <f>+D32*各種係数!I31*各種係数!$L$5</f>
        <v>0</v>
      </c>
      <c r="AC32" s="111">
        <f>+J32*各種係数!I31*各種係数!$L$5</f>
        <v>0</v>
      </c>
      <c r="AD32" s="111">
        <f>+R32*各種係数!I31*各種係数!$L$5</f>
        <v>0</v>
      </c>
      <c r="AE32" s="111">
        <f t="shared" si="4"/>
        <v>0</v>
      </c>
    </row>
    <row r="33" spans="1:31">
      <c r="A33" s="81">
        <v>61</v>
      </c>
      <c r="B33" s="56" t="s">
        <v>26</v>
      </c>
      <c r="C33" s="538"/>
      <c r="D33" s="538"/>
      <c r="E33" s="538"/>
      <c r="F33" s="538"/>
      <c r="G33" s="111">
        <f>建設_投入分析!BV34</f>
        <v>0</v>
      </c>
      <c r="H33" s="111">
        <f>+G33*各種係数!D32</f>
        <v>0</v>
      </c>
      <c r="I33" s="111">
        <f>+G33*各種係数!C32</f>
        <v>0</v>
      </c>
      <c r="J33" s="111">
        <v>0</v>
      </c>
      <c r="K33" s="111">
        <f>+J33*各種係数!E32</f>
        <v>0</v>
      </c>
      <c r="L33" s="111">
        <f>+J33*各種係数!F32</f>
        <v>0</v>
      </c>
      <c r="M33" s="111"/>
      <c r="N33" s="111"/>
      <c r="O33" s="111">
        <f>+$N$41*各種係数!G32</f>
        <v>0</v>
      </c>
      <c r="P33" s="111">
        <f>+O33*各種係数!D32</f>
        <v>0</v>
      </c>
      <c r="Q33" s="111">
        <f>+O33*各種係数!C32</f>
        <v>0</v>
      </c>
      <c r="R33" s="111">
        <v>0</v>
      </c>
      <c r="S33" s="111">
        <f>+R33*各種係数!E32</f>
        <v>0</v>
      </c>
      <c r="T33" s="111">
        <f>+R33*各種係数!F32</f>
        <v>0</v>
      </c>
      <c r="U33" s="111">
        <f t="shared" si="0"/>
        <v>0</v>
      </c>
      <c r="V33" s="111">
        <f t="shared" si="1"/>
        <v>0</v>
      </c>
      <c r="W33" s="111">
        <f t="shared" si="2"/>
        <v>0</v>
      </c>
      <c r="X33" s="111">
        <f>+D33*各種係数!H32*各種係数!$L$5</f>
        <v>0</v>
      </c>
      <c r="Y33" s="111">
        <f>+J33*各種係数!H32*各種係数!$L$5</f>
        <v>0</v>
      </c>
      <c r="Z33" s="111">
        <f>+R33*各種係数!H32*各種係数!$L$5</f>
        <v>0</v>
      </c>
      <c r="AA33" s="111">
        <f t="shared" si="3"/>
        <v>0</v>
      </c>
      <c r="AB33" s="111">
        <f>+D33*各種係数!I32*各種係数!$L$5</f>
        <v>0</v>
      </c>
      <c r="AC33" s="111">
        <f>+J33*各種係数!I32*各種係数!$L$5</f>
        <v>0</v>
      </c>
      <c r="AD33" s="111">
        <f>+R33*各種係数!I32*各種係数!$L$5</f>
        <v>0</v>
      </c>
      <c r="AE33" s="111">
        <f t="shared" si="4"/>
        <v>0</v>
      </c>
    </row>
    <row r="34" spans="1:31">
      <c r="A34" s="83">
        <v>63</v>
      </c>
      <c r="B34" s="58" t="s">
        <v>27</v>
      </c>
      <c r="C34" s="540"/>
      <c r="D34" s="540"/>
      <c r="E34" s="540"/>
      <c r="F34" s="540"/>
      <c r="G34" s="113">
        <f>建設_投入分析!BV35</f>
        <v>0</v>
      </c>
      <c r="H34" s="113">
        <f>+G34*各種係数!D33</f>
        <v>0</v>
      </c>
      <c r="I34" s="113">
        <f>+G34*各種係数!C33</f>
        <v>0</v>
      </c>
      <c r="J34" s="113">
        <v>0</v>
      </c>
      <c r="K34" s="113">
        <f>+J34*各種係数!E33</f>
        <v>0</v>
      </c>
      <c r="L34" s="113">
        <f>+J34*各種係数!F33</f>
        <v>0</v>
      </c>
      <c r="M34" s="113"/>
      <c r="N34" s="113"/>
      <c r="O34" s="113">
        <f>+$N$41*各種係数!G33</f>
        <v>0</v>
      </c>
      <c r="P34" s="113">
        <f>+O34*各種係数!D33</f>
        <v>0</v>
      </c>
      <c r="Q34" s="113">
        <f>+O34*各種係数!C33</f>
        <v>0</v>
      </c>
      <c r="R34" s="113">
        <v>0</v>
      </c>
      <c r="S34" s="113">
        <f>+R34*各種係数!E33</f>
        <v>0</v>
      </c>
      <c r="T34" s="113">
        <f>+R34*各種係数!F33</f>
        <v>0</v>
      </c>
      <c r="U34" s="113">
        <f t="shared" si="0"/>
        <v>0</v>
      </c>
      <c r="V34" s="113">
        <f t="shared" si="1"/>
        <v>0</v>
      </c>
      <c r="W34" s="113">
        <f t="shared" si="2"/>
        <v>0</v>
      </c>
      <c r="X34" s="113">
        <f>+D34*各種係数!H33*各種係数!$L$5</f>
        <v>0</v>
      </c>
      <c r="Y34" s="113">
        <f>+J34*各種係数!H33*各種係数!$L$5</f>
        <v>0</v>
      </c>
      <c r="Z34" s="113">
        <f>+R34*各種係数!H33*各種係数!$L$5</f>
        <v>0</v>
      </c>
      <c r="AA34" s="113">
        <f t="shared" si="3"/>
        <v>0</v>
      </c>
      <c r="AB34" s="113">
        <f>+D34*各種係数!I33*各種係数!$L$5</f>
        <v>0</v>
      </c>
      <c r="AC34" s="113">
        <f>+J34*各種係数!I33*各種係数!$L$5</f>
        <v>0</v>
      </c>
      <c r="AD34" s="113">
        <f>+R34*各種係数!I33*各種係数!$L$5</f>
        <v>0</v>
      </c>
      <c r="AE34" s="113">
        <f t="shared" si="4"/>
        <v>0</v>
      </c>
    </row>
    <row r="35" spans="1:31">
      <c r="A35" s="82">
        <v>64</v>
      </c>
      <c r="B35" s="57" t="s">
        <v>201</v>
      </c>
      <c r="C35" s="539"/>
      <c r="D35" s="539"/>
      <c r="E35" s="539"/>
      <c r="F35" s="539"/>
      <c r="G35" s="112">
        <f>建設_投入分析!BV36</f>
        <v>0</v>
      </c>
      <c r="H35" s="112">
        <f>+G35*各種係数!D34</f>
        <v>0</v>
      </c>
      <c r="I35" s="112">
        <f>+G35*各種係数!C34</f>
        <v>0</v>
      </c>
      <c r="J35" s="112">
        <v>0</v>
      </c>
      <c r="K35" s="112">
        <f>+J35*各種係数!E34</f>
        <v>0</v>
      </c>
      <c r="L35" s="112">
        <f>+J35*各種係数!F34</f>
        <v>0</v>
      </c>
      <c r="M35" s="112"/>
      <c r="N35" s="112"/>
      <c r="O35" s="112">
        <f>+$N$41*各種係数!G34</f>
        <v>0</v>
      </c>
      <c r="P35" s="112">
        <f>+O35*各種係数!D34</f>
        <v>0</v>
      </c>
      <c r="Q35" s="112">
        <f>+O35*各種係数!C34</f>
        <v>0</v>
      </c>
      <c r="R35" s="112">
        <v>0</v>
      </c>
      <c r="S35" s="112">
        <f>+R35*各種係数!E34</f>
        <v>0</v>
      </c>
      <c r="T35" s="112">
        <f>+R35*各種係数!F34</f>
        <v>0</v>
      </c>
      <c r="U35" s="112">
        <f t="shared" si="0"/>
        <v>0</v>
      </c>
      <c r="V35" s="112">
        <f t="shared" si="1"/>
        <v>0</v>
      </c>
      <c r="W35" s="112">
        <f t="shared" si="2"/>
        <v>0</v>
      </c>
      <c r="X35" s="112">
        <f>+D35*各種係数!H34*各種係数!$L$5</f>
        <v>0</v>
      </c>
      <c r="Y35" s="112">
        <f>+J35*各種係数!H34*各種係数!$L$5</f>
        <v>0</v>
      </c>
      <c r="Z35" s="112">
        <f>+R35*各種係数!H34*各種係数!$L$5</f>
        <v>0</v>
      </c>
      <c r="AA35" s="112">
        <f t="shared" si="3"/>
        <v>0</v>
      </c>
      <c r="AB35" s="112">
        <f>+D35*各種係数!I34*各種係数!$L$5</f>
        <v>0</v>
      </c>
      <c r="AC35" s="112">
        <f>+J35*各種係数!I34*各種係数!$L$5</f>
        <v>0</v>
      </c>
      <c r="AD35" s="112">
        <f>+R35*各種係数!I34*各種係数!$L$5</f>
        <v>0</v>
      </c>
      <c r="AE35" s="112">
        <f t="shared" si="4"/>
        <v>0</v>
      </c>
    </row>
    <row r="36" spans="1:31">
      <c r="A36" s="81">
        <v>65</v>
      </c>
      <c r="B36" s="56" t="s">
        <v>202</v>
      </c>
      <c r="C36" s="538"/>
      <c r="D36" s="538"/>
      <c r="E36" s="538"/>
      <c r="F36" s="538"/>
      <c r="G36" s="111">
        <f>建設_投入分析!BV37</f>
        <v>0</v>
      </c>
      <c r="H36" s="111">
        <f>+G36*各種係数!D35</f>
        <v>0</v>
      </c>
      <c r="I36" s="111">
        <f>+G36*各種係数!C35</f>
        <v>0</v>
      </c>
      <c r="J36" s="111">
        <v>0</v>
      </c>
      <c r="K36" s="111">
        <f>+J36*各種係数!E35</f>
        <v>0</v>
      </c>
      <c r="L36" s="111">
        <f>+J36*各種係数!F35</f>
        <v>0</v>
      </c>
      <c r="M36" s="111"/>
      <c r="N36" s="111"/>
      <c r="O36" s="111">
        <f>+$N$41*各種係数!G35</f>
        <v>0</v>
      </c>
      <c r="P36" s="111">
        <f>+O36*各種係数!D35</f>
        <v>0</v>
      </c>
      <c r="Q36" s="111">
        <f>+O36*各種係数!C35</f>
        <v>0</v>
      </c>
      <c r="R36" s="111">
        <v>0</v>
      </c>
      <c r="S36" s="111">
        <f>+R36*各種係数!E35</f>
        <v>0</v>
      </c>
      <c r="T36" s="111">
        <f>+R36*各種係数!F35</f>
        <v>0</v>
      </c>
      <c r="U36" s="111">
        <f t="shared" si="0"/>
        <v>0</v>
      </c>
      <c r="V36" s="111">
        <f t="shared" si="1"/>
        <v>0</v>
      </c>
      <c r="W36" s="111">
        <f t="shared" si="2"/>
        <v>0</v>
      </c>
      <c r="X36" s="111">
        <f>+D36*各種係数!H35*各種係数!$L$5</f>
        <v>0</v>
      </c>
      <c r="Y36" s="111">
        <f>+J36*各種係数!H35*各種係数!$L$5</f>
        <v>0</v>
      </c>
      <c r="Z36" s="111">
        <f>+R36*各種係数!H35*各種係数!$L$5</f>
        <v>0</v>
      </c>
      <c r="AA36" s="111">
        <f t="shared" si="3"/>
        <v>0</v>
      </c>
      <c r="AB36" s="111">
        <f>+D36*各種係数!I35*各種係数!$L$5</f>
        <v>0</v>
      </c>
      <c r="AC36" s="111">
        <f>+J36*各種係数!I35*各種係数!$L$5</f>
        <v>0</v>
      </c>
      <c r="AD36" s="111">
        <f>+R36*各種係数!I35*各種係数!$L$5</f>
        <v>0</v>
      </c>
      <c r="AE36" s="111">
        <f t="shared" si="4"/>
        <v>0</v>
      </c>
    </row>
    <row r="37" spans="1:31">
      <c r="A37" s="81">
        <v>66</v>
      </c>
      <c r="B37" s="56" t="s">
        <v>28</v>
      </c>
      <c r="C37" s="538"/>
      <c r="D37" s="538"/>
      <c r="E37" s="538"/>
      <c r="F37" s="538"/>
      <c r="G37" s="111">
        <f>建設_投入分析!BV38</f>
        <v>0</v>
      </c>
      <c r="H37" s="111">
        <f>+G37*各種係数!D36</f>
        <v>0</v>
      </c>
      <c r="I37" s="111">
        <f>+G37*各種係数!C36</f>
        <v>0</v>
      </c>
      <c r="J37" s="111">
        <v>0</v>
      </c>
      <c r="K37" s="111">
        <f>+J37*各種係数!E36</f>
        <v>0</v>
      </c>
      <c r="L37" s="111">
        <f>+J37*各種係数!F36</f>
        <v>0</v>
      </c>
      <c r="M37" s="111"/>
      <c r="N37" s="111"/>
      <c r="O37" s="111">
        <f>+$N$41*各種係数!G36</f>
        <v>0</v>
      </c>
      <c r="P37" s="111">
        <f>+O37*各種係数!D36</f>
        <v>0</v>
      </c>
      <c r="Q37" s="111">
        <f>+O37*各種係数!C36</f>
        <v>0</v>
      </c>
      <c r="R37" s="111">
        <v>0</v>
      </c>
      <c r="S37" s="111">
        <f>+R37*各種係数!E36</f>
        <v>0</v>
      </c>
      <c r="T37" s="111">
        <f>+R37*各種係数!F36</f>
        <v>0</v>
      </c>
      <c r="U37" s="111">
        <f t="shared" si="0"/>
        <v>0</v>
      </c>
      <c r="V37" s="111">
        <f t="shared" si="1"/>
        <v>0</v>
      </c>
      <c r="W37" s="111">
        <f t="shared" si="2"/>
        <v>0</v>
      </c>
      <c r="X37" s="111">
        <f>+D37*各種係数!H36*各種係数!$L$5</f>
        <v>0</v>
      </c>
      <c r="Y37" s="111">
        <f>+J37*各種係数!H36*各種係数!$L$5</f>
        <v>0</v>
      </c>
      <c r="Z37" s="111">
        <f>+R37*各種係数!H36*各種係数!$L$5</f>
        <v>0</v>
      </c>
      <c r="AA37" s="111">
        <f t="shared" si="3"/>
        <v>0</v>
      </c>
      <c r="AB37" s="111">
        <f>+D37*各種係数!I36*各種係数!$L$5</f>
        <v>0</v>
      </c>
      <c r="AC37" s="111">
        <f>+J37*各種係数!I36*各種係数!$L$5</f>
        <v>0</v>
      </c>
      <c r="AD37" s="111">
        <f>+R37*各種係数!I36*各種係数!$L$5</f>
        <v>0</v>
      </c>
      <c r="AE37" s="111">
        <f t="shared" si="4"/>
        <v>0</v>
      </c>
    </row>
    <row r="38" spans="1:31">
      <c r="A38" s="81">
        <v>67</v>
      </c>
      <c r="B38" s="56" t="s">
        <v>29</v>
      </c>
      <c r="C38" s="538"/>
      <c r="D38" s="538"/>
      <c r="E38" s="538"/>
      <c r="F38" s="538"/>
      <c r="G38" s="111">
        <f>建設_投入分析!BV39</f>
        <v>0</v>
      </c>
      <c r="H38" s="111">
        <f>+G38*各種係数!D37</f>
        <v>0</v>
      </c>
      <c r="I38" s="111">
        <f>+G38*各種係数!C37</f>
        <v>0</v>
      </c>
      <c r="J38" s="111">
        <v>0</v>
      </c>
      <c r="K38" s="111">
        <f>+J38*各種係数!E37</f>
        <v>0</v>
      </c>
      <c r="L38" s="111">
        <f>+J38*各種係数!F37</f>
        <v>0</v>
      </c>
      <c r="M38" s="111"/>
      <c r="N38" s="111"/>
      <c r="O38" s="111">
        <f>+$N$41*各種係数!G37</f>
        <v>0</v>
      </c>
      <c r="P38" s="111">
        <f>+O38*各種係数!D37</f>
        <v>0</v>
      </c>
      <c r="Q38" s="111">
        <f>+O38*各種係数!C37</f>
        <v>0</v>
      </c>
      <c r="R38" s="111">
        <v>0</v>
      </c>
      <c r="S38" s="111">
        <f>+R38*各種係数!E37</f>
        <v>0</v>
      </c>
      <c r="T38" s="111">
        <f>+R38*各種係数!F37</f>
        <v>0</v>
      </c>
      <c r="U38" s="111">
        <f t="shared" si="0"/>
        <v>0</v>
      </c>
      <c r="V38" s="111">
        <f t="shared" si="1"/>
        <v>0</v>
      </c>
      <c r="W38" s="111">
        <f t="shared" si="2"/>
        <v>0</v>
      </c>
      <c r="X38" s="111">
        <f>+D38*各種係数!H37*各種係数!$L$5</f>
        <v>0</v>
      </c>
      <c r="Y38" s="111">
        <f>+J38*各種係数!H37*各種係数!$L$5</f>
        <v>0</v>
      </c>
      <c r="Z38" s="111">
        <f>+R38*各種係数!H37*各種係数!$L$5</f>
        <v>0</v>
      </c>
      <c r="AA38" s="111">
        <f t="shared" si="3"/>
        <v>0</v>
      </c>
      <c r="AB38" s="111">
        <f>+D38*各種係数!I37*各種係数!$L$5</f>
        <v>0</v>
      </c>
      <c r="AC38" s="111">
        <f>+J38*各種係数!I37*各種係数!$L$5</f>
        <v>0</v>
      </c>
      <c r="AD38" s="111">
        <f>+R38*各種係数!I37*各種係数!$L$5</f>
        <v>0</v>
      </c>
      <c r="AE38" s="111">
        <f t="shared" si="4"/>
        <v>0</v>
      </c>
    </row>
    <row r="39" spans="1:31">
      <c r="A39" s="83">
        <v>68</v>
      </c>
      <c r="B39" s="58" t="s">
        <v>30</v>
      </c>
      <c r="C39" s="540"/>
      <c r="D39" s="540"/>
      <c r="E39" s="540"/>
      <c r="F39" s="540"/>
      <c r="G39" s="113">
        <f>建設_投入分析!BV40</f>
        <v>0</v>
      </c>
      <c r="H39" s="113">
        <f>+G39*各種係数!D38</f>
        <v>0</v>
      </c>
      <c r="I39" s="113">
        <f>+G39*各種係数!C38</f>
        <v>0</v>
      </c>
      <c r="J39" s="113">
        <v>0</v>
      </c>
      <c r="K39" s="113">
        <f>+J39*各種係数!E38</f>
        <v>0</v>
      </c>
      <c r="L39" s="113">
        <f>+J39*各種係数!F38</f>
        <v>0</v>
      </c>
      <c r="M39" s="113"/>
      <c r="N39" s="113"/>
      <c r="O39" s="113">
        <f>+$N$41*各種係数!G38</f>
        <v>0</v>
      </c>
      <c r="P39" s="113">
        <f>+O39*各種係数!D38</f>
        <v>0</v>
      </c>
      <c r="Q39" s="113">
        <f>+O39*各種係数!C38</f>
        <v>0</v>
      </c>
      <c r="R39" s="113">
        <v>0</v>
      </c>
      <c r="S39" s="113">
        <f>+R39*各種係数!E38</f>
        <v>0</v>
      </c>
      <c r="T39" s="113">
        <f>+R39*各種係数!F38</f>
        <v>0</v>
      </c>
      <c r="U39" s="113">
        <f t="shared" si="0"/>
        <v>0</v>
      </c>
      <c r="V39" s="113">
        <f t="shared" si="1"/>
        <v>0</v>
      </c>
      <c r="W39" s="113">
        <f t="shared" si="2"/>
        <v>0</v>
      </c>
      <c r="X39" s="113">
        <f>+D39*各種係数!H38*各種係数!$L$5</f>
        <v>0</v>
      </c>
      <c r="Y39" s="113">
        <f>+J39*各種係数!H38*各種係数!$L$5</f>
        <v>0</v>
      </c>
      <c r="Z39" s="113">
        <f>+R39*各種係数!H38*各種係数!$L$5</f>
        <v>0</v>
      </c>
      <c r="AA39" s="113">
        <f t="shared" si="3"/>
        <v>0</v>
      </c>
      <c r="AB39" s="113">
        <f>+D39*各種係数!I38*各種係数!$L$5</f>
        <v>0</v>
      </c>
      <c r="AC39" s="113">
        <f>+J39*各種係数!I38*各種係数!$L$5</f>
        <v>0</v>
      </c>
      <c r="AD39" s="113">
        <f>+R39*各種係数!I38*各種係数!$L$5</f>
        <v>0</v>
      </c>
      <c r="AE39" s="113">
        <f t="shared" si="4"/>
        <v>0</v>
      </c>
    </row>
    <row r="40" spans="1:31">
      <c r="A40" s="84">
        <v>69</v>
      </c>
      <c r="B40" s="59" t="s">
        <v>31</v>
      </c>
      <c r="C40" s="538"/>
      <c r="D40" s="538"/>
      <c r="E40" s="538"/>
      <c r="F40" s="538"/>
      <c r="G40" s="111">
        <f>建設_投入分析!BV41</f>
        <v>0</v>
      </c>
      <c r="H40" s="111">
        <f>+G40*各種係数!D39</f>
        <v>0</v>
      </c>
      <c r="I40" s="111">
        <f>+G40*各種係数!C39</f>
        <v>0</v>
      </c>
      <c r="J40" s="111">
        <v>0</v>
      </c>
      <c r="K40" s="111">
        <f>+J40*各種係数!E39</f>
        <v>0</v>
      </c>
      <c r="L40" s="111">
        <f>+J40*各種係数!F39</f>
        <v>0</v>
      </c>
      <c r="M40" s="111"/>
      <c r="N40" s="111"/>
      <c r="O40" s="111">
        <f>+$N$41*各種係数!G39</f>
        <v>0</v>
      </c>
      <c r="P40" s="111">
        <f>+O40*各種係数!D39</f>
        <v>0</v>
      </c>
      <c r="Q40" s="111">
        <f>+O40*各種係数!C39</f>
        <v>0</v>
      </c>
      <c r="R40" s="111">
        <v>0</v>
      </c>
      <c r="S40" s="111">
        <f>+R40*各種係数!E39</f>
        <v>0</v>
      </c>
      <c r="T40" s="111">
        <f>+R40*各種係数!F39</f>
        <v>0</v>
      </c>
      <c r="U40" s="111">
        <f t="shared" si="0"/>
        <v>0</v>
      </c>
      <c r="V40" s="111">
        <f t="shared" si="1"/>
        <v>0</v>
      </c>
      <c r="W40" s="111">
        <f t="shared" si="2"/>
        <v>0</v>
      </c>
      <c r="X40" s="111">
        <f>+D40*各種係数!H39*各種係数!$L$5</f>
        <v>0</v>
      </c>
      <c r="Y40" s="111">
        <f>+J40*各種係数!H39*各種係数!$L$5</f>
        <v>0</v>
      </c>
      <c r="Z40" s="111">
        <f>+R40*各種係数!H39*各種係数!$L$5</f>
        <v>0</v>
      </c>
      <c r="AA40" s="111">
        <f t="shared" si="3"/>
        <v>0</v>
      </c>
      <c r="AB40" s="111">
        <f>+D40*各種係数!I39*各種係数!$L$5</f>
        <v>0</v>
      </c>
      <c r="AC40" s="111">
        <f>+J40*各種係数!I39*各種係数!$L$5</f>
        <v>0</v>
      </c>
      <c r="AD40" s="111">
        <f>+R40*各種係数!I39*各種係数!$L$5</f>
        <v>0</v>
      </c>
      <c r="AE40" s="111">
        <f t="shared" si="4"/>
        <v>0</v>
      </c>
    </row>
    <row r="41" spans="1:31">
      <c r="A41" s="98"/>
      <c r="B41" s="62" t="s">
        <v>88</v>
      </c>
      <c r="C41" s="114">
        <f>SUM(C5:C40)</f>
        <v>0</v>
      </c>
      <c r="D41" s="114">
        <f t="shared" ref="D41:AE41" si="5">SUM(D5:D40)</f>
        <v>0</v>
      </c>
      <c r="E41" s="114">
        <f t="shared" si="5"/>
        <v>0</v>
      </c>
      <c r="F41" s="114">
        <f t="shared" si="5"/>
        <v>0</v>
      </c>
      <c r="G41" s="114">
        <f t="shared" si="5"/>
        <v>0</v>
      </c>
      <c r="H41" s="114">
        <f t="shared" si="5"/>
        <v>0</v>
      </c>
      <c r="I41" s="114">
        <f t="shared" si="5"/>
        <v>0</v>
      </c>
      <c r="J41" s="114">
        <f t="shared" si="5"/>
        <v>0</v>
      </c>
      <c r="K41" s="114">
        <f t="shared" si="5"/>
        <v>0</v>
      </c>
      <c r="L41" s="114">
        <f t="shared" si="5"/>
        <v>0</v>
      </c>
      <c r="M41" s="115">
        <f>データ入力表!O9</f>
        <v>0</v>
      </c>
      <c r="N41" s="114">
        <f>+(F41+L41)*M41</f>
        <v>0</v>
      </c>
      <c r="O41" s="114">
        <f t="shared" si="5"/>
        <v>0</v>
      </c>
      <c r="P41" s="114">
        <f t="shared" si="5"/>
        <v>0</v>
      </c>
      <c r="Q41" s="114">
        <f t="shared" si="5"/>
        <v>0</v>
      </c>
      <c r="R41" s="114">
        <f t="shared" si="5"/>
        <v>0</v>
      </c>
      <c r="S41" s="114">
        <f t="shared" si="5"/>
        <v>0</v>
      </c>
      <c r="T41" s="114">
        <f t="shared" si="5"/>
        <v>0</v>
      </c>
      <c r="U41" s="114">
        <f t="shared" si="5"/>
        <v>0</v>
      </c>
      <c r="V41" s="114">
        <f t="shared" si="5"/>
        <v>0</v>
      </c>
      <c r="W41" s="114">
        <f t="shared" si="5"/>
        <v>0</v>
      </c>
      <c r="X41" s="114">
        <f t="shared" si="5"/>
        <v>0</v>
      </c>
      <c r="Y41" s="114">
        <f t="shared" si="5"/>
        <v>0</v>
      </c>
      <c r="Z41" s="114">
        <f t="shared" si="5"/>
        <v>0</v>
      </c>
      <c r="AA41" s="114">
        <f t="shared" si="5"/>
        <v>0</v>
      </c>
      <c r="AB41" s="114">
        <f t="shared" si="5"/>
        <v>0</v>
      </c>
      <c r="AC41" s="114">
        <f t="shared" si="5"/>
        <v>0</v>
      </c>
      <c r="AD41" s="114">
        <f t="shared" si="5"/>
        <v>0</v>
      </c>
      <c r="AE41" s="114">
        <f t="shared" si="5"/>
        <v>0</v>
      </c>
    </row>
  </sheetData>
  <mergeCells count="1">
    <mergeCell ref="C2:C3"/>
  </mergeCells>
  <phoneticPr fontId="7"/>
  <pageMargins left="0.7" right="0.7" top="0.75" bottom="0.75" header="0.3" footer="0.3"/>
  <pageSetup paperSize="9" orientation="portrait" copies="0" r:id="rId1"/>
  <ignoredErrors>
    <ignoredError sqref="H26:I2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3"/>
  <sheetViews>
    <sheetView workbookViewId="0">
      <selection activeCell="C49" sqref="C49"/>
    </sheetView>
  </sheetViews>
  <sheetFormatPr defaultRowHeight="11.25"/>
  <cols>
    <col min="1" max="1" width="4" customWidth="1"/>
    <col min="2" max="2" width="27.1640625" bestFit="1" customWidth="1"/>
    <col min="3" max="3" width="11.33203125" customWidth="1"/>
    <col min="4" max="4" width="12" customWidth="1"/>
    <col min="5" max="9" width="11.33203125" customWidth="1"/>
    <col min="11" max="11" width="14.33203125" customWidth="1"/>
    <col min="19" max="19" width="10" bestFit="1" customWidth="1"/>
  </cols>
  <sheetData>
    <row r="1" spans="1:19">
      <c r="A1" t="s">
        <v>32</v>
      </c>
    </row>
    <row r="3" spans="1:19" ht="22.5">
      <c r="A3" s="8"/>
      <c r="B3" s="9"/>
      <c r="C3" s="7" t="s">
        <v>92</v>
      </c>
      <c r="D3" s="22" t="s">
        <v>34</v>
      </c>
      <c r="E3" s="22" t="s">
        <v>35</v>
      </c>
      <c r="F3" s="22" t="s">
        <v>36</v>
      </c>
      <c r="G3" s="22" t="s">
        <v>33</v>
      </c>
      <c r="H3" s="22" t="s">
        <v>203</v>
      </c>
      <c r="I3" s="22" t="s">
        <v>37</v>
      </c>
      <c r="K3" s="300" t="s">
        <v>204</v>
      </c>
      <c r="L3" s="300"/>
    </row>
    <row r="4" spans="1:19">
      <c r="A4" s="10">
        <f>投入係数!A4</f>
        <v>1</v>
      </c>
      <c r="B4" s="11" t="str">
        <f>投入係数!B4</f>
        <v>農業</v>
      </c>
      <c r="C4" s="12">
        <f>+'H27取引基本表（生産者）(36)'!AY4/'H27取引基本表（生産者）(36)'!AU4*-1</f>
        <v>0.30399645530115493</v>
      </c>
      <c r="D4" s="12">
        <f>1-C4</f>
        <v>0.69600354469884507</v>
      </c>
      <c r="E4" s="12">
        <f t="array" ref="E4:E39">TRANSPOSE(投入係数!C47:AL47)</f>
        <v>0.46001199999999998</v>
      </c>
      <c r="F4" s="12">
        <f t="array" ref="F4:F39">TRANSPOSE(投入係数!C42:AL42)</f>
        <v>0.101509</v>
      </c>
      <c r="G4" s="12">
        <f>'H27取引基本表（生産者）(36)'!BC4/'H27取引基本表（生産者）(36)'!$BC$43</f>
        <v>1.302152899269415E-2</v>
      </c>
      <c r="H4" s="23">
        <v>0.30378899999999998</v>
      </c>
      <c r="I4" s="27">
        <v>4.7107000000000003E-2</v>
      </c>
      <c r="K4" s="300" t="s">
        <v>190</v>
      </c>
      <c r="L4" s="300"/>
      <c r="S4" s="310"/>
    </row>
    <row r="5" spans="1:19">
      <c r="A5" s="10">
        <f>投入係数!A5</f>
        <v>2</v>
      </c>
      <c r="B5" s="11" t="str">
        <f>投入係数!B5</f>
        <v>林業</v>
      </c>
      <c r="C5" s="12">
        <f>+'H27取引基本表（生産者）(36)'!AY5/'H27取引基本表（生産者）(36)'!AU5*-1</f>
        <v>0.36762099156684752</v>
      </c>
      <c r="D5" s="12">
        <f t="shared" ref="D5:D39" si="0">1-C5</f>
        <v>0.63237900843315242</v>
      </c>
      <c r="E5" s="12">
        <v>0.570137</v>
      </c>
      <c r="F5" s="12">
        <v>0.17749699999999999</v>
      </c>
      <c r="G5" s="12">
        <f>'H27取引基本表（生産者）(36)'!BC5/'H27取引基本表（生産者）(36)'!$BC$43</f>
        <v>6.3140573258121577E-4</v>
      </c>
      <c r="H5" s="25">
        <v>6.6350999999999993E-2</v>
      </c>
      <c r="I5" s="3">
        <v>3.7294000000000001E-2</v>
      </c>
      <c r="K5" s="301" t="s">
        <v>191</v>
      </c>
      <c r="L5" s="302">
        <f>VLOOKUP(データ入力表!K9,各種係数!K6:L10,2,FALSE)</f>
        <v>9.9999999999999995E-7</v>
      </c>
      <c r="S5" s="310"/>
    </row>
    <row r="6" spans="1:19">
      <c r="A6" s="10">
        <f>投入係数!A6</f>
        <v>3</v>
      </c>
      <c r="B6" s="11" t="str">
        <f>投入係数!B6</f>
        <v>漁業</v>
      </c>
      <c r="C6" s="12">
        <f>+'H27取引基本表（生産者）(36)'!AY6/'H27取引基本表（生産者）(36)'!AU6*-1</f>
        <v>0.57850004270949007</v>
      </c>
      <c r="D6" s="12">
        <f t="shared" si="0"/>
        <v>0.42149995729050993</v>
      </c>
      <c r="E6" s="12">
        <v>0.48953799999999997</v>
      </c>
      <c r="F6" s="12">
        <v>0.11745</v>
      </c>
      <c r="G6" s="12">
        <f>'H27取引基本表（生産者）(36)'!BC6/'H27取引基本表（生産者）(36)'!$BC$43</f>
        <v>1.2856392108788293E-3</v>
      </c>
      <c r="H6" s="25">
        <v>9.6186999999999995E-2</v>
      </c>
      <c r="I6" s="3">
        <v>4.8057000000000002E-2</v>
      </c>
      <c r="K6" s="303" t="s">
        <v>192</v>
      </c>
      <c r="L6" s="303">
        <v>100</v>
      </c>
      <c r="S6" s="310"/>
    </row>
    <row r="7" spans="1:19">
      <c r="A7" s="10">
        <f>投入係数!A7</f>
        <v>6</v>
      </c>
      <c r="B7" s="11" t="str">
        <f>投入係数!B7</f>
        <v>鉱業</v>
      </c>
      <c r="C7" s="12">
        <f>+'H27取引基本表（生産者）(36)'!AY7/'H27取引基本表（生産者）(36)'!AU7*-1</f>
        <v>0.99500629348524428</v>
      </c>
      <c r="D7" s="12">
        <f t="shared" si="0"/>
        <v>4.9937065147557247E-3</v>
      </c>
      <c r="E7" s="12">
        <v>0.51363199999999998</v>
      </c>
      <c r="F7" s="12">
        <v>0.19927400000000001</v>
      </c>
      <c r="G7" s="12">
        <f>'H27取引基本表（生産者）(36)'!BC7/'H27取引基本表（生産者）(36)'!$BC$43</f>
        <v>-2.7199016172729295E-5</v>
      </c>
      <c r="H7" s="25">
        <v>2.3403E-2</v>
      </c>
      <c r="I7" s="3">
        <v>2.1772E-2</v>
      </c>
      <c r="K7" s="304" t="s">
        <v>193</v>
      </c>
      <c r="L7" s="305">
        <v>1</v>
      </c>
      <c r="S7" s="310"/>
    </row>
    <row r="8" spans="1:19">
      <c r="A8" s="10">
        <f>投入係数!A8</f>
        <v>11</v>
      </c>
      <c r="B8" s="11" t="str">
        <f>投入係数!B8</f>
        <v>飲食料品</v>
      </c>
      <c r="C8" s="12">
        <f>+'H27取引基本表（生産者）(36)'!AY8/'H27取引基本表（生産者）(36)'!AU8*-1</f>
        <v>0.74373435010243572</v>
      </c>
      <c r="D8" s="12">
        <f t="shared" si="0"/>
        <v>0.25626564989756428</v>
      </c>
      <c r="E8" s="12">
        <v>0.41820299999999999</v>
      </c>
      <c r="F8" s="12">
        <v>0.15396799999999999</v>
      </c>
      <c r="G8" s="12">
        <f>'H27取引基本表（生産者）(36)'!BC8/'H27取引基本表（生産者）(36)'!$BC$43</f>
        <v>0.11399544805036481</v>
      </c>
      <c r="H8" s="25">
        <v>5.3193999999999998E-2</v>
      </c>
      <c r="I8" s="3">
        <v>4.5185000000000003E-2</v>
      </c>
      <c r="K8" s="304" t="s">
        <v>194</v>
      </c>
      <c r="L8" s="306">
        <v>0.01</v>
      </c>
      <c r="S8" s="310"/>
    </row>
    <row r="9" spans="1:19">
      <c r="A9" s="13">
        <f>投入係数!A9</f>
        <v>15</v>
      </c>
      <c r="B9" s="14" t="str">
        <f>投入係数!B9</f>
        <v>繊維製品</v>
      </c>
      <c r="C9" s="15">
        <f>+'H27取引基本表（生産者）(36)'!AY9/'H27取引基本表（生産者）(36)'!AU9*-1</f>
        <v>0.9110343479110995</v>
      </c>
      <c r="D9" s="15">
        <f t="shared" si="0"/>
        <v>8.8965652088900504E-2</v>
      </c>
      <c r="E9" s="15">
        <v>0.41369899999999998</v>
      </c>
      <c r="F9" s="15">
        <v>0.17602699999999999</v>
      </c>
      <c r="G9" s="15">
        <f>'H27取引基本表（生産者）(36)'!BC9/'H27取引基本表（生産者）(36)'!$BC$43</f>
        <v>2.1179776754360828E-2</v>
      </c>
      <c r="H9" s="28">
        <v>0.105005</v>
      </c>
      <c r="I9" s="5">
        <v>8.3613999999999994E-2</v>
      </c>
      <c r="K9" s="304" t="s">
        <v>195</v>
      </c>
      <c r="L9" s="307">
        <v>1E-3</v>
      </c>
      <c r="S9" s="310"/>
    </row>
    <row r="10" spans="1:19">
      <c r="A10" s="10">
        <f>投入係数!A10</f>
        <v>16</v>
      </c>
      <c r="B10" s="11" t="str">
        <f>投入係数!B10</f>
        <v>パルプ・紙・木製品</v>
      </c>
      <c r="C10" s="12">
        <f>+'H27取引基本表（生産者）(36)'!AY10/'H27取引基本表（生産者）(36)'!AU10*-1</f>
        <v>0.87735859176383513</v>
      </c>
      <c r="D10" s="12">
        <f t="shared" si="0"/>
        <v>0.12264140823616487</v>
      </c>
      <c r="E10" s="12">
        <v>0.32378200000000001</v>
      </c>
      <c r="F10" s="12">
        <v>0.230687</v>
      </c>
      <c r="G10" s="12">
        <f>'H27取引基本表（生産者）(36)'!BC10/'H27取引基本表（生産者）(36)'!$BC$43</f>
        <v>1.6227127327337245E-3</v>
      </c>
      <c r="H10" s="25">
        <v>6.7393999999999996E-2</v>
      </c>
      <c r="I10" s="3">
        <v>4.8055E-2</v>
      </c>
      <c r="K10" s="304" t="s">
        <v>196</v>
      </c>
      <c r="L10" s="308">
        <v>9.9999999999999995E-7</v>
      </c>
      <c r="S10" s="310"/>
    </row>
    <row r="11" spans="1:19">
      <c r="A11" s="10">
        <f>投入係数!A11</f>
        <v>20</v>
      </c>
      <c r="B11" s="11" t="str">
        <f>投入係数!B11</f>
        <v>化学製品</v>
      </c>
      <c r="C11" s="12">
        <f>+'H27取引基本表（生産者）(36)'!AY11/'H27取引基本表（生産者）(36)'!AU11*-1</f>
        <v>0.66957573197673581</v>
      </c>
      <c r="D11" s="12">
        <f t="shared" si="0"/>
        <v>0.33042426802326419</v>
      </c>
      <c r="E11" s="12">
        <v>0.206897</v>
      </c>
      <c r="F11" s="12">
        <v>2.2426000000000001E-2</v>
      </c>
      <c r="G11" s="12">
        <f>'H27取引基本表（生産者）(36)'!BC11/'H27取引基本表（生産者）(36)'!$BC$43</f>
        <v>1.0440050939871718E-2</v>
      </c>
      <c r="H11" s="25">
        <v>3.4250000000000001E-3</v>
      </c>
      <c r="I11" s="3">
        <v>3.3210000000000002E-3</v>
      </c>
      <c r="S11" s="310"/>
    </row>
    <row r="12" spans="1:19">
      <c r="A12" s="10">
        <f>投入係数!A12</f>
        <v>21</v>
      </c>
      <c r="B12" s="11" t="str">
        <f>投入係数!B12</f>
        <v>石油・石炭製品</v>
      </c>
      <c r="C12" s="12">
        <f>+'H27取引基本表（生産者）(36)'!AY12/'H27取引基本表（生産者）(36)'!AU12*-1</f>
        <v>0.66886218429027455</v>
      </c>
      <c r="D12" s="12">
        <f t="shared" si="0"/>
        <v>0.33113781570972545</v>
      </c>
      <c r="E12" s="12">
        <v>0.27954899999999999</v>
      </c>
      <c r="F12" s="12">
        <v>5.2810000000000001E-3</v>
      </c>
      <c r="G12" s="12">
        <f>'H27取引基本表（生産者）(36)'!BC12/'H27取引基本表（生産者）(36)'!$BC$43</f>
        <v>2.5952232699240078E-2</v>
      </c>
      <c r="H12" s="25">
        <v>7.0200000000000004E-4</v>
      </c>
      <c r="I12" s="3">
        <v>6.8599999999999998E-4</v>
      </c>
      <c r="S12" s="310"/>
    </row>
    <row r="13" spans="1:19">
      <c r="A13" s="16">
        <f>投入係数!A13</f>
        <v>25</v>
      </c>
      <c r="B13" s="17" t="str">
        <f>投入係数!B13</f>
        <v>窯業・土石製品</v>
      </c>
      <c r="C13" s="18">
        <f>+'H27取引基本表（生産者）(36)'!AY13/'H27取引基本表（生産者）(36)'!AU13*-1</f>
        <v>0.53794807106065379</v>
      </c>
      <c r="D13" s="18">
        <f t="shared" si="0"/>
        <v>0.46205192893934621</v>
      </c>
      <c r="E13" s="18">
        <v>0.45327099999999998</v>
      </c>
      <c r="F13" s="18">
        <v>0.20641499999999999</v>
      </c>
      <c r="G13" s="18">
        <f>'H27取引基本表（生産者）(36)'!BC13/'H27取引基本表（生産者）(36)'!$BC$43</f>
        <v>4.9152507797860798E-4</v>
      </c>
      <c r="H13" s="29">
        <v>3.0945E-2</v>
      </c>
      <c r="I13" s="6">
        <v>2.8087999999999998E-2</v>
      </c>
      <c r="S13" s="310"/>
    </row>
    <row r="14" spans="1:19">
      <c r="A14" s="10">
        <f>投入係数!A14</f>
        <v>26</v>
      </c>
      <c r="B14" s="11" t="str">
        <f>投入係数!B14</f>
        <v>鉄鋼</v>
      </c>
      <c r="C14" s="12">
        <f>+'H27取引基本表（生産者）(36)'!AY14/'H27取引基本表（生産者）(36)'!AU14*-1</f>
        <v>0.2288036995036892</v>
      </c>
      <c r="D14" s="12">
        <f t="shared" si="0"/>
        <v>0.77119630049631083</v>
      </c>
      <c r="E14" s="12">
        <v>0.253969</v>
      </c>
      <c r="F14" s="12">
        <v>1.6234999999999999E-2</v>
      </c>
      <c r="G14" s="12">
        <f>'H27取引基本表（生産者）(36)'!BC14/'H27取引基本表（生産者）(36)'!$BC$43</f>
        <v>-1.5299446597160228E-4</v>
      </c>
      <c r="H14" s="25">
        <v>1.9109999999999999E-3</v>
      </c>
      <c r="I14" s="3">
        <v>1.745E-3</v>
      </c>
      <c r="S14" s="310"/>
    </row>
    <row r="15" spans="1:19">
      <c r="A15" s="10">
        <f>投入係数!A15</f>
        <v>27</v>
      </c>
      <c r="B15" s="11" t="str">
        <f>投入係数!B15</f>
        <v>非鉄金属</v>
      </c>
      <c r="C15" s="12">
        <f>+'H27取引基本表（生産者）(36)'!AY15/'H27取引基本表（生産者）(36)'!AU15*-1</f>
        <v>0.79235034513975333</v>
      </c>
      <c r="D15" s="12">
        <f t="shared" si="0"/>
        <v>0.20764965486024667</v>
      </c>
      <c r="E15" s="12">
        <v>0.26096999999999998</v>
      </c>
      <c r="F15" s="12">
        <v>1.6102999999999999E-2</v>
      </c>
      <c r="G15" s="12">
        <f>'H27取引基本表（生産者）(36)'!BC15/'H27取引基本表（生産者）(36)'!$BC$43</f>
        <v>-4.8569671737016601E-7</v>
      </c>
      <c r="H15" s="25">
        <v>2.032E-3</v>
      </c>
      <c r="I15" s="3">
        <v>2.0070000000000001E-3</v>
      </c>
      <c r="S15" s="310"/>
    </row>
    <row r="16" spans="1:19">
      <c r="A16" s="10">
        <f>投入係数!A16</f>
        <v>28</v>
      </c>
      <c r="B16" s="11" t="str">
        <f>投入係数!B16</f>
        <v>金属製品</v>
      </c>
      <c r="C16" s="12">
        <f>+'H27取引基本表（生産者）(36)'!AY16/'H27取引基本表（生産者）(36)'!AU16*-1</f>
        <v>0.73489728551741818</v>
      </c>
      <c r="D16" s="12">
        <f t="shared" si="0"/>
        <v>0.26510271448258182</v>
      </c>
      <c r="E16" s="12">
        <v>0.445212</v>
      </c>
      <c r="F16" s="12">
        <v>0.270951</v>
      </c>
      <c r="G16" s="12">
        <f>'H27取引基本表（生産者）(36)'!BC16/'H27取引基本表（生産者）(36)'!$BC$43</f>
        <v>9.7090773802296177E-4</v>
      </c>
      <c r="H16" s="25">
        <v>9.0673000000000004E-2</v>
      </c>
      <c r="I16" s="3">
        <v>7.7281000000000002E-2</v>
      </c>
      <c r="S16" s="310"/>
    </row>
    <row r="17" spans="1:19">
      <c r="A17" s="10">
        <f>投入係数!A17</f>
        <v>29</v>
      </c>
      <c r="B17" s="11" t="str">
        <f>投入係数!B17</f>
        <v>一般機械</v>
      </c>
      <c r="C17" s="12">
        <f>+'H27取引基本表（生産者）(36)'!AY17/'H27取引基本表（生産者）(36)'!AU17*-1</f>
        <v>0.88362595471080152</v>
      </c>
      <c r="D17" s="12">
        <f t="shared" si="0"/>
        <v>0.11637404528919848</v>
      </c>
      <c r="E17" s="12">
        <v>0.395845</v>
      </c>
      <c r="F17" s="12">
        <v>0.13978499999999999</v>
      </c>
      <c r="G17" s="12">
        <f>'H27取引基本表（生産者）(36)'!BC17/'H27取引基本表（生産者）(36)'!$BC$43</f>
        <v>3.5892987413655266E-4</v>
      </c>
      <c r="H17" s="25">
        <v>3.6438999999999999E-2</v>
      </c>
      <c r="I17" s="3">
        <v>3.3715000000000002E-2</v>
      </c>
      <c r="S17" s="310"/>
    </row>
    <row r="18" spans="1:19">
      <c r="A18" s="10">
        <f>投入係数!A18</f>
        <v>32</v>
      </c>
      <c r="B18" s="11" t="str">
        <f>投入係数!B18</f>
        <v>電子部品</v>
      </c>
      <c r="C18" s="12">
        <f>+'H27取引基本表（生産者）(36)'!AY18/'H27取引基本表（生産者）(36)'!AU18*-1</f>
        <v>0.89056193388755478</v>
      </c>
      <c r="D18" s="12">
        <f t="shared" si="0"/>
        <v>0.10943806611244522</v>
      </c>
      <c r="E18" s="12">
        <v>0.42114299999999999</v>
      </c>
      <c r="F18" s="12">
        <v>0.239007</v>
      </c>
      <c r="G18" s="12">
        <f>'H27取引基本表（生産者）(36)'!BC18/'H27取引基本表（生産者）(36)'!$BC$43</f>
        <v>3.6281544787551397E-4</v>
      </c>
      <c r="H18" s="25">
        <v>3.3541000000000001E-2</v>
      </c>
      <c r="I18" s="3">
        <v>3.3236000000000002E-2</v>
      </c>
      <c r="S18" s="310"/>
    </row>
    <row r="19" spans="1:19">
      <c r="A19" s="13">
        <f>投入係数!A19</f>
        <v>33</v>
      </c>
      <c r="B19" s="14" t="str">
        <f>投入係数!B19</f>
        <v>電気機械</v>
      </c>
      <c r="C19" s="15">
        <f>+'H27取引基本表（生産者）(36)'!AY19/'H27取引基本表（生産者）(36)'!AU19*-1</f>
        <v>0.93431203950586117</v>
      </c>
      <c r="D19" s="15">
        <f t="shared" si="0"/>
        <v>6.5687960494138831E-2</v>
      </c>
      <c r="E19" s="15">
        <v>0.37705100000000003</v>
      </c>
      <c r="F19" s="15">
        <v>0.222467</v>
      </c>
      <c r="G19" s="15">
        <f>'H27取引基本表（生産者）(36)'!BC19/'H27取引基本表（生産者）(36)'!$BC$43</f>
        <v>1.0874749501918017E-2</v>
      </c>
      <c r="H19" s="28">
        <v>5.6640000000000003E-2</v>
      </c>
      <c r="I19" s="5">
        <v>5.3127000000000001E-2</v>
      </c>
      <c r="S19" s="310"/>
    </row>
    <row r="20" spans="1:19">
      <c r="A20" s="10">
        <f>投入係数!A20</f>
        <v>34</v>
      </c>
      <c r="B20" s="11" t="str">
        <f>投入係数!B20</f>
        <v>情報･通信機器</v>
      </c>
      <c r="C20" s="12">
        <f>+'H27取引基本表（生産者）(36)'!AY20/'H27取引基本表（生産者）(36)'!AU20*-1</f>
        <v>0.93858024691358022</v>
      </c>
      <c r="D20" s="12">
        <f t="shared" si="0"/>
        <v>6.1419753086419782E-2</v>
      </c>
      <c r="E20" s="12">
        <v>0.387015</v>
      </c>
      <c r="F20" s="12">
        <v>0.20969199999999999</v>
      </c>
      <c r="G20" s="12">
        <f>'H27取引基本表（生産者）(36)'!BC20/'H27取引基本表（生産者）(36)'!$BC$43</f>
        <v>1.0038379754606591E-2</v>
      </c>
      <c r="H20" s="25">
        <v>3.2562000000000001E-2</v>
      </c>
      <c r="I20" s="3">
        <v>3.2051999999999997E-2</v>
      </c>
      <c r="S20" s="310"/>
    </row>
    <row r="21" spans="1:19">
      <c r="A21" s="10">
        <f>投入係数!A21</f>
        <v>35</v>
      </c>
      <c r="B21" s="11" t="str">
        <f>投入係数!B21</f>
        <v>輸送機械</v>
      </c>
      <c r="C21" s="12">
        <f>+'H27取引基本表（生産者）(36)'!AY21/'H27取引基本表（生産者）(36)'!AU21*-1</f>
        <v>0.71523263127605341</v>
      </c>
      <c r="D21" s="12">
        <f t="shared" si="0"/>
        <v>0.28476736872394659</v>
      </c>
      <c r="E21" s="12">
        <v>0.23452500000000001</v>
      </c>
      <c r="F21" s="12">
        <v>7.3922000000000002E-2</v>
      </c>
      <c r="G21" s="12">
        <f>'H27取引基本表（生産者）(36)'!BC21/'H27取引基本表（生産者）(36)'!$BC$43</f>
        <v>2.3780682675878066E-2</v>
      </c>
      <c r="H21" s="25">
        <v>1.2843E-2</v>
      </c>
      <c r="I21" s="3">
        <v>1.244E-2</v>
      </c>
      <c r="S21" s="310"/>
    </row>
    <row r="22" spans="1:19">
      <c r="A22" s="10">
        <f>投入係数!A22</f>
        <v>39</v>
      </c>
      <c r="B22" s="11" t="str">
        <f>投入係数!B22</f>
        <v>その他の製造工業製品</v>
      </c>
      <c r="C22" s="12">
        <f>+'H27取引基本表（生産者）(36)'!AY22/'H27取引基本表（生産者）(36)'!AU22*-1</f>
        <v>0.75723601571478205</v>
      </c>
      <c r="D22" s="12">
        <f t="shared" si="0"/>
        <v>0.24276398428521795</v>
      </c>
      <c r="E22" s="12">
        <v>0.39385399999999998</v>
      </c>
      <c r="F22" s="12">
        <v>0.22426499999999999</v>
      </c>
      <c r="G22" s="12">
        <f>'H27取引基本表（生産者）(36)'!BC22/'H27取引基本表（生産者）(36)'!$BC$43</f>
        <v>1.7083896336778218E-2</v>
      </c>
      <c r="H22" s="25">
        <v>5.5399999999999998E-2</v>
      </c>
      <c r="I22" s="3">
        <v>4.6937E-2</v>
      </c>
      <c r="S22" s="310"/>
    </row>
    <row r="23" spans="1:19">
      <c r="A23" s="16">
        <f>投入係数!A23</f>
        <v>41</v>
      </c>
      <c r="B23" s="17" t="str">
        <f>投入係数!B23</f>
        <v>建設</v>
      </c>
      <c r="C23" s="18">
        <f>+'H27取引基本表（生産者）(36)'!AY23/'H27取引基本表（生産者）(36)'!AU23*-1</f>
        <v>4.7413183572049052E-2</v>
      </c>
      <c r="D23" s="18">
        <f t="shared" si="0"/>
        <v>0.95258681642795096</v>
      </c>
      <c r="E23" s="18">
        <v>0.477522</v>
      </c>
      <c r="F23" s="18">
        <v>0.36487000000000003</v>
      </c>
      <c r="G23" s="18">
        <f>'H27取引基本表（生産者）(36)'!BC23/'H27取引基本表（生産者）(36)'!$BC$43</f>
        <v>0</v>
      </c>
      <c r="H23" s="29">
        <v>0.13810800000000001</v>
      </c>
      <c r="I23" s="6">
        <v>9.7782999999999995E-2</v>
      </c>
      <c r="S23" s="310"/>
    </row>
    <row r="24" spans="1:19">
      <c r="A24" s="10">
        <f>投入係数!A24</f>
        <v>46</v>
      </c>
      <c r="B24" s="11" t="str">
        <f>投入係数!B24</f>
        <v>電力・ガス・熱供給</v>
      </c>
      <c r="C24" s="12">
        <f>+'H27取引基本表（生産者）(36)'!AY24/'H27取引基本表（生産者）(36)'!AU24*-1</f>
        <v>0.39582698807029387</v>
      </c>
      <c r="D24" s="12">
        <f t="shared" si="0"/>
        <v>0.60417301192970618</v>
      </c>
      <c r="E24" s="12">
        <v>0.36437700000000001</v>
      </c>
      <c r="F24" s="12">
        <v>6.9545999999999997E-2</v>
      </c>
      <c r="G24" s="12">
        <f>'H27取引基本表（生産者）(36)'!BC24/'H27取引基本表（生産者）(36)'!$BC$43</f>
        <v>2.534559749924474E-2</v>
      </c>
      <c r="H24" s="25">
        <v>7.0800000000000004E-3</v>
      </c>
      <c r="I24" s="3">
        <v>6.9569999999999996E-3</v>
      </c>
      <c r="S24" s="310"/>
    </row>
    <row r="25" spans="1:19">
      <c r="A25" s="10">
        <f>投入係数!A25</f>
        <v>47</v>
      </c>
      <c r="B25" s="11" t="str">
        <f>投入係数!B25</f>
        <v>水道</v>
      </c>
      <c r="C25" s="12">
        <f>+'H27取引基本表（生産者）(36)'!AY25/'H27取引基本表（生産者）(36)'!AU25*-1</f>
        <v>0</v>
      </c>
      <c r="D25" s="12">
        <f>1-C25</f>
        <v>1</v>
      </c>
      <c r="E25" s="12">
        <v>0.53801399999999999</v>
      </c>
      <c r="F25" s="12">
        <v>0.147531</v>
      </c>
      <c r="G25" s="12">
        <f>'H27取引基本表（生産者）(36)'!BC25/'H27取引基本表（生産者）(36)'!$BC$43</f>
        <v>7.7211207160335282E-3</v>
      </c>
      <c r="H25" s="25">
        <v>4.4311000000000003E-2</v>
      </c>
      <c r="I25" s="3">
        <v>4.4283999999999997E-2</v>
      </c>
      <c r="S25" s="310"/>
    </row>
    <row r="26" spans="1:19">
      <c r="A26" s="10">
        <f>投入係数!A26</f>
        <v>48</v>
      </c>
      <c r="B26" s="11" t="str">
        <f>投入係数!B26</f>
        <v>廃棄物処理</v>
      </c>
      <c r="C26" s="12">
        <f>+'H27取引基本表（生産者）(36)'!AY26/'H27取引基本表（生産者）(36)'!AU26*-1</f>
        <v>6.0371782977699892E-2</v>
      </c>
      <c r="D26" s="12">
        <f t="shared" si="0"/>
        <v>0.93962821702230015</v>
      </c>
      <c r="E26" s="12">
        <v>0.66197799999999996</v>
      </c>
      <c r="F26" s="12">
        <v>0.40787600000000002</v>
      </c>
      <c r="G26" s="12">
        <f>'H27取引基本表（生産者）(36)'!BC26/'H27取引基本表（生産者）(36)'!$BC$43</f>
        <v>7.7080069046645341E-4</v>
      </c>
      <c r="H26" s="25">
        <v>0.144487</v>
      </c>
      <c r="I26" s="3">
        <v>0.13186400000000001</v>
      </c>
      <c r="S26" s="310"/>
    </row>
    <row r="27" spans="1:19">
      <c r="A27" s="10">
        <f>投入係数!A27</f>
        <v>51</v>
      </c>
      <c r="B27" s="11" t="str">
        <f>投入係数!B27</f>
        <v>商業</v>
      </c>
      <c r="C27" s="12">
        <f>+'H27取引基本表（生産者）(36)'!AY27/'H27取引基本表（生産者）(36)'!AU27*-1</f>
        <v>0.57887320062823022</v>
      </c>
      <c r="D27" s="12">
        <f t="shared" si="0"/>
        <v>0.42112679937176978</v>
      </c>
      <c r="E27" s="12">
        <v>0.70593600000000001</v>
      </c>
      <c r="F27" s="12">
        <v>0.46028599999999997</v>
      </c>
      <c r="G27" s="12">
        <f>'H27取引基本表（生産者）(36)'!BC27/'H27取引基本表（生産者）(36)'!$BC$43</f>
        <v>0.19223293237450326</v>
      </c>
      <c r="H27" s="25">
        <v>0.153915</v>
      </c>
      <c r="I27" s="3">
        <v>0.127527</v>
      </c>
      <c r="S27" s="310"/>
    </row>
    <row r="28" spans="1:19">
      <c r="A28" s="10">
        <f>投入係数!A28</f>
        <v>53</v>
      </c>
      <c r="B28" s="11" t="str">
        <f>投入係数!B28</f>
        <v>金融・保険</v>
      </c>
      <c r="C28" s="12">
        <f>+'H27取引基本表（生産者）(36)'!AY28/'H27取引基本表（生産者）(36)'!AU28*-1</f>
        <v>0.25014993341939679</v>
      </c>
      <c r="D28" s="12">
        <f t="shared" si="0"/>
        <v>0.74985006658060316</v>
      </c>
      <c r="E28" s="12">
        <v>0.68148200000000003</v>
      </c>
      <c r="F28" s="12">
        <v>0.33348299999999997</v>
      </c>
      <c r="G28" s="12">
        <f>'H27取引基本表（生産者）(36)'!BC28/'H27取引基本表（生産者）(36)'!$BC$43</f>
        <v>7.194868322762954E-2</v>
      </c>
      <c r="H28" s="25">
        <v>4.5137999999999998E-2</v>
      </c>
      <c r="I28" s="3">
        <v>4.1188000000000002E-2</v>
      </c>
      <c r="S28" s="310"/>
    </row>
    <row r="29" spans="1:19">
      <c r="A29" s="13">
        <f>投入係数!A29</f>
        <v>55</v>
      </c>
      <c r="B29" s="14" t="str">
        <f>投入係数!B29</f>
        <v>不動産</v>
      </c>
      <c r="C29" s="15">
        <f>+'H27取引基本表（生産者）(36)'!AY29/'H27取引基本表（生産者）(36)'!AU29*-1</f>
        <v>5.2115255109375829E-3</v>
      </c>
      <c r="D29" s="15">
        <f t="shared" si="0"/>
        <v>0.99478847448906238</v>
      </c>
      <c r="E29" s="15">
        <v>0.85026999999999997</v>
      </c>
      <c r="F29" s="15">
        <v>4.0515000000000002E-2</v>
      </c>
      <c r="G29" s="15">
        <f>'H27取引基本表（生産者）(36)'!BC42/'H27取引基本表（生産者）(36)'!$BC$43</f>
        <v>5.8934925382413308E-2</v>
      </c>
      <c r="H29" s="28">
        <v>9.9970000000000007E-3</v>
      </c>
      <c r="I29" s="5">
        <v>3.8869999999999998E-3</v>
      </c>
      <c r="S29" s="310"/>
    </row>
    <row r="30" spans="1:19">
      <c r="A30" s="10">
        <f>投入係数!A30</f>
        <v>57</v>
      </c>
      <c r="B30" s="11" t="str">
        <f>投入係数!B30</f>
        <v>運輸・郵便</v>
      </c>
      <c r="C30" s="12">
        <f>+'H27取引基本表（生産者）(36)'!AY30/'H27取引基本表（生産者）(36)'!AU30*-1</f>
        <v>0.53514971052303251</v>
      </c>
      <c r="D30" s="12">
        <f t="shared" si="0"/>
        <v>0.46485028947696749</v>
      </c>
      <c r="E30" s="12">
        <v>0.47875600000000001</v>
      </c>
      <c r="F30" s="12">
        <v>0.23637900000000001</v>
      </c>
      <c r="G30" s="12">
        <f>'H27取引基本表（生産者）(36)'!BC30/'H27取引基本表（生産者）(36)'!$BC$43</f>
        <v>6.7353506584590397E-2</v>
      </c>
      <c r="H30" s="25">
        <v>5.1264999999999998E-2</v>
      </c>
      <c r="I30" s="3">
        <v>4.6239000000000002E-2</v>
      </c>
      <c r="S30" s="310"/>
    </row>
    <row r="31" spans="1:19">
      <c r="A31" s="10">
        <f>投入係数!A31</f>
        <v>59</v>
      </c>
      <c r="B31" s="11" t="str">
        <f>投入係数!B31</f>
        <v>情報通信</v>
      </c>
      <c r="C31" s="12">
        <f>+'H27取引基本表（生産者）(36)'!AY31/'H27取引基本表（生産者）(36)'!AU31*-1</f>
        <v>0.41687580090233828</v>
      </c>
      <c r="D31" s="12">
        <f t="shared" si="0"/>
        <v>0.58312419909766167</v>
      </c>
      <c r="E31" s="12">
        <v>0.53522199999999998</v>
      </c>
      <c r="F31" s="12">
        <v>0.156359</v>
      </c>
      <c r="G31" s="12">
        <f>'H27取引基本表（生産者）(36)'!BC31/'H27取引基本表（生産者）(36)'!$BC$43</f>
        <v>6.0030657176800402E-2</v>
      </c>
      <c r="H31" s="25">
        <v>3.1399999999999997E-2</v>
      </c>
      <c r="I31" s="3">
        <v>2.7632E-2</v>
      </c>
      <c r="S31" s="310"/>
    </row>
    <row r="32" spans="1:19">
      <c r="A32" s="10">
        <f>投入係数!A32</f>
        <v>61</v>
      </c>
      <c r="B32" s="11" t="str">
        <f>投入係数!B32</f>
        <v>公務</v>
      </c>
      <c r="C32" s="12">
        <f>+'H27取引基本表（生産者）(36)'!AY32/'H27取引基本表（生産者）(36)'!AU32*-1</f>
        <v>0</v>
      </c>
      <c r="D32" s="12">
        <f>1-C32</f>
        <v>1</v>
      </c>
      <c r="E32" s="12">
        <v>0.71802100000000002</v>
      </c>
      <c r="F32" s="12">
        <v>0.41886699999999999</v>
      </c>
      <c r="G32" s="12">
        <f>'H27取引基本表（生産者）(36)'!BC32/'H27取引基本表（生産者）(36)'!$BC$43</f>
        <v>5.9774695006746328E-3</v>
      </c>
      <c r="H32" s="25">
        <v>5.9193999999999997E-2</v>
      </c>
      <c r="I32" s="3">
        <v>5.9193999999999997E-2</v>
      </c>
      <c r="S32" s="310"/>
    </row>
    <row r="33" spans="1:19">
      <c r="A33" s="16">
        <f>投入係数!A33</f>
        <v>63</v>
      </c>
      <c r="B33" s="17" t="str">
        <f>投入係数!B33</f>
        <v>教育・研究</v>
      </c>
      <c r="C33" s="18">
        <f>+'H27取引基本表（生産者）(36)'!AY33/'H27取引基本表（生産者）(36)'!AU33*-1</f>
        <v>0.31285763713304765</v>
      </c>
      <c r="D33" s="18">
        <f t="shared" si="0"/>
        <v>0.68714236286695241</v>
      </c>
      <c r="E33" s="18">
        <v>0.79669699999999999</v>
      </c>
      <c r="F33" s="18">
        <v>0.596105</v>
      </c>
      <c r="G33" s="18">
        <f>'H27取引基本表（生産者）(36)'!BC33/'H27取引基本表（生産者）(36)'!$BC$43</f>
        <v>2.1646531299753559E-2</v>
      </c>
      <c r="H33" s="29">
        <v>7.7635999999999997E-2</v>
      </c>
      <c r="I33" s="6">
        <v>7.6626E-2</v>
      </c>
      <c r="S33" s="310"/>
    </row>
    <row r="34" spans="1:19">
      <c r="A34" s="13">
        <f>投入係数!A34</f>
        <v>64</v>
      </c>
      <c r="B34" s="14" t="str">
        <f>投入係数!B34</f>
        <v>医療・福祉</v>
      </c>
      <c r="C34" s="15">
        <f>+'H27取引基本表（生産者）(36)'!AY34/'H27取引基本表（生産者）(36)'!AU34*-1</f>
        <v>2.7900602693348087E-2</v>
      </c>
      <c r="D34" s="15">
        <f t="shared" si="0"/>
        <v>0.97209939730665196</v>
      </c>
      <c r="E34" s="15">
        <v>0.63212400000000002</v>
      </c>
      <c r="F34" s="15">
        <v>0.53967699999999996</v>
      </c>
      <c r="G34" s="12">
        <f>'H27取引基本表（生産者）(36)'!BC34/'H27取引基本表（生産者）(36)'!$BC$43</f>
        <v>4.3767102595660398E-2</v>
      </c>
      <c r="H34" s="25">
        <v>0.10956200000000001</v>
      </c>
      <c r="I34" s="3">
        <v>0.103711</v>
      </c>
      <c r="S34" s="310"/>
    </row>
    <row r="35" spans="1:19">
      <c r="A35" s="10">
        <f>投入係数!A35</f>
        <v>65</v>
      </c>
      <c r="B35" s="11" t="str">
        <f>投入係数!B35</f>
        <v>その他の非営利団体サービス</v>
      </c>
      <c r="C35" s="12">
        <f>+'H27取引基本表（生産者）(36)'!AY35/'H27取引基本表（生産者）(36)'!AU35*-1</f>
        <v>5.4337314171333466E-2</v>
      </c>
      <c r="D35" s="12">
        <f t="shared" si="0"/>
        <v>0.94566268582866653</v>
      </c>
      <c r="E35" s="12">
        <v>0.60416000000000003</v>
      </c>
      <c r="F35" s="12">
        <v>0.45696199999999998</v>
      </c>
      <c r="G35" s="12">
        <f>'H27取引基本表（生産者）(36)'!BC35/'H27取引基本表（生産者）(36)'!$BC$43</f>
        <v>1.0342425899680315E-2</v>
      </c>
      <c r="H35" s="25">
        <v>0.102356</v>
      </c>
      <c r="I35" s="3">
        <v>7.2078000000000003E-2</v>
      </c>
      <c r="S35" s="310"/>
    </row>
    <row r="36" spans="1:19">
      <c r="A36" s="10">
        <f>投入係数!A36</f>
        <v>66</v>
      </c>
      <c r="B36" s="11" t="str">
        <f>投入係数!B36</f>
        <v>対事業所サービス</v>
      </c>
      <c r="C36" s="12">
        <f>+'H27取引基本表（生産者）(36)'!AY36/'H27取引基本表（生産者）(36)'!AU36*-1</f>
        <v>0.52165225018257622</v>
      </c>
      <c r="D36" s="12">
        <f t="shared" si="0"/>
        <v>0.47834774981742378</v>
      </c>
      <c r="E36" s="12">
        <v>0.637602</v>
      </c>
      <c r="F36" s="12">
        <v>0.46322200000000002</v>
      </c>
      <c r="G36" s="12">
        <f>'H27取引基本表（生産者）(36)'!BC36/'H27取引基本表（生産者）(36)'!$BC$43</f>
        <v>1.0705241347555829E-2</v>
      </c>
      <c r="H36" s="25">
        <v>0.16844000000000001</v>
      </c>
      <c r="I36" s="3">
        <v>0.13272999999999999</v>
      </c>
      <c r="S36" s="310"/>
    </row>
    <row r="37" spans="1:19">
      <c r="A37" s="10">
        <f>投入係数!A37</f>
        <v>67</v>
      </c>
      <c r="B37" s="11" t="str">
        <f>投入係数!B37</f>
        <v>対個人サービス</v>
      </c>
      <c r="C37" s="12">
        <f>+'H27取引基本表（生産者）(36)'!AY37/'H27取引基本表（生産者）(36)'!AU37*-1</f>
        <v>0.45511531284560763</v>
      </c>
      <c r="D37" s="12">
        <f t="shared" si="0"/>
        <v>0.54488468715439242</v>
      </c>
      <c r="E37" s="12">
        <v>0.54392799999999997</v>
      </c>
      <c r="F37" s="12">
        <v>0.26046599999999998</v>
      </c>
      <c r="G37" s="12">
        <f>'H27取引基本表（生産者）(36)'!BC37/'H27取引基本表（生産者）(36)'!$BC$43</f>
        <v>0.17126880496265479</v>
      </c>
      <c r="H37" s="25">
        <v>0.166764</v>
      </c>
      <c r="I37" s="3">
        <v>0.12906000000000001</v>
      </c>
      <c r="S37" s="310"/>
    </row>
    <row r="38" spans="1:19">
      <c r="A38" s="16">
        <f>投入係数!A38</f>
        <v>68</v>
      </c>
      <c r="B38" s="17" t="str">
        <f>投入係数!B38</f>
        <v>事務用品</v>
      </c>
      <c r="C38" s="18">
        <f>+'H27取引基本表（生産者）(36)'!AY38/'H27取引基本表（生産者）(36)'!AU38*-1</f>
        <v>0</v>
      </c>
      <c r="D38" s="18">
        <f>1-C38</f>
        <v>1</v>
      </c>
      <c r="E38" s="18">
        <v>0</v>
      </c>
      <c r="F38" s="18">
        <v>0</v>
      </c>
      <c r="G38" s="12">
        <f>'H27取引基本表（生産者）(36)'!BC38/'H27取引基本表（生産者）(36)'!$BC$43</f>
        <v>0</v>
      </c>
      <c r="H38" s="6">
        <v>0</v>
      </c>
      <c r="I38" s="6">
        <v>0</v>
      </c>
      <c r="S38" s="310"/>
    </row>
    <row r="39" spans="1:19">
      <c r="A39" s="19">
        <f>投入係数!A39</f>
        <v>69</v>
      </c>
      <c r="B39" s="20" t="str">
        <f>投入係数!B39</f>
        <v>分類不明</v>
      </c>
      <c r="C39" s="127">
        <f>+'H27取引基本表（生産者）(36)'!AY39/'H27取引基本表（生産者）(36)'!AU39*-1</f>
        <v>0.20105095822661839</v>
      </c>
      <c r="D39" s="21">
        <f t="shared" si="0"/>
        <v>0.79894904177338155</v>
      </c>
      <c r="E39" s="21">
        <v>0.42782599999999998</v>
      </c>
      <c r="F39" s="21">
        <v>8.9130000000000008E-3</v>
      </c>
      <c r="G39" s="127">
        <f>'H27取引基本表（生産者）(36)'!BC39/'H27取引基本表（生産者）(36)'!$BC$43</f>
        <v>4.4198401280685105E-5</v>
      </c>
      <c r="H39" s="26">
        <v>1.325E-3</v>
      </c>
      <c r="I39" s="4">
        <v>1.214E-3</v>
      </c>
      <c r="S39" s="310"/>
    </row>
    <row r="41" spans="1:19">
      <c r="A41" s="601" t="s">
        <v>834</v>
      </c>
      <c r="B41" s="601" t="s">
        <v>833</v>
      </c>
      <c r="C41" s="602">
        <f>-23470/81304*-1</f>
        <v>0.2886696841483814</v>
      </c>
      <c r="D41" s="603">
        <f>1-C41</f>
        <v>0.71133031585161866</v>
      </c>
      <c r="E41" s="128"/>
      <c r="F41" s="128"/>
      <c r="G41" s="128"/>
      <c r="H41" s="128"/>
      <c r="I41" s="128"/>
    </row>
    <row r="43" spans="1:19">
      <c r="A43" t="s">
        <v>816</v>
      </c>
    </row>
  </sheetData>
  <phoneticPr fontId="7"/>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A2" sqref="A2"/>
      <selection pane="topRight" activeCell="A2" sqref="A2"/>
      <selection pane="bottomLeft" activeCell="A2" sqref="A2"/>
      <selection pane="bottomRight"/>
    </sheetView>
  </sheetViews>
  <sheetFormatPr defaultColWidth="10.33203125" defaultRowHeight="11.25"/>
  <cols>
    <col min="1" max="1" width="4.6640625" style="31" bestFit="1" customWidth="1"/>
    <col min="2" max="2" width="31.6640625" style="31" bestFit="1" customWidth="1"/>
    <col min="3" max="16384" width="10.33203125" style="31"/>
  </cols>
  <sheetData>
    <row r="1" spans="1:40" ht="21" customHeight="1">
      <c r="A1" s="30" t="s">
        <v>800</v>
      </c>
      <c r="C1" s="31" t="s">
        <v>801</v>
      </c>
      <c r="G1" s="31" t="s">
        <v>802</v>
      </c>
      <c r="J1" s="30" t="s">
        <v>803</v>
      </c>
      <c r="AN1" s="50"/>
    </row>
    <row r="2" spans="1:40">
      <c r="A2" s="32"/>
      <c r="B2" s="33"/>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54"/>
      <c r="AN2" s="54"/>
    </row>
    <row r="3" spans="1:40" ht="33.75">
      <c r="A3" s="34"/>
      <c r="B3" s="35"/>
      <c r="C3" s="36" t="s">
        <v>0</v>
      </c>
      <c r="D3" s="37" t="s">
        <v>1</v>
      </c>
      <c r="E3" s="37" t="s">
        <v>2</v>
      </c>
      <c r="F3" s="37" t="s">
        <v>3</v>
      </c>
      <c r="G3" s="37" t="s">
        <v>4</v>
      </c>
      <c r="H3" s="37" t="s">
        <v>5</v>
      </c>
      <c r="I3" s="37" t="s">
        <v>6</v>
      </c>
      <c r="J3" s="37" t="s">
        <v>7</v>
      </c>
      <c r="K3" s="37" t="s">
        <v>206</v>
      </c>
      <c r="L3" s="37" t="s">
        <v>207</v>
      </c>
      <c r="M3" s="37" t="s">
        <v>10</v>
      </c>
      <c r="N3" s="37" t="s">
        <v>11</v>
      </c>
      <c r="O3" s="37" t="s">
        <v>12</v>
      </c>
      <c r="P3" s="37" t="s">
        <v>13</v>
      </c>
      <c r="Q3" s="37" t="s">
        <v>16</v>
      </c>
      <c r="R3" s="37" t="s">
        <v>14</v>
      </c>
      <c r="S3" s="37" t="s">
        <v>208</v>
      </c>
      <c r="T3" s="37" t="s">
        <v>17</v>
      </c>
      <c r="U3" s="37" t="s">
        <v>18</v>
      </c>
      <c r="V3" s="37" t="s">
        <v>19</v>
      </c>
      <c r="W3" s="37" t="s">
        <v>209</v>
      </c>
      <c r="X3" s="37" t="s">
        <v>199</v>
      </c>
      <c r="Y3" s="37" t="s">
        <v>200</v>
      </c>
      <c r="Z3" s="37" t="s">
        <v>21</v>
      </c>
      <c r="AA3" s="37" t="s">
        <v>22</v>
      </c>
      <c r="AB3" s="37" t="s">
        <v>23</v>
      </c>
      <c r="AC3" s="37" t="s">
        <v>205</v>
      </c>
      <c r="AD3" s="37" t="s">
        <v>25</v>
      </c>
      <c r="AE3" s="37" t="s">
        <v>26</v>
      </c>
      <c r="AF3" s="37" t="s">
        <v>27</v>
      </c>
      <c r="AG3" s="37" t="s">
        <v>201</v>
      </c>
      <c r="AH3" s="37" t="s">
        <v>202</v>
      </c>
      <c r="AI3" s="37" t="s">
        <v>210</v>
      </c>
      <c r="AJ3" s="37" t="s">
        <v>211</v>
      </c>
      <c r="AK3" s="37" t="s">
        <v>30</v>
      </c>
      <c r="AL3" s="38" t="s">
        <v>31</v>
      </c>
      <c r="AM3" s="39" t="s">
        <v>221</v>
      </c>
      <c r="AN3" s="39" t="s">
        <v>222</v>
      </c>
    </row>
    <row r="4" spans="1:40">
      <c r="A4" s="86">
        <v>1</v>
      </c>
      <c r="B4" s="33" t="s">
        <v>0</v>
      </c>
      <c r="C4" s="23">
        <v>1.106865</v>
      </c>
      <c r="D4" s="40">
        <v>2.8999999999999998E-3</v>
      </c>
      <c r="E4" s="40">
        <v>4.8700000000000002E-3</v>
      </c>
      <c r="F4" s="40">
        <v>2.9E-5</v>
      </c>
      <c r="G4" s="40">
        <v>0.12522800000000001</v>
      </c>
      <c r="H4" s="40">
        <v>6.901E-3</v>
      </c>
      <c r="I4" s="40">
        <v>3.1500000000000001E-4</v>
      </c>
      <c r="J4" s="40">
        <v>2.8400000000000002E-4</v>
      </c>
      <c r="K4" s="40">
        <v>3.9999999999999998E-6</v>
      </c>
      <c r="L4" s="40">
        <v>5.1999999999999997E-5</v>
      </c>
      <c r="M4" s="40">
        <v>1.9000000000000001E-5</v>
      </c>
      <c r="N4" s="40">
        <v>1.8E-5</v>
      </c>
      <c r="O4" s="40">
        <v>1.9000000000000001E-5</v>
      </c>
      <c r="P4" s="40">
        <v>3.3000000000000003E-5</v>
      </c>
      <c r="Q4" s="40">
        <v>3.1999999999999999E-5</v>
      </c>
      <c r="R4" s="40">
        <v>3.6000000000000001E-5</v>
      </c>
      <c r="S4" s="40">
        <v>2.9E-5</v>
      </c>
      <c r="T4" s="40">
        <v>2.6999999999999999E-5</v>
      </c>
      <c r="U4" s="40">
        <v>1.6130000000000001E-3</v>
      </c>
      <c r="V4" s="40">
        <v>9.3700000000000001E-4</v>
      </c>
      <c r="W4" s="40">
        <v>2.4000000000000001E-5</v>
      </c>
      <c r="X4" s="40">
        <v>7.6000000000000004E-5</v>
      </c>
      <c r="Y4" s="40">
        <v>2.5000000000000001E-5</v>
      </c>
      <c r="Z4" s="40">
        <v>1.3100000000000001E-4</v>
      </c>
      <c r="AA4" s="40">
        <v>2.8E-5</v>
      </c>
      <c r="AB4" s="40">
        <v>1.8E-5</v>
      </c>
      <c r="AC4" s="40">
        <v>4.8000000000000001E-5</v>
      </c>
      <c r="AD4" s="40">
        <v>9.8999999999999994E-5</v>
      </c>
      <c r="AE4" s="40">
        <v>5.8999999999999998E-5</v>
      </c>
      <c r="AF4" s="40">
        <v>1.9530000000000001E-3</v>
      </c>
      <c r="AG4" s="40">
        <v>2.2599999999999999E-3</v>
      </c>
      <c r="AH4" s="40">
        <v>1.6930000000000001E-3</v>
      </c>
      <c r="AI4" s="40">
        <v>4.6E-5</v>
      </c>
      <c r="AJ4" s="40">
        <v>1.6E-2</v>
      </c>
      <c r="AK4" s="40">
        <v>1.2E-4</v>
      </c>
      <c r="AL4" s="24">
        <v>1.5200000000000001E-4</v>
      </c>
      <c r="AM4" s="27">
        <v>1.2729440000000001</v>
      </c>
      <c r="AN4" s="27">
        <v>0.99883</v>
      </c>
    </row>
    <row r="5" spans="1:40">
      <c r="A5" s="99">
        <v>2</v>
      </c>
      <c r="B5" s="41" t="s">
        <v>1</v>
      </c>
      <c r="C5" s="25">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c r="A6" s="99">
        <v>3</v>
      </c>
      <c r="B6" s="41" t="s">
        <v>2</v>
      </c>
      <c r="C6" s="25">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c r="A7" s="99">
        <v>6</v>
      </c>
      <c r="B7" s="41" t="s">
        <v>3</v>
      </c>
      <c r="C7" s="25">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c r="A8" s="100">
        <v>11</v>
      </c>
      <c r="B8" s="42" t="s">
        <v>4</v>
      </c>
      <c r="C8" s="29">
        <v>3.5788E-2</v>
      </c>
      <c r="D8" s="43">
        <v>8.3009999999999994E-3</v>
      </c>
      <c r="E8" s="43">
        <v>3.9837999999999998E-2</v>
      </c>
      <c r="F8" s="43">
        <v>3.0000000000000001E-5</v>
      </c>
      <c r="G8" s="43">
        <v>1.0350029999999999</v>
      </c>
      <c r="H8" s="43">
        <v>4.1599999999999997E-4</v>
      </c>
      <c r="I8" s="43">
        <v>1.0349999999999999E-3</v>
      </c>
      <c r="J8" s="43">
        <v>3.1599999999999998E-4</v>
      </c>
      <c r="K8" s="43">
        <v>3.0000000000000001E-6</v>
      </c>
      <c r="L8" s="43">
        <v>1.6200000000000001E-4</v>
      </c>
      <c r="M8" s="43">
        <v>1.0000000000000001E-5</v>
      </c>
      <c r="N8" s="43">
        <v>7.9999999999999996E-6</v>
      </c>
      <c r="O8" s="43">
        <v>1.2999999999999999E-5</v>
      </c>
      <c r="P8" s="43">
        <v>1.9000000000000001E-5</v>
      </c>
      <c r="Q8" s="43">
        <v>1.7E-5</v>
      </c>
      <c r="R8" s="43">
        <v>1.5999999999999999E-5</v>
      </c>
      <c r="S8" s="43">
        <v>1.5999999999999999E-5</v>
      </c>
      <c r="T8" s="43">
        <v>1.5999999999999999E-5</v>
      </c>
      <c r="U8" s="43">
        <v>3.1700000000000001E-4</v>
      </c>
      <c r="V8" s="43">
        <v>6.8999999999999997E-5</v>
      </c>
      <c r="W8" s="43">
        <v>1.1E-5</v>
      </c>
      <c r="X8" s="43">
        <v>3.4E-5</v>
      </c>
      <c r="Y8" s="43">
        <v>2.5999999999999998E-5</v>
      </c>
      <c r="Z8" s="43">
        <v>6.9999999999999994E-5</v>
      </c>
      <c r="AA8" s="43">
        <v>2.0999999999999999E-5</v>
      </c>
      <c r="AB8" s="43">
        <v>1.2999999999999999E-5</v>
      </c>
      <c r="AC8" s="43">
        <v>5.3999999999999998E-5</v>
      </c>
      <c r="AD8" s="43">
        <v>1.5200000000000001E-4</v>
      </c>
      <c r="AE8" s="43">
        <v>1.06E-4</v>
      </c>
      <c r="AF8" s="43">
        <v>1.745E-3</v>
      </c>
      <c r="AG8" s="43">
        <v>2.6840000000000002E-3</v>
      </c>
      <c r="AH8" s="43">
        <v>4.9200000000000003E-4</v>
      </c>
      <c r="AI8" s="43">
        <v>4.1E-5</v>
      </c>
      <c r="AJ8" s="43">
        <v>3.1413000000000003E-2</v>
      </c>
      <c r="AK8" s="43">
        <v>8.0000000000000007E-5</v>
      </c>
      <c r="AL8" s="44">
        <v>8.8099999999999995E-4</v>
      </c>
      <c r="AM8" s="6">
        <v>1.1592150000000001</v>
      </c>
      <c r="AN8" s="6">
        <v>0.90959100000000004</v>
      </c>
    </row>
    <row r="9" spans="1:40">
      <c r="A9" s="99">
        <v>15</v>
      </c>
      <c r="B9" s="41" t="s">
        <v>5</v>
      </c>
      <c r="C9" s="25">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c r="A10" s="99">
        <v>16</v>
      </c>
      <c r="B10" s="41" t="s">
        <v>6</v>
      </c>
      <c r="C10" s="25">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c r="A11" s="99">
        <v>20</v>
      </c>
      <c r="B11" s="41" t="s">
        <v>7</v>
      </c>
      <c r="C11" s="25">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c r="A12" s="99">
        <v>21</v>
      </c>
      <c r="B12" s="41" t="s">
        <v>8</v>
      </c>
      <c r="C12" s="25">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c r="A13" s="100">
        <v>25</v>
      </c>
      <c r="B13" s="42" t="s">
        <v>9</v>
      </c>
      <c r="C13" s="29">
        <v>1.5690000000000001E-3</v>
      </c>
      <c r="D13" s="43">
        <v>5.2999999999999998E-4</v>
      </c>
      <c r="E13" s="43">
        <v>2.7999999999999998E-4</v>
      </c>
      <c r="F13" s="43">
        <v>2.6499999999999999E-4</v>
      </c>
      <c r="G13" s="43">
        <v>3.5790000000000001E-3</v>
      </c>
      <c r="H13" s="43">
        <v>6.7400000000000001E-4</v>
      </c>
      <c r="I13" s="43">
        <v>1.735E-3</v>
      </c>
      <c r="J13" s="43">
        <v>1.4170000000000001E-3</v>
      </c>
      <c r="K13" s="43">
        <v>6.4999999999999994E-5</v>
      </c>
      <c r="L13" s="43">
        <v>1.0285550000000001</v>
      </c>
      <c r="M13" s="43">
        <v>2.9150000000000001E-3</v>
      </c>
      <c r="N13" s="43">
        <v>5.2999999999999998E-4</v>
      </c>
      <c r="O13" s="43">
        <v>2.408E-3</v>
      </c>
      <c r="P13" s="43">
        <v>5.8430000000000001E-3</v>
      </c>
      <c r="Q13" s="43">
        <v>1.1795E-2</v>
      </c>
      <c r="R13" s="43">
        <v>3.1939999999999998E-3</v>
      </c>
      <c r="S13" s="43">
        <v>3.0890000000000002E-3</v>
      </c>
      <c r="T13" s="43">
        <v>3.3310000000000002E-3</v>
      </c>
      <c r="U13" s="43">
        <v>1.4270000000000001E-3</v>
      </c>
      <c r="V13" s="43">
        <v>2.5489000000000001E-2</v>
      </c>
      <c r="W13" s="43">
        <v>3.9100000000000002E-4</v>
      </c>
      <c r="X13" s="43">
        <v>3.248E-3</v>
      </c>
      <c r="Y13" s="43">
        <v>4.4299999999999998E-4</v>
      </c>
      <c r="Z13" s="43">
        <v>2.5300000000000002E-4</v>
      </c>
      <c r="AA13" s="43">
        <v>1.4999999999999999E-4</v>
      </c>
      <c r="AB13" s="43">
        <v>2.9E-4</v>
      </c>
      <c r="AC13" s="43">
        <v>2.6899999999999998E-4</v>
      </c>
      <c r="AD13" s="43">
        <v>2.1699999999999999E-4</v>
      </c>
      <c r="AE13" s="43">
        <v>3.6400000000000001E-4</v>
      </c>
      <c r="AF13" s="43">
        <v>1.0449999999999999E-3</v>
      </c>
      <c r="AG13" s="43">
        <v>5.8500000000000002E-4</v>
      </c>
      <c r="AH13" s="43">
        <v>3.7399999999999998E-4</v>
      </c>
      <c r="AI13" s="43">
        <v>4.7600000000000002E-4</v>
      </c>
      <c r="AJ13" s="43">
        <v>9.4899999999999997E-4</v>
      </c>
      <c r="AK13" s="43">
        <v>2.65E-3</v>
      </c>
      <c r="AL13" s="44">
        <v>2.4090000000000001E-3</v>
      </c>
      <c r="AM13" s="6">
        <v>1.1128039999999999</v>
      </c>
      <c r="AN13" s="6">
        <v>0.87317500000000003</v>
      </c>
    </row>
    <row r="14" spans="1:40">
      <c r="A14" s="99">
        <v>26</v>
      </c>
      <c r="B14" s="41" t="s">
        <v>10</v>
      </c>
      <c r="C14" s="25">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c r="A15" s="99">
        <v>27</v>
      </c>
      <c r="B15" s="41" t="s">
        <v>11</v>
      </c>
      <c r="C15" s="25">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c r="A16" s="99">
        <v>28</v>
      </c>
      <c r="B16" s="41" t="s">
        <v>12</v>
      </c>
      <c r="C16" s="25">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c r="A17" s="99">
        <v>29</v>
      </c>
      <c r="B17" s="41" t="s">
        <v>13</v>
      </c>
      <c r="C17" s="25">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c r="A18" s="100">
        <v>32</v>
      </c>
      <c r="B18" s="42" t="s">
        <v>16</v>
      </c>
      <c r="C18" s="29">
        <v>2.5999999999999998E-5</v>
      </c>
      <c r="D18" s="43">
        <v>4.1E-5</v>
      </c>
      <c r="E18" s="43">
        <v>3.4E-5</v>
      </c>
      <c r="F18" s="43">
        <v>6.2000000000000003E-5</v>
      </c>
      <c r="G18" s="43">
        <v>4.3000000000000002E-5</v>
      </c>
      <c r="H18" s="43">
        <v>3.6000000000000001E-5</v>
      </c>
      <c r="I18" s="43">
        <v>3.3000000000000003E-5</v>
      </c>
      <c r="J18" s="43">
        <v>2.5000000000000001E-5</v>
      </c>
      <c r="K18" s="43">
        <v>5.0000000000000004E-6</v>
      </c>
      <c r="L18" s="43">
        <v>4.8999999999999998E-5</v>
      </c>
      <c r="M18" s="43">
        <v>1.5E-5</v>
      </c>
      <c r="N18" s="43">
        <v>1.5999999999999999E-5</v>
      </c>
      <c r="O18" s="43">
        <v>1.5799999999999999E-4</v>
      </c>
      <c r="P18" s="43">
        <v>9.2379999999999997E-3</v>
      </c>
      <c r="Q18" s="43">
        <v>1.0273870000000001</v>
      </c>
      <c r="R18" s="43">
        <v>1.5032E-2</v>
      </c>
      <c r="S18" s="43">
        <v>3.1097E-2</v>
      </c>
      <c r="T18" s="43">
        <v>9.859999999999999E-4</v>
      </c>
      <c r="U18" s="43">
        <v>6.2000000000000003E-5</v>
      </c>
      <c r="V18" s="43">
        <v>1.3100000000000001E-4</v>
      </c>
      <c r="W18" s="43">
        <v>4.3999999999999999E-5</v>
      </c>
      <c r="X18" s="43">
        <v>1.37E-4</v>
      </c>
      <c r="Y18" s="43">
        <v>6.6000000000000005E-5</v>
      </c>
      <c r="Z18" s="43">
        <v>8.1000000000000004E-5</v>
      </c>
      <c r="AA18" s="43">
        <v>1.0900000000000001E-4</v>
      </c>
      <c r="AB18" s="43">
        <v>2.5999999999999998E-5</v>
      </c>
      <c r="AC18" s="43">
        <v>9.3999999999999994E-5</v>
      </c>
      <c r="AD18" s="43">
        <v>2.24E-4</v>
      </c>
      <c r="AE18" s="43">
        <v>3.4099999999999999E-4</v>
      </c>
      <c r="AF18" s="43">
        <v>9.7999999999999997E-5</v>
      </c>
      <c r="AG18" s="43">
        <v>6.3E-5</v>
      </c>
      <c r="AH18" s="43">
        <v>8.7999999999999998E-5</v>
      </c>
      <c r="AI18" s="43">
        <v>1.3519999999999999E-3</v>
      </c>
      <c r="AJ18" s="43">
        <v>4.6999999999999997E-5</v>
      </c>
      <c r="AK18" s="43">
        <v>4.0899999999999999E-3</v>
      </c>
      <c r="AL18" s="44">
        <v>1.2899999999999999E-4</v>
      </c>
      <c r="AM18" s="6">
        <v>1.0914710000000001</v>
      </c>
      <c r="AN18" s="6">
        <v>0.85643499999999995</v>
      </c>
    </row>
    <row r="19" spans="1:40">
      <c r="A19" s="99">
        <v>33</v>
      </c>
      <c r="B19" s="41" t="s">
        <v>14</v>
      </c>
      <c r="C19" s="25">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c r="A20" s="99">
        <v>34</v>
      </c>
      <c r="B20" s="41" t="s">
        <v>15</v>
      </c>
      <c r="C20" s="25">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c r="A21" s="99">
        <v>35</v>
      </c>
      <c r="B21" s="41" t="s">
        <v>17</v>
      </c>
      <c r="C21" s="25">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c r="A22" s="99">
        <v>39</v>
      </c>
      <c r="B22" s="41" t="s">
        <v>18</v>
      </c>
      <c r="C22" s="25">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c r="A23" s="100">
        <v>41</v>
      </c>
      <c r="B23" s="42" t="s">
        <v>19</v>
      </c>
      <c r="C23" s="29">
        <v>3.6350000000000002E-3</v>
      </c>
      <c r="D23" s="43">
        <v>2.091E-3</v>
      </c>
      <c r="E23" s="43">
        <v>1.8979999999999999E-3</v>
      </c>
      <c r="F23" s="43">
        <v>3.64E-3</v>
      </c>
      <c r="G23" s="43">
        <v>1.511E-3</v>
      </c>
      <c r="H23" s="43">
        <v>2.6229999999999999E-3</v>
      </c>
      <c r="I23" s="43">
        <v>4.8650000000000004E-3</v>
      </c>
      <c r="J23" s="43">
        <v>3.4489999999999998E-3</v>
      </c>
      <c r="K23" s="43">
        <v>5.4100000000000003E-4</v>
      </c>
      <c r="L23" s="43">
        <v>7.0530000000000002E-3</v>
      </c>
      <c r="M23" s="43">
        <v>5.8250000000000003E-3</v>
      </c>
      <c r="N23" s="43">
        <v>3.3059999999999999E-3</v>
      </c>
      <c r="O23" s="43">
        <v>5.0379999999999999E-3</v>
      </c>
      <c r="P23" s="43">
        <v>1.828E-3</v>
      </c>
      <c r="Q23" s="43">
        <v>2.1489999999999999E-3</v>
      </c>
      <c r="R23" s="43">
        <v>2.248E-3</v>
      </c>
      <c r="S23" s="43">
        <v>8.6799999999999996E-4</v>
      </c>
      <c r="T23" s="43">
        <v>1.4989999999999999E-3</v>
      </c>
      <c r="U23" s="43">
        <v>3.235E-3</v>
      </c>
      <c r="V23" s="43">
        <v>1.001471</v>
      </c>
      <c r="W23" s="43">
        <v>1.3417999999999999E-2</v>
      </c>
      <c r="X23" s="43">
        <v>3.1137999999999999E-2</v>
      </c>
      <c r="Y23" s="43">
        <v>4.0419999999999996E-3</v>
      </c>
      <c r="Z23" s="43">
        <v>3.692E-3</v>
      </c>
      <c r="AA23" s="43">
        <v>3.2750000000000001E-3</v>
      </c>
      <c r="AB23" s="43">
        <v>9.4210000000000006E-3</v>
      </c>
      <c r="AC23" s="43">
        <v>5.9709999999999997E-3</v>
      </c>
      <c r="AD23" s="43">
        <v>5.3169999999999997E-3</v>
      </c>
      <c r="AE23" s="43">
        <v>8.4550000000000007E-3</v>
      </c>
      <c r="AF23" s="43">
        <v>5.3629999999999997E-3</v>
      </c>
      <c r="AG23" s="43">
        <v>3.0430000000000001E-3</v>
      </c>
      <c r="AH23" s="43">
        <v>2.4710000000000001E-3</v>
      </c>
      <c r="AI23" s="43">
        <v>1.7899999999999999E-3</v>
      </c>
      <c r="AJ23" s="43">
        <v>3.3140000000000001E-3</v>
      </c>
      <c r="AK23" s="43">
        <v>9.5100000000000002E-4</v>
      </c>
      <c r="AL23" s="44">
        <v>3.026E-3</v>
      </c>
      <c r="AM23" s="6">
        <v>1.1634599999999999</v>
      </c>
      <c r="AN23" s="6">
        <v>0.91292200000000001</v>
      </c>
    </row>
    <row r="24" spans="1:40">
      <c r="A24" s="99">
        <v>46</v>
      </c>
      <c r="B24" s="41" t="s">
        <v>20</v>
      </c>
      <c r="C24" s="25">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c r="A25" s="99">
        <v>47</v>
      </c>
      <c r="B25" s="41" t="s">
        <v>199</v>
      </c>
      <c r="C25" s="25">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c r="A26" s="99">
        <v>48</v>
      </c>
      <c r="B26" s="41" t="s">
        <v>200</v>
      </c>
      <c r="C26" s="25">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c r="A27" s="99">
        <v>51</v>
      </c>
      <c r="B27" s="41" t="s">
        <v>21</v>
      </c>
      <c r="C27" s="25">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c r="A28" s="100">
        <v>53</v>
      </c>
      <c r="B28" s="42" t="s">
        <v>22</v>
      </c>
      <c r="C28" s="29">
        <v>6.9490000000000003E-3</v>
      </c>
      <c r="D28" s="43">
        <v>7.0860000000000003E-3</v>
      </c>
      <c r="E28" s="43">
        <v>9.8709999999999996E-3</v>
      </c>
      <c r="F28" s="43">
        <v>3.0301999999999999E-2</v>
      </c>
      <c r="G28" s="43">
        <v>1.2869E-2</v>
      </c>
      <c r="H28" s="43">
        <v>1.3867000000000001E-2</v>
      </c>
      <c r="I28" s="43">
        <v>1.0848E-2</v>
      </c>
      <c r="J28" s="43">
        <v>8.6569999999999998E-3</v>
      </c>
      <c r="K28" s="43">
        <v>3.441E-3</v>
      </c>
      <c r="L28" s="43">
        <v>1.1198E-2</v>
      </c>
      <c r="M28" s="43">
        <v>6.3709999999999999E-3</v>
      </c>
      <c r="N28" s="43">
        <v>6.2599999999999999E-3</v>
      </c>
      <c r="O28" s="43">
        <v>1.2808999999999999E-2</v>
      </c>
      <c r="P28" s="43">
        <v>6.9979999999999999E-3</v>
      </c>
      <c r="Q28" s="43">
        <v>5.9899999999999997E-3</v>
      </c>
      <c r="R28" s="43">
        <v>5.5180000000000003E-3</v>
      </c>
      <c r="S28" s="43">
        <v>4.9899999999999996E-3</v>
      </c>
      <c r="T28" s="43">
        <v>6.6829999999999997E-3</v>
      </c>
      <c r="U28" s="43">
        <v>7.1919999999999996E-3</v>
      </c>
      <c r="V28" s="43">
        <v>1.278E-2</v>
      </c>
      <c r="W28" s="43">
        <v>1.5996E-2</v>
      </c>
      <c r="X28" s="43">
        <v>2.3585999999999999E-2</v>
      </c>
      <c r="Y28" s="43">
        <v>2.3779999999999999E-2</v>
      </c>
      <c r="Z28" s="43">
        <v>1.5913E-2</v>
      </c>
      <c r="AA28" s="43">
        <v>1.035574</v>
      </c>
      <c r="AB28" s="43">
        <v>5.9853000000000003E-2</v>
      </c>
      <c r="AC28" s="43">
        <v>2.4192999999999999E-2</v>
      </c>
      <c r="AD28" s="43">
        <v>8.6890000000000005E-3</v>
      </c>
      <c r="AE28" s="43">
        <v>1.8252999999999998E-2</v>
      </c>
      <c r="AF28" s="43">
        <v>9.4990000000000005E-3</v>
      </c>
      <c r="AG28" s="43">
        <v>9.2689999999999995E-3</v>
      </c>
      <c r="AH28" s="43">
        <v>2.2360000000000001E-2</v>
      </c>
      <c r="AI28" s="43">
        <v>9.9909999999999999E-3</v>
      </c>
      <c r="AJ28" s="43">
        <v>1.0584E-2</v>
      </c>
      <c r="AK28" s="43">
        <v>3.1319999999999998E-3</v>
      </c>
      <c r="AL28" s="44">
        <v>1.0135E-2</v>
      </c>
      <c r="AM28" s="6">
        <v>1.4914879999999999</v>
      </c>
      <c r="AN28" s="6">
        <v>1.1703129999999999</v>
      </c>
    </row>
    <row r="29" spans="1:40">
      <c r="A29" s="99">
        <v>55</v>
      </c>
      <c r="B29" s="41" t="s">
        <v>23</v>
      </c>
      <c r="C29" s="25">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c r="A30" s="99">
        <v>57</v>
      </c>
      <c r="B30" s="41" t="s">
        <v>205</v>
      </c>
      <c r="C30" s="25">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c r="A31" s="99">
        <v>59</v>
      </c>
      <c r="B31" s="41" t="s">
        <v>25</v>
      </c>
      <c r="C31" s="25">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c r="A32" s="99">
        <v>61</v>
      </c>
      <c r="B32" s="41" t="s">
        <v>26</v>
      </c>
      <c r="C32" s="25">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c r="A33" s="100">
        <v>63</v>
      </c>
      <c r="B33" s="42" t="s">
        <v>27</v>
      </c>
      <c r="C33" s="29">
        <v>7.6000000000000004E-5</v>
      </c>
      <c r="D33" s="43">
        <v>2.04E-4</v>
      </c>
      <c r="E33" s="43">
        <v>5.1E-5</v>
      </c>
      <c r="F33" s="43">
        <v>7.3800000000000005E-4</v>
      </c>
      <c r="G33" s="43">
        <v>2.14E-4</v>
      </c>
      <c r="H33" s="43">
        <v>5.5999999999999999E-5</v>
      </c>
      <c r="I33" s="43">
        <v>1.6100000000000001E-4</v>
      </c>
      <c r="J33" s="43">
        <v>3.01E-4</v>
      </c>
      <c r="K33" s="43">
        <v>1.7E-5</v>
      </c>
      <c r="L33" s="43">
        <v>5.7399999999999997E-4</v>
      </c>
      <c r="M33" s="43">
        <v>5.7000000000000003E-5</v>
      </c>
      <c r="N33" s="43">
        <v>3.1000000000000001E-5</v>
      </c>
      <c r="O33" s="43">
        <v>4.46E-4</v>
      </c>
      <c r="P33" s="43">
        <v>3.48E-4</v>
      </c>
      <c r="Q33" s="43">
        <v>7.6099999999999996E-4</v>
      </c>
      <c r="R33" s="43">
        <v>6.4700000000000001E-4</v>
      </c>
      <c r="S33" s="43">
        <v>2.92E-4</v>
      </c>
      <c r="T33" s="43">
        <v>2.0599999999999999E-4</v>
      </c>
      <c r="U33" s="43">
        <v>1.4200000000000001E-4</v>
      </c>
      <c r="V33" s="43">
        <v>2.0100000000000001E-4</v>
      </c>
      <c r="W33" s="43">
        <v>4.2499999999999998E-4</v>
      </c>
      <c r="X33" s="43">
        <v>2.3499999999999999E-4</v>
      </c>
      <c r="Y33" s="43">
        <v>1.75E-4</v>
      </c>
      <c r="Z33" s="43">
        <v>2.6499999999999999E-4</v>
      </c>
      <c r="AA33" s="43">
        <v>3.0600000000000001E-4</v>
      </c>
      <c r="AB33" s="43">
        <v>3.4E-5</v>
      </c>
      <c r="AC33" s="43">
        <v>3.7100000000000002E-4</v>
      </c>
      <c r="AD33" s="43">
        <v>3.3340000000000002E-3</v>
      </c>
      <c r="AE33" s="43">
        <v>1.9100000000000001E-4</v>
      </c>
      <c r="AF33" s="43">
        <v>1.0000599999999999</v>
      </c>
      <c r="AG33" s="43">
        <v>1.37E-4</v>
      </c>
      <c r="AH33" s="43">
        <v>1.7899999999999999E-4</v>
      </c>
      <c r="AI33" s="43">
        <v>4.6999999999999999E-4</v>
      </c>
      <c r="AJ33" s="43">
        <v>3.7500000000000001E-4</v>
      </c>
      <c r="AK33" s="43">
        <v>5.5999999999999999E-5</v>
      </c>
      <c r="AL33" s="44">
        <v>3.4400000000000001E-4</v>
      </c>
      <c r="AM33" s="6">
        <v>1.0124759999999999</v>
      </c>
      <c r="AN33" s="6">
        <v>0.79445100000000002</v>
      </c>
    </row>
    <row r="34" spans="1:40">
      <c r="A34" s="99">
        <v>64</v>
      </c>
      <c r="B34" s="41" t="s">
        <v>201</v>
      </c>
      <c r="C34" s="25">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c r="A35" s="99">
        <v>65</v>
      </c>
      <c r="B35" s="41" t="s">
        <v>202</v>
      </c>
      <c r="C35" s="25">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c r="A36" s="99">
        <v>66</v>
      </c>
      <c r="B36" s="41" t="s">
        <v>28</v>
      </c>
      <c r="C36" s="25">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c r="A37" s="99">
        <v>67</v>
      </c>
      <c r="B37" s="41" t="s">
        <v>29</v>
      </c>
      <c r="C37" s="25">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c r="A38" s="100">
        <v>68</v>
      </c>
      <c r="B38" s="42" t="s">
        <v>30</v>
      </c>
      <c r="C38" s="29">
        <v>8.83E-4</v>
      </c>
      <c r="D38" s="43">
        <v>2.7070000000000002E-3</v>
      </c>
      <c r="E38" s="43">
        <v>1.3749999999999999E-3</v>
      </c>
      <c r="F38" s="43">
        <v>1.9550000000000001E-3</v>
      </c>
      <c r="G38" s="43">
        <v>9.7199999999999999E-4</v>
      </c>
      <c r="H38" s="43">
        <v>1.2600000000000001E-3</v>
      </c>
      <c r="I38" s="43">
        <v>1.011E-3</v>
      </c>
      <c r="J38" s="43">
        <v>4.46E-4</v>
      </c>
      <c r="K38" s="43">
        <v>8.3999999999999995E-5</v>
      </c>
      <c r="L38" s="43">
        <v>1.2390000000000001E-3</v>
      </c>
      <c r="M38" s="43">
        <v>2.9500000000000001E-4</v>
      </c>
      <c r="N38" s="43">
        <v>2.5599999999999999E-4</v>
      </c>
      <c r="O38" s="43">
        <v>5.8399999999999999E-4</v>
      </c>
      <c r="P38" s="43">
        <v>1.691E-3</v>
      </c>
      <c r="Q38" s="43">
        <v>8.6200000000000003E-4</v>
      </c>
      <c r="R38" s="43">
        <v>1.1410000000000001E-3</v>
      </c>
      <c r="S38" s="43">
        <v>5.2400000000000005E-4</v>
      </c>
      <c r="T38" s="43">
        <v>5.1099999999999995E-4</v>
      </c>
      <c r="U38" s="43">
        <v>7.1100000000000004E-4</v>
      </c>
      <c r="V38" s="43">
        <v>1.3619999999999999E-3</v>
      </c>
      <c r="W38" s="43">
        <v>2.7799999999999998E-4</v>
      </c>
      <c r="X38" s="43">
        <v>1.4940000000000001E-3</v>
      </c>
      <c r="Y38" s="43">
        <v>3.5599999999999998E-3</v>
      </c>
      <c r="Z38" s="43">
        <v>2.385E-3</v>
      </c>
      <c r="AA38" s="43">
        <v>3.8570000000000002E-3</v>
      </c>
      <c r="AB38" s="43">
        <v>5.5800000000000001E-4</v>
      </c>
      <c r="AC38" s="43">
        <v>2.7590000000000002E-3</v>
      </c>
      <c r="AD38" s="43">
        <v>2.8349999999999998E-3</v>
      </c>
      <c r="AE38" s="43">
        <v>3.1949999999999999E-3</v>
      </c>
      <c r="AF38" s="43">
        <v>2.6619999999999999E-3</v>
      </c>
      <c r="AG38" s="43">
        <v>2.777E-3</v>
      </c>
      <c r="AH38" s="43">
        <v>5.4510000000000001E-3</v>
      </c>
      <c r="AI38" s="43">
        <v>1.8129999999999999E-3</v>
      </c>
      <c r="AJ38" s="43">
        <v>2.2899999999999999E-3</v>
      </c>
      <c r="AK38" s="43">
        <v>1.0003949999999999</v>
      </c>
      <c r="AL38" s="44">
        <v>1.3730000000000001E-3</v>
      </c>
      <c r="AM38" s="6">
        <v>1.0575540000000001</v>
      </c>
      <c r="AN38" s="6">
        <v>0.82982199999999995</v>
      </c>
    </row>
    <row r="39" spans="1:40">
      <c r="A39" s="99">
        <v>69</v>
      </c>
      <c r="B39" s="41" t="s">
        <v>31</v>
      </c>
      <c r="C39" s="25">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c r="A40" s="55"/>
      <c r="B40" s="45" t="s">
        <v>223</v>
      </c>
      <c r="C40" s="46">
        <v>1.3101879999999999</v>
      </c>
      <c r="D40" s="47">
        <v>1.2881009999999999</v>
      </c>
      <c r="E40" s="47">
        <v>1.2412069999999999</v>
      </c>
      <c r="F40" s="47">
        <v>1.306306</v>
      </c>
      <c r="G40" s="47">
        <v>1.3507690000000001</v>
      </c>
      <c r="H40" s="47">
        <v>1.2131449999999999</v>
      </c>
      <c r="I40" s="47">
        <v>1.329931</v>
      </c>
      <c r="J40" s="47">
        <v>1.355445</v>
      </c>
      <c r="K40" s="47">
        <v>1.056969</v>
      </c>
      <c r="L40" s="47">
        <v>1.252119</v>
      </c>
      <c r="M40" s="47">
        <v>1.7655749999999999</v>
      </c>
      <c r="N40" s="47">
        <v>1.1124270000000001</v>
      </c>
      <c r="O40" s="47">
        <v>1.4998769999999999</v>
      </c>
      <c r="P40" s="47">
        <v>1.2438739999999999</v>
      </c>
      <c r="Q40" s="47">
        <v>1.191832</v>
      </c>
      <c r="R40" s="47">
        <v>1.2313000000000001</v>
      </c>
      <c r="S40" s="47">
        <v>1.1835389999999999</v>
      </c>
      <c r="T40" s="47">
        <v>1.3954260000000001</v>
      </c>
      <c r="U40" s="47">
        <v>1.294621</v>
      </c>
      <c r="V40" s="47">
        <v>1.2778910000000001</v>
      </c>
      <c r="W40" s="47">
        <v>1.208018</v>
      </c>
      <c r="X40" s="47">
        <v>1.3030809999999999</v>
      </c>
      <c r="Y40" s="47">
        <v>1.2327379999999999</v>
      </c>
      <c r="Z40" s="47">
        <v>1.197425</v>
      </c>
      <c r="AA40" s="47">
        <v>1.220777</v>
      </c>
      <c r="AB40" s="47">
        <v>1.1336729999999999</v>
      </c>
      <c r="AC40" s="47">
        <v>1.3144359999999999</v>
      </c>
      <c r="AD40" s="47">
        <v>1.3156540000000001</v>
      </c>
      <c r="AE40" s="47">
        <v>1.18605</v>
      </c>
      <c r="AF40" s="47">
        <v>1.1415900000000001</v>
      </c>
      <c r="AG40" s="47">
        <v>1.2155800000000001</v>
      </c>
      <c r="AH40" s="47">
        <v>1.23058</v>
      </c>
      <c r="AI40" s="47">
        <v>1.200685</v>
      </c>
      <c r="AJ40" s="47">
        <v>1.2696769999999999</v>
      </c>
      <c r="AK40" s="47">
        <v>1.2952520000000001</v>
      </c>
      <c r="AL40" s="48">
        <v>1.5138940000000001</v>
      </c>
      <c r="AM40" s="23"/>
      <c r="AN40" s="40"/>
    </row>
    <row r="41" spans="1:40">
      <c r="A41" s="55"/>
      <c r="B41" s="45" t="s">
        <v>224</v>
      </c>
      <c r="C41" s="46">
        <v>1.028054</v>
      </c>
      <c r="D41" s="47">
        <v>1.010723</v>
      </c>
      <c r="E41" s="47">
        <v>0.97392800000000002</v>
      </c>
      <c r="F41" s="47">
        <v>1.0250079999999999</v>
      </c>
      <c r="G41" s="47">
        <v>1.0598970000000001</v>
      </c>
      <c r="H41" s="47">
        <v>0.95190799999999998</v>
      </c>
      <c r="I41" s="47">
        <v>1.0435460000000001</v>
      </c>
      <c r="J41" s="47">
        <v>1.0635650000000001</v>
      </c>
      <c r="K41" s="47">
        <v>0.82936299999999996</v>
      </c>
      <c r="L41" s="47">
        <v>0.98248999999999997</v>
      </c>
      <c r="M41" s="47">
        <v>1.3853789999999999</v>
      </c>
      <c r="N41" s="47">
        <v>0.87287899999999996</v>
      </c>
      <c r="O41" s="47">
        <v>1.1768959999999999</v>
      </c>
      <c r="P41" s="47">
        <v>0.97602</v>
      </c>
      <c r="Q41" s="47">
        <v>0.93518400000000002</v>
      </c>
      <c r="R41" s="47">
        <v>0.96615399999999996</v>
      </c>
      <c r="S41" s="47">
        <v>0.928678</v>
      </c>
      <c r="T41" s="47">
        <v>1.094937</v>
      </c>
      <c r="U41" s="47">
        <v>1.0158389999999999</v>
      </c>
      <c r="V41" s="47">
        <v>1.002712</v>
      </c>
      <c r="W41" s="47">
        <v>0.94788499999999998</v>
      </c>
      <c r="X41" s="47">
        <v>1.022478</v>
      </c>
      <c r="Y41" s="47">
        <v>0.96728199999999998</v>
      </c>
      <c r="Z41" s="47">
        <v>0.93957400000000002</v>
      </c>
      <c r="AA41" s="47">
        <v>0.957897</v>
      </c>
      <c r="AB41" s="47">
        <v>0.88954999999999995</v>
      </c>
      <c r="AC41" s="47">
        <v>1.0313870000000001</v>
      </c>
      <c r="AD41" s="47">
        <v>1.032343</v>
      </c>
      <c r="AE41" s="47">
        <v>0.93064800000000003</v>
      </c>
      <c r="AF41" s="47">
        <v>0.89576199999999995</v>
      </c>
      <c r="AG41" s="47">
        <v>0.95381899999999997</v>
      </c>
      <c r="AH41" s="47">
        <v>0.96558900000000003</v>
      </c>
      <c r="AI41" s="47">
        <v>0.94213100000000005</v>
      </c>
      <c r="AJ41" s="47">
        <v>0.99626599999999998</v>
      </c>
      <c r="AK41" s="47">
        <v>1.0163340000000001</v>
      </c>
      <c r="AL41" s="48">
        <v>1.187894</v>
      </c>
      <c r="AM41" s="25"/>
      <c r="AN41" s="1"/>
    </row>
    <row r="42" spans="1:40" ht="11.25" customHeight="1"/>
  </sheetData>
  <phoneticPr fontId="7"/>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A2" sqref="A2"/>
      <selection pane="topRight" activeCell="A2" sqref="A2"/>
      <selection pane="bottomLeft" activeCell="A2" sqref="A2"/>
      <selection pane="bottomRight" activeCell="AE4" sqref="AE4"/>
    </sheetView>
  </sheetViews>
  <sheetFormatPr defaultColWidth="10.33203125" defaultRowHeight="11.25"/>
  <cols>
    <col min="1" max="1" width="4.6640625" style="31" bestFit="1" customWidth="1"/>
    <col min="2" max="2" width="31.6640625" style="31" bestFit="1" customWidth="1"/>
    <col min="3" max="39" width="10.33203125" style="31" customWidth="1"/>
    <col min="40" max="16384" width="10.33203125" style="31"/>
  </cols>
  <sheetData>
    <row r="1" spans="1:39" ht="21" customHeight="1">
      <c r="A1" s="30" t="s">
        <v>804</v>
      </c>
      <c r="C1" s="31" t="s">
        <v>801</v>
      </c>
    </row>
    <row r="2" spans="1:39">
      <c r="A2" s="32"/>
      <c r="B2" s="33"/>
      <c r="C2" s="93">
        <v>1</v>
      </c>
      <c r="D2" s="94">
        <v>2</v>
      </c>
      <c r="E2" s="94">
        <v>3</v>
      </c>
      <c r="F2" s="94">
        <v>6</v>
      </c>
      <c r="G2" s="94">
        <v>11</v>
      </c>
      <c r="H2" s="94">
        <v>15</v>
      </c>
      <c r="I2" s="94">
        <v>16</v>
      </c>
      <c r="J2" s="94">
        <v>20</v>
      </c>
      <c r="K2" s="94">
        <v>21</v>
      </c>
      <c r="L2" s="94">
        <v>25</v>
      </c>
      <c r="M2" s="94">
        <v>26</v>
      </c>
      <c r="N2" s="94">
        <v>27</v>
      </c>
      <c r="O2" s="94">
        <v>28</v>
      </c>
      <c r="P2" s="94">
        <v>29</v>
      </c>
      <c r="Q2" s="94">
        <v>32</v>
      </c>
      <c r="R2" s="94">
        <v>33</v>
      </c>
      <c r="S2" s="94">
        <v>34</v>
      </c>
      <c r="T2" s="94">
        <v>35</v>
      </c>
      <c r="U2" s="94">
        <v>39</v>
      </c>
      <c r="V2" s="94">
        <v>41</v>
      </c>
      <c r="W2" s="94">
        <v>46</v>
      </c>
      <c r="X2" s="94">
        <v>47</v>
      </c>
      <c r="Y2" s="94">
        <v>48</v>
      </c>
      <c r="Z2" s="94">
        <v>51</v>
      </c>
      <c r="AA2" s="94">
        <v>53</v>
      </c>
      <c r="AB2" s="94">
        <v>55</v>
      </c>
      <c r="AC2" s="94">
        <v>57</v>
      </c>
      <c r="AD2" s="94">
        <v>59</v>
      </c>
      <c r="AE2" s="94">
        <v>61</v>
      </c>
      <c r="AF2" s="94">
        <v>63</v>
      </c>
      <c r="AG2" s="94">
        <v>64</v>
      </c>
      <c r="AH2" s="94">
        <v>65</v>
      </c>
      <c r="AI2" s="94">
        <v>66</v>
      </c>
      <c r="AJ2" s="94">
        <v>67</v>
      </c>
      <c r="AK2" s="94">
        <v>68</v>
      </c>
      <c r="AL2" s="95">
        <v>69</v>
      </c>
      <c r="AM2" s="96">
        <v>70</v>
      </c>
    </row>
    <row r="3" spans="1:39" ht="33.75">
      <c r="A3" s="34"/>
      <c r="B3" s="35"/>
      <c r="C3" s="36" t="s">
        <v>0</v>
      </c>
      <c r="D3" s="37" t="s">
        <v>1</v>
      </c>
      <c r="E3" s="37" t="s">
        <v>2</v>
      </c>
      <c r="F3" s="37" t="s">
        <v>3</v>
      </c>
      <c r="G3" s="37" t="s">
        <v>4</v>
      </c>
      <c r="H3" s="37" t="s">
        <v>5</v>
      </c>
      <c r="I3" s="37" t="s">
        <v>6</v>
      </c>
      <c r="J3" s="37" t="s">
        <v>7</v>
      </c>
      <c r="K3" s="37" t="s">
        <v>206</v>
      </c>
      <c r="L3" s="37" t="s">
        <v>207</v>
      </c>
      <c r="M3" s="37" t="s">
        <v>10</v>
      </c>
      <c r="N3" s="37" t="s">
        <v>11</v>
      </c>
      <c r="O3" s="37" t="s">
        <v>12</v>
      </c>
      <c r="P3" s="37" t="s">
        <v>13</v>
      </c>
      <c r="Q3" s="37" t="s">
        <v>16</v>
      </c>
      <c r="R3" s="37" t="s">
        <v>14</v>
      </c>
      <c r="S3" s="37" t="s">
        <v>208</v>
      </c>
      <c r="T3" s="37" t="s">
        <v>17</v>
      </c>
      <c r="U3" s="37" t="s">
        <v>18</v>
      </c>
      <c r="V3" s="37" t="s">
        <v>19</v>
      </c>
      <c r="W3" s="37" t="s">
        <v>209</v>
      </c>
      <c r="X3" s="37" t="s">
        <v>199</v>
      </c>
      <c r="Y3" s="37" t="s">
        <v>200</v>
      </c>
      <c r="Z3" s="37" t="s">
        <v>21</v>
      </c>
      <c r="AA3" s="37" t="s">
        <v>22</v>
      </c>
      <c r="AB3" s="37" t="s">
        <v>23</v>
      </c>
      <c r="AC3" s="37" t="s">
        <v>205</v>
      </c>
      <c r="AD3" s="37" t="s">
        <v>25</v>
      </c>
      <c r="AE3" s="37" t="s">
        <v>26</v>
      </c>
      <c r="AF3" s="37" t="s">
        <v>27</v>
      </c>
      <c r="AG3" s="37" t="s">
        <v>201</v>
      </c>
      <c r="AH3" s="37" t="s">
        <v>202</v>
      </c>
      <c r="AI3" s="37" t="s">
        <v>210</v>
      </c>
      <c r="AJ3" s="37" t="s">
        <v>211</v>
      </c>
      <c r="AK3" s="37" t="s">
        <v>30</v>
      </c>
      <c r="AL3" s="38" t="s">
        <v>31</v>
      </c>
      <c r="AM3" s="39" t="s">
        <v>212</v>
      </c>
    </row>
    <row r="4" spans="1:39">
      <c r="A4" s="101">
        <v>1</v>
      </c>
      <c r="B4" s="33" t="s">
        <v>0</v>
      </c>
      <c r="C4" s="23">
        <v>0.13359099999999999</v>
      </c>
      <c r="D4" s="40">
        <v>2.1380000000000001E-3</v>
      </c>
      <c r="E4" s="40">
        <v>0</v>
      </c>
      <c r="F4" s="40">
        <v>0</v>
      </c>
      <c r="G4" s="40">
        <v>0.15764400000000001</v>
      </c>
      <c r="H4" s="40">
        <v>8.6929999999999993E-3</v>
      </c>
      <c r="I4" s="40">
        <v>0</v>
      </c>
      <c r="J4" s="40">
        <v>2.63E-4</v>
      </c>
      <c r="K4" s="40">
        <v>0</v>
      </c>
      <c r="L4" s="40">
        <v>1.1E-5</v>
      </c>
      <c r="M4" s="40">
        <v>0</v>
      </c>
      <c r="N4" s="40">
        <v>3.9999999999999998E-6</v>
      </c>
      <c r="O4" s="40">
        <v>0</v>
      </c>
      <c r="P4" s="40">
        <v>0</v>
      </c>
      <c r="Q4" s="40">
        <v>0</v>
      </c>
      <c r="R4" s="40">
        <v>0</v>
      </c>
      <c r="S4" s="40">
        <v>0</v>
      </c>
      <c r="T4" s="40">
        <v>0</v>
      </c>
      <c r="U4" s="40">
        <v>1.9419999999999999E-3</v>
      </c>
      <c r="V4" s="40">
        <v>1.181E-3</v>
      </c>
      <c r="W4" s="40">
        <v>0</v>
      </c>
      <c r="X4" s="40">
        <v>0</v>
      </c>
      <c r="Y4" s="40">
        <v>0</v>
      </c>
      <c r="Z4" s="40">
        <v>1.2999999999999999E-4</v>
      </c>
      <c r="AA4" s="40">
        <v>0</v>
      </c>
      <c r="AB4" s="40">
        <v>1.9999999999999999E-6</v>
      </c>
      <c r="AC4" s="40">
        <v>1.8E-5</v>
      </c>
      <c r="AD4" s="40">
        <v>0</v>
      </c>
      <c r="AE4" s="40">
        <v>3.0000000000000001E-5</v>
      </c>
      <c r="AF4" s="40">
        <v>2.2260000000000001E-3</v>
      </c>
      <c r="AG4" s="40">
        <v>2.343E-3</v>
      </c>
      <c r="AH4" s="40">
        <v>2.0430000000000001E-3</v>
      </c>
      <c r="AI4" s="40">
        <v>1.4E-5</v>
      </c>
      <c r="AJ4" s="40">
        <v>1.5726E-2</v>
      </c>
      <c r="AK4" s="40">
        <v>0</v>
      </c>
      <c r="AL4" s="24">
        <v>0</v>
      </c>
      <c r="AM4" s="27">
        <v>7.064E-3</v>
      </c>
    </row>
    <row r="5" spans="1:39">
      <c r="A5" s="102">
        <v>2</v>
      </c>
      <c r="B5" s="41" t="s">
        <v>1</v>
      </c>
      <c r="C5" s="25">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c r="A6" s="102">
        <v>3</v>
      </c>
      <c r="B6" s="41" t="s">
        <v>2</v>
      </c>
      <c r="C6" s="25">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c r="A7" s="102">
        <v>6</v>
      </c>
      <c r="B7" s="41" t="s">
        <v>3</v>
      </c>
      <c r="C7" s="25">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c r="A8" s="103">
        <v>11</v>
      </c>
      <c r="B8" s="42" t="s">
        <v>4</v>
      </c>
      <c r="C8" s="29">
        <v>0.122304</v>
      </c>
      <c r="D8" s="43">
        <v>2.7094E-2</v>
      </c>
      <c r="E8" s="43">
        <v>0.14644299999999999</v>
      </c>
      <c r="F8" s="43">
        <v>0</v>
      </c>
      <c r="G8" s="43">
        <v>0.11355700000000001</v>
      </c>
      <c r="H8" s="43">
        <v>6.3199999999999997E-4</v>
      </c>
      <c r="I8" s="43">
        <v>1.2210000000000001E-3</v>
      </c>
      <c r="J8" s="43">
        <v>9.7599999999999998E-4</v>
      </c>
      <c r="K8" s="43">
        <v>3.9999999999999998E-6</v>
      </c>
      <c r="L8" s="43">
        <v>5.2800000000000004E-4</v>
      </c>
      <c r="M8" s="43">
        <v>0</v>
      </c>
      <c r="N8" s="43">
        <v>0</v>
      </c>
      <c r="O8" s="43">
        <v>0</v>
      </c>
      <c r="P8" s="43">
        <v>0</v>
      </c>
      <c r="Q8" s="43">
        <v>0</v>
      </c>
      <c r="R8" s="43">
        <v>0</v>
      </c>
      <c r="S8" s="43">
        <v>0</v>
      </c>
      <c r="T8" s="43">
        <v>0</v>
      </c>
      <c r="U8" s="43">
        <v>8.5099999999999998E-4</v>
      </c>
      <c r="V8" s="43">
        <v>2.5000000000000001E-5</v>
      </c>
      <c r="W8" s="43">
        <v>0</v>
      </c>
      <c r="X8" s="43">
        <v>0</v>
      </c>
      <c r="Y8" s="43">
        <v>0</v>
      </c>
      <c r="Z8" s="43">
        <v>1.4200000000000001E-4</v>
      </c>
      <c r="AA8" s="43">
        <v>0</v>
      </c>
      <c r="AB8" s="43">
        <v>0</v>
      </c>
      <c r="AC8" s="43">
        <v>8.3999999999999995E-5</v>
      </c>
      <c r="AD8" s="43">
        <v>0</v>
      </c>
      <c r="AE8" s="43">
        <v>3.2899999999999997E-4</v>
      </c>
      <c r="AF8" s="43">
        <v>6.1269999999999996E-3</v>
      </c>
      <c r="AG8" s="43">
        <v>8.7919999999999995E-3</v>
      </c>
      <c r="AH8" s="43">
        <v>1.413E-3</v>
      </c>
      <c r="AI8" s="43">
        <v>6.9999999999999999E-6</v>
      </c>
      <c r="AJ8" s="43">
        <v>0.115621</v>
      </c>
      <c r="AK8" s="43">
        <v>0</v>
      </c>
      <c r="AL8" s="44">
        <v>3.0349999999999999E-3</v>
      </c>
      <c r="AM8" s="6">
        <v>1.0416999999999999E-2</v>
      </c>
    </row>
    <row r="9" spans="1:39">
      <c r="A9" s="102">
        <v>15</v>
      </c>
      <c r="B9" s="41" t="s">
        <v>5</v>
      </c>
      <c r="C9" s="25">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c r="A10" s="102">
        <v>16</v>
      </c>
      <c r="B10" s="41" t="s">
        <v>6</v>
      </c>
      <c r="C10" s="25">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c r="A11" s="102">
        <v>20</v>
      </c>
      <c r="B11" s="41" t="s">
        <v>7</v>
      </c>
      <c r="C11" s="25">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c r="A12" s="102">
        <v>21</v>
      </c>
      <c r="B12" s="41" t="s">
        <v>8</v>
      </c>
      <c r="C12" s="25">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c r="A13" s="103">
        <v>25</v>
      </c>
      <c r="B13" s="42" t="s">
        <v>9</v>
      </c>
      <c r="C13" s="29">
        <v>2.4599999999999999E-3</v>
      </c>
      <c r="D13" s="43">
        <v>7.36E-4</v>
      </c>
      <c r="E13" s="43">
        <v>2.4000000000000001E-5</v>
      </c>
      <c r="F13" s="43">
        <v>1.66E-4</v>
      </c>
      <c r="G13" s="43">
        <v>6.7510000000000001E-3</v>
      </c>
      <c r="H13" s="43">
        <v>1.054E-3</v>
      </c>
      <c r="I13" s="43">
        <v>3.0599999999999998E-3</v>
      </c>
      <c r="J13" s="43">
        <v>2.3570000000000002E-3</v>
      </c>
      <c r="K13" s="43">
        <v>9.0000000000000006E-5</v>
      </c>
      <c r="L13" s="43">
        <v>5.9561000000000003E-2</v>
      </c>
      <c r="M13" s="43">
        <v>3.5070000000000001E-3</v>
      </c>
      <c r="N13" s="43">
        <v>8.7000000000000001E-4</v>
      </c>
      <c r="O13" s="43">
        <v>3.493E-3</v>
      </c>
      <c r="P13" s="43">
        <v>1.1358E-2</v>
      </c>
      <c r="Q13" s="43">
        <v>2.3916E-2</v>
      </c>
      <c r="R13" s="43">
        <v>5.8349999999999999E-3</v>
      </c>
      <c r="S13" s="43">
        <v>5.463E-3</v>
      </c>
      <c r="T13" s="43">
        <v>5.5440000000000003E-3</v>
      </c>
      <c r="U13" s="43">
        <v>2.5100000000000001E-3</v>
      </c>
      <c r="V13" s="43">
        <v>5.3172999999999998E-2</v>
      </c>
      <c r="W13" s="43">
        <v>3.6999999999999998E-5</v>
      </c>
      <c r="X13" s="43">
        <v>4.9569999999999996E-3</v>
      </c>
      <c r="Y13" s="43">
        <v>4.9600000000000002E-4</v>
      </c>
      <c r="Z13" s="43">
        <v>2.1000000000000001E-4</v>
      </c>
      <c r="AA13" s="43">
        <v>7.9999999999999996E-6</v>
      </c>
      <c r="AB13" s="43">
        <v>7.2000000000000002E-5</v>
      </c>
      <c r="AC13" s="43">
        <v>7.2000000000000002E-5</v>
      </c>
      <c r="AD13" s="43">
        <v>3.9999999999999998E-6</v>
      </c>
      <c r="AE13" s="43">
        <v>1.7000000000000001E-4</v>
      </c>
      <c r="AF13" s="43">
        <v>1.7440000000000001E-3</v>
      </c>
      <c r="AG13" s="43">
        <v>7.8799999999999996E-4</v>
      </c>
      <c r="AH13" s="43">
        <v>4.7800000000000002E-4</v>
      </c>
      <c r="AI13" s="43">
        <v>6.6600000000000003E-4</v>
      </c>
      <c r="AJ13" s="43">
        <v>1.4090000000000001E-3</v>
      </c>
      <c r="AK13" s="43">
        <v>5.0299999999999997E-3</v>
      </c>
      <c r="AL13" s="44">
        <v>4.7190000000000001E-3</v>
      </c>
      <c r="AM13" s="6">
        <v>5.2950000000000002E-3</v>
      </c>
    </row>
    <row r="14" spans="1:39">
      <c r="A14" s="102">
        <v>26</v>
      </c>
      <c r="B14" s="41" t="s">
        <v>10</v>
      </c>
      <c r="C14" s="25">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c r="A15" s="102">
        <v>27</v>
      </c>
      <c r="B15" s="41" t="s">
        <v>11</v>
      </c>
      <c r="C15" s="25">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c r="A16" s="102">
        <v>28</v>
      </c>
      <c r="B16" s="41" t="s">
        <v>12</v>
      </c>
      <c r="C16" s="25">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c r="A17" s="102">
        <v>29</v>
      </c>
      <c r="B17" s="41" t="s">
        <v>13</v>
      </c>
      <c r="C17" s="25">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c r="A18" s="103">
        <v>32</v>
      </c>
      <c r="B18" s="42" t="s">
        <v>16</v>
      </c>
      <c r="C18" s="29">
        <v>0</v>
      </c>
      <c r="D18" s="43">
        <v>0</v>
      </c>
      <c r="E18" s="43">
        <v>0</v>
      </c>
      <c r="F18" s="43">
        <v>6.7000000000000002E-5</v>
      </c>
      <c r="G18" s="43">
        <v>0</v>
      </c>
      <c r="H18" s="43">
        <v>0</v>
      </c>
      <c r="I18" s="43">
        <v>0</v>
      </c>
      <c r="J18" s="43">
        <v>9.9999999999999995E-7</v>
      </c>
      <c r="K18" s="43">
        <v>0</v>
      </c>
      <c r="L18" s="43">
        <v>0</v>
      </c>
      <c r="M18" s="43">
        <v>9.9999999999999995E-7</v>
      </c>
      <c r="N18" s="43">
        <v>4.3000000000000002E-5</v>
      </c>
      <c r="O18" s="43">
        <v>1.106E-3</v>
      </c>
      <c r="P18" s="43">
        <v>7.9861000000000001E-2</v>
      </c>
      <c r="Q18" s="43">
        <v>0.24296100000000001</v>
      </c>
      <c r="R18" s="43">
        <v>0.13209899999999999</v>
      </c>
      <c r="S18" s="43">
        <v>0.27553899999999998</v>
      </c>
      <c r="T18" s="43">
        <v>6.9930000000000001E-3</v>
      </c>
      <c r="U18" s="43">
        <v>1.27E-4</v>
      </c>
      <c r="V18" s="43">
        <v>2.9E-4</v>
      </c>
      <c r="W18" s="43">
        <v>6.0000000000000002E-6</v>
      </c>
      <c r="X18" s="43">
        <v>2.6999999999999999E-5</v>
      </c>
      <c r="Y18" s="43">
        <v>0</v>
      </c>
      <c r="Z18" s="43">
        <v>2.5999999999999998E-5</v>
      </c>
      <c r="AA18" s="43">
        <v>4.1999999999999998E-5</v>
      </c>
      <c r="AB18" s="43">
        <v>0</v>
      </c>
      <c r="AC18" s="43">
        <v>1.9999999999999999E-6</v>
      </c>
      <c r="AD18" s="43">
        <v>8.3600000000000005E-4</v>
      </c>
      <c r="AE18" s="43">
        <v>2.215E-3</v>
      </c>
      <c r="AF18" s="43">
        <v>4.17E-4</v>
      </c>
      <c r="AG18" s="43">
        <v>5.0000000000000004E-6</v>
      </c>
      <c r="AH18" s="43">
        <v>0</v>
      </c>
      <c r="AI18" s="43">
        <v>1.0729000000000001E-2</v>
      </c>
      <c r="AJ18" s="43">
        <v>5.0000000000000004E-6</v>
      </c>
      <c r="AK18" s="43">
        <v>3.6006999999999997E-2</v>
      </c>
      <c r="AL18" s="44">
        <v>0</v>
      </c>
      <c r="AM18" s="6">
        <v>1.3415E-2</v>
      </c>
    </row>
    <row r="19" spans="1:39">
      <c r="A19" s="102">
        <v>33</v>
      </c>
      <c r="B19" s="41" t="s">
        <v>14</v>
      </c>
      <c r="C19" s="25">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c r="A20" s="102">
        <v>34</v>
      </c>
      <c r="B20" s="41" t="s">
        <v>15</v>
      </c>
      <c r="C20" s="25">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c r="A21" s="102">
        <v>35</v>
      </c>
      <c r="B21" s="41" t="s">
        <v>17</v>
      </c>
      <c r="C21" s="25">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c r="A22" s="102">
        <v>39</v>
      </c>
      <c r="B22" s="41" t="s">
        <v>18</v>
      </c>
      <c r="C22" s="25">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c r="A23" s="103">
        <v>41</v>
      </c>
      <c r="B23" s="42" t="s">
        <v>19</v>
      </c>
      <c r="C23" s="29">
        <v>2.8500000000000001E-3</v>
      </c>
      <c r="D23" s="43">
        <v>1.472E-3</v>
      </c>
      <c r="E23" s="43">
        <v>1.377E-3</v>
      </c>
      <c r="F23" s="43">
        <v>2.3640000000000002E-3</v>
      </c>
      <c r="G23" s="43">
        <v>5.13E-4</v>
      </c>
      <c r="H23" s="43">
        <v>1.949E-3</v>
      </c>
      <c r="I23" s="43">
        <v>3.7230000000000002E-3</v>
      </c>
      <c r="J23" s="43">
        <v>2.5959999999999998E-3</v>
      </c>
      <c r="K23" s="43">
        <v>3.6499999999999998E-4</v>
      </c>
      <c r="L23" s="43">
        <v>5.9500000000000004E-3</v>
      </c>
      <c r="M23" s="43">
        <v>3.3500000000000001E-3</v>
      </c>
      <c r="N23" s="43">
        <v>2.8649999999999999E-3</v>
      </c>
      <c r="O23" s="43">
        <v>3.4350000000000001E-3</v>
      </c>
      <c r="P23" s="43">
        <v>1.0859999999999999E-3</v>
      </c>
      <c r="Q23" s="43">
        <v>1.4400000000000001E-3</v>
      </c>
      <c r="R23" s="43">
        <v>1.5889999999999999E-3</v>
      </c>
      <c r="S23" s="43">
        <v>3.2299999999999999E-4</v>
      </c>
      <c r="T23" s="43">
        <v>5.5199999999999997E-4</v>
      </c>
      <c r="U23" s="43">
        <v>2.2030000000000001E-3</v>
      </c>
      <c r="V23" s="43">
        <v>5.8299999999999997E-4</v>
      </c>
      <c r="W23" s="43">
        <v>1.2945999999999999E-2</v>
      </c>
      <c r="X23" s="43">
        <v>3.1553999999999999E-2</v>
      </c>
      <c r="Y23" s="43">
        <v>2.8400000000000001E-3</v>
      </c>
      <c r="Z23" s="43">
        <v>2.9480000000000001E-3</v>
      </c>
      <c r="AA23" s="43">
        <v>2.6679999999999998E-3</v>
      </c>
      <c r="AB23" s="43">
        <v>9.3449999999999991E-3</v>
      </c>
      <c r="AC23" s="43">
        <v>5.0670000000000003E-3</v>
      </c>
      <c r="AD23" s="43">
        <v>4.3499999999999997E-3</v>
      </c>
      <c r="AE23" s="43">
        <v>8.1659999999999996E-3</v>
      </c>
      <c r="AF23" s="43">
        <v>4.8069999999999996E-3</v>
      </c>
      <c r="AG23" s="43">
        <v>2.3189999999999999E-3</v>
      </c>
      <c r="AH23" s="43">
        <v>1.717E-3</v>
      </c>
      <c r="AI23" s="43">
        <v>1.271E-3</v>
      </c>
      <c r="AJ23" s="43">
        <v>2.1280000000000001E-3</v>
      </c>
      <c r="AK23" s="43">
        <v>0</v>
      </c>
      <c r="AL23" s="44">
        <v>0</v>
      </c>
      <c r="AM23" s="6">
        <v>3.3760000000000001E-3</v>
      </c>
    </row>
    <row r="24" spans="1:39">
      <c r="A24" s="102">
        <v>46</v>
      </c>
      <c r="B24" s="41" t="s">
        <v>20</v>
      </c>
      <c r="C24" s="25">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c r="A25" s="102">
        <v>47</v>
      </c>
      <c r="B25" s="41" t="s">
        <v>199</v>
      </c>
      <c r="C25" s="25">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c r="A26" s="102">
        <v>48</v>
      </c>
      <c r="B26" s="41" t="s">
        <v>200</v>
      </c>
      <c r="C26" s="25">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c r="A27" s="102">
        <v>51</v>
      </c>
      <c r="B27" s="41" t="s">
        <v>21</v>
      </c>
      <c r="C27" s="25">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c r="A28" s="103">
        <v>53</v>
      </c>
      <c r="B28" s="42" t="s">
        <v>22</v>
      </c>
      <c r="C28" s="29">
        <v>5.3959999999999998E-3</v>
      </c>
      <c r="D28" s="43">
        <v>6.0289999999999996E-3</v>
      </c>
      <c r="E28" s="43">
        <v>9.5200000000000007E-3</v>
      </c>
      <c r="F28" s="43">
        <v>3.3889000000000002E-2</v>
      </c>
      <c r="G28" s="43">
        <v>1.2888999999999999E-2</v>
      </c>
      <c r="H28" s="43">
        <v>1.5121000000000001E-2</v>
      </c>
      <c r="I28" s="43">
        <v>1.0024E-2</v>
      </c>
      <c r="J28" s="43">
        <v>7.9579999999999998E-3</v>
      </c>
      <c r="K28" s="43">
        <v>3.6589999999999999E-3</v>
      </c>
      <c r="L28" s="43">
        <v>1.0810999999999999E-2</v>
      </c>
      <c r="M28" s="43">
        <v>4.0070000000000001E-3</v>
      </c>
      <c r="N28" s="43">
        <v>6.3889999999999997E-3</v>
      </c>
      <c r="O28" s="43">
        <v>1.2711999999999999E-2</v>
      </c>
      <c r="P28" s="43">
        <v>6.5360000000000001E-3</v>
      </c>
      <c r="Q28" s="43">
        <v>5.4079999999999996E-3</v>
      </c>
      <c r="R28" s="43">
        <v>4.8269999999999997E-3</v>
      </c>
      <c r="S28" s="43">
        <v>4.5380000000000004E-3</v>
      </c>
      <c r="T28" s="43">
        <v>5.6509999999999998E-3</v>
      </c>
      <c r="U28" s="43">
        <v>4.9820000000000003E-3</v>
      </c>
      <c r="V28" s="43">
        <v>1.3155E-2</v>
      </c>
      <c r="W28" s="43">
        <v>1.7578E-2</v>
      </c>
      <c r="X28" s="43">
        <v>2.6786999999999998E-2</v>
      </c>
      <c r="Y28" s="43">
        <v>2.741E-2</v>
      </c>
      <c r="Z28" s="43">
        <v>1.6881E-2</v>
      </c>
      <c r="AA28" s="43">
        <v>4.2890999999999999E-2</v>
      </c>
      <c r="AB28" s="43">
        <v>7.4676000000000006E-2</v>
      </c>
      <c r="AC28" s="43">
        <v>2.5405E-2</v>
      </c>
      <c r="AD28" s="43">
        <v>7.2519999999999998E-3</v>
      </c>
      <c r="AE28" s="43">
        <v>2.1047E-2</v>
      </c>
      <c r="AF28" s="43">
        <v>1.022E-2</v>
      </c>
      <c r="AG28" s="43">
        <v>8.8679999999999991E-3</v>
      </c>
      <c r="AH28" s="43">
        <v>2.5517999999999999E-2</v>
      </c>
      <c r="AI28" s="43">
        <v>1.0408000000000001E-2</v>
      </c>
      <c r="AJ28" s="43">
        <v>9.1280000000000007E-3</v>
      </c>
      <c r="AK28" s="43">
        <v>0</v>
      </c>
      <c r="AL28" s="44">
        <v>2.8419999999999999E-3</v>
      </c>
      <c r="AM28" s="6">
        <v>1.3915E-2</v>
      </c>
    </row>
    <row r="29" spans="1:39">
      <c r="A29" s="102">
        <v>55</v>
      </c>
      <c r="B29" s="41" t="s">
        <v>23</v>
      </c>
      <c r="C29" s="25">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c r="A30" s="102">
        <v>57</v>
      </c>
      <c r="B30" s="41" t="s">
        <v>205</v>
      </c>
      <c r="C30" s="25">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c r="A31" s="102">
        <v>59</v>
      </c>
      <c r="B31" s="41" t="s">
        <v>25</v>
      </c>
      <c r="C31" s="25">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c r="A32" s="102">
        <v>61</v>
      </c>
      <c r="B32" s="41" t="s">
        <v>26</v>
      </c>
      <c r="C32" s="25">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c r="A33" s="103">
        <v>63</v>
      </c>
      <c r="B33" s="42" t="s">
        <v>27</v>
      </c>
      <c r="C33" s="29">
        <v>2.8E-5</v>
      </c>
      <c r="D33" s="43">
        <v>2.1000000000000001E-4</v>
      </c>
      <c r="E33" s="43">
        <v>0</v>
      </c>
      <c r="F33" s="43">
        <v>9.3199999999999999E-4</v>
      </c>
      <c r="G33" s="43">
        <v>2.22E-4</v>
      </c>
      <c r="H33" s="43">
        <v>0</v>
      </c>
      <c r="I33" s="43">
        <v>1.21E-4</v>
      </c>
      <c r="J33" s="43">
        <v>3.28E-4</v>
      </c>
      <c r="K33" s="43">
        <v>5.0000000000000004E-6</v>
      </c>
      <c r="L33" s="43">
        <v>7.1100000000000004E-4</v>
      </c>
      <c r="M33" s="43">
        <v>2.0999999999999999E-5</v>
      </c>
      <c r="N33" s="43">
        <v>0</v>
      </c>
      <c r="O33" s="43">
        <v>5.6300000000000002E-4</v>
      </c>
      <c r="P33" s="43">
        <v>4.1399999999999998E-4</v>
      </c>
      <c r="Q33" s="43">
        <v>9.8999999999999999E-4</v>
      </c>
      <c r="R33" s="43">
        <v>8.25E-4</v>
      </c>
      <c r="S33" s="43">
        <v>3.1799999999999998E-4</v>
      </c>
      <c r="T33" s="43">
        <v>2.1000000000000001E-4</v>
      </c>
      <c r="U33" s="43">
        <v>9.0000000000000006E-5</v>
      </c>
      <c r="V33" s="43">
        <v>1.63E-4</v>
      </c>
      <c r="W33" s="43">
        <v>5.1199999999999998E-4</v>
      </c>
      <c r="X33" s="43">
        <v>1.08E-4</v>
      </c>
      <c r="Y33" s="43">
        <v>1.35E-4</v>
      </c>
      <c r="Z33" s="43">
        <v>2.13E-4</v>
      </c>
      <c r="AA33" s="43">
        <v>2.0799999999999999E-4</v>
      </c>
      <c r="AB33" s="43">
        <v>0</v>
      </c>
      <c r="AC33" s="43">
        <v>4.0200000000000001E-4</v>
      </c>
      <c r="AD33" s="43">
        <v>4.2249999999999996E-3</v>
      </c>
      <c r="AE33" s="43">
        <v>1.2899999999999999E-4</v>
      </c>
      <c r="AF33" s="43">
        <v>0</v>
      </c>
      <c r="AG33" s="43">
        <v>9.2999999999999997E-5</v>
      </c>
      <c r="AH33" s="43">
        <v>0</v>
      </c>
      <c r="AI33" s="43">
        <v>4.6299999999999998E-4</v>
      </c>
      <c r="AJ33" s="43">
        <v>4.0400000000000001E-4</v>
      </c>
      <c r="AK33" s="43">
        <v>0</v>
      </c>
      <c r="AL33" s="44">
        <v>1.66E-4</v>
      </c>
      <c r="AM33" s="6">
        <v>2.9E-4</v>
      </c>
    </row>
    <row r="34" spans="1:39">
      <c r="A34" s="102">
        <v>64</v>
      </c>
      <c r="B34" s="41" t="s">
        <v>201</v>
      </c>
      <c r="C34" s="25">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c r="A35" s="102">
        <v>65</v>
      </c>
      <c r="B35" s="41" t="s">
        <v>202</v>
      </c>
      <c r="C35" s="25">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c r="A36" s="102">
        <v>66</v>
      </c>
      <c r="B36" s="41" t="s">
        <v>28</v>
      </c>
      <c r="C36" s="25">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c r="A37" s="102">
        <v>67</v>
      </c>
      <c r="B37" s="41" t="s">
        <v>29</v>
      </c>
      <c r="C37" s="25">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c r="A38" s="103">
        <v>68</v>
      </c>
      <c r="B38" s="42" t="s">
        <v>30</v>
      </c>
      <c r="C38" s="29">
        <v>5.5999999999999995E-4</v>
      </c>
      <c r="D38" s="43">
        <v>2.173E-3</v>
      </c>
      <c r="E38" s="43">
        <v>1.039E-3</v>
      </c>
      <c r="F38" s="43">
        <v>1.431E-3</v>
      </c>
      <c r="G38" s="43">
        <v>5.9800000000000001E-4</v>
      </c>
      <c r="H38" s="43">
        <v>1.0009999999999999E-3</v>
      </c>
      <c r="I38" s="43">
        <v>5.2800000000000004E-4</v>
      </c>
      <c r="J38" s="43">
        <v>2.5399999999999999E-4</v>
      </c>
      <c r="K38" s="43">
        <v>2.0000000000000002E-5</v>
      </c>
      <c r="L38" s="43">
        <v>9.59E-4</v>
      </c>
      <c r="M38" s="43">
        <v>1.05E-4</v>
      </c>
      <c r="N38" s="43">
        <v>1.2799999999999999E-4</v>
      </c>
      <c r="O38" s="43">
        <v>3.3E-4</v>
      </c>
      <c r="P38" s="43">
        <v>1.446E-3</v>
      </c>
      <c r="Q38" s="43">
        <v>6.4700000000000001E-4</v>
      </c>
      <c r="R38" s="43">
        <v>9.1699999999999995E-4</v>
      </c>
      <c r="S38" s="43">
        <v>3.4699999999999998E-4</v>
      </c>
      <c r="T38" s="43">
        <v>2.92E-4</v>
      </c>
      <c r="U38" s="43">
        <v>3.5100000000000002E-4</v>
      </c>
      <c r="V38" s="43">
        <v>1.024E-3</v>
      </c>
      <c r="W38" s="43">
        <v>3.1000000000000001E-5</v>
      </c>
      <c r="X38" s="43">
        <v>1.029E-3</v>
      </c>
      <c r="Y38" s="43">
        <v>3.2460000000000002E-3</v>
      </c>
      <c r="Z38" s="43">
        <v>2.078E-3</v>
      </c>
      <c r="AA38" s="43">
        <v>3.437E-3</v>
      </c>
      <c r="AB38" s="43">
        <v>2.7900000000000001E-4</v>
      </c>
      <c r="AC38" s="43">
        <v>2.264E-3</v>
      </c>
      <c r="AD38" s="43">
        <v>2.2590000000000002E-3</v>
      </c>
      <c r="AE38" s="43">
        <v>2.862E-3</v>
      </c>
      <c r="AF38" s="43">
        <v>2.4599999999999999E-3</v>
      </c>
      <c r="AG38" s="43">
        <v>2.4989999999999999E-3</v>
      </c>
      <c r="AH38" s="43">
        <v>5.0650000000000001E-3</v>
      </c>
      <c r="AI38" s="43">
        <v>1.49E-3</v>
      </c>
      <c r="AJ38" s="43">
        <v>1.9009999999999999E-3</v>
      </c>
      <c r="AK38" s="43">
        <v>0</v>
      </c>
      <c r="AL38" s="44">
        <v>1.93E-4</v>
      </c>
      <c r="AM38" s="6">
        <v>1.073E-3</v>
      </c>
    </row>
    <row r="39" spans="1:39">
      <c r="A39" s="104">
        <v>69</v>
      </c>
      <c r="B39" s="41" t="s">
        <v>31</v>
      </c>
      <c r="C39" s="25">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c r="A40" s="105">
        <v>70</v>
      </c>
      <c r="B40" s="45" t="s">
        <v>212</v>
      </c>
      <c r="C40" s="46">
        <v>0.53998800000000002</v>
      </c>
      <c r="D40" s="47">
        <v>0.429863</v>
      </c>
      <c r="E40" s="47">
        <v>0.51046199999999997</v>
      </c>
      <c r="F40" s="47">
        <v>0.48636800000000002</v>
      </c>
      <c r="G40" s="47">
        <v>0.58179700000000001</v>
      </c>
      <c r="H40" s="47">
        <v>0.58630099999999996</v>
      </c>
      <c r="I40" s="47">
        <v>0.67621799999999999</v>
      </c>
      <c r="J40" s="47">
        <v>0.793103</v>
      </c>
      <c r="K40" s="47">
        <v>0.72045099999999995</v>
      </c>
      <c r="L40" s="47">
        <v>0.54672900000000002</v>
      </c>
      <c r="M40" s="47">
        <v>0.746031</v>
      </c>
      <c r="N40" s="47">
        <v>0.73902999999999996</v>
      </c>
      <c r="O40" s="47">
        <v>0.55478799999999995</v>
      </c>
      <c r="P40" s="47">
        <v>0.604155</v>
      </c>
      <c r="Q40" s="47">
        <v>0.57885699999999995</v>
      </c>
      <c r="R40" s="47">
        <v>0.62294899999999997</v>
      </c>
      <c r="S40" s="47">
        <v>0.612985</v>
      </c>
      <c r="T40" s="47">
        <v>0.76547500000000002</v>
      </c>
      <c r="U40" s="47">
        <v>0.60614599999999996</v>
      </c>
      <c r="V40" s="47">
        <v>0.522478</v>
      </c>
      <c r="W40" s="47">
        <v>0.63562300000000005</v>
      </c>
      <c r="X40" s="47">
        <v>0.46198600000000001</v>
      </c>
      <c r="Y40" s="47">
        <v>0.33802199999999999</v>
      </c>
      <c r="Z40" s="47">
        <v>0.29406399999999999</v>
      </c>
      <c r="AA40" s="47">
        <v>0.31851800000000002</v>
      </c>
      <c r="AB40" s="47">
        <v>0.14973</v>
      </c>
      <c r="AC40" s="47">
        <v>0.52124400000000004</v>
      </c>
      <c r="AD40" s="47">
        <v>0.46477800000000002</v>
      </c>
      <c r="AE40" s="47">
        <v>0.28197899999999998</v>
      </c>
      <c r="AF40" s="47">
        <v>0.20330300000000001</v>
      </c>
      <c r="AG40" s="47">
        <v>0.36787599999999998</v>
      </c>
      <c r="AH40" s="47">
        <v>0.39584000000000003</v>
      </c>
      <c r="AI40" s="47">
        <v>0.362398</v>
      </c>
      <c r="AJ40" s="47">
        <v>0.45607199999999998</v>
      </c>
      <c r="AK40" s="47">
        <v>1</v>
      </c>
      <c r="AL40" s="48">
        <v>0.57217399999999996</v>
      </c>
      <c r="AM40" s="49">
        <v>0.546095</v>
      </c>
    </row>
    <row r="41" spans="1:39">
      <c r="A41" s="102">
        <v>71</v>
      </c>
      <c r="B41" s="41" t="s">
        <v>213</v>
      </c>
      <c r="C41" s="25">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c r="A42" s="102">
        <v>91</v>
      </c>
      <c r="B42" s="41" t="s">
        <v>214</v>
      </c>
      <c r="C42" s="25">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c r="A43" s="102">
        <v>92</v>
      </c>
      <c r="B43" s="41" t="s">
        <v>215</v>
      </c>
      <c r="C43" s="25">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c r="A44" s="102">
        <v>93</v>
      </c>
      <c r="B44" s="41" t="s">
        <v>216</v>
      </c>
      <c r="C44" s="25">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c r="A45" s="102">
        <v>94</v>
      </c>
      <c r="B45" s="41" t="s">
        <v>217</v>
      </c>
      <c r="C45" s="25">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c r="A46" s="102">
        <v>95</v>
      </c>
      <c r="B46" s="41" t="s">
        <v>218</v>
      </c>
      <c r="C46" s="25">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c r="A47" s="105">
        <v>96</v>
      </c>
      <c r="B47" s="45" t="s">
        <v>219</v>
      </c>
      <c r="C47" s="46">
        <v>0.46001199999999998</v>
      </c>
      <c r="D47" s="47">
        <v>0.570137</v>
      </c>
      <c r="E47" s="47">
        <v>0.48953799999999997</v>
      </c>
      <c r="F47" s="47">
        <v>0.51363199999999998</v>
      </c>
      <c r="G47" s="47">
        <v>0.41820299999999999</v>
      </c>
      <c r="H47" s="47">
        <v>0.41369899999999998</v>
      </c>
      <c r="I47" s="47">
        <v>0.32378200000000001</v>
      </c>
      <c r="J47" s="47">
        <v>0.206897</v>
      </c>
      <c r="K47" s="47">
        <v>0.27954899999999999</v>
      </c>
      <c r="L47" s="47">
        <v>0.45327099999999998</v>
      </c>
      <c r="M47" s="47">
        <v>0.253969</v>
      </c>
      <c r="N47" s="47">
        <v>0.26096999999999998</v>
      </c>
      <c r="O47" s="47">
        <v>0.445212</v>
      </c>
      <c r="P47" s="47">
        <v>0.395845</v>
      </c>
      <c r="Q47" s="47">
        <v>0.42114299999999999</v>
      </c>
      <c r="R47" s="47">
        <v>0.37705100000000003</v>
      </c>
      <c r="S47" s="47">
        <v>0.387015</v>
      </c>
      <c r="T47" s="47">
        <v>0.23452500000000001</v>
      </c>
      <c r="U47" s="47">
        <v>0.39385399999999998</v>
      </c>
      <c r="V47" s="47">
        <v>0.477522</v>
      </c>
      <c r="W47" s="47">
        <v>0.36437700000000001</v>
      </c>
      <c r="X47" s="47">
        <v>0.53801399999999999</v>
      </c>
      <c r="Y47" s="47">
        <v>0.66197799999999996</v>
      </c>
      <c r="Z47" s="47">
        <v>0.70593600000000001</v>
      </c>
      <c r="AA47" s="47">
        <v>0.68148200000000003</v>
      </c>
      <c r="AB47" s="47">
        <v>0.85026999999999997</v>
      </c>
      <c r="AC47" s="47">
        <v>0.47875600000000001</v>
      </c>
      <c r="AD47" s="47">
        <v>0.53522199999999998</v>
      </c>
      <c r="AE47" s="47">
        <v>0.71802100000000002</v>
      </c>
      <c r="AF47" s="47">
        <v>0.79669699999999999</v>
      </c>
      <c r="AG47" s="47">
        <v>0.63212400000000002</v>
      </c>
      <c r="AH47" s="47">
        <v>0.60416000000000003</v>
      </c>
      <c r="AI47" s="47">
        <v>0.637602</v>
      </c>
      <c r="AJ47" s="47">
        <v>0.54392799999999997</v>
      </c>
      <c r="AK47" s="47">
        <v>0</v>
      </c>
      <c r="AL47" s="48">
        <v>0.42782599999999998</v>
      </c>
      <c r="AM47" s="49">
        <v>0.453905</v>
      </c>
    </row>
    <row r="48" spans="1:39">
      <c r="A48" s="105">
        <v>97</v>
      </c>
      <c r="B48" s="45" t="s">
        <v>220</v>
      </c>
      <c r="C48" s="46">
        <v>1</v>
      </c>
      <c r="D48" s="47">
        <v>1</v>
      </c>
      <c r="E48" s="47">
        <v>1</v>
      </c>
      <c r="F48" s="47">
        <v>1</v>
      </c>
      <c r="G48" s="47">
        <v>1</v>
      </c>
      <c r="H48" s="47">
        <v>1</v>
      </c>
      <c r="I48" s="47">
        <v>1</v>
      </c>
      <c r="J48" s="47">
        <v>1</v>
      </c>
      <c r="K48" s="47">
        <v>1</v>
      </c>
      <c r="L48" s="47">
        <v>1</v>
      </c>
      <c r="M48" s="47">
        <v>1</v>
      </c>
      <c r="N48" s="47">
        <v>1</v>
      </c>
      <c r="O48" s="47">
        <v>1</v>
      </c>
      <c r="P48" s="47">
        <v>1</v>
      </c>
      <c r="Q48" s="47">
        <v>1</v>
      </c>
      <c r="R48" s="47">
        <v>1</v>
      </c>
      <c r="S48" s="47">
        <v>1</v>
      </c>
      <c r="T48" s="47">
        <v>1</v>
      </c>
      <c r="U48" s="47">
        <v>1</v>
      </c>
      <c r="V48" s="47">
        <v>1</v>
      </c>
      <c r="W48" s="47">
        <v>1</v>
      </c>
      <c r="X48" s="47">
        <v>1</v>
      </c>
      <c r="Y48" s="47">
        <v>1</v>
      </c>
      <c r="Z48" s="47">
        <v>1</v>
      </c>
      <c r="AA48" s="47">
        <v>1</v>
      </c>
      <c r="AB48" s="47">
        <v>1</v>
      </c>
      <c r="AC48" s="47">
        <v>1</v>
      </c>
      <c r="AD48" s="47">
        <v>1</v>
      </c>
      <c r="AE48" s="47">
        <v>1</v>
      </c>
      <c r="AF48" s="47">
        <v>1</v>
      </c>
      <c r="AG48" s="47">
        <v>1</v>
      </c>
      <c r="AH48" s="47">
        <v>1</v>
      </c>
      <c r="AI48" s="47">
        <v>1</v>
      </c>
      <c r="AJ48" s="47">
        <v>1</v>
      </c>
      <c r="AK48" s="47">
        <v>1</v>
      </c>
      <c r="AL48" s="48">
        <v>1</v>
      </c>
      <c r="AM48" s="49">
        <v>1</v>
      </c>
    </row>
    <row r="49" spans="1:39">
      <c r="B49" s="31" t="s">
        <v>805</v>
      </c>
      <c r="C49" s="31">
        <v>8.9952000000000004E-2</v>
      </c>
      <c r="D49" s="31">
        <v>0.16070799999999999</v>
      </c>
      <c r="E49" s="31">
        <v>0.103532</v>
      </c>
      <c r="F49" s="31">
        <v>0.165052</v>
      </c>
      <c r="G49" s="31">
        <v>0.12928799999999999</v>
      </c>
      <c r="H49" s="31">
        <v>0.14915700000000001</v>
      </c>
      <c r="I49" s="31">
        <v>0.194525</v>
      </c>
      <c r="J49" s="31">
        <v>1.8509999999999999E-2</v>
      </c>
      <c r="K49" s="31">
        <v>4.1359999999999999E-3</v>
      </c>
      <c r="L49" s="31">
        <v>0.17314299999999999</v>
      </c>
      <c r="M49" s="31">
        <v>1.3806000000000001E-2</v>
      </c>
      <c r="N49" s="31">
        <v>1.2189999999999999E-2</v>
      </c>
      <c r="O49" s="31">
        <v>0.23002</v>
      </c>
      <c r="P49" s="31">
        <v>0.118018</v>
      </c>
      <c r="Q49" s="31">
        <v>0.19923299999999999</v>
      </c>
      <c r="R49" s="31">
        <v>0.18272099999999999</v>
      </c>
      <c r="S49" s="31">
        <v>0.17472099999999999</v>
      </c>
      <c r="T49" s="31">
        <v>6.1691000000000003E-2</v>
      </c>
      <c r="U49" s="31">
        <v>0.18989900000000001</v>
      </c>
      <c r="V49" s="31">
        <v>0.31272</v>
      </c>
      <c r="W49" s="31">
        <v>5.4851999999999998E-2</v>
      </c>
      <c r="X49" s="31">
        <v>0.118578</v>
      </c>
      <c r="Y49" s="31">
        <v>0.35724899999999998</v>
      </c>
      <c r="Z49" s="31">
        <v>0.39585700000000001</v>
      </c>
      <c r="AA49" s="31">
        <v>0.25915300000000002</v>
      </c>
      <c r="AB49" s="31">
        <v>3.6623999999999997E-2</v>
      </c>
      <c r="AC49" s="31">
        <v>0.19969700000000001</v>
      </c>
      <c r="AD49" s="31">
        <v>0.133241</v>
      </c>
      <c r="AE49" s="31">
        <v>0.31210900000000003</v>
      </c>
      <c r="AF49" s="31">
        <v>0.46802899999999997</v>
      </c>
      <c r="AG49" s="31">
        <v>0.46090799999999998</v>
      </c>
      <c r="AH49" s="31">
        <v>0.41361999999999999</v>
      </c>
      <c r="AI49" s="31">
        <v>0.404308</v>
      </c>
      <c r="AJ49" s="31">
        <v>0.232407</v>
      </c>
      <c r="AK49" s="31">
        <v>0</v>
      </c>
      <c r="AL49" s="31">
        <v>7.4510000000000002E-3</v>
      </c>
      <c r="AM49" s="31">
        <v>0.16825100000000001</v>
      </c>
    </row>
    <row r="50" spans="1:39">
      <c r="A50" s="31" t="s">
        <v>90</v>
      </c>
    </row>
    <row r="51" spans="1:39">
      <c r="A51" s="32"/>
      <c r="B51" s="33"/>
      <c r="C51" s="93">
        <v>1</v>
      </c>
      <c r="D51" s="94">
        <v>2</v>
      </c>
      <c r="E51" s="94">
        <v>3</v>
      </c>
      <c r="F51" s="94">
        <v>4</v>
      </c>
      <c r="G51" s="94">
        <v>5</v>
      </c>
      <c r="H51" s="94">
        <v>6</v>
      </c>
      <c r="I51" s="94">
        <v>7</v>
      </c>
      <c r="J51" s="94">
        <v>8</v>
      </c>
      <c r="K51" s="94">
        <v>9</v>
      </c>
      <c r="L51" s="94">
        <v>10</v>
      </c>
      <c r="M51" s="94">
        <v>11</v>
      </c>
      <c r="N51" s="94">
        <v>12</v>
      </c>
      <c r="O51" s="94">
        <v>13</v>
      </c>
      <c r="P51" s="94">
        <v>14</v>
      </c>
      <c r="Q51" s="94">
        <v>15</v>
      </c>
      <c r="R51" s="94">
        <v>16</v>
      </c>
      <c r="S51" s="94">
        <v>17</v>
      </c>
      <c r="T51" s="94">
        <v>18</v>
      </c>
      <c r="U51" s="94">
        <v>19</v>
      </c>
      <c r="V51" s="94">
        <v>20</v>
      </c>
      <c r="W51" s="94">
        <v>21</v>
      </c>
      <c r="X51" s="94">
        <v>22</v>
      </c>
      <c r="Y51" s="94">
        <v>23</v>
      </c>
      <c r="Z51" s="94">
        <v>24</v>
      </c>
      <c r="AA51" s="94">
        <v>25</v>
      </c>
      <c r="AB51" s="94">
        <v>26</v>
      </c>
      <c r="AC51" s="94">
        <v>27</v>
      </c>
      <c r="AD51" s="94">
        <v>28</v>
      </c>
      <c r="AE51" s="94">
        <v>29</v>
      </c>
      <c r="AF51" s="94">
        <v>30</v>
      </c>
      <c r="AG51" s="94">
        <v>31</v>
      </c>
      <c r="AH51" s="94">
        <v>32</v>
      </c>
      <c r="AI51" s="94">
        <v>33</v>
      </c>
      <c r="AJ51" s="94">
        <v>34</v>
      </c>
      <c r="AK51" s="94">
        <v>35</v>
      </c>
      <c r="AL51" s="95">
        <v>36</v>
      </c>
      <c r="AM51" s="63"/>
    </row>
    <row r="52" spans="1:39" ht="33.75">
      <c r="A52" s="34"/>
      <c r="B52" s="35"/>
      <c r="C52" s="36" t="s">
        <v>0</v>
      </c>
      <c r="D52" s="37" t="s">
        <v>1</v>
      </c>
      <c r="E52" s="37" t="s">
        <v>2</v>
      </c>
      <c r="F52" s="37" t="s">
        <v>3</v>
      </c>
      <c r="G52" s="37" t="s">
        <v>4</v>
      </c>
      <c r="H52" s="37" t="s">
        <v>5</v>
      </c>
      <c r="I52" s="37" t="s">
        <v>6</v>
      </c>
      <c r="J52" s="37" t="s">
        <v>7</v>
      </c>
      <c r="K52" s="37" t="s">
        <v>8</v>
      </c>
      <c r="L52" s="37" t="s">
        <v>9</v>
      </c>
      <c r="M52" s="37" t="s">
        <v>10</v>
      </c>
      <c r="N52" s="37" t="s">
        <v>11</v>
      </c>
      <c r="O52" s="37" t="s">
        <v>12</v>
      </c>
      <c r="P52" s="37" t="s">
        <v>13</v>
      </c>
      <c r="Q52" s="37" t="s">
        <v>16</v>
      </c>
      <c r="R52" s="37" t="s">
        <v>14</v>
      </c>
      <c r="S52" s="37" t="s">
        <v>15</v>
      </c>
      <c r="T52" s="37" t="s">
        <v>17</v>
      </c>
      <c r="U52" s="37" t="s">
        <v>18</v>
      </c>
      <c r="V52" s="37" t="s">
        <v>19</v>
      </c>
      <c r="W52" s="37" t="s">
        <v>20</v>
      </c>
      <c r="X52" s="37" t="s">
        <v>199</v>
      </c>
      <c r="Y52" s="37" t="s">
        <v>200</v>
      </c>
      <c r="Z52" s="37" t="s">
        <v>21</v>
      </c>
      <c r="AA52" s="37" t="s">
        <v>22</v>
      </c>
      <c r="AB52" s="37" t="s">
        <v>23</v>
      </c>
      <c r="AC52" s="37" t="s">
        <v>24</v>
      </c>
      <c r="AD52" s="37" t="s">
        <v>25</v>
      </c>
      <c r="AE52" s="37" t="s">
        <v>26</v>
      </c>
      <c r="AF52" s="37" t="s">
        <v>27</v>
      </c>
      <c r="AG52" s="37" t="s">
        <v>201</v>
      </c>
      <c r="AH52" s="37" t="s">
        <v>202</v>
      </c>
      <c r="AI52" s="37" t="s">
        <v>28</v>
      </c>
      <c r="AJ52" s="37" t="s">
        <v>29</v>
      </c>
      <c r="AK52" s="37" t="s">
        <v>30</v>
      </c>
      <c r="AL52" s="38" t="s">
        <v>31</v>
      </c>
      <c r="AM52" s="97" t="s">
        <v>88</v>
      </c>
    </row>
    <row r="53" spans="1:39">
      <c r="A53" s="55" t="s">
        <v>91</v>
      </c>
      <c r="B53" s="45"/>
      <c r="C53" s="55">
        <f t="array" ref="C53:AL53">TRANSPOSE(計算!D5:D40)</f>
        <v>0</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45">
        <v>0</v>
      </c>
      <c r="AM53" s="66">
        <f>SUM(C53:AL53)</f>
        <v>0</v>
      </c>
    </row>
    <row r="54" spans="1:39">
      <c r="A54" s="101">
        <v>1</v>
      </c>
      <c r="B54" s="33" t="s">
        <v>0</v>
      </c>
      <c r="C54" s="89">
        <f>+C$53*C4</f>
        <v>0</v>
      </c>
      <c r="D54" s="89">
        <f t="shared" ref="D54:AL54" si="0">+D$53*D4</f>
        <v>0</v>
      </c>
      <c r="E54" s="89">
        <f t="shared" si="0"/>
        <v>0</v>
      </c>
      <c r="F54" s="89">
        <f t="shared" si="0"/>
        <v>0</v>
      </c>
      <c r="G54" s="89">
        <f>+G$53*G4</f>
        <v>0</v>
      </c>
      <c r="H54" s="89">
        <f t="shared" si="0"/>
        <v>0</v>
      </c>
      <c r="I54" s="89">
        <f t="shared" si="0"/>
        <v>0</v>
      </c>
      <c r="J54" s="89">
        <f t="shared" si="0"/>
        <v>0</v>
      </c>
      <c r="K54" s="89">
        <f t="shared" si="0"/>
        <v>0</v>
      </c>
      <c r="L54" s="89">
        <f t="shared" si="0"/>
        <v>0</v>
      </c>
      <c r="M54" s="89">
        <f t="shared" si="0"/>
        <v>0</v>
      </c>
      <c r="N54" s="89">
        <f t="shared" si="0"/>
        <v>0</v>
      </c>
      <c r="O54" s="89">
        <f t="shared" si="0"/>
        <v>0</v>
      </c>
      <c r="P54" s="89">
        <f t="shared" si="0"/>
        <v>0</v>
      </c>
      <c r="Q54" s="89">
        <f t="shared" si="0"/>
        <v>0</v>
      </c>
      <c r="R54" s="89">
        <f t="shared" si="0"/>
        <v>0</v>
      </c>
      <c r="S54" s="89">
        <f t="shared" si="0"/>
        <v>0</v>
      </c>
      <c r="T54" s="89">
        <f t="shared" si="0"/>
        <v>0</v>
      </c>
      <c r="U54" s="89">
        <f t="shared" si="0"/>
        <v>0</v>
      </c>
      <c r="V54" s="89">
        <f t="shared" si="0"/>
        <v>0</v>
      </c>
      <c r="W54" s="89">
        <f t="shared" si="0"/>
        <v>0</v>
      </c>
      <c r="X54" s="89">
        <f t="shared" si="0"/>
        <v>0</v>
      </c>
      <c r="Y54" s="89">
        <f t="shared" si="0"/>
        <v>0</v>
      </c>
      <c r="Z54" s="89">
        <f t="shared" si="0"/>
        <v>0</v>
      </c>
      <c r="AA54" s="89">
        <f t="shared" si="0"/>
        <v>0</v>
      </c>
      <c r="AB54" s="89">
        <f t="shared" si="0"/>
        <v>0</v>
      </c>
      <c r="AC54" s="89">
        <f t="shared" si="0"/>
        <v>0</v>
      </c>
      <c r="AD54" s="89">
        <f t="shared" si="0"/>
        <v>0</v>
      </c>
      <c r="AE54" s="89">
        <f t="shared" si="0"/>
        <v>0</v>
      </c>
      <c r="AF54" s="89">
        <f t="shared" si="0"/>
        <v>0</v>
      </c>
      <c r="AG54" s="89">
        <f t="shared" si="0"/>
        <v>0</v>
      </c>
      <c r="AH54" s="89">
        <f t="shared" si="0"/>
        <v>0</v>
      </c>
      <c r="AI54" s="89">
        <f t="shared" si="0"/>
        <v>0</v>
      </c>
      <c r="AJ54" s="89">
        <f t="shared" si="0"/>
        <v>0</v>
      </c>
      <c r="AK54" s="89">
        <f t="shared" si="0"/>
        <v>0</v>
      </c>
      <c r="AL54" s="41">
        <f t="shared" si="0"/>
        <v>0</v>
      </c>
      <c r="AM54" s="63">
        <f>SUM(C54:AL54)</f>
        <v>0</v>
      </c>
    </row>
    <row r="55" spans="1:39">
      <c r="A55" s="102">
        <v>2</v>
      </c>
      <c r="B55" s="41" t="s">
        <v>1</v>
      </c>
      <c r="C55" s="89">
        <f t="shared" ref="C55:AL55" si="1">+C$53*C5</f>
        <v>0</v>
      </c>
      <c r="D55" s="89">
        <f t="shared" si="1"/>
        <v>0</v>
      </c>
      <c r="E55" s="89">
        <f t="shared" si="1"/>
        <v>0</v>
      </c>
      <c r="F55" s="89">
        <f t="shared" si="1"/>
        <v>0</v>
      </c>
      <c r="G55" s="89">
        <f t="shared" si="1"/>
        <v>0</v>
      </c>
      <c r="H55" s="89">
        <f t="shared" si="1"/>
        <v>0</v>
      </c>
      <c r="I55" s="89">
        <f t="shared" si="1"/>
        <v>0</v>
      </c>
      <c r="J55" s="89">
        <f t="shared" si="1"/>
        <v>0</v>
      </c>
      <c r="K55" s="89">
        <f t="shared" si="1"/>
        <v>0</v>
      </c>
      <c r="L55" s="89">
        <f t="shared" si="1"/>
        <v>0</v>
      </c>
      <c r="M55" s="89">
        <f t="shared" si="1"/>
        <v>0</v>
      </c>
      <c r="N55" s="89">
        <f t="shared" si="1"/>
        <v>0</v>
      </c>
      <c r="O55" s="89">
        <f t="shared" si="1"/>
        <v>0</v>
      </c>
      <c r="P55" s="89">
        <f t="shared" si="1"/>
        <v>0</v>
      </c>
      <c r="Q55" s="89">
        <f t="shared" si="1"/>
        <v>0</v>
      </c>
      <c r="R55" s="89">
        <f t="shared" si="1"/>
        <v>0</v>
      </c>
      <c r="S55" s="89">
        <f t="shared" si="1"/>
        <v>0</v>
      </c>
      <c r="T55" s="89">
        <f t="shared" si="1"/>
        <v>0</v>
      </c>
      <c r="U55" s="89">
        <f t="shared" si="1"/>
        <v>0</v>
      </c>
      <c r="V55" s="89">
        <f t="shared" si="1"/>
        <v>0</v>
      </c>
      <c r="W55" s="89">
        <f t="shared" si="1"/>
        <v>0</v>
      </c>
      <c r="X55" s="89">
        <f t="shared" si="1"/>
        <v>0</v>
      </c>
      <c r="Y55" s="89">
        <f t="shared" si="1"/>
        <v>0</v>
      </c>
      <c r="Z55" s="89">
        <f t="shared" si="1"/>
        <v>0</v>
      </c>
      <c r="AA55" s="89">
        <f t="shared" si="1"/>
        <v>0</v>
      </c>
      <c r="AB55" s="89">
        <f t="shared" si="1"/>
        <v>0</v>
      </c>
      <c r="AC55" s="89">
        <f t="shared" si="1"/>
        <v>0</v>
      </c>
      <c r="AD55" s="89">
        <f t="shared" si="1"/>
        <v>0</v>
      </c>
      <c r="AE55" s="89">
        <f t="shared" si="1"/>
        <v>0</v>
      </c>
      <c r="AF55" s="89">
        <f t="shared" si="1"/>
        <v>0</v>
      </c>
      <c r="AG55" s="89">
        <f t="shared" si="1"/>
        <v>0</v>
      </c>
      <c r="AH55" s="89">
        <f t="shared" si="1"/>
        <v>0</v>
      </c>
      <c r="AI55" s="89">
        <f t="shared" si="1"/>
        <v>0</v>
      </c>
      <c r="AJ55" s="89">
        <f t="shared" si="1"/>
        <v>0</v>
      </c>
      <c r="AK55" s="89">
        <f t="shared" si="1"/>
        <v>0</v>
      </c>
      <c r="AL55" s="41">
        <f t="shared" si="1"/>
        <v>0</v>
      </c>
      <c r="AM55" s="60">
        <f t="shared" ref="AM55:AM89" si="2">SUM(C55:AL55)</f>
        <v>0</v>
      </c>
    </row>
    <row r="56" spans="1:39">
      <c r="A56" s="102">
        <v>3</v>
      </c>
      <c r="B56" s="41" t="s">
        <v>2</v>
      </c>
      <c r="C56" s="89">
        <f t="shared" ref="C56:AL56" si="3">+C$53*C6</f>
        <v>0</v>
      </c>
      <c r="D56" s="89">
        <f t="shared" si="3"/>
        <v>0</v>
      </c>
      <c r="E56" s="89">
        <f t="shared" si="3"/>
        <v>0</v>
      </c>
      <c r="F56" s="89">
        <f t="shared" si="3"/>
        <v>0</v>
      </c>
      <c r="G56" s="89">
        <f t="shared" si="3"/>
        <v>0</v>
      </c>
      <c r="H56" s="89">
        <f t="shared" si="3"/>
        <v>0</v>
      </c>
      <c r="I56" s="89">
        <f t="shared" si="3"/>
        <v>0</v>
      </c>
      <c r="J56" s="89">
        <f t="shared" si="3"/>
        <v>0</v>
      </c>
      <c r="K56" s="89">
        <f t="shared" si="3"/>
        <v>0</v>
      </c>
      <c r="L56" s="89">
        <f t="shared" si="3"/>
        <v>0</v>
      </c>
      <c r="M56" s="89">
        <f t="shared" si="3"/>
        <v>0</v>
      </c>
      <c r="N56" s="89">
        <f t="shared" si="3"/>
        <v>0</v>
      </c>
      <c r="O56" s="89">
        <f t="shared" si="3"/>
        <v>0</v>
      </c>
      <c r="P56" s="89">
        <f t="shared" si="3"/>
        <v>0</v>
      </c>
      <c r="Q56" s="89">
        <f t="shared" si="3"/>
        <v>0</v>
      </c>
      <c r="R56" s="89">
        <f t="shared" si="3"/>
        <v>0</v>
      </c>
      <c r="S56" s="89">
        <f t="shared" si="3"/>
        <v>0</v>
      </c>
      <c r="T56" s="89">
        <f t="shared" si="3"/>
        <v>0</v>
      </c>
      <c r="U56" s="89">
        <f t="shared" si="3"/>
        <v>0</v>
      </c>
      <c r="V56" s="89">
        <f t="shared" si="3"/>
        <v>0</v>
      </c>
      <c r="W56" s="89">
        <f t="shared" si="3"/>
        <v>0</v>
      </c>
      <c r="X56" s="89">
        <f t="shared" si="3"/>
        <v>0</v>
      </c>
      <c r="Y56" s="89">
        <f t="shared" si="3"/>
        <v>0</v>
      </c>
      <c r="Z56" s="89">
        <f t="shared" si="3"/>
        <v>0</v>
      </c>
      <c r="AA56" s="89">
        <f t="shared" si="3"/>
        <v>0</v>
      </c>
      <c r="AB56" s="89">
        <f t="shared" si="3"/>
        <v>0</v>
      </c>
      <c r="AC56" s="89">
        <f t="shared" si="3"/>
        <v>0</v>
      </c>
      <c r="AD56" s="89">
        <f t="shared" si="3"/>
        <v>0</v>
      </c>
      <c r="AE56" s="89">
        <f t="shared" si="3"/>
        <v>0</v>
      </c>
      <c r="AF56" s="89">
        <f t="shared" si="3"/>
        <v>0</v>
      </c>
      <c r="AG56" s="89">
        <f t="shared" si="3"/>
        <v>0</v>
      </c>
      <c r="AH56" s="89">
        <f t="shared" si="3"/>
        <v>0</v>
      </c>
      <c r="AI56" s="89">
        <f t="shared" si="3"/>
        <v>0</v>
      </c>
      <c r="AJ56" s="89">
        <f t="shared" si="3"/>
        <v>0</v>
      </c>
      <c r="AK56" s="89">
        <f t="shared" si="3"/>
        <v>0</v>
      </c>
      <c r="AL56" s="41">
        <f t="shared" si="3"/>
        <v>0</v>
      </c>
      <c r="AM56" s="60">
        <f t="shared" si="2"/>
        <v>0</v>
      </c>
    </row>
    <row r="57" spans="1:39">
      <c r="A57" s="102">
        <v>6</v>
      </c>
      <c r="B57" s="41" t="s">
        <v>3</v>
      </c>
      <c r="C57" s="89">
        <f t="shared" ref="C57:AL57" si="4">+C$53*C7</f>
        <v>0</v>
      </c>
      <c r="D57" s="89">
        <f t="shared" si="4"/>
        <v>0</v>
      </c>
      <c r="E57" s="89">
        <f t="shared" si="4"/>
        <v>0</v>
      </c>
      <c r="F57" s="89">
        <f t="shared" si="4"/>
        <v>0</v>
      </c>
      <c r="G57" s="89">
        <f t="shared" si="4"/>
        <v>0</v>
      </c>
      <c r="H57" s="89">
        <f t="shared" si="4"/>
        <v>0</v>
      </c>
      <c r="I57" s="89">
        <f t="shared" si="4"/>
        <v>0</v>
      </c>
      <c r="J57" s="89">
        <f t="shared" si="4"/>
        <v>0</v>
      </c>
      <c r="K57" s="89">
        <f t="shared" si="4"/>
        <v>0</v>
      </c>
      <c r="L57" s="89">
        <f t="shared" si="4"/>
        <v>0</v>
      </c>
      <c r="M57" s="89">
        <f t="shared" si="4"/>
        <v>0</v>
      </c>
      <c r="N57" s="89">
        <f t="shared" si="4"/>
        <v>0</v>
      </c>
      <c r="O57" s="89">
        <f t="shared" si="4"/>
        <v>0</v>
      </c>
      <c r="P57" s="89">
        <f t="shared" si="4"/>
        <v>0</v>
      </c>
      <c r="Q57" s="89">
        <f t="shared" si="4"/>
        <v>0</v>
      </c>
      <c r="R57" s="89">
        <f t="shared" si="4"/>
        <v>0</v>
      </c>
      <c r="S57" s="89">
        <f t="shared" si="4"/>
        <v>0</v>
      </c>
      <c r="T57" s="89">
        <f t="shared" si="4"/>
        <v>0</v>
      </c>
      <c r="U57" s="89">
        <f t="shared" si="4"/>
        <v>0</v>
      </c>
      <c r="V57" s="89">
        <f t="shared" si="4"/>
        <v>0</v>
      </c>
      <c r="W57" s="89">
        <f t="shared" si="4"/>
        <v>0</v>
      </c>
      <c r="X57" s="89">
        <f t="shared" si="4"/>
        <v>0</v>
      </c>
      <c r="Y57" s="89">
        <f t="shared" si="4"/>
        <v>0</v>
      </c>
      <c r="Z57" s="89">
        <f t="shared" si="4"/>
        <v>0</v>
      </c>
      <c r="AA57" s="89">
        <f t="shared" si="4"/>
        <v>0</v>
      </c>
      <c r="AB57" s="89">
        <f t="shared" si="4"/>
        <v>0</v>
      </c>
      <c r="AC57" s="89">
        <f t="shared" si="4"/>
        <v>0</v>
      </c>
      <c r="AD57" s="89">
        <f t="shared" si="4"/>
        <v>0</v>
      </c>
      <c r="AE57" s="89">
        <f t="shared" si="4"/>
        <v>0</v>
      </c>
      <c r="AF57" s="89">
        <f t="shared" si="4"/>
        <v>0</v>
      </c>
      <c r="AG57" s="89">
        <f t="shared" si="4"/>
        <v>0</v>
      </c>
      <c r="AH57" s="89">
        <f t="shared" si="4"/>
        <v>0</v>
      </c>
      <c r="AI57" s="89">
        <f t="shared" si="4"/>
        <v>0</v>
      </c>
      <c r="AJ57" s="89">
        <f t="shared" si="4"/>
        <v>0</v>
      </c>
      <c r="AK57" s="89">
        <f t="shared" si="4"/>
        <v>0</v>
      </c>
      <c r="AL57" s="41">
        <f t="shared" si="4"/>
        <v>0</v>
      </c>
      <c r="AM57" s="60">
        <f t="shared" si="2"/>
        <v>0</v>
      </c>
    </row>
    <row r="58" spans="1:39">
      <c r="A58" s="103">
        <v>11</v>
      </c>
      <c r="B58" s="42" t="s">
        <v>4</v>
      </c>
      <c r="C58" s="89">
        <f t="shared" ref="C58:AL58" si="5">+C$53*C8</f>
        <v>0</v>
      </c>
      <c r="D58" s="89">
        <f t="shared" si="5"/>
        <v>0</v>
      </c>
      <c r="E58" s="89">
        <f t="shared" si="5"/>
        <v>0</v>
      </c>
      <c r="F58" s="89">
        <f t="shared" si="5"/>
        <v>0</v>
      </c>
      <c r="G58" s="89">
        <f t="shared" si="5"/>
        <v>0</v>
      </c>
      <c r="H58" s="89">
        <f t="shared" si="5"/>
        <v>0</v>
      </c>
      <c r="I58" s="89">
        <f t="shared" si="5"/>
        <v>0</v>
      </c>
      <c r="J58" s="89">
        <f t="shared" si="5"/>
        <v>0</v>
      </c>
      <c r="K58" s="89">
        <f t="shared" si="5"/>
        <v>0</v>
      </c>
      <c r="L58" s="89">
        <f t="shared" si="5"/>
        <v>0</v>
      </c>
      <c r="M58" s="89">
        <f t="shared" si="5"/>
        <v>0</v>
      </c>
      <c r="N58" s="89">
        <f t="shared" si="5"/>
        <v>0</v>
      </c>
      <c r="O58" s="89">
        <f t="shared" si="5"/>
        <v>0</v>
      </c>
      <c r="P58" s="89">
        <f t="shared" si="5"/>
        <v>0</v>
      </c>
      <c r="Q58" s="89">
        <f t="shared" si="5"/>
        <v>0</v>
      </c>
      <c r="R58" s="89">
        <f t="shared" si="5"/>
        <v>0</v>
      </c>
      <c r="S58" s="89">
        <f t="shared" si="5"/>
        <v>0</v>
      </c>
      <c r="T58" s="89">
        <f t="shared" si="5"/>
        <v>0</v>
      </c>
      <c r="U58" s="89">
        <f t="shared" si="5"/>
        <v>0</v>
      </c>
      <c r="V58" s="89">
        <f t="shared" si="5"/>
        <v>0</v>
      </c>
      <c r="W58" s="89">
        <f t="shared" si="5"/>
        <v>0</v>
      </c>
      <c r="X58" s="89">
        <f t="shared" si="5"/>
        <v>0</v>
      </c>
      <c r="Y58" s="89">
        <f t="shared" si="5"/>
        <v>0</v>
      </c>
      <c r="Z58" s="89">
        <f t="shared" si="5"/>
        <v>0</v>
      </c>
      <c r="AA58" s="89">
        <f t="shared" si="5"/>
        <v>0</v>
      </c>
      <c r="AB58" s="89">
        <f t="shared" si="5"/>
        <v>0</v>
      </c>
      <c r="AC58" s="89">
        <f t="shared" si="5"/>
        <v>0</v>
      </c>
      <c r="AD58" s="89">
        <f t="shared" si="5"/>
        <v>0</v>
      </c>
      <c r="AE58" s="89">
        <f t="shared" si="5"/>
        <v>0</v>
      </c>
      <c r="AF58" s="89">
        <f t="shared" si="5"/>
        <v>0</v>
      </c>
      <c r="AG58" s="89">
        <f t="shared" si="5"/>
        <v>0</v>
      </c>
      <c r="AH58" s="89">
        <f t="shared" si="5"/>
        <v>0</v>
      </c>
      <c r="AI58" s="89">
        <f t="shared" si="5"/>
        <v>0</v>
      </c>
      <c r="AJ58" s="89">
        <f t="shared" si="5"/>
        <v>0</v>
      </c>
      <c r="AK58" s="89">
        <f t="shared" si="5"/>
        <v>0</v>
      </c>
      <c r="AL58" s="41">
        <f t="shared" si="5"/>
        <v>0</v>
      </c>
      <c r="AM58" s="60">
        <f t="shared" si="2"/>
        <v>0</v>
      </c>
    </row>
    <row r="59" spans="1:39">
      <c r="A59" s="102">
        <v>15</v>
      </c>
      <c r="B59" s="41" t="s">
        <v>5</v>
      </c>
      <c r="C59" s="69">
        <f t="shared" ref="C59:AL59" si="6">+C$53*C9</f>
        <v>0</v>
      </c>
      <c r="D59" s="88">
        <f t="shared" si="6"/>
        <v>0</v>
      </c>
      <c r="E59" s="88">
        <f t="shared" si="6"/>
        <v>0</v>
      </c>
      <c r="F59" s="88">
        <f t="shared" si="6"/>
        <v>0</v>
      </c>
      <c r="G59" s="88">
        <f t="shared" si="6"/>
        <v>0</v>
      </c>
      <c r="H59" s="88">
        <f t="shared" si="6"/>
        <v>0</v>
      </c>
      <c r="I59" s="88">
        <f t="shared" si="6"/>
        <v>0</v>
      </c>
      <c r="J59" s="88">
        <f t="shared" si="6"/>
        <v>0</v>
      </c>
      <c r="K59" s="88">
        <f t="shared" si="6"/>
        <v>0</v>
      </c>
      <c r="L59" s="88">
        <f t="shared" si="6"/>
        <v>0</v>
      </c>
      <c r="M59" s="88">
        <f t="shared" si="6"/>
        <v>0</v>
      </c>
      <c r="N59" s="88">
        <f t="shared" si="6"/>
        <v>0</v>
      </c>
      <c r="O59" s="88">
        <f t="shared" si="6"/>
        <v>0</v>
      </c>
      <c r="P59" s="88">
        <f t="shared" si="6"/>
        <v>0</v>
      </c>
      <c r="Q59" s="88">
        <f t="shared" si="6"/>
        <v>0</v>
      </c>
      <c r="R59" s="88">
        <f t="shared" si="6"/>
        <v>0</v>
      </c>
      <c r="S59" s="88">
        <f t="shared" si="6"/>
        <v>0</v>
      </c>
      <c r="T59" s="88">
        <f t="shared" si="6"/>
        <v>0</v>
      </c>
      <c r="U59" s="88">
        <f t="shared" si="6"/>
        <v>0</v>
      </c>
      <c r="V59" s="88">
        <f t="shared" si="6"/>
        <v>0</v>
      </c>
      <c r="W59" s="88">
        <f t="shared" si="6"/>
        <v>0</v>
      </c>
      <c r="X59" s="88">
        <f t="shared" si="6"/>
        <v>0</v>
      </c>
      <c r="Y59" s="88">
        <f t="shared" si="6"/>
        <v>0</v>
      </c>
      <c r="Z59" s="88">
        <f t="shared" si="6"/>
        <v>0</v>
      </c>
      <c r="AA59" s="88">
        <f t="shared" si="6"/>
        <v>0</v>
      </c>
      <c r="AB59" s="88">
        <f t="shared" si="6"/>
        <v>0</v>
      </c>
      <c r="AC59" s="88">
        <f t="shared" si="6"/>
        <v>0</v>
      </c>
      <c r="AD59" s="88">
        <f t="shared" si="6"/>
        <v>0</v>
      </c>
      <c r="AE59" s="88">
        <f t="shared" si="6"/>
        <v>0</v>
      </c>
      <c r="AF59" s="88">
        <f t="shared" si="6"/>
        <v>0</v>
      </c>
      <c r="AG59" s="88">
        <f t="shared" si="6"/>
        <v>0</v>
      </c>
      <c r="AH59" s="88">
        <f t="shared" si="6"/>
        <v>0</v>
      </c>
      <c r="AI59" s="88">
        <f t="shared" si="6"/>
        <v>0</v>
      </c>
      <c r="AJ59" s="88">
        <f t="shared" si="6"/>
        <v>0</v>
      </c>
      <c r="AK59" s="88">
        <f t="shared" si="6"/>
        <v>0</v>
      </c>
      <c r="AL59" s="91">
        <f t="shared" si="6"/>
        <v>0</v>
      </c>
      <c r="AM59" s="67">
        <f t="shared" si="2"/>
        <v>0</v>
      </c>
    </row>
    <row r="60" spans="1:39">
      <c r="A60" s="102">
        <v>16</v>
      </c>
      <c r="B60" s="41" t="s">
        <v>6</v>
      </c>
      <c r="C60" s="64">
        <f t="shared" ref="C60:AL60" si="7">+C$53*C10</f>
        <v>0</v>
      </c>
      <c r="D60" s="89">
        <f t="shared" si="7"/>
        <v>0</v>
      </c>
      <c r="E60" s="89">
        <f t="shared" si="7"/>
        <v>0</v>
      </c>
      <c r="F60" s="89">
        <f t="shared" si="7"/>
        <v>0</v>
      </c>
      <c r="G60" s="89">
        <f t="shared" si="7"/>
        <v>0</v>
      </c>
      <c r="H60" s="89">
        <f t="shared" si="7"/>
        <v>0</v>
      </c>
      <c r="I60" s="89">
        <f t="shared" si="7"/>
        <v>0</v>
      </c>
      <c r="J60" s="89">
        <f t="shared" si="7"/>
        <v>0</v>
      </c>
      <c r="K60" s="89">
        <f t="shared" si="7"/>
        <v>0</v>
      </c>
      <c r="L60" s="89">
        <f t="shared" si="7"/>
        <v>0</v>
      </c>
      <c r="M60" s="89">
        <f t="shared" si="7"/>
        <v>0</v>
      </c>
      <c r="N60" s="89">
        <f t="shared" si="7"/>
        <v>0</v>
      </c>
      <c r="O60" s="89">
        <f t="shared" si="7"/>
        <v>0</v>
      </c>
      <c r="P60" s="89">
        <f t="shared" si="7"/>
        <v>0</v>
      </c>
      <c r="Q60" s="89">
        <f t="shared" si="7"/>
        <v>0</v>
      </c>
      <c r="R60" s="89">
        <f t="shared" si="7"/>
        <v>0</v>
      </c>
      <c r="S60" s="89">
        <f t="shared" si="7"/>
        <v>0</v>
      </c>
      <c r="T60" s="89">
        <f t="shared" si="7"/>
        <v>0</v>
      </c>
      <c r="U60" s="89">
        <f t="shared" si="7"/>
        <v>0</v>
      </c>
      <c r="V60" s="89">
        <f t="shared" si="7"/>
        <v>0</v>
      </c>
      <c r="W60" s="89">
        <f t="shared" si="7"/>
        <v>0</v>
      </c>
      <c r="X60" s="89">
        <f t="shared" si="7"/>
        <v>0</v>
      </c>
      <c r="Y60" s="89">
        <f t="shared" si="7"/>
        <v>0</v>
      </c>
      <c r="Z60" s="89">
        <f t="shared" si="7"/>
        <v>0</v>
      </c>
      <c r="AA60" s="89">
        <f t="shared" si="7"/>
        <v>0</v>
      </c>
      <c r="AB60" s="89">
        <f t="shared" si="7"/>
        <v>0</v>
      </c>
      <c r="AC60" s="89">
        <f t="shared" si="7"/>
        <v>0</v>
      </c>
      <c r="AD60" s="89">
        <f t="shared" si="7"/>
        <v>0</v>
      </c>
      <c r="AE60" s="89">
        <f t="shared" si="7"/>
        <v>0</v>
      </c>
      <c r="AF60" s="89">
        <f t="shared" si="7"/>
        <v>0</v>
      </c>
      <c r="AG60" s="89">
        <f t="shared" si="7"/>
        <v>0</v>
      </c>
      <c r="AH60" s="89">
        <f t="shared" si="7"/>
        <v>0</v>
      </c>
      <c r="AI60" s="89">
        <f t="shared" si="7"/>
        <v>0</v>
      </c>
      <c r="AJ60" s="89">
        <f t="shared" si="7"/>
        <v>0</v>
      </c>
      <c r="AK60" s="89">
        <f t="shared" si="7"/>
        <v>0</v>
      </c>
      <c r="AL60" s="41">
        <f t="shared" si="7"/>
        <v>0</v>
      </c>
      <c r="AM60" s="60">
        <f t="shared" si="2"/>
        <v>0</v>
      </c>
    </row>
    <row r="61" spans="1:39">
      <c r="A61" s="102">
        <v>20</v>
      </c>
      <c r="B61" s="41" t="s">
        <v>7</v>
      </c>
      <c r="C61" s="64">
        <f t="shared" ref="C61:AL61" si="8">+C$53*C11</f>
        <v>0</v>
      </c>
      <c r="D61" s="89">
        <f t="shared" si="8"/>
        <v>0</v>
      </c>
      <c r="E61" s="89">
        <f t="shared" si="8"/>
        <v>0</v>
      </c>
      <c r="F61" s="89">
        <f t="shared" si="8"/>
        <v>0</v>
      </c>
      <c r="G61" s="89">
        <f t="shared" si="8"/>
        <v>0</v>
      </c>
      <c r="H61" s="89">
        <f t="shared" si="8"/>
        <v>0</v>
      </c>
      <c r="I61" s="89">
        <f t="shared" si="8"/>
        <v>0</v>
      </c>
      <c r="J61" s="89">
        <f t="shared" si="8"/>
        <v>0</v>
      </c>
      <c r="K61" s="89">
        <f t="shared" si="8"/>
        <v>0</v>
      </c>
      <c r="L61" s="89">
        <f t="shared" si="8"/>
        <v>0</v>
      </c>
      <c r="M61" s="89">
        <f t="shared" si="8"/>
        <v>0</v>
      </c>
      <c r="N61" s="89">
        <f t="shared" si="8"/>
        <v>0</v>
      </c>
      <c r="O61" s="89">
        <f t="shared" si="8"/>
        <v>0</v>
      </c>
      <c r="P61" s="89">
        <f t="shared" si="8"/>
        <v>0</v>
      </c>
      <c r="Q61" s="89">
        <f t="shared" si="8"/>
        <v>0</v>
      </c>
      <c r="R61" s="89">
        <f t="shared" si="8"/>
        <v>0</v>
      </c>
      <c r="S61" s="89">
        <f t="shared" si="8"/>
        <v>0</v>
      </c>
      <c r="T61" s="89">
        <f t="shared" si="8"/>
        <v>0</v>
      </c>
      <c r="U61" s="89">
        <f t="shared" si="8"/>
        <v>0</v>
      </c>
      <c r="V61" s="89">
        <f t="shared" si="8"/>
        <v>0</v>
      </c>
      <c r="W61" s="89">
        <f t="shared" si="8"/>
        <v>0</v>
      </c>
      <c r="X61" s="89">
        <f t="shared" si="8"/>
        <v>0</v>
      </c>
      <c r="Y61" s="89">
        <f t="shared" si="8"/>
        <v>0</v>
      </c>
      <c r="Z61" s="89">
        <f t="shared" si="8"/>
        <v>0</v>
      </c>
      <c r="AA61" s="89">
        <f t="shared" si="8"/>
        <v>0</v>
      </c>
      <c r="AB61" s="89">
        <f t="shared" si="8"/>
        <v>0</v>
      </c>
      <c r="AC61" s="89">
        <f t="shared" si="8"/>
        <v>0</v>
      </c>
      <c r="AD61" s="89">
        <f t="shared" si="8"/>
        <v>0</v>
      </c>
      <c r="AE61" s="89">
        <f t="shared" si="8"/>
        <v>0</v>
      </c>
      <c r="AF61" s="89">
        <f t="shared" si="8"/>
        <v>0</v>
      </c>
      <c r="AG61" s="89">
        <f t="shared" si="8"/>
        <v>0</v>
      </c>
      <c r="AH61" s="89">
        <f t="shared" si="8"/>
        <v>0</v>
      </c>
      <c r="AI61" s="89">
        <f t="shared" si="8"/>
        <v>0</v>
      </c>
      <c r="AJ61" s="89">
        <f t="shared" si="8"/>
        <v>0</v>
      </c>
      <c r="AK61" s="89">
        <f t="shared" si="8"/>
        <v>0</v>
      </c>
      <c r="AL61" s="41">
        <f t="shared" si="8"/>
        <v>0</v>
      </c>
      <c r="AM61" s="60">
        <f t="shared" si="2"/>
        <v>0</v>
      </c>
    </row>
    <row r="62" spans="1:39">
      <c r="A62" s="102">
        <v>21</v>
      </c>
      <c r="B62" s="41" t="s">
        <v>8</v>
      </c>
      <c r="C62" s="64">
        <f t="shared" ref="C62:AL62" si="9">+C$53*C12</f>
        <v>0</v>
      </c>
      <c r="D62" s="89">
        <f t="shared" si="9"/>
        <v>0</v>
      </c>
      <c r="E62" s="89">
        <f t="shared" si="9"/>
        <v>0</v>
      </c>
      <c r="F62" s="89">
        <f t="shared" si="9"/>
        <v>0</v>
      </c>
      <c r="G62" s="89">
        <f t="shared" si="9"/>
        <v>0</v>
      </c>
      <c r="H62" s="89">
        <f t="shared" si="9"/>
        <v>0</v>
      </c>
      <c r="I62" s="89">
        <f t="shared" si="9"/>
        <v>0</v>
      </c>
      <c r="J62" s="89">
        <f t="shared" si="9"/>
        <v>0</v>
      </c>
      <c r="K62" s="89">
        <f t="shared" si="9"/>
        <v>0</v>
      </c>
      <c r="L62" s="89">
        <f t="shared" si="9"/>
        <v>0</v>
      </c>
      <c r="M62" s="89">
        <f t="shared" si="9"/>
        <v>0</v>
      </c>
      <c r="N62" s="89">
        <f t="shared" si="9"/>
        <v>0</v>
      </c>
      <c r="O62" s="89">
        <f t="shared" si="9"/>
        <v>0</v>
      </c>
      <c r="P62" s="89">
        <f t="shared" si="9"/>
        <v>0</v>
      </c>
      <c r="Q62" s="89">
        <f t="shared" si="9"/>
        <v>0</v>
      </c>
      <c r="R62" s="89">
        <f t="shared" si="9"/>
        <v>0</v>
      </c>
      <c r="S62" s="89">
        <f t="shared" si="9"/>
        <v>0</v>
      </c>
      <c r="T62" s="89">
        <f t="shared" si="9"/>
        <v>0</v>
      </c>
      <c r="U62" s="89">
        <f t="shared" si="9"/>
        <v>0</v>
      </c>
      <c r="V62" s="89">
        <f t="shared" si="9"/>
        <v>0</v>
      </c>
      <c r="W62" s="89">
        <f t="shared" si="9"/>
        <v>0</v>
      </c>
      <c r="X62" s="89">
        <f t="shared" si="9"/>
        <v>0</v>
      </c>
      <c r="Y62" s="89">
        <f t="shared" si="9"/>
        <v>0</v>
      </c>
      <c r="Z62" s="89">
        <f t="shared" si="9"/>
        <v>0</v>
      </c>
      <c r="AA62" s="89">
        <f t="shared" si="9"/>
        <v>0</v>
      </c>
      <c r="AB62" s="89">
        <f t="shared" si="9"/>
        <v>0</v>
      </c>
      <c r="AC62" s="89">
        <f t="shared" si="9"/>
        <v>0</v>
      </c>
      <c r="AD62" s="89">
        <f t="shared" si="9"/>
        <v>0</v>
      </c>
      <c r="AE62" s="89">
        <f t="shared" si="9"/>
        <v>0</v>
      </c>
      <c r="AF62" s="89">
        <f t="shared" si="9"/>
        <v>0</v>
      </c>
      <c r="AG62" s="89">
        <f t="shared" si="9"/>
        <v>0</v>
      </c>
      <c r="AH62" s="89">
        <f t="shared" si="9"/>
        <v>0</v>
      </c>
      <c r="AI62" s="89">
        <f t="shared" si="9"/>
        <v>0</v>
      </c>
      <c r="AJ62" s="89">
        <f t="shared" si="9"/>
        <v>0</v>
      </c>
      <c r="AK62" s="89">
        <f t="shared" si="9"/>
        <v>0</v>
      </c>
      <c r="AL62" s="41">
        <f t="shared" si="9"/>
        <v>0</v>
      </c>
      <c r="AM62" s="60">
        <f t="shared" si="2"/>
        <v>0</v>
      </c>
    </row>
    <row r="63" spans="1:39">
      <c r="A63" s="103">
        <v>25</v>
      </c>
      <c r="B63" s="42" t="s">
        <v>9</v>
      </c>
      <c r="C63" s="70">
        <f t="shared" ref="C63:AL63" si="10">+C$53*C13</f>
        <v>0</v>
      </c>
      <c r="D63" s="90">
        <f t="shared" si="10"/>
        <v>0</v>
      </c>
      <c r="E63" s="90">
        <f t="shared" si="10"/>
        <v>0</v>
      </c>
      <c r="F63" s="90">
        <f t="shared" si="10"/>
        <v>0</v>
      </c>
      <c r="G63" s="90">
        <f t="shared" si="10"/>
        <v>0</v>
      </c>
      <c r="H63" s="90">
        <f t="shared" si="10"/>
        <v>0</v>
      </c>
      <c r="I63" s="90">
        <f t="shared" si="10"/>
        <v>0</v>
      </c>
      <c r="J63" s="90">
        <f t="shared" si="10"/>
        <v>0</v>
      </c>
      <c r="K63" s="90">
        <f t="shared" si="10"/>
        <v>0</v>
      </c>
      <c r="L63" s="90">
        <f t="shared" si="10"/>
        <v>0</v>
      </c>
      <c r="M63" s="90">
        <f t="shared" si="10"/>
        <v>0</v>
      </c>
      <c r="N63" s="90">
        <f t="shared" si="10"/>
        <v>0</v>
      </c>
      <c r="O63" s="90">
        <f t="shared" si="10"/>
        <v>0</v>
      </c>
      <c r="P63" s="90">
        <f t="shared" si="10"/>
        <v>0</v>
      </c>
      <c r="Q63" s="90">
        <f t="shared" si="10"/>
        <v>0</v>
      </c>
      <c r="R63" s="90">
        <f t="shared" si="10"/>
        <v>0</v>
      </c>
      <c r="S63" s="90">
        <f t="shared" si="10"/>
        <v>0</v>
      </c>
      <c r="T63" s="90">
        <f t="shared" si="10"/>
        <v>0</v>
      </c>
      <c r="U63" s="90">
        <f t="shared" si="10"/>
        <v>0</v>
      </c>
      <c r="V63" s="90">
        <f t="shared" si="10"/>
        <v>0</v>
      </c>
      <c r="W63" s="90">
        <f t="shared" si="10"/>
        <v>0</v>
      </c>
      <c r="X63" s="90">
        <f t="shared" si="10"/>
        <v>0</v>
      </c>
      <c r="Y63" s="90">
        <f t="shared" si="10"/>
        <v>0</v>
      </c>
      <c r="Z63" s="90">
        <f t="shared" si="10"/>
        <v>0</v>
      </c>
      <c r="AA63" s="90">
        <f t="shared" si="10"/>
        <v>0</v>
      </c>
      <c r="AB63" s="90">
        <f t="shared" si="10"/>
        <v>0</v>
      </c>
      <c r="AC63" s="90">
        <f t="shared" si="10"/>
        <v>0</v>
      </c>
      <c r="AD63" s="90">
        <f t="shared" si="10"/>
        <v>0</v>
      </c>
      <c r="AE63" s="90">
        <f t="shared" si="10"/>
        <v>0</v>
      </c>
      <c r="AF63" s="90">
        <f t="shared" si="10"/>
        <v>0</v>
      </c>
      <c r="AG63" s="90">
        <f t="shared" si="10"/>
        <v>0</v>
      </c>
      <c r="AH63" s="90">
        <f t="shared" si="10"/>
        <v>0</v>
      </c>
      <c r="AI63" s="90">
        <f t="shared" si="10"/>
        <v>0</v>
      </c>
      <c r="AJ63" s="90">
        <f t="shared" si="10"/>
        <v>0</v>
      </c>
      <c r="AK63" s="90">
        <f t="shared" si="10"/>
        <v>0</v>
      </c>
      <c r="AL63" s="42">
        <f t="shared" si="10"/>
        <v>0</v>
      </c>
      <c r="AM63" s="68">
        <f t="shared" si="2"/>
        <v>0</v>
      </c>
    </row>
    <row r="64" spans="1:39">
      <c r="A64" s="102">
        <v>26</v>
      </c>
      <c r="B64" s="41" t="s">
        <v>10</v>
      </c>
      <c r="C64" s="89">
        <f t="shared" ref="C64:AL64" si="11">+C$53*C14</f>
        <v>0</v>
      </c>
      <c r="D64" s="89">
        <f t="shared" si="11"/>
        <v>0</v>
      </c>
      <c r="E64" s="89">
        <f t="shared" si="11"/>
        <v>0</v>
      </c>
      <c r="F64" s="89">
        <f t="shared" si="11"/>
        <v>0</v>
      </c>
      <c r="G64" s="89">
        <f t="shared" si="11"/>
        <v>0</v>
      </c>
      <c r="H64" s="89">
        <f t="shared" si="11"/>
        <v>0</v>
      </c>
      <c r="I64" s="89">
        <f t="shared" si="11"/>
        <v>0</v>
      </c>
      <c r="J64" s="89">
        <f t="shared" si="11"/>
        <v>0</v>
      </c>
      <c r="K64" s="89">
        <f t="shared" si="11"/>
        <v>0</v>
      </c>
      <c r="L64" s="89">
        <f t="shared" si="11"/>
        <v>0</v>
      </c>
      <c r="M64" s="89">
        <f t="shared" si="11"/>
        <v>0</v>
      </c>
      <c r="N64" s="89">
        <f t="shared" si="11"/>
        <v>0</v>
      </c>
      <c r="O64" s="89">
        <f t="shared" si="11"/>
        <v>0</v>
      </c>
      <c r="P64" s="89">
        <f t="shared" si="11"/>
        <v>0</v>
      </c>
      <c r="Q64" s="89">
        <f t="shared" si="11"/>
        <v>0</v>
      </c>
      <c r="R64" s="89">
        <f t="shared" si="11"/>
        <v>0</v>
      </c>
      <c r="S64" s="89">
        <f t="shared" si="11"/>
        <v>0</v>
      </c>
      <c r="T64" s="89">
        <f t="shared" si="11"/>
        <v>0</v>
      </c>
      <c r="U64" s="89">
        <f t="shared" si="11"/>
        <v>0</v>
      </c>
      <c r="V64" s="89">
        <f t="shared" si="11"/>
        <v>0</v>
      </c>
      <c r="W64" s="89">
        <f t="shared" si="11"/>
        <v>0</v>
      </c>
      <c r="X64" s="89">
        <f t="shared" si="11"/>
        <v>0</v>
      </c>
      <c r="Y64" s="89">
        <f t="shared" si="11"/>
        <v>0</v>
      </c>
      <c r="Z64" s="89">
        <f t="shared" si="11"/>
        <v>0</v>
      </c>
      <c r="AA64" s="89">
        <f t="shared" si="11"/>
        <v>0</v>
      </c>
      <c r="AB64" s="89">
        <f t="shared" si="11"/>
        <v>0</v>
      </c>
      <c r="AC64" s="89">
        <f t="shared" si="11"/>
        <v>0</v>
      </c>
      <c r="AD64" s="89">
        <f t="shared" si="11"/>
        <v>0</v>
      </c>
      <c r="AE64" s="89">
        <f t="shared" si="11"/>
        <v>0</v>
      </c>
      <c r="AF64" s="89">
        <f t="shared" si="11"/>
        <v>0</v>
      </c>
      <c r="AG64" s="89">
        <f t="shared" si="11"/>
        <v>0</v>
      </c>
      <c r="AH64" s="89">
        <f t="shared" si="11"/>
        <v>0</v>
      </c>
      <c r="AI64" s="89">
        <f t="shared" si="11"/>
        <v>0</v>
      </c>
      <c r="AJ64" s="89">
        <f t="shared" si="11"/>
        <v>0</v>
      </c>
      <c r="AK64" s="89">
        <f t="shared" si="11"/>
        <v>0</v>
      </c>
      <c r="AL64" s="41">
        <f t="shared" si="11"/>
        <v>0</v>
      </c>
      <c r="AM64" s="60">
        <f t="shared" si="2"/>
        <v>0</v>
      </c>
    </row>
    <row r="65" spans="1:39">
      <c r="A65" s="102">
        <v>27</v>
      </c>
      <c r="B65" s="41" t="s">
        <v>11</v>
      </c>
      <c r="C65" s="89">
        <f t="shared" ref="C65:AL65" si="12">+C$53*C15</f>
        <v>0</v>
      </c>
      <c r="D65" s="89">
        <f t="shared" si="12"/>
        <v>0</v>
      </c>
      <c r="E65" s="89">
        <f t="shared" si="12"/>
        <v>0</v>
      </c>
      <c r="F65" s="89">
        <f t="shared" si="12"/>
        <v>0</v>
      </c>
      <c r="G65" s="89">
        <f t="shared" si="12"/>
        <v>0</v>
      </c>
      <c r="H65" s="89">
        <f t="shared" si="12"/>
        <v>0</v>
      </c>
      <c r="I65" s="89">
        <f t="shared" si="12"/>
        <v>0</v>
      </c>
      <c r="J65" s="89">
        <f t="shared" si="12"/>
        <v>0</v>
      </c>
      <c r="K65" s="89">
        <f t="shared" si="12"/>
        <v>0</v>
      </c>
      <c r="L65" s="89">
        <f t="shared" si="12"/>
        <v>0</v>
      </c>
      <c r="M65" s="89">
        <f t="shared" si="12"/>
        <v>0</v>
      </c>
      <c r="N65" s="89">
        <f t="shared" si="12"/>
        <v>0</v>
      </c>
      <c r="O65" s="89">
        <f t="shared" si="12"/>
        <v>0</v>
      </c>
      <c r="P65" s="89">
        <f t="shared" si="12"/>
        <v>0</v>
      </c>
      <c r="Q65" s="89">
        <f t="shared" si="12"/>
        <v>0</v>
      </c>
      <c r="R65" s="89">
        <f t="shared" si="12"/>
        <v>0</v>
      </c>
      <c r="S65" s="89">
        <f t="shared" si="12"/>
        <v>0</v>
      </c>
      <c r="T65" s="89">
        <f t="shared" si="12"/>
        <v>0</v>
      </c>
      <c r="U65" s="89">
        <f t="shared" si="12"/>
        <v>0</v>
      </c>
      <c r="V65" s="89">
        <f t="shared" si="12"/>
        <v>0</v>
      </c>
      <c r="W65" s="89">
        <f t="shared" si="12"/>
        <v>0</v>
      </c>
      <c r="X65" s="89">
        <f t="shared" si="12"/>
        <v>0</v>
      </c>
      <c r="Y65" s="89">
        <f t="shared" si="12"/>
        <v>0</v>
      </c>
      <c r="Z65" s="89">
        <f t="shared" si="12"/>
        <v>0</v>
      </c>
      <c r="AA65" s="89">
        <f t="shared" si="12"/>
        <v>0</v>
      </c>
      <c r="AB65" s="89">
        <f t="shared" si="12"/>
        <v>0</v>
      </c>
      <c r="AC65" s="89">
        <f t="shared" si="12"/>
        <v>0</v>
      </c>
      <c r="AD65" s="89">
        <f t="shared" si="12"/>
        <v>0</v>
      </c>
      <c r="AE65" s="89">
        <f t="shared" si="12"/>
        <v>0</v>
      </c>
      <c r="AF65" s="89">
        <f t="shared" si="12"/>
        <v>0</v>
      </c>
      <c r="AG65" s="89">
        <f t="shared" si="12"/>
        <v>0</v>
      </c>
      <c r="AH65" s="89">
        <f t="shared" si="12"/>
        <v>0</v>
      </c>
      <c r="AI65" s="89">
        <f t="shared" si="12"/>
        <v>0</v>
      </c>
      <c r="AJ65" s="89">
        <f t="shared" si="12"/>
        <v>0</v>
      </c>
      <c r="AK65" s="89">
        <f t="shared" si="12"/>
        <v>0</v>
      </c>
      <c r="AL65" s="41">
        <f t="shared" si="12"/>
        <v>0</v>
      </c>
      <c r="AM65" s="60">
        <f t="shared" si="2"/>
        <v>0</v>
      </c>
    </row>
    <row r="66" spans="1:39">
      <c r="A66" s="102">
        <v>28</v>
      </c>
      <c r="B66" s="41" t="s">
        <v>12</v>
      </c>
      <c r="C66" s="89">
        <f t="shared" ref="C66:AL66" si="13">+C$53*C16</f>
        <v>0</v>
      </c>
      <c r="D66" s="89">
        <f t="shared" si="13"/>
        <v>0</v>
      </c>
      <c r="E66" s="89">
        <f t="shared" si="13"/>
        <v>0</v>
      </c>
      <c r="F66" s="89">
        <f t="shared" si="13"/>
        <v>0</v>
      </c>
      <c r="G66" s="89">
        <f t="shared" si="13"/>
        <v>0</v>
      </c>
      <c r="H66" s="89">
        <f t="shared" si="13"/>
        <v>0</v>
      </c>
      <c r="I66" s="89">
        <f t="shared" si="13"/>
        <v>0</v>
      </c>
      <c r="J66" s="89">
        <f t="shared" si="13"/>
        <v>0</v>
      </c>
      <c r="K66" s="89">
        <f t="shared" si="13"/>
        <v>0</v>
      </c>
      <c r="L66" s="89">
        <f t="shared" si="13"/>
        <v>0</v>
      </c>
      <c r="M66" s="89">
        <f t="shared" si="13"/>
        <v>0</v>
      </c>
      <c r="N66" s="89">
        <f t="shared" si="13"/>
        <v>0</v>
      </c>
      <c r="O66" s="89">
        <f t="shared" si="13"/>
        <v>0</v>
      </c>
      <c r="P66" s="89">
        <f t="shared" si="13"/>
        <v>0</v>
      </c>
      <c r="Q66" s="89">
        <f t="shared" si="13"/>
        <v>0</v>
      </c>
      <c r="R66" s="89">
        <f t="shared" si="13"/>
        <v>0</v>
      </c>
      <c r="S66" s="89">
        <f t="shared" si="13"/>
        <v>0</v>
      </c>
      <c r="T66" s="89">
        <f t="shared" si="13"/>
        <v>0</v>
      </c>
      <c r="U66" s="89">
        <f t="shared" si="13"/>
        <v>0</v>
      </c>
      <c r="V66" s="89">
        <f t="shared" si="13"/>
        <v>0</v>
      </c>
      <c r="W66" s="89">
        <f t="shared" si="13"/>
        <v>0</v>
      </c>
      <c r="X66" s="89">
        <f t="shared" si="13"/>
        <v>0</v>
      </c>
      <c r="Y66" s="89">
        <f t="shared" si="13"/>
        <v>0</v>
      </c>
      <c r="Z66" s="89">
        <f t="shared" si="13"/>
        <v>0</v>
      </c>
      <c r="AA66" s="89">
        <f t="shared" si="13"/>
        <v>0</v>
      </c>
      <c r="AB66" s="89">
        <f t="shared" si="13"/>
        <v>0</v>
      </c>
      <c r="AC66" s="89">
        <f t="shared" si="13"/>
        <v>0</v>
      </c>
      <c r="AD66" s="89">
        <f t="shared" si="13"/>
        <v>0</v>
      </c>
      <c r="AE66" s="89">
        <f t="shared" si="13"/>
        <v>0</v>
      </c>
      <c r="AF66" s="89">
        <f t="shared" si="13"/>
        <v>0</v>
      </c>
      <c r="AG66" s="89">
        <f t="shared" si="13"/>
        <v>0</v>
      </c>
      <c r="AH66" s="89">
        <f t="shared" si="13"/>
        <v>0</v>
      </c>
      <c r="AI66" s="89">
        <f t="shared" si="13"/>
        <v>0</v>
      </c>
      <c r="AJ66" s="89">
        <f t="shared" si="13"/>
        <v>0</v>
      </c>
      <c r="AK66" s="89">
        <f t="shared" si="13"/>
        <v>0</v>
      </c>
      <c r="AL66" s="41">
        <f t="shared" si="13"/>
        <v>0</v>
      </c>
      <c r="AM66" s="60">
        <f t="shared" si="2"/>
        <v>0</v>
      </c>
    </row>
    <row r="67" spans="1:39">
      <c r="A67" s="102">
        <v>29</v>
      </c>
      <c r="B67" s="41" t="s">
        <v>13</v>
      </c>
      <c r="C67" s="89">
        <f t="shared" ref="C67:AL67" si="14">+C$53*C17</f>
        <v>0</v>
      </c>
      <c r="D67" s="89">
        <f t="shared" si="14"/>
        <v>0</v>
      </c>
      <c r="E67" s="89">
        <f t="shared" si="14"/>
        <v>0</v>
      </c>
      <c r="F67" s="89">
        <f t="shared" si="14"/>
        <v>0</v>
      </c>
      <c r="G67" s="89">
        <f t="shared" si="14"/>
        <v>0</v>
      </c>
      <c r="H67" s="89">
        <f t="shared" si="14"/>
        <v>0</v>
      </c>
      <c r="I67" s="89">
        <f t="shared" si="14"/>
        <v>0</v>
      </c>
      <c r="J67" s="89">
        <f t="shared" si="14"/>
        <v>0</v>
      </c>
      <c r="K67" s="89">
        <f t="shared" si="14"/>
        <v>0</v>
      </c>
      <c r="L67" s="89">
        <f t="shared" si="14"/>
        <v>0</v>
      </c>
      <c r="M67" s="89">
        <f t="shared" si="14"/>
        <v>0</v>
      </c>
      <c r="N67" s="89">
        <f t="shared" si="14"/>
        <v>0</v>
      </c>
      <c r="O67" s="89">
        <f t="shared" si="14"/>
        <v>0</v>
      </c>
      <c r="P67" s="89">
        <f t="shared" si="14"/>
        <v>0</v>
      </c>
      <c r="Q67" s="89">
        <f t="shared" si="14"/>
        <v>0</v>
      </c>
      <c r="R67" s="89">
        <f t="shared" si="14"/>
        <v>0</v>
      </c>
      <c r="S67" s="89">
        <f t="shared" si="14"/>
        <v>0</v>
      </c>
      <c r="T67" s="89">
        <f t="shared" si="14"/>
        <v>0</v>
      </c>
      <c r="U67" s="89">
        <f t="shared" si="14"/>
        <v>0</v>
      </c>
      <c r="V67" s="89">
        <f t="shared" si="14"/>
        <v>0</v>
      </c>
      <c r="W67" s="89">
        <f t="shared" si="14"/>
        <v>0</v>
      </c>
      <c r="X67" s="89">
        <f t="shared" si="14"/>
        <v>0</v>
      </c>
      <c r="Y67" s="89">
        <f t="shared" si="14"/>
        <v>0</v>
      </c>
      <c r="Z67" s="89">
        <f t="shared" si="14"/>
        <v>0</v>
      </c>
      <c r="AA67" s="89">
        <f t="shared" si="14"/>
        <v>0</v>
      </c>
      <c r="AB67" s="89">
        <f t="shared" si="14"/>
        <v>0</v>
      </c>
      <c r="AC67" s="89">
        <f t="shared" si="14"/>
        <v>0</v>
      </c>
      <c r="AD67" s="89">
        <f t="shared" si="14"/>
        <v>0</v>
      </c>
      <c r="AE67" s="89">
        <f t="shared" si="14"/>
        <v>0</v>
      </c>
      <c r="AF67" s="89">
        <f t="shared" si="14"/>
        <v>0</v>
      </c>
      <c r="AG67" s="89">
        <f t="shared" si="14"/>
        <v>0</v>
      </c>
      <c r="AH67" s="89">
        <f t="shared" si="14"/>
        <v>0</v>
      </c>
      <c r="AI67" s="89">
        <f t="shared" si="14"/>
        <v>0</v>
      </c>
      <c r="AJ67" s="89">
        <f t="shared" si="14"/>
        <v>0</v>
      </c>
      <c r="AK67" s="89">
        <f t="shared" si="14"/>
        <v>0</v>
      </c>
      <c r="AL67" s="41">
        <f t="shared" si="14"/>
        <v>0</v>
      </c>
      <c r="AM67" s="60">
        <f t="shared" si="2"/>
        <v>0</v>
      </c>
    </row>
    <row r="68" spans="1:39">
      <c r="A68" s="103">
        <v>32</v>
      </c>
      <c r="B68" s="42" t="s">
        <v>16</v>
      </c>
      <c r="C68" s="89">
        <f t="shared" ref="C68:AL68" si="15">+C$53*C18</f>
        <v>0</v>
      </c>
      <c r="D68" s="89">
        <f t="shared" si="15"/>
        <v>0</v>
      </c>
      <c r="E68" s="89">
        <f t="shared" si="15"/>
        <v>0</v>
      </c>
      <c r="F68" s="89">
        <f t="shared" si="15"/>
        <v>0</v>
      </c>
      <c r="G68" s="89">
        <f t="shared" si="15"/>
        <v>0</v>
      </c>
      <c r="H68" s="89">
        <f t="shared" si="15"/>
        <v>0</v>
      </c>
      <c r="I68" s="89">
        <f t="shared" si="15"/>
        <v>0</v>
      </c>
      <c r="J68" s="89">
        <f t="shared" si="15"/>
        <v>0</v>
      </c>
      <c r="K68" s="89">
        <f t="shared" si="15"/>
        <v>0</v>
      </c>
      <c r="L68" s="89">
        <f t="shared" si="15"/>
        <v>0</v>
      </c>
      <c r="M68" s="89">
        <f t="shared" si="15"/>
        <v>0</v>
      </c>
      <c r="N68" s="89">
        <f t="shared" si="15"/>
        <v>0</v>
      </c>
      <c r="O68" s="89">
        <f t="shared" si="15"/>
        <v>0</v>
      </c>
      <c r="P68" s="89">
        <f t="shared" si="15"/>
        <v>0</v>
      </c>
      <c r="Q68" s="89">
        <f t="shared" si="15"/>
        <v>0</v>
      </c>
      <c r="R68" s="89">
        <f t="shared" si="15"/>
        <v>0</v>
      </c>
      <c r="S68" s="89">
        <f t="shared" si="15"/>
        <v>0</v>
      </c>
      <c r="T68" s="89">
        <f t="shared" si="15"/>
        <v>0</v>
      </c>
      <c r="U68" s="89">
        <f t="shared" si="15"/>
        <v>0</v>
      </c>
      <c r="V68" s="89">
        <f t="shared" si="15"/>
        <v>0</v>
      </c>
      <c r="W68" s="89">
        <f t="shared" si="15"/>
        <v>0</v>
      </c>
      <c r="X68" s="89">
        <f t="shared" si="15"/>
        <v>0</v>
      </c>
      <c r="Y68" s="89">
        <f t="shared" si="15"/>
        <v>0</v>
      </c>
      <c r="Z68" s="89">
        <f t="shared" si="15"/>
        <v>0</v>
      </c>
      <c r="AA68" s="89">
        <f t="shared" si="15"/>
        <v>0</v>
      </c>
      <c r="AB68" s="89">
        <f t="shared" si="15"/>
        <v>0</v>
      </c>
      <c r="AC68" s="89">
        <f t="shared" si="15"/>
        <v>0</v>
      </c>
      <c r="AD68" s="89">
        <f t="shared" si="15"/>
        <v>0</v>
      </c>
      <c r="AE68" s="89">
        <f t="shared" si="15"/>
        <v>0</v>
      </c>
      <c r="AF68" s="89">
        <f t="shared" si="15"/>
        <v>0</v>
      </c>
      <c r="AG68" s="89">
        <f t="shared" si="15"/>
        <v>0</v>
      </c>
      <c r="AH68" s="89">
        <f t="shared" si="15"/>
        <v>0</v>
      </c>
      <c r="AI68" s="89">
        <f t="shared" si="15"/>
        <v>0</v>
      </c>
      <c r="AJ68" s="89">
        <f t="shared" si="15"/>
        <v>0</v>
      </c>
      <c r="AK68" s="89">
        <f t="shared" si="15"/>
        <v>0</v>
      </c>
      <c r="AL68" s="41">
        <f t="shared" si="15"/>
        <v>0</v>
      </c>
      <c r="AM68" s="60">
        <f t="shared" si="2"/>
        <v>0</v>
      </c>
    </row>
    <row r="69" spans="1:39">
      <c r="A69" s="102">
        <v>33</v>
      </c>
      <c r="B69" s="41" t="s">
        <v>14</v>
      </c>
      <c r="C69" s="69">
        <f t="shared" ref="C69:AL69" si="16">+C$53*C19</f>
        <v>0</v>
      </c>
      <c r="D69" s="88">
        <f t="shared" si="16"/>
        <v>0</v>
      </c>
      <c r="E69" s="88">
        <f t="shared" si="16"/>
        <v>0</v>
      </c>
      <c r="F69" s="88">
        <f t="shared" si="16"/>
        <v>0</v>
      </c>
      <c r="G69" s="88">
        <f t="shared" si="16"/>
        <v>0</v>
      </c>
      <c r="H69" s="88">
        <f t="shared" si="16"/>
        <v>0</v>
      </c>
      <c r="I69" s="88">
        <f t="shared" si="16"/>
        <v>0</v>
      </c>
      <c r="J69" s="88">
        <f t="shared" si="16"/>
        <v>0</v>
      </c>
      <c r="K69" s="88">
        <f t="shared" si="16"/>
        <v>0</v>
      </c>
      <c r="L69" s="88">
        <f t="shared" si="16"/>
        <v>0</v>
      </c>
      <c r="M69" s="88">
        <f t="shared" si="16"/>
        <v>0</v>
      </c>
      <c r="N69" s="88">
        <f t="shared" si="16"/>
        <v>0</v>
      </c>
      <c r="O69" s="88">
        <f t="shared" si="16"/>
        <v>0</v>
      </c>
      <c r="P69" s="88">
        <f t="shared" si="16"/>
        <v>0</v>
      </c>
      <c r="Q69" s="88">
        <f t="shared" si="16"/>
        <v>0</v>
      </c>
      <c r="R69" s="88">
        <f t="shared" si="16"/>
        <v>0</v>
      </c>
      <c r="S69" s="88">
        <f t="shared" si="16"/>
        <v>0</v>
      </c>
      <c r="T69" s="88">
        <f t="shared" si="16"/>
        <v>0</v>
      </c>
      <c r="U69" s="88">
        <f t="shared" si="16"/>
        <v>0</v>
      </c>
      <c r="V69" s="88">
        <f t="shared" si="16"/>
        <v>0</v>
      </c>
      <c r="W69" s="88">
        <f t="shared" si="16"/>
        <v>0</v>
      </c>
      <c r="X69" s="88">
        <f t="shared" si="16"/>
        <v>0</v>
      </c>
      <c r="Y69" s="88">
        <f t="shared" si="16"/>
        <v>0</v>
      </c>
      <c r="Z69" s="88">
        <f t="shared" si="16"/>
        <v>0</v>
      </c>
      <c r="AA69" s="88">
        <f t="shared" si="16"/>
        <v>0</v>
      </c>
      <c r="AB69" s="88">
        <f t="shared" si="16"/>
        <v>0</v>
      </c>
      <c r="AC69" s="88">
        <f t="shared" si="16"/>
        <v>0</v>
      </c>
      <c r="AD69" s="88">
        <f t="shared" si="16"/>
        <v>0</v>
      </c>
      <c r="AE69" s="88">
        <f t="shared" si="16"/>
        <v>0</v>
      </c>
      <c r="AF69" s="88">
        <f t="shared" si="16"/>
        <v>0</v>
      </c>
      <c r="AG69" s="88">
        <f t="shared" si="16"/>
        <v>0</v>
      </c>
      <c r="AH69" s="88">
        <f t="shared" si="16"/>
        <v>0</v>
      </c>
      <c r="AI69" s="88">
        <f t="shared" si="16"/>
        <v>0</v>
      </c>
      <c r="AJ69" s="88">
        <f t="shared" si="16"/>
        <v>0</v>
      </c>
      <c r="AK69" s="88">
        <f t="shared" si="16"/>
        <v>0</v>
      </c>
      <c r="AL69" s="91">
        <f t="shared" si="16"/>
        <v>0</v>
      </c>
      <c r="AM69" s="67">
        <f t="shared" si="2"/>
        <v>0</v>
      </c>
    </row>
    <row r="70" spans="1:39">
      <c r="A70" s="102">
        <v>34</v>
      </c>
      <c r="B70" s="41" t="s">
        <v>15</v>
      </c>
      <c r="C70" s="64">
        <f t="shared" ref="C70:AL70" si="17">+C$53*C20</f>
        <v>0</v>
      </c>
      <c r="D70" s="89">
        <f t="shared" si="17"/>
        <v>0</v>
      </c>
      <c r="E70" s="89">
        <f t="shared" si="17"/>
        <v>0</v>
      </c>
      <c r="F70" s="89">
        <f t="shared" si="17"/>
        <v>0</v>
      </c>
      <c r="G70" s="89">
        <f t="shared" si="17"/>
        <v>0</v>
      </c>
      <c r="H70" s="89">
        <f t="shared" si="17"/>
        <v>0</v>
      </c>
      <c r="I70" s="89">
        <f t="shared" si="17"/>
        <v>0</v>
      </c>
      <c r="J70" s="89">
        <f t="shared" si="17"/>
        <v>0</v>
      </c>
      <c r="K70" s="89">
        <f t="shared" si="17"/>
        <v>0</v>
      </c>
      <c r="L70" s="89">
        <f t="shared" si="17"/>
        <v>0</v>
      </c>
      <c r="M70" s="89">
        <f t="shared" si="17"/>
        <v>0</v>
      </c>
      <c r="N70" s="89">
        <f t="shared" si="17"/>
        <v>0</v>
      </c>
      <c r="O70" s="89">
        <f t="shared" si="17"/>
        <v>0</v>
      </c>
      <c r="P70" s="89">
        <f t="shared" si="17"/>
        <v>0</v>
      </c>
      <c r="Q70" s="89">
        <f t="shared" si="17"/>
        <v>0</v>
      </c>
      <c r="R70" s="89">
        <f t="shared" si="17"/>
        <v>0</v>
      </c>
      <c r="S70" s="89">
        <f t="shared" si="17"/>
        <v>0</v>
      </c>
      <c r="T70" s="89">
        <f t="shared" si="17"/>
        <v>0</v>
      </c>
      <c r="U70" s="89">
        <f t="shared" si="17"/>
        <v>0</v>
      </c>
      <c r="V70" s="89">
        <f t="shared" si="17"/>
        <v>0</v>
      </c>
      <c r="W70" s="89">
        <f t="shared" si="17"/>
        <v>0</v>
      </c>
      <c r="X70" s="89">
        <f t="shared" si="17"/>
        <v>0</v>
      </c>
      <c r="Y70" s="89">
        <f t="shared" si="17"/>
        <v>0</v>
      </c>
      <c r="Z70" s="89">
        <f t="shared" si="17"/>
        <v>0</v>
      </c>
      <c r="AA70" s="89">
        <f t="shared" si="17"/>
        <v>0</v>
      </c>
      <c r="AB70" s="89">
        <f t="shared" si="17"/>
        <v>0</v>
      </c>
      <c r="AC70" s="89">
        <f t="shared" si="17"/>
        <v>0</v>
      </c>
      <c r="AD70" s="89">
        <f t="shared" si="17"/>
        <v>0</v>
      </c>
      <c r="AE70" s="89">
        <f t="shared" si="17"/>
        <v>0</v>
      </c>
      <c r="AF70" s="89">
        <f t="shared" si="17"/>
        <v>0</v>
      </c>
      <c r="AG70" s="89">
        <f t="shared" si="17"/>
        <v>0</v>
      </c>
      <c r="AH70" s="89">
        <f t="shared" si="17"/>
        <v>0</v>
      </c>
      <c r="AI70" s="89">
        <f t="shared" si="17"/>
        <v>0</v>
      </c>
      <c r="AJ70" s="89">
        <f t="shared" si="17"/>
        <v>0</v>
      </c>
      <c r="AK70" s="89">
        <f t="shared" si="17"/>
        <v>0</v>
      </c>
      <c r="AL70" s="41">
        <f t="shared" si="17"/>
        <v>0</v>
      </c>
      <c r="AM70" s="60">
        <f t="shared" si="2"/>
        <v>0</v>
      </c>
    </row>
    <row r="71" spans="1:39">
      <c r="A71" s="102">
        <v>35</v>
      </c>
      <c r="B71" s="41" t="s">
        <v>17</v>
      </c>
      <c r="C71" s="64">
        <f t="shared" ref="C71:AL71" si="18">+C$53*C21</f>
        <v>0</v>
      </c>
      <c r="D71" s="89">
        <f t="shared" si="18"/>
        <v>0</v>
      </c>
      <c r="E71" s="89">
        <f t="shared" si="18"/>
        <v>0</v>
      </c>
      <c r="F71" s="89">
        <f t="shared" si="18"/>
        <v>0</v>
      </c>
      <c r="G71" s="89">
        <f t="shared" si="18"/>
        <v>0</v>
      </c>
      <c r="H71" s="89">
        <f t="shared" si="18"/>
        <v>0</v>
      </c>
      <c r="I71" s="89">
        <f t="shared" si="18"/>
        <v>0</v>
      </c>
      <c r="J71" s="89">
        <f t="shared" si="18"/>
        <v>0</v>
      </c>
      <c r="K71" s="89">
        <f t="shared" si="18"/>
        <v>0</v>
      </c>
      <c r="L71" s="89">
        <f t="shared" si="18"/>
        <v>0</v>
      </c>
      <c r="M71" s="89">
        <f t="shared" si="18"/>
        <v>0</v>
      </c>
      <c r="N71" s="89">
        <f t="shared" si="18"/>
        <v>0</v>
      </c>
      <c r="O71" s="89">
        <f t="shared" si="18"/>
        <v>0</v>
      </c>
      <c r="P71" s="89">
        <f t="shared" si="18"/>
        <v>0</v>
      </c>
      <c r="Q71" s="89">
        <f t="shared" si="18"/>
        <v>0</v>
      </c>
      <c r="R71" s="89">
        <f t="shared" si="18"/>
        <v>0</v>
      </c>
      <c r="S71" s="89">
        <f t="shared" si="18"/>
        <v>0</v>
      </c>
      <c r="T71" s="89">
        <f t="shared" si="18"/>
        <v>0</v>
      </c>
      <c r="U71" s="89">
        <f t="shared" si="18"/>
        <v>0</v>
      </c>
      <c r="V71" s="89">
        <f t="shared" si="18"/>
        <v>0</v>
      </c>
      <c r="W71" s="89">
        <f t="shared" si="18"/>
        <v>0</v>
      </c>
      <c r="X71" s="89">
        <f t="shared" si="18"/>
        <v>0</v>
      </c>
      <c r="Y71" s="89">
        <f t="shared" si="18"/>
        <v>0</v>
      </c>
      <c r="Z71" s="89">
        <f t="shared" si="18"/>
        <v>0</v>
      </c>
      <c r="AA71" s="89">
        <f t="shared" si="18"/>
        <v>0</v>
      </c>
      <c r="AB71" s="89">
        <f t="shared" si="18"/>
        <v>0</v>
      </c>
      <c r="AC71" s="89">
        <f t="shared" si="18"/>
        <v>0</v>
      </c>
      <c r="AD71" s="89">
        <f t="shared" si="18"/>
        <v>0</v>
      </c>
      <c r="AE71" s="89">
        <f t="shared" si="18"/>
        <v>0</v>
      </c>
      <c r="AF71" s="89">
        <f t="shared" si="18"/>
        <v>0</v>
      </c>
      <c r="AG71" s="89">
        <f t="shared" si="18"/>
        <v>0</v>
      </c>
      <c r="AH71" s="89">
        <f t="shared" si="18"/>
        <v>0</v>
      </c>
      <c r="AI71" s="89">
        <f t="shared" si="18"/>
        <v>0</v>
      </c>
      <c r="AJ71" s="89">
        <f t="shared" si="18"/>
        <v>0</v>
      </c>
      <c r="AK71" s="89">
        <f t="shared" si="18"/>
        <v>0</v>
      </c>
      <c r="AL71" s="41">
        <f t="shared" si="18"/>
        <v>0</v>
      </c>
      <c r="AM71" s="60">
        <f t="shared" si="2"/>
        <v>0</v>
      </c>
    </row>
    <row r="72" spans="1:39">
      <c r="A72" s="102">
        <v>39</v>
      </c>
      <c r="B72" s="41" t="s">
        <v>18</v>
      </c>
      <c r="C72" s="64">
        <f t="shared" ref="C72:AL72" si="19">+C$53*C22</f>
        <v>0</v>
      </c>
      <c r="D72" s="89">
        <f t="shared" si="19"/>
        <v>0</v>
      </c>
      <c r="E72" s="89">
        <f t="shared" si="19"/>
        <v>0</v>
      </c>
      <c r="F72" s="89">
        <f t="shared" si="19"/>
        <v>0</v>
      </c>
      <c r="G72" s="89">
        <f t="shared" si="19"/>
        <v>0</v>
      </c>
      <c r="H72" s="89">
        <f t="shared" si="19"/>
        <v>0</v>
      </c>
      <c r="I72" s="89">
        <f t="shared" si="19"/>
        <v>0</v>
      </c>
      <c r="J72" s="89">
        <f t="shared" si="19"/>
        <v>0</v>
      </c>
      <c r="K72" s="89">
        <f t="shared" si="19"/>
        <v>0</v>
      </c>
      <c r="L72" s="89">
        <f t="shared" si="19"/>
        <v>0</v>
      </c>
      <c r="M72" s="89">
        <f t="shared" si="19"/>
        <v>0</v>
      </c>
      <c r="N72" s="89">
        <f t="shared" si="19"/>
        <v>0</v>
      </c>
      <c r="O72" s="89">
        <f t="shared" si="19"/>
        <v>0</v>
      </c>
      <c r="P72" s="89">
        <f t="shared" si="19"/>
        <v>0</v>
      </c>
      <c r="Q72" s="89">
        <f t="shared" si="19"/>
        <v>0</v>
      </c>
      <c r="R72" s="89">
        <f t="shared" si="19"/>
        <v>0</v>
      </c>
      <c r="S72" s="89">
        <f t="shared" si="19"/>
        <v>0</v>
      </c>
      <c r="T72" s="89">
        <f t="shared" si="19"/>
        <v>0</v>
      </c>
      <c r="U72" s="89">
        <f t="shared" si="19"/>
        <v>0</v>
      </c>
      <c r="V72" s="89">
        <f t="shared" si="19"/>
        <v>0</v>
      </c>
      <c r="W72" s="89">
        <f t="shared" si="19"/>
        <v>0</v>
      </c>
      <c r="X72" s="89">
        <f t="shared" si="19"/>
        <v>0</v>
      </c>
      <c r="Y72" s="89">
        <f t="shared" si="19"/>
        <v>0</v>
      </c>
      <c r="Z72" s="89">
        <f t="shared" si="19"/>
        <v>0</v>
      </c>
      <c r="AA72" s="89">
        <f t="shared" si="19"/>
        <v>0</v>
      </c>
      <c r="AB72" s="89">
        <f t="shared" si="19"/>
        <v>0</v>
      </c>
      <c r="AC72" s="89">
        <f t="shared" si="19"/>
        <v>0</v>
      </c>
      <c r="AD72" s="89">
        <f t="shared" si="19"/>
        <v>0</v>
      </c>
      <c r="AE72" s="89">
        <f t="shared" si="19"/>
        <v>0</v>
      </c>
      <c r="AF72" s="89">
        <f t="shared" si="19"/>
        <v>0</v>
      </c>
      <c r="AG72" s="89">
        <f t="shared" si="19"/>
        <v>0</v>
      </c>
      <c r="AH72" s="89">
        <f t="shared" si="19"/>
        <v>0</v>
      </c>
      <c r="AI72" s="89">
        <f t="shared" si="19"/>
        <v>0</v>
      </c>
      <c r="AJ72" s="89">
        <f t="shared" si="19"/>
        <v>0</v>
      </c>
      <c r="AK72" s="89">
        <f t="shared" si="19"/>
        <v>0</v>
      </c>
      <c r="AL72" s="41">
        <f t="shared" si="19"/>
        <v>0</v>
      </c>
      <c r="AM72" s="60">
        <f t="shared" si="2"/>
        <v>0</v>
      </c>
    </row>
    <row r="73" spans="1:39">
      <c r="A73" s="103">
        <v>41</v>
      </c>
      <c r="B73" s="42" t="s">
        <v>19</v>
      </c>
      <c r="C73" s="70">
        <f t="shared" ref="C73:AL73" si="20">+C$53*C23</f>
        <v>0</v>
      </c>
      <c r="D73" s="90">
        <f t="shared" si="20"/>
        <v>0</v>
      </c>
      <c r="E73" s="90">
        <f t="shared" si="20"/>
        <v>0</v>
      </c>
      <c r="F73" s="90">
        <f t="shared" si="20"/>
        <v>0</v>
      </c>
      <c r="G73" s="90">
        <f t="shared" si="20"/>
        <v>0</v>
      </c>
      <c r="H73" s="90">
        <f t="shared" si="20"/>
        <v>0</v>
      </c>
      <c r="I73" s="90">
        <f t="shared" si="20"/>
        <v>0</v>
      </c>
      <c r="J73" s="90">
        <f t="shared" si="20"/>
        <v>0</v>
      </c>
      <c r="K73" s="90">
        <f t="shared" si="20"/>
        <v>0</v>
      </c>
      <c r="L73" s="90">
        <f t="shared" si="20"/>
        <v>0</v>
      </c>
      <c r="M73" s="90">
        <f t="shared" si="20"/>
        <v>0</v>
      </c>
      <c r="N73" s="90">
        <f t="shared" si="20"/>
        <v>0</v>
      </c>
      <c r="O73" s="90">
        <f t="shared" si="20"/>
        <v>0</v>
      </c>
      <c r="P73" s="90">
        <f t="shared" si="20"/>
        <v>0</v>
      </c>
      <c r="Q73" s="90">
        <f t="shared" si="20"/>
        <v>0</v>
      </c>
      <c r="R73" s="90">
        <f t="shared" si="20"/>
        <v>0</v>
      </c>
      <c r="S73" s="90">
        <f t="shared" si="20"/>
        <v>0</v>
      </c>
      <c r="T73" s="90">
        <f t="shared" si="20"/>
        <v>0</v>
      </c>
      <c r="U73" s="90">
        <f t="shared" si="20"/>
        <v>0</v>
      </c>
      <c r="V73" s="90">
        <f t="shared" si="20"/>
        <v>0</v>
      </c>
      <c r="W73" s="90">
        <f t="shared" si="20"/>
        <v>0</v>
      </c>
      <c r="X73" s="90">
        <f t="shared" si="20"/>
        <v>0</v>
      </c>
      <c r="Y73" s="90">
        <f t="shared" si="20"/>
        <v>0</v>
      </c>
      <c r="Z73" s="90">
        <f t="shared" si="20"/>
        <v>0</v>
      </c>
      <c r="AA73" s="90">
        <f t="shared" si="20"/>
        <v>0</v>
      </c>
      <c r="AB73" s="90">
        <f t="shared" si="20"/>
        <v>0</v>
      </c>
      <c r="AC73" s="90">
        <f t="shared" si="20"/>
        <v>0</v>
      </c>
      <c r="AD73" s="90">
        <f t="shared" si="20"/>
        <v>0</v>
      </c>
      <c r="AE73" s="90">
        <f t="shared" si="20"/>
        <v>0</v>
      </c>
      <c r="AF73" s="90">
        <f t="shared" si="20"/>
        <v>0</v>
      </c>
      <c r="AG73" s="90">
        <f t="shared" si="20"/>
        <v>0</v>
      </c>
      <c r="AH73" s="90">
        <f t="shared" si="20"/>
        <v>0</v>
      </c>
      <c r="AI73" s="90">
        <f t="shared" si="20"/>
        <v>0</v>
      </c>
      <c r="AJ73" s="90">
        <f t="shared" si="20"/>
        <v>0</v>
      </c>
      <c r="AK73" s="90">
        <f t="shared" si="20"/>
        <v>0</v>
      </c>
      <c r="AL73" s="42">
        <f t="shared" si="20"/>
        <v>0</v>
      </c>
      <c r="AM73" s="68">
        <f t="shared" si="2"/>
        <v>0</v>
      </c>
    </row>
    <row r="74" spans="1:39">
      <c r="A74" s="102">
        <v>46</v>
      </c>
      <c r="B74" s="41" t="s">
        <v>20</v>
      </c>
      <c r="C74" s="89">
        <f t="shared" ref="C74:AL74" si="21">+C$53*C24</f>
        <v>0</v>
      </c>
      <c r="D74" s="89">
        <f t="shared" si="21"/>
        <v>0</v>
      </c>
      <c r="E74" s="89">
        <f t="shared" si="21"/>
        <v>0</v>
      </c>
      <c r="F74" s="89">
        <f t="shared" si="21"/>
        <v>0</v>
      </c>
      <c r="G74" s="89">
        <f t="shared" si="21"/>
        <v>0</v>
      </c>
      <c r="H74" s="89">
        <f t="shared" si="21"/>
        <v>0</v>
      </c>
      <c r="I74" s="89">
        <f t="shared" si="21"/>
        <v>0</v>
      </c>
      <c r="J74" s="89">
        <f t="shared" si="21"/>
        <v>0</v>
      </c>
      <c r="K74" s="89">
        <f t="shared" si="21"/>
        <v>0</v>
      </c>
      <c r="L74" s="89">
        <f t="shared" si="21"/>
        <v>0</v>
      </c>
      <c r="M74" s="89">
        <f t="shared" si="21"/>
        <v>0</v>
      </c>
      <c r="N74" s="89">
        <f t="shared" si="21"/>
        <v>0</v>
      </c>
      <c r="O74" s="89">
        <f t="shared" si="21"/>
        <v>0</v>
      </c>
      <c r="P74" s="89">
        <f t="shared" si="21"/>
        <v>0</v>
      </c>
      <c r="Q74" s="89">
        <f t="shared" si="21"/>
        <v>0</v>
      </c>
      <c r="R74" s="89">
        <f t="shared" si="21"/>
        <v>0</v>
      </c>
      <c r="S74" s="89">
        <f t="shared" si="21"/>
        <v>0</v>
      </c>
      <c r="T74" s="89">
        <f t="shared" si="21"/>
        <v>0</v>
      </c>
      <c r="U74" s="89">
        <f t="shared" si="21"/>
        <v>0</v>
      </c>
      <c r="V74" s="89">
        <f t="shared" si="21"/>
        <v>0</v>
      </c>
      <c r="W74" s="89">
        <f t="shared" si="21"/>
        <v>0</v>
      </c>
      <c r="X74" s="89">
        <f t="shared" si="21"/>
        <v>0</v>
      </c>
      <c r="Y74" s="89">
        <f t="shared" si="21"/>
        <v>0</v>
      </c>
      <c r="Z74" s="89">
        <f t="shared" si="21"/>
        <v>0</v>
      </c>
      <c r="AA74" s="89">
        <f t="shared" si="21"/>
        <v>0</v>
      </c>
      <c r="AB74" s="89">
        <f t="shared" si="21"/>
        <v>0</v>
      </c>
      <c r="AC74" s="89">
        <f t="shared" si="21"/>
        <v>0</v>
      </c>
      <c r="AD74" s="89">
        <f t="shared" si="21"/>
        <v>0</v>
      </c>
      <c r="AE74" s="89">
        <f t="shared" si="21"/>
        <v>0</v>
      </c>
      <c r="AF74" s="89">
        <f t="shared" si="21"/>
        <v>0</v>
      </c>
      <c r="AG74" s="89">
        <f t="shared" si="21"/>
        <v>0</v>
      </c>
      <c r="AH74" s="89">
        <f t="shared" si="21"/>
        <v>0</v>
      </c>
      <c r="AI74" s="89">
        <f t="shared" si="21"/>
        <v>0</v>
      </c>
      <c r="AJ74" s="89">
        <f t="shared" si="21"/>
        <v>0</v>
      </c>
      <c r="AK74" s="89">
        <f t="shared" si="21"/>
        <v>0</v>
      </c>
      <c r="AL74" s="41">
        <f t="shared" si="21"/>
        <v>0</v>
      </c>
      <c r="AM74" s="60">
        <f t="shared" si="2"/>
        <v>0</v>
      </c>
    </row>
    <row r="75" spans="1:39">
      <c r="A75" s="102">
        <v>47</v>
      </c>
      <c r="B75" s="41" t="s">
        <v>199</v>
      </c>
      <c r="C75" s="89">
        <f t="shared" ref="C75:AL75" si="22">+C$53*C25</f>
        <v>0</v>
      </c>
      <c r="D75" s="89">
        <f t="shared" si="22"/>
        <v>0</v>
      </c>
      <c r="E75" s="89">
        <f t="shared" si="22"/>
        <v>0</v>
      </c>
      <c r="F75" s="89">
        <f t="shared" si="22"/>
        <v>0</v>
      </c>
      <c r="G75" s="89">
        <f t="shared" si="22"/>
        <v>0</v>
      </c>
      <c r="H75" s="89">
        <f t="shared" si="22"/>
        <v>0</v>
      </c>
      <c r="I75" s="89">
        <f t="shared" si="22"/>
        <v>0</v>
      </c>
      <c r="J75" s="89">
        <f t="shared" si="22"/>
        <v>0</v>
      </c>
      <c r="K75" s="89">
        <f t="shared" si="22"/>
        <v>0</v>
      </c>
      <c r="L75" s="89">
        <f t="shared" si="22"/>
        <v>0</v>
      </c>
      <c r="M75" s="89">
        <f t="shared" si="22"/>
        <v>0</v>
      </c>
      <c r="N75" s="89">
        <f t="shared" si="22"/>
        <v>0</v>
      </c>
      <c r="O75" s="89">
        <f t="shared" si="22"/>
        <v>0</v>
      </c>
      <c r="P75" s="89">
        <f t="shared" si="22"/>
        <v>0</v>
      </c>
      <c r="Q75" s="89">
        <f t="shared" si="22"/>
        <v>0</v>
      </c>
      <c r="R75" s="89">
        <f t="shared" si="22"/>
        <v>0</v>
      </c>
      <c r="S75" s="89">
        <f t="shared" si="22"/>
        <v>0</v>
      </c>
      <c r="T75" s="89">
        <f t="shared" si="22"/>
        <v>0</v>
      </c>
      <c r="U75" s="89">
        <f t="shared" si="22"/>
        <v>0</v>
      </c>
      <c r="V75" s="89">
        <f t="shared" si="22"/>
        <v>0</v>
      </c>
      <c r="W75" s="89">
        <f t="shared" si="22"/>
        <v>0</v>
      </c>
      <c r="X75" s="89">
        <f t="shared" si="22"/>
        <v>0</v>
      </c>
      <c r="Y75" s="89">
        <f t="shared" si="22"/>
        <v>0</v>
      </c>
      <c r="Z75" s="89">
        <f t="shared" si="22"/>
        <v>0</v>
      </c>
      <c r="AA75" s="89">
        <f t="shared" si="22"/>
        <v>0</v>
      </c>
      <c r="AB75" s="89">
        <f t="shared" si="22"/>
        <v>0</v>
      </c>
      <c r="AC75" s="89">
        <f t="shared" si="22"/>
        <v>0</v>
      </c>
      <c r="AD75" s="89">
        <f t="shared" si="22"/>
        <v>0</v>
      </c>
      <c r="AE75" s="89">
        <f t="shared" si="22"/>
        <v>0</v>
      </c>
      <c r="AF75" s="89">
        <f t="shared" si="22"/>
        <v>0</v>
      </c>
      <c r="AG75" s="89">
        <f t="shared" si="22"/>
        <v>0</v>
      </c>
      <c r="AH75" s="89">
        <f t="shared" si="22"/>
        <v>0</v>
      </c>
      <c r="AI75" s="89">
        <f t="shared" si="22"/>
        <v>0</v>
      </c>
      <c r="AJ75" s="89">
        <f t="shared" si="22"/>
        <v>0</v>
      </c>
      <c r="AK75" s="89">
        <f t="shared" si="22"/>
        <v>0</v>
      </c>
      <c r="AL75" s="41">
        <f t="shared" si="22"/>
        <v>0</v>
      </c>
      <c r="AM75" s="60">
        <f t="shared" si="2"/>
        <v>0</v>
      </c>
    </row>
    <row r="76" spans="1:39">
      <c r="A76" s="102">
        <v>48</v>
      </c>
      <c r="B76" s="41" t="s">
        <v>200</v>
      </c>
      <c r="C76" s="89">
        <f t="shared" ref="C76:AL76" si="23">+C$53*C26</f>
        <v>0</v>
      </c>
      <c r="D76" s="89">
        <f t="shared" si="23"/>
        <v>0</v>
      </c>
      <c r="E76" s="89">
        <f t="shared" si="23"/>
        <v>0</v>
      </c>
      <c r="F76" s="89">
        <f t="shared" si="23"/>
        <v>0</v>
      </c>
      <c r="G76" s="89">
        <f t="shared" si="23"/>
        <v>0</v>
      </c>
      <c r="H76" s="89">
        <f t="shared" si="23"/>
        <v>0</v>
      </c>
      <c r="I76" s="89">
        <f t="shared" si="23"/>
        <v>0</v>
      </c>
      <c r="J76" s="89">
        <f t="shared" si="23"/>
        <v>0</v>
      </c>
      <c r="K76" s="89">
        <f t="shared" si="23"/>
        <v>0</v>
      </c>
      <c r="L76" s="89">
        <f t="shared" si="23"/>
        <v>0</v>
      </c>
      <c r="M76" s="89">
        <f t="shared" si="23"/>
        <v>0</v>
      </c>
      <c r="N76" s="89">
        <f t="shared" si="23"/>
        <v>0</v>
      </c>
      <c r="O76" s="89">
        <f t="shared" si="23"/>
        <v>0</v>
      </c>
      <c r="P76" s="89">
        <f t="shared" si="23"/>
        <v>0</v>
      </c>
      <c r="Q76" s="89">
        <f t="shared" si="23"/>
        <v>0</v>
      </c>
      <c r="R76" s="89">
        <f t="shared" si="23"/>
        <v>0</v>
      </c>
      <c r="S76" s="89">
        <f t="shared" si="23"/>
        <v>0</v>
      </c>
      <c r="T76" s="89">
        <f t="shared" si="23"/>
        <v>0</v>
      </c>
      <c r="U76" s="89">
        <f t="shared" si="23"/>
        <v>0</v>
      </c>
      <c r="V76" s="89">
        <f t="shared" si="23"/>
        <v>0</v>
      </c>
      <c r="W76" s="89">
        <f t="shared" si="23"/>
        <v>0</v>
      </c>
      <c r="X76" s="89">
        <f t="shared" si="23"/>
        <v>0</v>
      </c>
      <c r="Y76" s="89">
        <f t="shared" si="23"/>
        <v>0</v>
      </c>
      <c r="Z76" s="89">
        <f t="shared" si="23"/>
        <v>0</v>
      </c>
      <c r="AA76" s="89">
        <f t="shared" si="23"/>
        <v>0</v>
      </c>
      <c r="AB76" s="89">
        <f t="shared" si="23"/>
        <v>0</v>
      </c>
      <c r="AC76" s="89">
        <f t="shared" si="23"/>
        <v>0</v>
      </c>
      <c r="AD76" s="89">
        <f t="shared" si="23"/>
        <v>0</v>
      </c>
      <c r="AE76" s="89">
        <f t="shared" si="23"/>
        <v>0</v>
      </c>
      <c r="AF76" s="89">
        <f t="shared" si="23"/>
        <v>0</v>
      </c>
      <c r="AG76" s="89">
        <f t="shared" si="23"/>
        <v>0</v>
      </c>
      <c r="AH76" s="89">
        <f t="shared" si="23"/>
        <v>0</v>
      </c>
      <c r="AI76" s="89">
        <f t="shared" si="23"/>
        <v>0</v>
      </c>
      <c r="AJ76" s="89">
        <f t="shared" si="23"/>
        <v>0</v>
      </c>
      <c r="AK76" s="89">
        <f t="shared" si="23"/>
        <v>0</v>
      </c>
      <c r="AL76" s="41">
        <f t="shared" si="23"/>
        <v>0</v>
      </c>
      <c r="AM76" s="60">
        <f t="shared" si="2"/>
        <v>0</v>
      </c>
    </row>
    <row r="77" spans="1:39">
      <c r="A77" s="102">
        <v>51</v>
      </c>
      <c r="B77" s="41" t="s">
        <v>21</v>
      </c>
      <c r="C77" s="89">
        <f t="shared" ref="C77:AL77" si="24">+C$53*C27</f>
        <v>0</v>
      </c>
      <c r="D77" s="89">
        <f t="shared" si="24"/>
        <v>0</v>
      </c>
      <c r="E77" s="89">
        <f t="shared" si="24"/>
        <v>0</v>
      </c>
      <c r="F77" s="89">
        <f t="shared" si="24"/>
        <v>0</v>
      </c>
      <c r="G77" s="89">
        <f t="shared" si="24"/>
        <v>0</v>
      </c>
      <c r="H77" s="89">
        <f t="shared" si="24"/>
        <v>0</v>
      </c>
      <c r="I77" s="89">
        <f t="shared" si="24"/>
        <v>0</v>
      </c>
      <c r="J77" s="89">
        <f t="shared" si="24"/>
        <v>0</v>
      </c>
      <c r="K77" s="89">
        <f t="shared" si="24"/>
        <v>0</v>
      </c>
      <c r="L77" s="89">
        <f t="shared" si="24"/>
        <v>0</v>
      </c>
      <c r="M77" s="89">
        <f t="shared" si="24"/>
        <v>0</v>
      </c>
      <c r="N77" s="89">
        <f t="shared" si="24"/>
        <v>0</v>
      </c>
      <c r="O77" s="89">
        <f t="shared" si="24"/>
        <v>0</v>
      </c>
      <c r="P77" s="89">
        <f t="shared" si="24"/>
        <v>0</v>
      </c>
      <c r="Q77" s="89">
        <f t="shared" si="24"/>
        <v>0</v>
      </c>
      <c r="R77" s="89">
        <f t="shared" si="24"/>
        <v>0</v>
      </c>
      <c r="S77" s="89">
        <f t="shared" si="24"/>
        <v>0</v>
      </c>
      <c r="T77" s="89">
        <f t="shared" si="24"/>
        <v>0</v>
      </c>
      <c r="U77" s="89">
        <f t="shared" si="24"/>
        <v>0</v>
      </c>
      <c r="V77" s="89">
        <f t="shared" si="24"/>
        <v>0</v>
      </c>
      <c r="W77" s="89">
        <f t="shared" si="24"/>
        <v>0</v>
      </c>
      <c r="X77" s="89">
        <f t="shared" si="24"/>
        <v>0</v>
      </c>
      <c r="Y77" s="89">
        <f t="shared" si="24"/>
        <v>0</v>
      </c>
      <c r="Z77" s="89">
        <f t="shared" si="24"/>
        <v>0</v>
      </c>
      <c r="AA77" s="89">
        <f t="shared" si="24"/>
        <v>0</v>
      </c>
      <c r="AB77" s="89">
        <f t="shared" si="24"/>
        <v>0</v>
      </c>
      <c r="AC77" s="89">
        <f t="shared" si="24"/>
        <v>0</v>
      </c>
      <c r="AD77" s="89">
        <f t="shared" si="24"/>
        <v>0</v>
      </c>
      <c r="AE77" s="89">
        <f t="shared" si="24"/>
        <v>0</v>
      </c>
      <c r="AF77" s="89">
        <f t="shared" si="24"/>
        <v>0</v>
      </c>
      <c r="AG77" s="89">
        <f t="shared" si="24"/>
        <v>0</v>
      </c>
      <c r="AH77" s="89">
        <f t="shared" si="24"/>
        <v>0</v>
      </c>
      <c r="AI77" s="89">
        <f t="shared" si="24"/>
        <v>0</v>
      </c>
      <c r="AJ77" s="89">
        <f t="shared" si="24"/>
        <v>0</v>
      </c>
      <c r="AK77" s="89">
        <f t="shared" si="24"/>
        <v>0</v>
      </c>
      <c r="AL77" s="41">
        <f t="shared" si="24"/>
        <v>0</v>
      </c>
      <c r="AM77" s="60">
        <f t="shared" si="2"/>
        <v>0</v>
      </c>
    </row>
    <row r="78" spans="1:39">
      <c r="A78" s="103">
        <v>53</v>
      </c>
      <c r="B78" s="42" t="s">
        <v>22</v>
      </c>
      <c r="C78" s="89">
        <f t="shared" ref="C78:AL78" si="25">+C$53*C28</f>
        <v>0</v>
      </c>
      <c r="D78" s="89">
        <f t="shared" si="25"/>
        <v>0</v>
      </c>
      <c r="E78" s="89">
        <f t="shared" si="25"/>
        <v>0</v>
      </c>
      <c r="F78" s="89">
        <f t="shared" si="25"/>
        <v>0</v>
      </c>
      <c r="G78" s="89">
        <f t="shared" si="25"/>
        <v>0</v>
      </c>
      <c r="H78" s="89">
        <f t="shared" si="25"/>
        <v>0</v>
      </c>
      <c r="I78" s="89">
        <f t="shared" si="25"/>
        <v>0</v>
      </c>
      <c r="J78" s="89">
        <f t="shared" si="25"/>
        <v>0</v>
      </c>
      <c r="K78" s="89">
        <f t="shared" si="25"/>
        <v>0</v>
      </c>
      <c r="L78" s="89">
        <f t="shared" si="25"/>
        <v>0</v>
      </c>
      <c r="M78" s="89">
        <f t="shared" si="25"/>
        <v>0</v>
      </c>
      <c r="N78" s="89">
        <f t="shared" si="25"/>
        <v>0</v>
      </c>
      <c r="O78" s="89">
        <f t="shared" si="25"/>
        <v>0</v>
      </c>
      <c r="P78" s="89">
        <f t="shared" si="25"/>
        <v>0</v>
      </c>
      <c r="Q78" s="89">
        <f t="shared" si="25"/>
        <v>0</v>
      </c>
      <c r="R78" s="89">
        <f t="shared" si="25"/>
        <v>0</v>
      </c>
      <c r="S78" s="89">
        <f t="shared" si="25"/>
        <v>0</v>
      </c>
      <c r="T78" s="89">
        <f t="shared" si="25"/>
        <v>0</v>
      </c>
      <c r="U78" s="89">
        <f t="shared" si="25"/>
        <v>0</v>
      </c>
      <c r="V78" s="89">
        <f t="shared" si="25"/>
        <v>0</v>
      </c>
      <c r="W78" s="89">
        <f t="shared" si="25"/>
        <v>0</v>
      </c>
      <c r="X78" s="89">
        <f t="shared" si="25"/>
        <v>0</v>
      </c>
      <c r="Y78" s="89">
        <f t="shared" si="25"/>
        <v>0</v>
      </c>
      <c r="Z78" s="89">
        <f t="shared" si="25"/>
        <v>0</v>
      </c>
      <c r="AA78" s="89">
        <f t="shared" si="25"/>
        <v>0</v>
      </c>
      <c r="AB78" s="89">
        <f t="shared" si="25"/>
        <v>0</v>
      </c>
      <c r="AC78" s="89">
        <f t="shared" si="25"/>
        <v>0</v>
      </c>
      <c r="AD78" s="89">
        <f t="shared" si="25"/>
        <v>0</v>
      </c>
      <c r="AE78" s="89">
        <f t="shared" si="25"/>
        <v>0</v>
      </c>
      <c r="AF78" s="89">
        <f t="shared" si="25"/>
        <v>0</v>
      </c>
      <c r="AG78" s="89">
        <f t="shared" si="25"/>
        <v>0</v>
      </c>
      <c r="AH78" s="89">
        <f t="shared" si="25"/>
        <v>0</v>
      </c>
      <c r="AI78" s="89">
        <f t="shared" si="25"/>
        <v>0</v>
      </c>
      <c r="AJ78" s="89">
        <f t="shared" si="25"/>
        <v>0</v>
      </c>
      <c r="AK78" s="89">
        <f t="shared" si="25"/>
        <v>0</v>
      </c>
      <c r="AL78" s="41">
        <f t="shared" si="25"/>
        <v>0</v>
      </c>
      <c r="AM78" s="60">
        <f t="shared" si="2"/>
        <v>0</v>
      </c>
    </row>
    <row r="79" spans="1:39">
      <c r="A79" s="102">
        <v>55</v>
      </c>
      <c r="B79" s="41" t="s">
        <v>23</v>
      </c>
      <c r="C79" s="69">
        <f t="shared" ref="C79:AL79" si="26">+C$53*C29</f>
        <v>0</v>
      </c>
      <c r="D79" s="88">
        <f t="shared" si="26"/>
        <v>0</v>
      </c>
      <c r="E79" s="88">
        <f t="shared" si="26"/>
        <v>0</v>
      </c>
      <c r="F79" s="88">
        <f t="shared" si="26"/>
        <v>0</v>
      </c>
      <c r="G79" s="88">
        <f t="shared" si="26"/>
        <v>0</v>
      </c>
      <c r="H79" s="88">
        <f t="shared" si="26"/>
        <v>0</v>
      </c>
      <c r="I79" s="88">
        <f t="shared" si="26"/>
        <v>0</v>
      </c>
      <c r="J79" s="88">
        <f t="shared" si="26"/>
        <v>0</v>
      </c>
      <c r="K79" s="88">
        <f t="shared" si="26"/>
        <v>0</v>
      </c>
      <c r="L79" s="88">
        <f t="shared" si="26"/>
        <v>0</v>
      </c>
      <c r="M79" s="88">
        <f t="shared" si="26"/>
        <v>0</v>
      </c>
      <c r="N79" s="88">
        <f t="shared" si="26"/>
        <v>0</v>
      </c>
      <c r="O79" s="88">
        <f t="shared" si="26"/>
        <v>0</v>
      </c>
      <c r="P79" s="88">
        <f t="shared" si="26"/>
        <v>0</v>
      </c>
      <c r="Q79" s="88">
        <f t="shared" si="26"/>
        <v>0</v>
      </c>
      <c r="R79" s="88">
        <f t="shared" si="26"/>
        <v>0</v>
      </c>
      <c r="S79" s="88">
        <f t="shared" si="26"/>
        <v>0</v>
      </c>
      <c r="T79" s="88">
        <f t="shared" si="26"/>
        <v>0</v>
      </c>
      <c r="U79" s="88">
        <f t="shared" si="26"/>
        <v>0</v>
      </c>
      <c r="V79" s="88">
        <f t="shared" si="26"/>
        <v>0</v>
      </c>
      <c r="W79" s="88">
        <f t="shared" si="26"/>
        <v>0</v>
      </c>
      <c r="X79" s="88">
        <f t="shared" si="26"/>
        <v>0</v>
      </c>
      <c r="Y79" s="88">
        <f t="shared" si="26"/>
        <v>0</v>
      </c>
      <c r="Z79" s="88">
        <f t="shared" si="26"/>
        <v>0</v>
      </c>
      <c r="AA79" s="88">
        <f t="shared" si="26"/>
        <v>0</v>
      </c>
      <c r="AB79" s="88">
        <f t="shared" si="26"/>
        <v>0</v>
      </c>
      <c r="AC79" s="88">
        <f t="shared" si="26"/>
        <v>0</v>
      </c>
      <c r="AD79" s="88">
        <f t="shared" si="26"/>
        <v>0</v>
      </c>
      <c r="AE79" s="88">
        <f t="shared" si="26"/>
        <v>0</v>
      </c>
      <c r="AF79" s="88">
        <f t="shared" si="26"/>
        <v>0</v>
      </c>
      <c r="AG79" s="88">
        <f t="shared" si="26"/>
        <v>0</v>
      </c>
      <c r="AH79" s="88">
        <f t="shared" si="26"/>
        <v>0</v>
      </c>
      <c r="AI79" s="88">
        <f t="shared" si="26"/>
        <v>0</v>
      </c>
      <c r="AJ79" s="88">
        <f t="shared" si="26"/>
        <v>0</v>
      </c>
      <c r="AK79" s="88">
        <f t="shared" si="26"/>
        <v>0</v>
      </c>
      <c r="AL79" s="91">
        <f t="shared" si="26"/>
        <v>0</v>
      </c>
      <c r="AM79" s="67">
        <f t="shared" si="2"/>
        <v>0</v>
      </c>
    </row>
    <row r="80" spans="1:39">
      <c r="A80" s="102">
        <v>57</v>
      </c>
      <c r="B80" s="41" t="s">
        <v>205</v>
      </c>
      <c r="C80" s="64">
        <f t="shared" ref="C80:AL80" si="27">+C$53*C30</f>
        <v>0</v>
      </c>
      <c r="D80" s="89">
        <f t="shared" si="27"/>
        <v>0</v>
      </c>
      <c r="E80" s="89">
        <f t="shared" si="27"/>
        <v>0</v>
      </c>
      <c r="F80" s="89">
        <f t="shared" si="27"/>
        <v>0</v>
      </c>
      <c r="G80" s="89">
        <f t="shared" si="27"/>
        <v>0</v>
      </c>
      <c r="H80" s="89">
        <f t="shared" si="27"/>
        <v>0</v>
      </c>
      <c r="I80" s="89">
        <f t="shared" si="27"/>
        <v>0</v>
      </c>
      <c r="J80" s="89">
        <f t="shared" si="27"/>
        <v>0</v>
      </c>
      <c r="K80" s="89">
        <f t="shared" si="27"/>
        <v>0</v>
      </c>
      <c r="L80" s="89">
        <f t="shared" si="27"/>
        <v>0</v>
      </c>
      <c r="M80" s="89">
        <f t="shared" si="27"/>
        <v>0</v>
      </c>
      <c r="N80" s="89">
        <f t="shared" si="27"/>
        <v>0</v>
      </c>
      <c r="O80" s="89">
        <f t="shared" si="27"/>
        <v>0</v>
      </c>
      <c r="P80" s="89">
        <f t="shared" si="27"/>
        <v>0</v>
      </c>
      <c r="Q80" s="89">
        <f t="shared" si="27"/>
        <v>0</v>
      </c>
      <c r="R80" s="89">
        <f t="shared" si="27"/>
        <v>0</v>
      </c>
      <c r="S80" s="89">
        <f t="shared" si="27"/>
        <v>0</v>
      </c>
      <c r="T80" s="89">
        <f t="shared" si="27"/>
        <v>0</v>
      </c>
      <c r="U80" s="89">
        <f t="shared" si="27"/>
        <v>0</v>
      </c>
      <c r="V80" s="89">
        <f t="shared" si="27"/>
        <v>0</v>
      </c>
      <c r="W80" s="89">
        <f t="shared" si="27"/>
        <v>0</v>
      </c>
      <c r="X80" s="89">
        <f t="shared" si="27"/>
        <v>0</v>
      </c>
      <c r="Y80" s="89">
        <f t="shared" si="27"/>
        <v>0</v>
      </c>
      <c r="Z80" s="89">
        <f t="shared" si="27"/>
        <v>0</v>
      </c>
      <c r="AA80" s="89">
        <f t="shared" si="27"/>
        <v>0</v>
      </c>
      <c r="AB80" s="89">
        <f t="shared" si="27"/>
        <v>0</v>
      </c>
      <c r="AC80" s="89">
        <f t="shared" si="27"/>
        <v>0</v>
      </c>
      <c r="AD80" s="89">
        <f t="shared" si="27"/>
        <v>0</v>
      </c>
      <c r="AE80" s="89">
        <f t="shared" si="27"/>
        <v>0</v>
      </c>
      <c r="AF80" s="89">
        <f t="shared" si="27"/>
        <v>0</v>
      </c>
      <c r="AG80" s="89">
        <f t="shared" si="27"/>
        <v>0</v>
      </c>
      <c r="AH80" s="89">
        <f t="shared" si="27"/>
        <v>0</v>
      </c>
      <c r="AI80" s="89">
        <f t="shared" si="27"/>
        <v>0</v>
      </c>
      <c r="AJ80" s="89">
        <f t="shared" si="27"/>
        <v>0</v>
      </c>
      <c r="AK80" s="89">
        <f t="shared" si="27"/>
        <v>0</v>
      </c>
      <c r="AL80" s="41">
        <f t="shared" si="27"/>
        <v>0</v>
      </c>
      <c r="AM80" s="60">
        <f t="shared" si="2"/>
        <v>0</v>
      </c>
    </row>
    <row r="81" spans="1:39">
      <c r="A81" s="102">
        <v>59</v>
      </c>
      <c r="B81" s="41" t="s">
        <v>25</v>
      </c>
      <c r="C81" s="64">
        <f t="shared" ref="C81:AL81" si="28">+C$53*C31</f>
        <v>0</v>
      </c>
      <c r="D81" s="89">
        <f t="shared" si="28"/>
        <v>0</v>
      </c>
      <c r="E81" s="89">
        <f t="shared" si="28"/>
        <v>0</v>
      </c>
      <c r="F81" s="89">
        <f t="shared" si="28"/>
        <v>0</v>
      </c>
      <c r="G81" s="89">
        <f t="shared" si="28"/>
        <v>0</v>
      </c>
      <c r="H81" s="89">
        <f t="shared" si="28"/>
        <v>0</v>
      </c>
      <c r="I81" s="89">
        <f t="shared" si="28"/>
        <v>0</v>
      </c>
      <c r="J81" s="89">
        <f t="shared" si="28"/>
        <v>0</v>
      </c>
      <c r="K81" s="89">
        <f t="shared" si="28"/>
        <v>0</v>
      </c>
      <c r="L81" s="89">
        <f t="shared" si="28"/>
        <v>0</v>
      </c>
      <c r="M81" s="89">
        <f t="shared" si="28"/>
        <v>0</v>
      </c>
      <c r="N81" s="89">
        <f t="shared" si="28"/>
        <v>0</v>
      </c>
      <c r="O81" s="89">
        <f t="shared" si="28"/>
        <v>0</v>
      </c>
      <c r="P81" s="89">
        <f t="shared" si="28"/>
        <v>0</v>
      </c>
      <c r="Q81" s="89">
        <f t="shared" si="28"/>
        <v>0</v>
      </c>
      <c r="R81" s="89">
        <f t="shared" si="28"/>
        <v>0</v>
      </c>
      <c r="S81" s="89">
        <f t="shared" si="28"/>
        <v>0</v>
      </c>
      <c r="T81" s="89">
        <f t="shared" si="28"/>
        <v>0</v>
      </c>
      <c r="U81" s="89">
        <f t="shared" si="28"/>
        <v>0</v>
      </c>
      <c r="V81" s="89">
        <f t="shared" si="28"/>
        <v>0</v>
      </c>
      <c r="W81" s="89">
        <f t="shared" si="28"/>
        <v>0</v>
      </c>
      <c r="X81" s="89">
        <f t="shared" si="28"/>
        <v>0</v>
      </c>
      <c r="Y81" s="89">
        <f t="shared" si="28"/>
        <v>0</v>
      </c>
      <c r="Z81" s="89">
        <f t="shared" si="28"/>
        <v>0</v>
      </c>
      <c r="AA81" s="89">
        <f t="shared" si="28"/>
        <v>0</v>
      </c>
      <c r="AB81" s="89">
        <f t="shared" si="28"/>
        <v>0</v>
      </c>
      <c r="AC81" s="89">
        <f t="shared" si="28"/>
        <v>0</v>
      </c>
      <c r="AD81" s="89">
        <f t="shared" si="28"/>
        <v>0</v>
      </c>
      <c r="AE81" s="89">
        <f t="shared" si="28"/>
        <v>0</v>
      </c>
      <c r="AF81" s="89">
        <f t="shared" si="28"/>
        <v>0</v>
      </c>
      <c r="AG81" s="89">
        <f t="shared" si="28"/>
        <v>0</v>
      </c>
      <c r="AH81" s="89">
        <f t="shared" si="28"/>
        <v>0</v>
      </c>
      <c r="AI81" s="89">
        <f t="shared" si="28"/>
        <v>0</v>
      </c>
      <c r="AJ81" s="89">
        <f t="shared" si="28"/>
        <v>0</v>
      </c>
      <c r="AK81" s="89">
        <f t="shared" si="28"/>
        <v>0</v>
      </c>
      <c r="AL81" s="41">
        <f t="shared" si="28"/>
        <v>0</v>
      </c>
      <c r="AM81" s="60">
        <f t="shared" si="2"/>
        <v>0</v>
      </c>
    </row>
    <row r="82" spans="1:39">
      <c r="A82" s="102">
        <v>61</v>
      </c>
      <c r="B82" s="41" t="s">
        <v>26</v>
      </c>
      <c r="C82" s="64">
        <f t="shared" ref="C82:AL82" si="29">+C$53*C32</f>
        <v>0</v>
      </c>
      <c r="D82" s="89">
        <f t="shared" si="29"/>
        <v>0</v>
      </c>
      <c r="E82" s="89">
        <f t="shared" si="29"/>
        <v>0</v>
      </c>
      <c r="F82" s="89">
        <f t="shared" si="29"/>
        <v>0</v>
      </c>
      <c r="G82" s="89">
        <f t="shared" si="29"/>
        <v>0</v>
      </c>
      <c r="H82" s="89">
        <f t="shared" si="29"/>
        <v>0</v>
      </c>
      <c r="I82" s="89">
        <f t="shared" si="29"/>
        <v>0</v>
      </c>
      <c r="J82" s="89">
        <f t="shared" si="29"/>
        <v>0</v>
      </c>
      <c r="K82" s="89">
        <f t="shared" si="29"/>
        <v>0</v>
      </c>
      <c r="L82" s="89">
        <f t="shared" si="29"/>
        <v>0</v>
      </c>
      <c r="M82" s="89">
        <f t="shared" si="29"/>
        <v>0</v>
      </c>
      <c r="N82" s="89">
        <f t="shared" si="29"/>
        <v>0</v>
      </c>
      <c r="O82" s="89">
        <f t="shared" si="29"/>
        <v>0</v>
      </c>
      <c r="P82" s="89">
        <f t="shared" si="29"/>
        <v>0</v>
      </c>
      <c r="Q82" s="89">
        <f t="shared" si="29"/>
        <v>0</v>
      </c>
      <c r="R82" s="89">
        <f t="shared" si="29"/>
        <v>0</v>
      </c>
      <c r="S82" s="89">
        <f t="shared" si="29"/>
        <v>0</v>
      </c>
      <c r="T82" s="89">
        <f t="shared" si="29"/>
        <v>0</v>
      </c>
      <c r="U82" s="89">
        <f t="shared" si="29"/>
        <v>0</v>
      </c>
      <c r="V82" s="89">
        <f t="shared" si="29"/>
        <v>0</v>
      </c>
      <c r="W82" s="89">
        <f t="shared" si="29"/>
        <v>0</v>
      </c>
      <c r="X82" s="89">
        <f t="shared" si="29"/>
        <v>0</v>
      </c>
      <c r="Y82" s="89">
        <f t="shared" si="29"/>
        <v>0</v>
      </c>
      <c r="Z82" s="89">
        <f t="shared" si="29"/>
        <v>0</v>
      </c>
      <c r="AA82" s="89">
        <f t="shared" si="29"/>
        <v>0</v>
      </c>
      <c r="AB82" s="89">
        <f t="shared" si="29"/>
        <v>0</v>
      </c>
      <c r="AC82" s="89">
        <f t="shared" si="29"/>
        <v>0</v>
      </c>
      <c r="AD82" s="89">
        <f t="shared" si="29"/>
        <v>0</v>
      </c>
      <c r="AE82" s="89">
        <f t="shared" si="29"/>
        <v>0</v>
      </c>
      <c r="AF82" s="89">
        <f t="shared" si="29"/>
        <v>0</v>
      </c>
      <c r="AG82" s="89">
        <f t="shared" si="29"/>
        <v>0</v>
      </c>
      <c r="AH82" s="89">
        <f t="shared" si="29"/>
        <v>0</v>
      </c>
      <c r="AI82" s="89">
        <f t="shared" si="29"/>
        <v>0</v>
      </c>
      <c r="AJ82" s="89">
        <f t="shared" si="29"/>
        <v>0</v>
      </c>
      <c r="AK82" s="89">
        <f t="shared" si="29"/>
        <v>0</v>
      </c>
      <c r="AL82" s="41">
        <f t="shared" si="29"/>
        <v>0</v>
      </c>
      <c r="AM82" s="60">
        <f t="shared" si="2"/>
        <v>0</v>
      </c>
    </row>
    <row r="83" spans="1:39">
      <c r="A83" s="103">
        <v>63</v>
      </c>
      <c r="B83" s="42" t="s">
        <v>27</v>
      </c>
      <c r="C83" s="70">
        <f t="shared" ref="C83:AL83" si="30">+C$53*C33</f>
        <v>0</v>
      </c>
      <c r="D83" s="90">
        <f t="shared" si="30"/>
        <v>0</v>
      </c>
      <c r="E83" s="90">
        <f t="shared" si="30"/>
        <v>0</v>
      </c>
      <c r="F83" s="90">
        <f t="shared" si="30"/>
        <v>0</v>
      </c>
      <c r="G83" s="90">
        <f t="shared" si="30"/>
        <v>0</v>
      </c>
      <c r="H83" s="90">
        <f t="shared" si="30"/>
        <v>0</v>
      </c>
      <c r="I83" s="90">
        <f t="shared" si="30"/>
        <v>0</v>
      </c>
      <c r="J83" s="90">
        <f t="shared" si="30"/>
        <v>0</v>
      </c>
      <c r="K83" s="90">
        <f t="shared" si="30"/>
        <v>0</v>
      </c>
      <c r="L83" s="90">
        <f t="shared" si="30"/>
        <v>0</v>
      </c>
      <c r="M83" s="90">
        <f t="shared" si="30"/>
        <v>0</v>
      </c>
      <c r="N83" s="90">
        <f t="shared" si="30"/>
        <v>0</v>
      </c>
      <c r="O83" s="90">
        <f t="shared" si="30"/>
        <v>0</v>
      </c>
      <c r="P83" s="90">
        <f t="shared" si="30"/>
        <v>0</v>
      </c>
      <c r="Q83" s="90">
        <f t="shared" si="30"/>
        <v>0</v>
      </c>
      <c r="R83" s="90">
        <f t="shared" si="30"/>
        <v>0</v>
      </c>
      <c r="S83" s="90">
        <f t="shared" si="30"/>
        <v>0</v>
      </c>
      <c r="T83" s="90">
        <f t="shared" si="30"/>
        <v>0</v>
      </c>
      <c r="U83" s="90">
        <f t="shared" si="30"/>
        <v>0</v>
      </c>
      <c r="V83" s="90">
        <f t="shared" si="30"/>
        <v>0</v>
      </c>
      <c r="W83" s="90">
        <f t="shared" si="30"/>
        <v>0</v>
      </c>
      <c r="X83" s="90">
        <f t="shared" si="30"/>
        <v>0</v>
      </c>
      <c r="Y83" s="90">
        <f t="shared" si="30"/>
        <v>0</v>
      </c>
      <c r="Z83" s="90">
        <f t="shared" si="30"/>
        <v>0</v>
      </c>
      <c r="AA83" s="90">
        <f t="shared" si="30"/>
        <v>0</v>
      </c>
      <c r="AB83" s="90">
        <f t="shared" si="30"/>
        <v>0</v>
      </c>
      <c r="AC83" s="90">
        <f t="shared" si="30"/>
        <v>0</v>
      </c>
      <c r="AD83" s="90">
        <f t="shared" si="30"/>
        <v>0</v>
      </c>
      <c r="AE83" s="90">
        <f t="shared" si="30"/>
        <v>0</v>
      </c>
      <c r="AF83" s="90">
        <f t="shared" si="30"/>
        <v>0</v>
      </c>
      <c r="AG83" s="90">
        <f t="shared" si="30"/>
        <v>0</v>
      </c>
      <c r="AH83" s="90">
        <f t="shared" si="30"/>
        <v>0</v>
      </c>
      <c r="AI83" s="90">
        <f t="shared" si="30"/>
        <v>0</v>
      </c>
      <c r="AJ83" s="90">
        <f t="shared" si="30"/>
        <v>0</v>
      </c>
      <c r="AK83" s="90">
        <f t="shared" si="30"/>
        <v>0</v>
      </c>
      <c r="AL83" s="42">
        <f t="shared" si="30"/>
        <v>0</v>
      </c>
      <c r="AM83" s="68">
        <f t="shared" si="2"/>
        <v>0</v>
      </c>
    </row>
    <row r="84" spans="1:39">
      <c r="A84" s="102">
        <v>64</v>
      </c>
      <c r="B84" s="41" t="s">
        <v>201</v>
      </c>
      <c r="C84" s="69">
        <f t="shared" ref="C84:AL84" si="31">+C$53*C34</f>
        <v>0</v>
      </c>
      <c r="D84" s="88">
        <f t="shared" si="31"/>
        <v>0</v>
      </c>
      <c r="E84" s="88">
        <f t="shared" si="31"/>
        <v>0</v>
      </c>
      <c r="F84" s="88">
        <f t="shared" si="31"/>
        <v>0</v>
      </c>
      <c r="G84" s="88">
        <f t="shared" si="31"/>
        <v>0</v>
      </c>
      <c r="H84" s="88">
        <f t="shared" si="31"/>
        <v>0</v>
      </c>
      <c r="I84" s="88">
        <f t="shared" si="31"/>
        <v>0</v>
      </c>
      <c r="J84" s="88">
        <f t="shared" si="31"/>
        <v>0</v>
      </c>
      <c r="K84" s="88">
        <f t="shared" si="31"/>
        <v>0</v>
      </c>
      <c r="L84" s="88">
        <f t="shared" si="31"/>
        <v>0</v>
      </c>
      <c r="M84" s="88">
        <f t="shared" si="31"/>
        <v>0</v>
      </c>
      <c r="N84" s="88">
        <f t="shared" si="31"/>
        <v>0</v>
      </c>
      <c r="O84" s="88">
        <f t="shared" si="31"/>
        <v>0</v>
      </c>
      <c r="P84" s="88">
        <f t="shared" si="31"/>
        <v>0</v>
      </c>
      <c r="Q84" s="88">
        <f t="shared" si="31"/>
        <v>0</v>
      </c>
      <c r="R84" s="88">
        <f t="shared" si="31"/>
        <v>0</v>
      </c>
      <c r="S84" s="88">
        <f t="shared" si="31"/>
        <v>0</v>
      </c>
      <c r="T84" s="88">
        <f t="shared" si="31"/>
        <v>0</v>
      </c>
      <c r="U84" s="88">
        <f t="shared" si="31"/>
        <v>0</v>
      </c>
      <c r="V84" s="88">
        <f t="shared" si="31"/>
        <v>0</v>
      </c>
      <c r="W84" s="88">
        <f t="shared" si="31"/>
        <v>0</v>
      </c>
      <c r="X84" s="88">
        <f t="shared" si="31"/>
        <v>0</v>
      </c>
      <c r="Y84" s="88">
        <f t="shared" si="31"/>
        <v>0</v>
      </c>
      <c r="Z84" s="88">
        <f t="shared" si="31"/>
        <v>0</v>
      </c>
      <c r="AA84" s="88">
        <f t="shared" si="31"/>
        <v>0</v>
      </c>
      <c r="AB84" s="88">
        <f t="shared" si="31"/>
        <v>0</v>
      </c>
      <c r="AC84" s="88">
        <f t="shared" si="31"/>
        <v>0</v>
      </c>
      <c r="AD84" s="88">
        <f t="shared" si="31"/>
        <v>0</v>
      </c>
      <c r="AE84" s="88">
        <f t="shared" si="31"/>
        <v>0</v>
      </c>
      <c r="AF84" s="88">
        <f t="shared" si="31"/>
        <v>0</v>
      </c>
      <c r="AG84" s="88">
        <f t="shared" si="31"/>
        <v>0</v>
      </c>
      <c r="AH84" s="88">
        <f t="shared" si="31"/>
        <v>0</v>
      </c>
      <c r="AI84" s="88">
        <f t="shared" si="31"/>
        <v>0</v>
      </c>
      <c r="AJ84" s="88">
        <f t="shared" si="31"/>
        <v>0</v>
      </c>
      <c r="AK84" s="88">
        <f t="shared" si="31"/>
        <v>0</v>
      </c>
      <c r="AL84" s="91">
        <f t="shared" si="31"/>
        <v>0</v>
      </c>
      <c r="AM84" s="67">
        <f t="shared" si="2"/>
        <v>0</v>
      </c>
    </row>
    <row r="85" spans="1:39">
      <c r="A85" s="102">
        <v>65</v>
      </c>
      <c r="B85" s="41" t="s">
        <v>202</v>
      </c>
      <c r="C85" s="64">
        <f t="shared" ref="C85:AL85" si="32">+C$53*C35</f>
        <v>0</v>
      </c>
      <c r="D85" s="89">
        <f t="shared" si="32"/>
        <v>0</v>
      </c>
      <c r="E85" s="89">
        <f t="shared" si="32"/>
        <v>0</v>
      </c>
      <c r="F85" s="89">
        <f t="shared" si="32"/>
        <v>0</v>
      </c>
      <c r="G85" s="89">
        <f t="shared" si="32"/>
        <v>0</v>
      </c>
      <c r="H85" s="89">
        <f t="shared" si="32"/>
        <v>0</v>
      </c>
      <c r="I85" s="89">
        <f t="shared" si="32"/>
        <v>0</v>
      </c>
      <c r="J85" s="89">
        <f t="shared" si="32"/>
        <v>0</v>
      </c>
      <c r="K85" s="89">
        <f t="shared" si="32"/>
        <v>0</v>
      </c>
      <c r="L85" s="89">
        <f t="shared" si="32"/>
        <v>0</v>
      </c>
      <c r="M85" s="89">
        <f t="shared" si="32"/>
        <v>0</v>
      </c>
      <c r="N85" s="89">
        <f t="shared" si="32"/>
        <v>0</v>
      </c>
      <c r="O85" s="89">
        <f t="shared" si="32"/>
        <v>0</v>
      </c>
      <c r="P85" s="89">
        <f t="shared" si="32"/>
        <v>0</v>
      </c>
      <c r="Q85" s="89">
        <f t="shared" si="32"/>
        <v>0</v>
      </c>
      <c r="R85" s="89">
        <f t="shared" si="32"/>
        <v>0</v>
      </c>
      <c r="S85" s="89">
        <f t="shared" si="32"/>
        <v>0</v>
      </c>
      <c r="T85" s="89">
        <f t="shared" si="32"/>
        <v>0</v>
      </c>
      <c r="U85" s="89">
        <f t="shared" si="32"/>
        <v>0</v>
      </c>
      <c r="V85" s="89">
        <f t="shared" si="32"/>
        <v>0</v>
      </c>
      <c r="W85" s="89">
        <f t="shared" si="32"/>
        <v>0</v>
      </c>
      <c r="X85" s="89">
        <f t="shared" si="32"/>
        <v>0</v>
      </c>
      <c r="Y85" s="89">
        <f t="shared" si="32"/>
        <v>0</v>
      </c>
      <c r="Z85" s="89">
        <f t="shared" si="32"/>
        <v>0</v>
      </c>
      <c r="AA85" s="89">
        <f t="shared" si="32"/>
        <v>0</v>
      </c>
      <c r="AB85" s="89">
        <f t="shared" si="32"/>
        <v>0</v>
      </c>
      <c r="AC85" s="89">
        <f t="shared" si="32"/>
        <v>0</v>
      </c>
      <c r="AD85" s="89">
        <f t="shared" si="32"/>
        <v>0</v>
      </c>
      <c r="AE85" s="89">
        <f t="shared" si="32"/>
        <v>0</v>
      </c>
      <c r="AF85" s="89">
        <f t="shared" si="32"/>
        <v>0</v>
      </c>
      <c r="AG85" s="89">
        <f t="shared" si="32"/>
        <v>0</v>
      </c>
      <c r="AH85" s="89">
        <f t="shared" si="32"/>
        <v>0</v>
      </c>
      <c r="AI85" s="89">
        <f t="shared" si="32"/>
        <v>0</v>
      </c>
      <c r="AJ85" s="89">
        <f t="shared" si="32"/>
        <v>0</v>
      </c>
      <c r="AK85" s="89">
        <f t="shared" si="32"/>
        <v>0</v>
      </c>
      <c r="AL85" s="41">
        <f t="shared" si="32"/>
        <v>0</v>
      </c>
      <c r="AM85" s="60">
        <f t="shared" si="2"/>
        <v>0</v>
      </c>
    </row>
    <row r="86" spans="1:39">
      <c r="A86" s="102">
        <v>66</v>
      </c>
      <c r="B86" s="41" t="s">
        <v>28</v>
      </c>
      <c r="C86" s="64">
        <f t="shared" ref="C86:AL86" si="33">+C$53*C36</f>
        <v>0</v>
      </c>
      <c r="D86" s="89">
        <f t="shared" si="33"/>
        <v>0</v>
      </c>
      <c r="E86" s="89">
        <f t="shared" si="33"/>
        <v>0</v>
      </c>
      <c r="F86" s="89">
        <f t="shared" si="33"/>
        <v>0</v>
      </c>
      <c r="G86" s="89">
        <f t="shared" si="33"/>
        <v>0</v>
      </c>
      <c r="H86" s="89">
        <f t="shared" si="33"/>
        <v>0</v>
      </c>
      <c r="I86" s="89">
        <f t="shared" si="33"/>
        <v>0</v>
      </c>
      <c r="J86" s="89">
        <f t="shared" si="33"/>
        <v>0</v>
      </c>
      <c r="K86" s="89">
        <f t="shared" si="33"/>
        <v>0</v>
      </c>
      <c r="L86" s="89">
        <f t="shared" si="33"/>
        <v>0</v>
      </c>
      <c r="M86" s="89">
        <f t="shared" si="33"/>
        <v>0</v>
      </c>
      <c r="N86" s="89">
        <f t="shared" si="33"/>
        <v>0</v>
      </c>
      <c r="O86" s="89">
        <f t="shared" si="33"/>
        <v>0</v>
      </c>
      <c r="P86" s="89">
        <f t="shared" si="33"/>
        <v>0</v>
      </c>
      <c r="Q86" s="89">
        <f t="shared" si="33"/>
        <v>0</v>
      </c>
      <c r="R86" s="89">
        <f t="shared" si="33"/>
        <v>0</v>
      </c>
      <c r="S86" s="89">
        <f t="shared" si="33"/>
        <v>0</v>
      </c>
      <c r="T86" s="89">
        <f t="shared" si="33"/>
        <v>0</v>
      </c>
      <c r="U86" s="89">
        <f t="shared" si="33"/>
        <v>0</v>
      </c>
      <c r="V86" s="89">
        <f t="shared" si="33"/>
        <v>0</v>
      </c>
      <c r="W86" s="89">
        <f t="shared" si="33"/>
        <v>0</v>
      </c>
      <c r="X86" s="89">
        <f t="shared" si="33"/>
        <v>0</v>
      </c>
      <c r="Y86" s="89">
        <f t="shared" si="33"/>
        <v>0</v>
      </c>
      <c r="Z86" s="89">
        <f t="shared" si="33"/>
        <v>0</v>
      </c>
      <c r="AA86" s="89">
        <f t="shared" si="33"/>
        <v>0</v>
      </c>
      <c r="AB86" s="89">
        <f t="shared" si="33"/>
        <v>0</v>
      </c>
      <c r="AC86" s="89">
        <f t="shared" si="33"/>
        <v>0</v>
      </c>
      <c r="AD86" s="89">
        <f t="shared" si="33"/>
        <v>0</v>
      </c>
      <c r="AE86" s="89">
        <f t="shared" si="33"/>
        <v>0</v>
      </c>
      <c r="AF86" s="89">
        <f t="shared" si="33"/>
        <v>0</v>
      </c>
      <c r="AG86" s="89">
        <f t="shared" si="33"/>
        <v>0</v>
      </c>
      <c r="AH86" s="89">
        <f t="shared" si="33"/>
        <v>0</v>
      </c>
      <c r="AI86" s="89">
        <f t="shared" si="33"/>
        <v>0</v>
      </c>
      <c r="AJ86" s="89">
        <f t="shared" si="33"/>
        <v>0</v>
      </c>
      <c r="AK86" s="89">
        <f t="shared" si="33"/>
        <v>0</v>
      </c>
      <c r="AL86" s="41">
        <f t="shared" si="33"/>
        <v>0</v>
      </c>
      <c r="AM86" s="60">
        <f t="shared" si="2"/>
        <v>0</v>
      </c>
    </row>
    <row r="87" spans="1:39">
      <c r="A87" s="102">
        <v>67</v>
      </c>
      <c r="B87" s="41" t="s">
        <v>29</v>
      </c>
      <c r="C87" s="64">
        <f t="shared" ref="C87:AL87" si="34">+C$53*C37</f>
        <v>0</v>
      </c>
      <c r="D87" s="89">
        <f t="shared" si="34"/>
        <v>0</v>
      </c>
      <c r="E87" s="89">
        <f t="shared" si="34"/>
        <v>0</v>
      </c>
      <c r="F87" s="89">
        <f t="shared" si="34"/>
        <v>0</v>
      </c>
      <c r="G87" s="89">
        <f t="shared" si="34"/>
        <v>0</v>
      </c>
      <c r="H87" s="89">
        <f t="shared" si="34"/>
        <v>0</v>
      </c>
      <c r="I87" s="89">
        <f t="shared" si="34"/>
        <v>0</v>
      </c>
      <c r="J87" s="89">
        <f t="shared" si="34"/>
        <v>0</v>
      </c>
      <c r="K87" s="89">
        <f t="shared" si="34"/>
        <v>0</v>
      </c>
      <c r="L87" s="89">
        <f t="shared" si="34"/>
        <v>0</v>
      </c>
      <c r="M87" s="89">
        <f t="shared" si="34"/>
        <v>0</v>
      </c>
      <c r="N87" s="89">
        <f t="shared" si="34"/>
        <v>0</v>
      </c>
      <c r="O87" s="89">
        <f t="shared" si="34"/>
        <v>0</v>
      </c>
      <c r="P87" s="89">
        <f t="shared" si="34"/>
        <v>0</v>
      </c>
      <c r="Q87" s="89">
        <f t="shared" si="34"/>
        <v>0</v>
      </c>
      <c r="R87" s="89">
        <f t="shared" si="34"/>
        <v>0</v>
      </c>
      <c r="S87" s="89">
        <f t="shared" si="34"/>
        <v>0</v>
      </c>
      <c r="T87" s="89">
        <f t="shared" si="34"/>
        <v>0</v>
      </c>
      <c r="U87" s="89">
        <f t="shared" si="34"/>
        <v>0</v>
      </c>
      <c r="V87" s="89">
        <f t="shared" si="34"/>
        <v>0</v>
      </c>
      <c r="W87" s="89">
        <f t="shared" si="34"/>
        <v>0</v>
      </c>
      <c r="X87" s="89">
        <f t="shared" si="34"/>
        <v>0</v>
      </c>
      <c r="Y87" s="89">
        <f t="shared" si="34"/>
        <v>0</v>
      </c>
      <c r="Z87" s="89">
        <f t="shared" si="34"/>
        <v>0</v>
      </c>
      <c r="AA87" s="89">
        <f t="shared" si="34"/>
        <v>0</v>
      </c>
      <c r="AB87" s="89">
        <f t="shared" si="34"/>
        <v>0</v>
      </c>
      <c r="AC87" s="89">
        <f t="shared" si="34"/>
        <v>0</v>
      </c>
      <c r="AD87" s="89">
        <f t="shared" si="34"/>
        <v>0</v>
      </c>
      <c r="AE87" s="89">
        <f t="shared" si="34"/>
        <v>0</v>
      </c>
      <c r="AF87" s="89">
        <f t="shared" si="34"/>
        <v>0</v>
      </c>
      <c r="AG87" s="89">
        <f t="shared" si="34"/>
        <v>0</v>
      </c>
      <c r="AH87" s="89">
        <f t="shared" si="34"/>
        <v>0</v>
      </c>
      <c r="AI87" s="89">
        <f t="shared" si="34"/>
        <v>0</v>
      </c>
      <c r="AJ87" s="89">
        <f t="shared" si="34"/>
        <v>0</v>
      </c>
      <c r="AK87" s="89">
        <f t="shared" si="34"/>
        <v>0</v>
      </c>
      <c r="AL87" s="41">
        <f t="shared" si="34"/>
        <v>0</v>
      </c>
      <c r="AM87" s="60">
        <f t="shared" si="2"/>
        <v>0</v>
      </c>
    </row>
    <row r="88" spans="1:39">
      <c r="A88" s="103">
        <v>68</v>
      </c>
      <c r="B88" s="42" t="s">
        <v>30</v>
      </c>
      <c r="C88" s="70">
        <f t="shared" ref="C88:AL88" si="35">+C$53*C38</f>
        <v>0</v>
      </c>
      <c r="D88" s="90">
        <f t="shared" si="35"/>
        <v>0</v>
      </c>
      <c r="E88" s="90">
        <f t="shared" si="35"/>
        <v>0</v>
      </c>
      <c r="F88" s="90">
        <f t="shared" si="35"/>
        <v>0</v>
      </c>
      <c r="G88" s="90">
        <f t="shared" si="35"/>
        <v>0</v>
      </c>
      <c r="H88" s="90">
        <f t="shared" si="35"/>
        <v>0</v>
      </c>
      <c r="I88" s="90">
        <f t="shared" si="35"/>
        <v>0</v>
      </c>
      <c r="J88" s="90">
        <f t="shared" si="35"/>
        <v>0</v>
      </c>
      <c r="K88" s="90">
        <f t="shared" si="35"/>
        <v>0</v>
      </c>
      <c r="L88" s="90">
        <f t="shared" si="35"/>
        <v>0</v>
      </c>
      <c r="M88" s="90">
        <f t="shared" si="35"/>
        <v>0</v>
      </c>
      <c r="N88" s="90">
        <f t="shared" si="35"/>
        <v>0</v>
      </c>
      <c r="O88" s="90">
        <f t="shared" si="35"/>
        <v>0</v>
      </c>
      <c r="P88" s="90">
        <f t="shared" si="35"/>
        <v>0</v>
      </c>
      <c r="Q88" s="90">
        <f t="shared" si="35"/>
        <v>0</v>
      </c>
      <c r="R88" s="90">
        <f t="shared" si="35"/>
        <v>0</v>
      </c>
      <c r="S88" s="90">
        <f t="shared" si="35"/>
        <v>0</v>
      </c>
      <c r="T88" s="90">
        <f t="shared" si="35"/>
        <v>0</v>
      </c>
      <c r="U88" s="90">
        <f t="shared" si="35"/>
        <v>0</v>
      </c>
      <c r="V88" s="90">
        <f t="shared" si="35"/>
        <v>0</v>
      </c>
      <c r="W88" s="90">
        <f t="shared" si="35"/>
        <v>0</v>
      </c>
      <c r="X88" s="90">
        <f t="shared" si="35"/>
        <v>0</v>
      </c>
      <c r="Y88" s="90">
        <f t="shared" si="35"/>
        <v>0</v>
      </c>
      <c r="Z88" s="90">
        <f t="shared" si="35"/>
        <v>0</v>
      </c>
      <c r="AA88" s="90">
        <f t="shared" si="35"/>
        <v>0</v>
      </c>
      <c r="AB88" s="90">
        <f t="shared" si="35"/>
        <v>0</v>
      </c>
      <c r="AC88" s="90">
        <f t="shared" si="35"/>
        <v>0</v>
      </c>
      <c r="AD88" s="90">
        <f t="shared" si="35"/>
        <v>0</v>
      </c>
      <c r="AE88" s="90">
        <f t="shared" si="35"/>
        <v>0</v>
      </c>
      <c r="AF88" s="90">
        <f t="shared" si="35"/>
        <v>0</v>
      </c>
      <c r="AG88" s="90">
        <f t="shared" si="35"/>
        <v>0</v>
      </c>
      <c r="AH88" s="90">
        <f t="shared" si="35"/>
        <v>0</v>
      </c>
      <c r="AI88" s="90">
        <f t="shared" si="35"/>
        <v>0</v>
      </c>
      <c r="AJ88" s="90">
        <f t="shared" si="35"/>
        <v>0</v>
      </c>
      <c r="AK88" s="90">
        <f t="shared" si="35"/>
        <v>0</v>
      </c>
      <c r="AL88" s="42">
        <f t="shared" si="35"/>
        <v>0</v>
      </c>
      <c r="AM88" s="68">
        <f t="shared" si="2"/>
        <v>0</v>
      </c>
    </row>
    <row r="89" spans="1:39">
      <c r="A89" s="104">
        <v>69</v>
      </c>
      <c r="B89" s="35" t="s">
        <v>31</v>
      </c>
      <c r="C89" s="92">
        <f t="shared" ref="C89:AL89" si="36">+C$53*C39</f>
        <v>0</v>
      </c>
      <c r="D89" s="92">
        <f t="shared" si="36"/>
        <v>0</v>
      </c>
      <c r="E89" s="92">
        <f t="shared" si="36"/>
        <v>0</v>
      </c>
      <c r="F89" s="92">
        <f t="shared" si="36"/>
        <v>0</v>
      </c>
      <c r="G89" s="92">
        <f t="shared" si="36"/>
        <v>0</v>
      </c>
      <c r="H89" s="92">
        <f t="shared" si="36"/>
        <v>0</v>
      </c>
      <c r="I89" s="92">
        <f t="shared" si="36"/>
        <v>0</v>
      </c>
      <c r="J89" s="92">
        <f t="shared" si="36"/>
        <v>0</v>
      </c>
      <c r="K89" s="92">
        <f t="shared" si="36"/>
        <v>0</v>
      </c>
      <c r="L89" s="92">
        <f t="shared" si="36"/>
        <v>0</v>
      </c>
      <c r="M89" s="92">
        <f t="shared" si="36"/>
        <v>0</v>
      </c>
      <c r="N89" s="92">
        <f t="shared" si="36"/>
        <v>0</v>
      </c>
      <c r="O89" s="92">
        <f t="shared" si="36"/>
        <v>0</v>
      </c>
      <c r="P89" s="92">
        <f t="shared" si="36"/>
        <v>0</v>
      </c>
      <c r="Q89" s="92">
        <f t="shared" si="36"/>
        <v>0</v>
      </c>
      <c r="R89" s="92">
        <f t="shared" si="36"/>
        <v>0</v>
      </c>
      <c r="S89" s="92">
        <f t="shared" si="36"/>
        <v>0</v>
      </c>
      <c r="T89" s="92">
        <f t="shared" si="36"/>
        <v>0</v>
      </c>
      <c r="U89" s="92">
        <f t="shared" si="36"/>
        <v>0</v>
      </c>
      <c r="V89" s="92">
        <f t="shared" si="36"/>
        <v>0</v>
      </c>
      <c r="W89" s="92">
        <f t="shared" si="36"/>
        <v>0</v>
      </c>
      <c r="X89" s="92">
        <f t="shared" si="36"/>
        <v>0</v>
      </c>
      <c r="Y89" s="92">
        <f t="shared" si="36"/>
        <v>0</v>
      </c>
      <c r="Z89" s="92">
        <f t="shared" si="36"/>
        <v>0</v>
      </c>
      <c r="AA89" s="92">
        <f t="shared" si="36"/>
        <v>0</v>
      </c>
      <c r="AB89" s="92">
        <f t="shared" si="36"/>
        <v>0</v>
      </c>
      <c r="AC89" s="92">
        <f t="shared" si="36"/>
        <v>0</v>
      </c>
      <c r="AD89" s="92">
        <f t="shared" si="36"/>
        <v>0</v>
      </c>
      <c r="AE89" s="92">
        <f t="shared" si="36"/>
        <v>0</v>
      </c>
      <c r="AF89" s="92">
        <f t="shared" si="36"/>
        <v>0</v>
      </c>
      <c r="AG89" s="92">
        <f t="shared" si="36"/>
        <v>0</v>
      </c>
      <c r="AH89" s="92">
        <f t="shared" si="36"/>
        <v>0</v>
      </c>
      <c r="AI89" s="92">
        <f t="shared" si="36"/>
        <v>0</v>
      </c>
      <c r="AJ89" s="92">
        <f t="shared" si="36"/>
        <v>0</v>
      </c>
      <c r="AK89" s="92">
        <f t="shared" si="36"/>
        <v>0</v>
      </c>
      <c r="AL89" s="35">
        <f t="shared" si="36"/>
        <v>0</v>
      </c>
      <c r="AM89" s="61">
        <f t="shared" si="2"/>
        <v>0</v>
      </c>
    </row>
  </sheetData>
  <phoneticPr fontId="7"/>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C51"/>
  <sheetViews>
    <sheetView zoomScaleNormal="100" workbookViewId="0">
      <pane xSplit="2" ySplit="3" topLeftCell="C4" activePane="bottomRight" state="frozen"/>
      <selection activeCell="A2" sqref="A2"/>
      <selection pane="topRight" activeCell="A2" sqref="A2"/>
      <selection pane="bottomLeft" activeCell="A2" sqref="A2"/>
      <selection pane="bottomRight" activeCell="AY23" sqref="AY23"/>
    </sheetView>
  </sheetViews>
  <sheetFormatPr defaultColWidth="10.33203125" defaultRowHeight="11.25"/>
  <cols>
    <col min="1" max="1" width="4.6640625" style="31" bestFit="1" customWidth="1"/>
    <col min="2" max="2" width="31.6640625" style="31" bestFit="1" customWidth="1"/>
    <col min="3" max="39" width="10.33203125" style="31"/>
    <col min="40" max="40" width="11.6640625" style="31" customWidth="1"/>
    <col min="41" max="42" width="10.33203125" style="31"/>
    <col min="43" max="43" width="12.1640625" style="31" customWidth="1"/>
    <col min="44" max="44" width="11.83203125" style="31" customWidth="1"/>
    <col min="45" max="16384" width="10.33203125" style="31"/>
  </cols>
  <sheetData>
    <row r="1" spans="1:55" ht="21" customHeight="1">
      <c r="A1" s="273" t="s">
        <v>806</v>
      </c>
      <c r="C1" s="31" t="s">
        <v>801</v>
      </c>
      <c r="U1" s="118"/>
      <c r="AM1" s="118"/>
      <c r="BA1" s="31" t="s">
        <v>807</v>
      </c>
    </row>
    <row r="2" spans="1:55">
      <c r="A2" s="32"/>
      <c r="B2" s="33"/>
      <c r="C2" s="119">
        <v>1</v>
      </c>
      <c r="D2" s="120">
        <v>2</v>
      </c>
      <c r="E2" s="120">
        <v>3</v>
      </c>
      <c r="F2" s="120">
        <v>6</v>
      </c>
      <c r="G2" s="120">
        <v>11</v>
      </c>
      <c r="H2" s="120">
        <v>15</v>
      </c>
      <c r="I2" s="120">
        <v>16</v>
      </c>
      <c r="J2" s="120">
        <v>20</v>
      </c>
      <c r="K2" s="120">
        <v>21</v>
      </c>
      <c r="L2" s="120">
        <v>25</v>
      </c>
      <c r="M2" s="120">
        <v>26</v>
      </c>
      <c r="N2" s="120">
        <v>27</v>
      </c>
      <c r="O2" s="120">
        <v>28</v>
      </c>
      <c r="P2" s="120">
        <v>29</v>
      </c>
      <c r="Q2" s="120">
        <v>32</v>
      </c>
      <c r="R2" s="120">
        <v>33</v>
      </c>
      <c r="S2" s="120">
        <v>34</v>
      </c>
      <c r="T2" s="120">
        <v>35</v>
      </c>
      <c r="U2" s="120">
        <v>39</v>
      </c>
      <c r="V2" s="120">
        <v>41</v>
      </c>
      <c r="W2" s="120">
        <v>46</v>
      </c>
      <c r="X2" s="120">
        <v>47</v>
      </c>
      <c r="Y2" s="120">
        <v>48</v>
      </c>
      <c r="Z2" s="120">
        <v>51</v>
      </c>
      <c r="AA2" s="120">
        <v>53</v>
      </c>
      <c r="AB2" s="120">
        <v>55</v>
      </c>
      <c r="AC2" s="120">
        <v>57</v>
      </c>
      <c r="AD2" s="120">
        <v>59</v>
      </c>
      <c r="AE2" s="120">
        <v>61</v>
      </c>
      <c r="AF2" s="120">
        <v>63</v>
      </c>
      <c r="AG2" s="120">
        <v>64</v>
      </c>
      <c r="AH2" s="120">
        <v>65</v>
      </c>
      <c r="AI2" s="120">
        <v>66</v>
      </c>
      <c r="AJ2" s="120">
        <v>67</v>
      </c>
      <c r="AK2" s="120">
        <v>68</v>
      </c>
      <c r="AL2" s="121">
        <v>69</v>
      </c>
      <c r="AM2" s="122">
        <v>70</v>
      </c>
      <c r="AN2" s="119">
        <v>71</v>
      </c>
      <c r="AO2" s="120">
        <v>72</v>
      </c>
      <c r="AP2" s="120">
        <v>73</v>
      </c>
      <c r="AQ2" s="120">
        <v>74</v>
      </c>
      <c r="AR2" s="120">
        <v>75</v>
      </c>
      <c r="AS2" s="120">
        <v>76</v>
      </c>
      <c r="AT2" s="121">
        <v>78</v>
      </c>
      <c r="AU2" s="122">
        <v>79</v>
      </c>
      <c r="AV2" s="122">
        <v>81</v>
      </c>
      <c r="AW2" s="122">
        <v>82</v>
      </c>
      <c r="AX2" s="122">
        <v>83</v>
      </c>
      <c r="AY2" s="122">
        <v>87</v>
      </c>
      <c r="AZ2" s="122">
        <v>88</v>
      </c>
      <c r="BA2" s="122">
        <v>97</v>
      </c>
      <c r="BB2" s="551"/>
      <c r="BC2" s="31" t="s">
        <v>808</v>
      </c>
    </row>
    <row r="3" spans="1:55" ht="33.75">
      <c r="A3" s="34"/>
      <c r="B3" s="35"/>
      <c r="C3" s="36" t="s">
        <v>0</v>
      </c>
      <c r="D3" s="37" t="s">
        <v>1</v>
      </c>
      <c r="E3" s="37" t="s">
        <v>2</v>
      </c>
      <c r="F3" s="37" t="s">
        <v>3</v>
      </c>
      <c r="G3" s="37" t="s">
        <v>4</v>
      </c>
      <c r="H3" s="37" t="s">
        <v>5</v>
      </c>
      <c r="I3" s="37" t="s">
        <v>6</v>
      </c>
      <c r="J3" s="37" t="s">
        <v>7</v>
      </c>
      <c r="K3" s="37" t="s">
        <v>206</v>
      </c>
      <c r="L3" s="37" t="s">
        <v>207</v>
      </c>
      <c r="M3" s="37" t="s">
        <v>10</v>
      </c>
      <c r="N3" s="37" t="s">
        <v>11</v>
      </c>
      <c r="O3" s="37" t="s">
        <v>12</v>
      </c>
      <c r="P3" s="37" t="s">
        <v>13</v>
      </c>
      <c r="Q3" s="37" t="s">
        <v>16</v>
      </c>
      <c r="R3" s="37" t="s">
        <v>14</v>
      </c>
      <c r="S3" s="37" t="s">
        <v>208</v>
      </c>
      <c r="T3" s="37" t="s">
        <v>17</v>
      </c>
      <c r="U3" s="37" t="s">
        <v>18</v>
      </c>
      <c r="V3" s="37" t="s">
        <v>19</v>
      </c>
      <c r="W3" s="37" t="s">
        <v>209</v>
      </c>
      <c r="X3" s="37" t="s">
        <v>199</v>
      </c>
      <c r="Y3" s="37" t="s">
        <v>200</v>
      </c>
      <c r="Z3" s="37" t="s">
        <v>21</v>
      </c>
      <c r="AA3" s="37" t="s">
        <v>22</v>
      </c>
      <c r="AB3" s="37" t="s">
        <v>23</v>
      </c>
      <c r="AC3" s="37" t="s">
        <v>205</v>
      </c>
      <c r="AD3" s="37" t="s">
        <v>25</v>
      </c>
      <c r="AE3" s="37" t="s">
        <v>26</v>
      </c>
      <c r="AF3" s="37" t="s">
        <v>27</v>
      </c>
      <c r="AG3" s="37" t="s">
        <v>201</v>
      </c>
      <c r="AH3" s="37" t="s">
        <v>202</v>
      </c>
      <c r="AI3" s="37" t="s">
        <v>210</v>
      </c>
      <c r="AJ3" s="37" t="s">
        <v>211</v>
      </c>
      <c r="AK3" s="37" t="s">
        <v>30</v>
      </c>
      <c r="AL3" s="38" t="s">
        <v>31</v>
      </c>
      <c r="AM3" s="39" t="s">
        <v>212</v>
      </c>
      <c r="AN3" s="36" t="s">
        <v>225</v>
      </c>
      <c r="AO3" s="37" t="s">
        <v>226</v>
      </c>
      <c r="AP3" s="37" t="s">
        <v>227</v>
      </c>
      <c r="AQ3" s="37" t="s">
        <v>228</v>
      </c>
      <c r="AR3" s="37" t="s">
        <v>229</v>
      </c>
      <c r="AS3" s="37" t="s">
        <v>230</v>
      </c>
      <c r="AT3" s="38" t="s">
        <v>231</v>
      </c>
      <c r="AU3" s="39" t="s">
        <v>232</v>
      </c>
      <c r="AV3" s="39" t="s">
        <v>233</v>
      </c>
      <c r="AW3" s="39" t="s">
        <v>234</v>
      </c>
      <c r="AX3" s="39" t="s">
        <v>235</v>
      </c>
      <c r="AY3" s="39" t="s">
        <v>236</v>
      </c>
      <c r="AZ3" s="39" t="s">
        <v>237</v>
      </c>
      <c r="BA3" s="39" t="s">
        <v>220</v>
      </c>
      <c r="BB3" s="552"/>
      <c r="BC3" s="31" t="s">
        <v>809</v>
      </c>
    </row>
    <row r="4" spans="1:55" ht="15" customHeight="1">
      <c r="A4" s="123">
        <v>1</v>
      </c>
      <c r="B4" s="33" t="s">
        <v>0</v>
      </c>
      <c r="C4" s="32">
        <v>18842</v>
      </c>
      <c r="D4" s="117">
        <v>61</v>
      </c>
      <c r="E4" s="117">
        <v>0</v>
      </c>
      <c r="F4" s="117">
        <v>0</v>
      </c>
      <c r="G4" s="117">
        <v>46098</v>
      </c>
      <c r="H4" s="117">
        <v>165</v>
      </c>
      <c r="I4" s="117">
        <v>0</v>
      </c>
      <c r="J4" s="117">
        <v>195</v>
      </c>
      <c r="K4" s="117">
        <v>0</v>
      </c>
      <c r="L4" s="117">
        <v>1</v>
      </c>
      <c r="M4" s="117">
        <v>0</v>
      </c>
      <c r="N4" s="117">
        <v>2</v>
      </c>
      <c r="O4" s="117">
        <v>0</v>
      </c>
      <c r="P4" s="117">
        <v>0</v>
      </c>
      <c r="Q4" s="117">
        <v>0</v>
      </c>
      <c r="R4" s="117">
        <v>0</v>
      </c>
      <c r="S4" s="117">
        <v>0</v>
      </c>
      <c r="T4" s="117">
        <v>0</v>
      </c>
      <c r="U4" s="117">
        <v>260</v>
      </c>
      <c r="V4" s="117">
        <v>557</v>
      </c>
      <c r="W4" s="117">
        <v>0</v>
      </c>
      <c r="X4" s="117">
        <v>0</v>
      </c>
      <c r="Y4" s="117">
        <v>0</v>
      </c>
      <c r="Z4" s="117">
        <v>75</v>
      </c>
      <c r="AA4" s="117">
        <v>0</v>
      </c>
      <c r="AB4" s="117">
        <v>1</v>
      </c>
      <c r="AC4" s="117">
        <v>9</v>
      </c>
      <c r="AD4" s="117">
        <v>0</v>
      </c>
      <c r="AE4" s="117">
        <v>11</v>
      </c>
      <c r="AF4" s="117">
        <v>646</v>
      </c>
      <c r="AG4" s="117">
        <v>1765</v>
      </c>
      <c r="AH4" s="117">
        <v>94</v>
      </c>
      <c r="AI4" s="117">
        <v>4</v>
      </c>
      <c r="AJ4" s="117">
        <v>5839</v>
      </c>
      <c r="AK4" s="117">
        <v>0</v>
      </c>
      <c r="AL4" s="33">
        <v>0</v>
      </c>
      <c r="AM4" s="63">
        <v>74625</v>
      </c>
      <c r="AN4" s="32">
        <v>462</v>
      </c>
      <c r="AO4" s="117">
        <v>26810</v>
      </c>
      <c r="AP4" s="117">
        <v>0</v>
      </c>
      <c r="AQ4" s="117">
        <v>0</v>
      </c>
      <c r="AR4" s="117">
        <v>2134</v>
      </c>
      <c r="AS4" s="117">
        <v>-214</v>
      </c>
      <c r="AT4" s="33">
        <v>29192</v>
      </c>
      <c r="AU4" s="63">
        <v>103817</v>
      </c>
      <c r="AV4" s="63">
        <v>68785</v>
      </c>
      <c r="AW4" s="63">
        <v>97977</v>
      </c>
      <c r="AX4" s="63">
        <v>172602</v>
      </c>
      <c r="AY4" s="63">
        <v>-31560</v>
      </c>
      <c r="AZ4" s="63">
        <v>66417</v>
      </c>
      <c r="BA4" s="63">
        <v>141042</v>
      </c>
      <c r="BB4" s="89"/>
      <c r="BC4" s="31">
        <v>26810</v>
      </c>
    </row>
    <row r="5" spans="1:55" ht="15" customHeight="1">
      <c r="A5" s="124">
        <v>2</v>
      </c>
      <c r="B5" s="41" t="s">
        <v>1</v>
      </c>
      <c r="C5" s="64">
        <v>23</v>
      </c>
      <c r="D5" s="89">
        <v>5692</v>
      </c>
      <c r="E5" s="89">
        <v>13</v>
      </c>
      <c r="F5" s="89">
        <v>2</v>
      </c>
      <c r="G5" s="89">
        <v>40</v>
      </c>
      <c r="H5" s="89">
        <v>0</v>
      </c>
      <c r="I5" s="89">
        <v>8444</v>
      </c>
      <c r="J5" s="89">
        <v>14</v>
      </c>
      <c r="K5" s="89">
        <v>0</v>
      </c>
      <c r="L5" s="89">
        <v>0</v>
      </c>
      <c r="M5" s="89">
        <v>0</v>
      </c>
      <c r="N5" s="89">
        <v>0</v>
      </c>
      <c r="O5" s="89">
        <v>0</v>
      </c>
      <c r="P5" s="89">
        <v>0</v>
      </c>
      <c r="Q5" s="89">
        <v>0</v>
      </c>
      <c r="R5" s="89">
        <v>0</v>
      </c>
      <c r="S5" s="89">
        <v>0</v>
      </c>
      <c r="T5" s="89">
        <v>1</v>
      </c>
      <c r="U5" s="89">
        <v>8</v>
      </c>
      <c r="V5" s="89">
        <v>17</v>
      </c>
      <c r="W5" s="89">
        <v>0</v>
      </c>
      <c r="X5" s="89">
        <v>0</v>
      </c>
      <c r="Y5" s="89">
        <v>0</v>
      </c>
      <c r="Z5" s="89">
        <v>0</v>
      </c>
      <c r="AA5" s="89">
        <v>0</v>
      </c>
      <c r="AB5" s="89">
        <v>0</v>
      </c>
      <c r="AC5" s="89">
        <v>0</v>
      </c>
      <c r="AD5" s="89">
        <v>0</v>
      </c>
      <c r="AE5" s="89">
        <v>1</v>
      </c>
      <c r="AF5" s="89">
        <v>18</v>
      </c>
      <c r="AG5" s="89">
        <v>46</v>
      </c>
      <c r="AH5" s="89">
        <v>0</v>
      </c>
      <c r="AI5" s="89">
        <v>0</v>
      </c>
      <c r="AJ5" s="89">
        <v>368</v>
      </c>
      <c r="AK5" s="89">
        <v>0</v>
      </c>
      <c r="AL5" s="41">
        <v>0</v>
      </c>
      <c r="AM5" s="60">
        <v>14687</v>
      </c>
      <c r="AN5" s="64">
        <v>29</v>
      </c>
      <c r="AO5" s="89">
        <v>1300</v>
      </c>
      <c r="AP5" s="89">
        <v>0</v>
      </c>
      <c r="AQ5" s="89">
        <v>0</v>
      </c>
      <c r="AR5" s="89">
        <v>0</v>
      </c>
      <c r="AS5" s="89">
        <v>2601</v>
      </c>
      <c r="AT5" s="41">
        <v>3930</v>
      </c>
      <c r="AU5" s="60">
        <v>18617</v>
      </c>
      <c r="AV5" s="60">
        <v>16757</v>
      </c>
      <c r="AW5" s="60">
        <v>20687</v>
      </c>
      <c r="AX5" s="60">
        <v>35374</v>
      </c>
      <c r="AY5" s="60">
        <v>-6844</v>
      </c>
      <c r="AZ5" s="60">
        <v>13843</v>
      </c>
      <c r="BA5" s="60">
        <v>28530</v>
      </c>
      <c r="BB5" s="89"/>
      <c r="BC5" s="31">
        <v>1300</v>
      </c>
    </row>
    <row r="6" spans="1:55" ht="15" customHeight="1">
      <c r="A6" s="124">
        <v>3</v>
      </c>
      <c r="B6" s="41" t="s">
        <v>2</v>
      </c>
      <c r="C6" s="64">
        <v>0</v>
      </c>
      <c r="D6" s="89">
        <v>0</v>
      </c>
      <c r="E6" s="89">
        <v>2368</v>
      </c>
      <c r="F6" s="89">
        <v>0</v>
      </c>
      <c r="G6" s="89">
        <v>16348</v>
      </c>
      <c r="H6" s="89">
        <v>0</v>
      </c>
      <c r="I6" s="89">
        <v>0</v>
      </c>
      <c r="J6" s="89">
        <v>5</v>
      </c>
      <c r="K6" s="89">
        <v>0</v>
      </c>
      <c r="L6" s="89">
        <v>0</v>
      </c>
      <c r="M6" s="89">
        <v>0</v>
      </c>
      <c r="N6" s="89">
        <v>0</v>
      </c>
      <c r="O6" s="89">
        <v>0</v>
      </c>
      <c r="P6" s="89">
        <v>0</v>
      </c>
      <c r="Q6" s="89">
        <v>0</v>
      </c>
      <c r="R6" s="89">
        <v>0</v>
      </c>
      <c r="S6" s="89">
        <v>0</v>
      </c>
      <c r="T6" s="89">
        <v>0</v>
      </c>
      <c r="U6" s="89">
        <v>33</v>
      </c>
      <c r="V6" s="89">
        <v>0</v>
      </c>
      <c r="W6" s="89">
        <v>0</v>
      </c>
      <c r="X6" s="89">
        <v>0</v>
      </c>
      <c r="Y6" s="89">
        <v>0</v>
      </c>
      <c r="Z6" s="89">
        <v>0</v>
      </c>
      <c r="AA6" s="89">
        <v>0</v>
      </c>
      <c r="AB6" s="89">
        <v>0</v>
      </c>
      <c r="AC6" s="89">
        <v>1</v>
      </c>
      <c r="AD6" s="89">
        <v>0</v>
      </c>
      <c r="AE6" s="89">
        <v>2</v>
      </c>
      <c r="AF6" s="89">
        <v>20</v>
      </c>
      <c r="AG6" s="89">
        <v>425</v>
      </c>
      <c r="AH6" s="89">
        <v>0</v>
      </c>
      <c r="AI6" s="89">
        <v>0</v>
      </c>
      <c r="AJ6" s="89">
        <v>1321</v>
      </c>
      <c r="AK6" s="89">
        <v>0</v>
      </c>
      <c r="AL6" s="41">
        <v>0</v>
      </c>
      <c r="AM6" s="60">
        <v>20523</v>
      </c>
      <c r="AN6" s="64">
        <v>133</v>
      </c>
      <c r="AO6" s="89">
        <v>2647</v>
      </c>
      <c r="AP6" s="89">
        <v>0</v>
      </c>
      <c r="AQ6" s="89">
        <v>0</v>
      </c>
      <c r="AR6" s="89">
        <v>0</v>
      </c>
      <c r="AS6" s="89">
        <v>111</v>
      </c>
      <c r="AT6" s="41">
        <v>2891</v>
      </c>
      <c r="AU6" s="60">
        <v>23414</v>
      </c>
      <c r="AV6" s="60">
        <v>31519</v>
      </c>
      <c r="AW6" s="60">
        <v>34410</v>
      </c>
      <c r="AX6" s="60">
        <v>54933</v>
      </c>
      <c r="AY6" s="60">
        <v>-13545</v>
      </c>
      <c r="AZ6" s="60">
        <v>20865</v>
      </c>
      <c r="BA6" s="60">
        <v>41388</v>
      </c>
      <c r="BB6" s="89"/>
      <c r="BC6" s="31">
        <v>2647</v>
      </c>
    </row>
    <row r="7" spans="1:55" ht="15" customHeight="1">
      <c r="A7" s="124">
        <v>6</v>
      </c>
      <c r="B7" s="41" t="s">
        <v>3</v>
      </c>
      <c r="C7" s="64">
        <v>0</v>
      </c>
      <c r="D7" s="89">
        <v>5</v>
      </c>
      <c r="E7" s="89">
        <v>0</v>
      </c>
      <c r="F7" s="89">
        <v>146</v>
      </c>
      <c r="G7" s="89">
        <v>69</v>
      </c>
      <c r="H7" s="89">
        <v>2</v>
      </c>
      <c r="I7" s="89">
        <v>257</v>
      </c>
      <c r="J7" s="89">
        <v>2857</v>
      </c>
      <c r="K7" s="89">
        <v>339211</v>
      </c>
      <c r="L7" s="89">
        <v>11656</v>
      </c>
      <c r="M7" s="89">
        <v>148443</v>
      </c>
      <c r="N7" s="89">
        <v>261144</v>
      </c>
      <c r="O7" s="89">
        <v>11</v>
      </c>
      <c r="P7" s="89">
        <v>7</v>
      </c>
      <c r="Q7" s="89">
        <v>20</v>
      </c>
      <c r="R7" s="89">
        <v>1</v>
      </c>
      <c r="S7" s="89">
        <v>2</v>
      </c>
      <c r="T7" s="89">
        <v>36</v>
      </c>
      <c r="U7" s="89">
        <v>18</v>
      </c>
      <c r="V7" s="89">
        <v>3330</v>
      </c>
      <c r="W7" s="89">
        <v>109820</v>
      </c>
      <c r="X7" s="89">
        <v>0</v>
      </c>
      <c r="Y7" s="89">
        <v>0</v>
      </c>
      <c r="Z7" s="89">
        <v>1</v>
      </c>
      <c r="AA7" s="89">
        <v>0</v>
      </c>
      <c r="AB7" s="89">
        <v>0</v>
      </c>
      <c r="AC7" s="89">
        <v>0</v>
      </c>
      <c r="AD7" s="89">
        <v>0</v>
      </c>
      <c r="AE7" s="89">
        <v>3</v>
      </c>
      <c r="AF7" s="89">
        <v>4</v>
      </c>
      <c r="AG7" s="89">
        <v>8</v>
      </c>
      <c r="AH7" s="89">
        <v>3</v>
      </c>
      <c r="AI7" s="89">
        <v>3</v>
      </c>
      <c r="AJ7" s="89">
        <v>9</v>
      </c>
      <c r="AK7" s="89">
        <v>0</v>
      </c>
      <c r="AL7" s="41">
        <v>8</v>
      </c>
      <c r="AM7" s="60">
        <v>877074</v>
      </c>
      <c r="AN7" s="64">
        <v>-49</v>
      </c>
      <c r="AO7" s="89">
        <v>-56</v>
      </c>
      <c r="AP7" s="89">
        <v>0</v>
      </c>
      <c r="AQ7" s="89">
        <v>0</v>
      </c>
      <c r="AR7" s="89">
        <v>0</v>
      </c>
      <c r="AS7" s="89">
        <v>-666</v>
      </c>
      <c r="AT7" s="41">
        <v>-771</v>
      </c>
      <c r="AU7" s="60">
        <v>876303</v>
      </c>
      <c r="AV7" s="60">
        <v>25663</v>
      </c>
      <c r="AW7" s="60">
        <v>24892</v>
      </c>
      <c r="AX7" s="60">
        <v>901966</v>
      </c>
      <c r="AY7" s="60">
        <v>-871927</v>
      </c>
      <c r="AZ7" s="60">
        <v>-847035</v>
      </c>
      <c r="BA7" s="60">
        <v>30039</v>
      </c>
      <c r="BB7" s="89"/>
      <c r="BC7" s="31">
        <v>-56</v>
      </c>
    </row>
    <row r="8" spans="1:55" ht="15" customHeight="1">
      <c r="A8" s="125">
        <v>11</v>
      </c>
      <c r="B8" s="42" t="s">
        <v>4</v>
      </c>
      <c r="C8" s="70">
        <v>17250</v>
      </c>
      <c r="D8" s="90">
        <v>773</v>
      </c>
      <c r="E8" s="90">
        <v>6061</v>
      </c>
      <c r="F8" s="90">
        <v>0</v>
      </c>
      <c r="G8" s="90">
        <v>33206</v>
      </c>
      <c r="H8" s="90">
        <v>12</v>
      </c>
      <c r="I8" s="90">
        <v>81</v>
      </c>
      <c r="J8" s="90">
        <v>723</v>
      </c>
      <c r="K8" s="90">
        <v>2</v>
      </c>
      <c r="L8" s="90">
        <v>49</v>
      </c>
      <c r="M8" s="90">
        <v>0</v>
      </c>
      <c r="N8" s="90">
        <v>0</v>
      </c>
      <c r="O8" s="90">
        <v>0</v>
      </c>
      <c r="P8" s="90">
        <v>0</v>
      </c>
      <c r="Q8" s="90">
        <v>0</v>
      </c>
      <c r="R8" s="90">
        <v>0</v>
      </c>
      <c r="S8" s="90">
        <v>0</v>
      </c>
      <c r="T8" s="90">
        <v>0</v>
      </c>
      <c r="U8" s="90">
        <v>114</v>
      </c>
      <c r="V8" s="90">
        <v>12</v>
      </c>
      <c r="W8" s="90">
        <v>0</v>
      </c>
      <c r="X8" s="90">
        <v>0</v>
      </c>
      <c r="Y8" s="90">
        <v>0</v>
      </c>
      <c r="Z8" s="90">
        <v>82</v>
      </c>
      <c r="AA8" s="90">
        <v>0</v>
      </c>
      <c r="AB8" s="90">
        <v>0</v>
      </c>
      <c r="AC8" s="90">
        <v>43</v>
      </c>
      <c r="AD8" s="90">
        <v>0</v>
      </c>
      <c r="AE8" s="90">
        <v>120</v>
      </c>
      <c r="AF8" s="90">
        <v>1778</v>
      </c>
      <c r="AG8" s="90">
        <v>6624</v>
      </c>
      <c r="AH8" s="90">
        <v>65</v>
      </c>
      <c r="AI8" s="90">
        <v>2</v>
      </c>
      <c r="AJ8" s="90">
        <v>42929</v>
      </c>
      <c r="AK8" s="90">
        <v>0</v>
      </c>
      <c r="AL8" s="42">
        <v>110</v>
      </c>
      <c r="AM8" s="68">
        <v>110036</v>
      </c>
      <c r="AN8" s="70">
        <v>8003</v>
      </c>
      <c r="AO8" s="90">
        <v>234705</v>
      </c>
      <c r="AP8" s="90">
        <v>0</v>
      </c>
      <c r="AQ8" s="90">
        <v>0</v>
      </c>
      <c r="AR8" s="90">
        <v>0</v>
      </c>
      <c r="AS8" s="90">
        <v>-1304</v>
      </c>
      <c r="AT8" s="42">
        <v>241404</v>
      </c>
      <c r="AU8" s="68">
        <v>351440</v>
      </c>
      <c r="AV8" s="68">
        <v>202356</v>
      </c>
      <c r="AW8" s="68">
        <v>443760</v>
      </c>
      <c r="AX8" s="68">
        <v>553796</v>
      </c>
      <c r="AY8" s="68">
        <v>-261378</v>
      </c>
      <c r="AZ8" s="68">
        <v>182382</v>
      </c>
      <c r="BA8" s="68">
        <v>292418</v>
      </c>
      <c r="BB8" s="89"/>
      <c r="BC8" s="31">
        <v>234705</v>
      </c>
    </row>
    <row r="9" spans="1:55" ht="15" customHeight="1">
      <c r="A9" s="124">
        <v>15</v>
      </c>
      <c r="B9" s="41" t="s">
        <v>5</v>
      </c>
      <c r="C9" s="64">
        <v>572</v>
      </c>
      <c r="D9" s="89">
        <v>55</v>
      </c>
      <c r="E9" s="89">
        <v>629</v>
      </c>
      <c r="F9" s="89">
        <v>99</v>
      </c>
      <c r="G9" s="89">
        <v>159</v>
      </c>
      <c r="H9" s="89">
        <v>4718</v>
      </c>
      <c r="I9" s="89">
        <v>351</v>
      </c>
      <c r="J9" s="89">
        <v>266</v>
      </c>
      <c r="K9" s="89">
        <v>20</v>
      </c>
      <c r="L9" s="89">
        <v>166</v>
      </c>
      <c r="M9" s="89">
        <v>283</v>
      </c>
      <c r="N9" s="89">
        <v>99</v>
      </c>
      <c r="O9" s="89">
        <v>59</v>
      </c>
      <c r="P9" s="89">
        <v>265</v>
      </c>
      <c r="Q9" s="89">
        <v>1176</v>
      </c>
      <c r="R9" s="89">
        <v>63</v>
      </c>
      <c r="S9" s="89">
        <v>210</v>
      </c>
      <c r="T9" s="89">
        <v>1512</v>
      </c>
      <c r="U9" s="89">
        <v>571</v>
      </c>
      <c r="V9" s="89">
        <v>1378</v>
      </c>
      <c r="W9" s="89">
        <v>36</v>
      </c>
      <c r="X9" s="89">
        <v>37</v>
      </c>
      <c r="Y9" s="89">
        <v>85</v>
      </c>
      <c r="Z9" s="89">
        <v>2455</v>
      </c>
      <c r="AA9" s="89">
        <v>327</v>
      </c>
      <c r="AB9" s="89">
        <v>10</v>
      </c>
      <c r="AC9" s="89">
        <v>1405</v>
      </c>
      <c r="AD9" s="89">
        <v>156</v>
      </c>
      <c r="AE9" s="89">
        <v>1206</v>
      </c>
      <c r="AF9" s="89">
        <v>78</v>
      </c>
      <c r="AG9" s="89">
        <v>2356</v>
      </c>
      <c r="AH9" s="89">
        <v>1188</v>
      </c>
      <c r="AI9" s="89">
        <v>629</v>
      </c>
      <c r="AJ9" s="89">
        <v>1801</v>
      </c>
      <c r="AK9" s="89">
        <v>221</v>
      </c>
      <c r="AL9" s="41">
        <v>18</v>
      </c>
      <c r="AM9" s="60">
        <v>24659</v>
      </c>
      <c r="AN9" s="64">
        <v>1014</v>
      </c>
      <c r="AO9" s="89">
        <v>43607</v>
      </c>
      <c r="AP9" s="89">
        <v>0</v>
      </c>
      <c r="AQ9" s="89">
        <v>8</v>
      </c>
      <c r="AR9" s="89">
        <v>3025</v>
      </c>
      <c r="AS9" s="89">
        <v>4402</v>
      </c>
      <c r="AT9" s="41">
        <v>52056</v>
      </c>
      <c r="AU9" s="60">
        <v>76715</v>
      </c>
      <c r="AV9" s="60">
        <v>12155</v>
      </c>
      <c r="AW9" s="60">
        <v>64211</v>
      </c>
      <c r="AX9" s="60">
        <v>88870</v>
      </c>
      <c r="AY9" s="60">
        <v>-69890</v>
      </c>
      <c r="AZ9" s="60">
        <v>-5679</v>
      </c>
      <c r="BA9" s="60">
        <v>18980</v>
      </c>
      <c r="BB9" s="89"/>
      <c r="BC9" s="31">
        <v>43607</v>
      </c>
    </row>
    <row r="10" spans="1:55" ht="15" customHeight="1">
      <c r="A10" s="124">
        <v>16</v>
      </c>
      <c r="B10" s="41" t="s">
        <v>6</v>
      </c>
      <c r="C10" s="64">
        <v>3688</v>
      </c>
      <c r="D10" s="89">
        <v>246</v>
      </c>
      <c r="E10" s="89">
        <v>188</v>
      </c>
      <c r="F10" s="89">
        <v>52</v>
      </c>
      <c r="G10" s="89">
        <v>5493</v>
      </c>
      <c r="H10" s="89">
        <v>136</v>
      </c>
      <c r="I10" s="89">
        <v>14778</v>
      </c>
      <c r="J10" s="89">
        <v>2581</v>
      </c>
      <c r="K10" s="89">
        <v>13</v>
      </c>
      <c r="L10" s="89">
        <v>1802</v>
      </c>
      <c r="M10" s="89">
        <v>194</v>
      </c>
      <c r="N10" s="89">
        <v>249</v>
      </c>
      <c r="O10" s="89">
        <v>113</v>
      </c>
      <c r="P10" s="89">
        <v>762</v>
      </c>
      <c r="Q10" s="89">
        <v>741</v>
      </c>
      <c r="R10" s="89">
        <v>204</v>
      </c>
      <c r="S10" s="89">
        <v>1019</v>
      </c>
      <c r="T10" s="89">
        <v>2230</v>
      </c>
      <c r="U10" s="89">
        <v>2649</v>
      </c>
      <c r="V10" s="89">
        <v>20597</v>
      </c>
      <c r="W10" s="89">
        <v>1158</v>
      </c>
      <c r="X10" s="89">
        <v>119</v>
      </c>
      <c r="Y10" s="89">
        <v>152</v>
      </c>
      <c r="Z10" s="89">
        <v>4594</v>
      </c>
      <c r="AA10" s="89">
        <v>1043</v>
      </c>
      <c r="AB10" s="89">
        <v>244</v>
      </c>
      <c r="AC10" s="89">
        <v>1149</v>
      </c>
      <c r="AD10" s="89">
        <v>3166</v>
      </c>
      <c r="AE10" s="89">
        <v>459</v>
      </c>
      <c r="AF10" s="89">
        <v>1324</v>
      </c>
      <c r="AG10" s="89">
        <v>4375</v>
      </c>
      <c r="AH10" s="89">
        <v>838</v>
      </c>
      <c r="AI10" s="89">
        <v>1453</v>
      </c>
      <c r="AJ10" s="89">
        <v>2165</v>
      </c>
      <c r="AK10" s="89">
        <v>4894</v>
      </c>
      <c r="AL10" s="41">
        <v>42</v>
      </c>
      <c r="AM10" s="60">
        <v>84910</v>
      </c>
      <c r="AN10" s="64">
        <v>661</v>
      </c>
      <c r="AO10" s="89">
        <v>3341</v>
      </c>
      <c r="AP10" s="89">
        <v>10</v>
      </c>
      <c r="AQ10" s="89">
        <v>149</v>
      </c>
      <c r="AR10" s="89">
        <v>3830</v>
      </c>
      <c r="AS10" s="89">
        <v>322</v>
      </c>
      <c r="AT10" s="41">
        <v>8313</v>
      </c>
      <c r="AU10" s="60">
        <v>93223</v>
      </c>
      <c r="AV10" s="60">
        <v>54908</v>
      </c>
      <c r="AW10" s="60">
        <v>63221</v>
      </c>
      <c r="AX10" s="60">
        <v>148131</v>
      </c>
      <c r="AY10" s="60">
        <v>-81790</v>
      </c>
      <c r="AZ10" s="60">
        <v>-18569</v>
      </c>
      <c r="BA10" s="60">
        <v>66341</v>
      </c>
      <c r="BB10" s="89"/>
      <c r="BC10" s="31">
        <v>3341</v>
      </c>
    </row>
    <row r="11" spans="1:55" ht="15" customHeight="1">
      <c r="A11" s="124">
        <v>20</v>
      </c>
      <c r="B11" s="41" t="s">
        <v>7</v>
      </c>
      <c r="C11" s="64">
        <v>8469</v>
      </c>
      <c r="D11" s="89">
        <v>11</v>
      </c>
      <c r="E11" s="89">
        <v>739</v>
      </c>
      <c r="F11" s="89">
        <v>711</v>
      </c>
      <c r="G11" s="89">
        <v>1679</v>
      </c>
      <c r="H11" s="89">
        <v>1820</v>
      </c>
      <c r="I11" s="89">
        <v>1462</v>
      </c>
      <c r="J11" s="89">
        <v>306217</v>
      </c>
      <c r="K11" s="89">
        <v>377</v>
      </c>
      <c r="L11" s="89">
        <v>1274</v>
      </c>
      <c r="M11" s="89">
        <v>3673</v>
      </c>
      <c r="N11" s="89">
        <v>1407</v>
      </c>
      <c r="O11" s="89">
        <v>496</v>
      </c>
      <c r="P11" s="89">
        <v>2714</v>
      </c>
      <c r="Q11" s="89">
        <v>3394</v>
      </c>
      <c r="R11" s="89">
        <v>283</v>
      </c>
      <c r="S11" s="89">
        <v>3178</v>
      </c>
      <c r="T11" s="89">
        <v>7435</v>
      </c>
      <c r="U11" s="89">
        <v>16086</v>
      </c>
      <c r="V11" s="89">
        <v>2370</v>
      </c>
      <c r="W11" s="89">
        <v>160</v>
      </c>
      <c r="X11" s="89">
        <v>354</v>
      </c>
      <c r="Y11" s="89">
        <v>628</v>
      </c>
      <c r="Z11" s="89">
        <v>6</v>
      </c>
      <c r="AA11" s="89">
        <v>4</v>
      </c>
      <c r="AB11" s="89">
        <v>18</v>
      </c>
      <c r="AC11" s="89">
        <v>170</v>
      </c>
      <c r="AD11" s="89">
        <v>287</v>
      </c>
      <c r="AE11" s="89">
        <v>332</v>
      </c>
      <c r="AF11" s="89">
        <v>707</v>
      </c>
      <c r="AG11" s="89">
        <v>92564</v>
      </c>
      <c r="AH11" s="89">
        <v>110</v>
      </c>
      <c r="AI11" s="89">
        <v>1160</v>
      </c>
      <c r="AJ11" s="89">
        <v>2103</v>
      </c>
      <c r="AK11" s="89">
        <v>106</v>
      </c>
      <c r="AL11" s="41">
        <v>262</v>
      </c>
      <c r="AM11" s="60">
        <v>462766</v>
      </c>
      <c r="AN11" s="64">
        <v>1588</v>
      </c>
      <c r="AO11" s="89">
        <v>21495</v>
      </c>
      <c r="AP11" s="89">
        <v>0</v>
      </c>
      <c r="AQ11" s="89">
        <v>0</v>
      </c>
      <c r="AR11" s="89">
        <v>0</v>
      </c>
      <c r="AS11" s="89">
        <v>-2876</v>
      </c>
      <c r="AT11" s="41">
        <v>20207</v>
      </c>
      <c r="AU11" s="60">
        <v>482973</v>
      </c>
      <c r="AV11" s="60">
        <v>581469</v>
      </c>
      <c r="AW11" s="60">
        <v>601676</v>
      </c>
      <c r="AX11" s="60">
        <v>1064442</v>
      </c>
      <c r="AY11" s="60">
        <v>-323387</v>
      </c>
      <c r="AZ11" s="60">
        <v>278289</v>
      </c>
      <c r="BA11" s="60">
        <v>741055</v>
      </c>
      <c r="BB11" s="89"/>
      <c r="BC11" s="31">
        <v>21495</v>
      </c>
    </row>
    <row r="12" spans="1:55" ht="15" customHeight="1">
      <c r="A12" s="124">
        <v>21</v>
      </c>
      <c r="B12" s="41" t="s">
        <v>8</v>
      </c>
      <c r="C12" s="64">
        <v>1059</v>
      </c>
      <c r="D12" s="89">
        <v>378</v>
      </c>
      <c r="E12" s="89">
        <v>1421</v>
      </c>
      <c r="F12" s="89">
        <v>642</v>
      </c>
      <c r="G12" s="89">
        <v>671</v>
      </c>
      <c r="H12" s="89">
        <v>62</v>
      </c>
      <c r="I12" s="89">
        <v>246</v>
      </c>
      <c r="J12" s="89">
        <v>180097</v>
      </c>
      <c r="K12" s="89">
        <v>31345</v>
      </c>
      <c r="L12" s="89">
        <v>2018</v>
      </c>
      <c r="M12" s="89">
        <v>57567</v>
      </c>
      <c r="N12" s="89">
        <v>1335</v>
      </c>
      <c r="O12" s="89">
        <v>130</v>
      </c>
      <c r="P12" s="89">
        <v>153</v>
      </c>
      <c r="Q12" s="89">
        <v>366</v>
      </c>
      <c r="R12" s="89">
        <v>24</v>
      </c>
      <c r="S12" s="89">
        <v>32</v>
      </c>
      <c r="T12" s="89">
        <v>687</v>
      </c>
      <c r="U12" s="89">
        <v>377</v>
      </c>
      <c r="V12" s="89">
        <v>7275</v>
      </c>
      <c r="W12" s="89">
        <v>21251</v>
      </c>
      <c r="X12" s="89">
        <v>490</v>
      </c>
      <c r="Y12" s="89">
        <v>511</v>
      </c>
      <c r="Z12" s="89">
        <v>939</v>
      </c>
      <c r="AA12" s="89">
        <v>110</v>
      </c>
      <c r="AB12" s="89">
        <v>189</v>
      </c>
      <c r="AC12" s="89">
        <v>52003</v>
      </c>
      <c r="AD12" s="89">
        <v>186</v>
      </c>
      <c r="AE12" s="89">
        <v>3921</v>
      </c>
      <c r="AF12" s="89">
        <v>602</v>
      </c>
      <c r="AG12" s="89">
        <v>1685</v>
      </c>
      <c r="AH12" s="89">
        <v>161</v>
      </c>
      <c r="AI12" s="89">
        <v>678</v>
      </c>
      <c r="AJ12" s="89">
        <v>1907</v>
      </c>
      <c r="AK12" s="89">
        <v>0</v>
      </c>
      <c r="AL12" s="41">
        <v>701</v>
      </c>
      <c r="AM12" s="60">
        <v>371219</v>
      </c>
      <c r="AN12" s="64">
        <v>145</v>
      </c>
      <c r="AO12" s="89">
        <v>53433</v>
      </c>
      <c r="AP12" s="89">
        <v>0</v>
      </c>
      <c r="AQ12" s="89">
        <v>0</v>
      </c>
      <c r="AR12" s="89">
        <v>0</v>
      </c>
      <c r="AS12" s="89">
        <v>-4395</v>
      </c>
      <c r="AT12" s="41">
        <v>49183</v>
      </c>
      <c r="AU12" s="60">
        <v>420402</v>
      </c>
      <c r="AV12" s="60">
        <v>416406</v>
      </c>
      <c r="AW12" s="60">
        <v>465589</v>
      </c>
      <c r="AX12" s="60">
        <v>836808</v>
      </c>
      <c r="AY12" s="60">
        <v>-281191</v>
      </c>
      <c r="AZ12" s="60">
        <v>184398</v>
      </c>
      <c r="BA12" s="60">
        <v>555617</v>
      </c>
      <c r="BB12" s="89"/>
      <c r="BC12" s="31">
        <v>53433</v>
      </c>
    </row>
    <row r="13" spans="1:55" ht="15" customHeight="1">
      <c r="A13" s="125">
        <v>25</v>
      </c>
      <c r="B13" s="42" t="s">
        <v>9</v>
      </c>
      <c r="C13" s="70">
        <v>347</v>
      </c>
      <c r="D13" s="90">
        <v>21</v>
      </c>
      <c r="E13" s="90">
        <v>1</v>
      </c>
      <c r="F13" s="90">
        <v>5</v>
      </c>
      <c r="G13" s="90">
        <v>1974</v>
      </c>
      <c r="H13" s="90">
        <v>20</v>
      </c>
      <c r="I13" s="90">
        <v>203</v>
      </c>
      <c r="J13" s="90">
        <v>1747</v>
      </c>
      <c r="K13" s="90">
        <v>50</v>
      </c>
      <c r="L13" s="90">
        <v>5526</v>
      </c>
      <c r="M13" s="90">
        <v>4888</v>
      </c>
      <c r="N13" s="90">
        <v>443</v>
      </c>
      <c r="O13" s="90">
        <v>180</v>
      </c>
      <c r="P13" s="90">
        <v>2718</v>
      </c>
      <c r="Q13" s="90">
        <v>5099</v>
      </c>
      <c r="R13" s="90">
        <v>191</v>
      </c>
      <c r="S13" s="90">
        <v>1134</v>
      </c>
      <c r="T13" s="90">
        <v>3413</v>
      </c>
      <c r="U13" s="90">
        <v>336</v>
      </c>
      <c r="V13" s="90">
        <v>25085</v>
      </c>
      <c r="W13" s="90">
        <v>13</v>
      </c>
      <c r="X13" s="90">
        <v>183</v>
      </c>
      <c r="Y13" s="90">
        <v>22</v>
      </c>
      <c r="Z13" s="90">
        <v>121</v>
      </c>
      <c r="AA13" s="90">
        <v>2</v>
      </c>
      <c r="AB13" s="90">
        <v>38</v>
      </c>
      <c r="AC13" s="90">
        <v>37</v>
      </c>
      <c r="AD13" s="90">
        <v>1</v>
      </c>
      <c r="AE13" s="90">
        <v>62</v>
      </c>
      <c r="AF13" s="90">
        <v>506</v>
      </c>
      <c r="AG13" s="90">
        <v>594</v>
      </c>
      <c r="AH13" s="90">
        <v>22</v>
      </c>
      <c r="AI13" s="90">
        <v>197</v>
      </c>
      <c r="AJ13" s="90">
        <v>523</v>
      </c>
      <c r="AK13" s="90">
        <v>57</v>
      </c>
      <c r="AL13" s="42">
        <v>171</v>
      </c>
      <c r="AM13" s="68">
        <v>55930</v>
      </c>
      <c r="AN13" s="70">
        <v>109</v>
      </c>
      <c r="AO13" s="90">
        <v>1012</v>
      </c>
      <c r="AP13" s="90">
        <v>0</v>
      </c>
      <c r="AQ13" s="90">
        <v>0</v>
      </c>
      <c r="AR13" s="90">
        <v>0</v>
      </c>
      <c r="AS13" s="90">
        <v>27</v>
      </c>
      <c r="AT13" s="42">
        <v>1148</v>
      </c>
      <c r="AU13" s="68">
        <v>57078</v>
      </c>
      <c r="AV13" s="68">
        <v>66406</v>
      </c>
      <c r="AW13" s="68">
        <v>67554</v>
      </c>
      <c r="AX13" s="68">
        <v>123484</v>
      </c>
      <c r="AY13" s="68">
        <v>-30705</v>
      </c>
      <c r="AZ13" s="68">
        <v>36849</v>
      </c>
      <c r="BA13" s="68">
        <v>92779</v>
      </c>
      <c r="BB13" s="89"/>
      <c r="BC13" s="31">
        <v>1012</v>
      </c>
    </row>
    <row r="14" spans="1:55" ht="15" customHeight="1">
      <c r="A14" s="124">
        <v>26</v>
      </c>
      <c r="B14" s="41" t="s">
        <v>10</v>
      </c>
      <c r="C14" s="64">
        <v>5</v>
      </c>
      <c r="D14" s="89">
        <v>1</v>
      </c>
      <c r="E14" s="89">
        <v>17</v>
      </c>
      <c r="F14" s="89">
        <v>35</v>
      </c>
      <c r="G14" s="89">
        <v>0</v>
      </c>
      <c r="H14" s="89">
        <v>7</v>
      </c>
      <c r="I14" s="89">
        <v>365</v>
      </c>
      <c r="J14" s="89">
        <v>1</v>
      </c>
      <c r="K14" s="89">
        <v>0</v>
      </c>
      <c r="L14" s="89">
        <v>614</v>
      </c>
      <c r="M14" s="89">
        <v>708294</v>
      </c>
      <c r="N14" s="89">
        <v>138</v>
      </c>
      <c r="O14" s="89">
        <v>13179</v>
      </c>
      <c r="P14" s="89">
        <v>11518</v>
      </c>
      <c r="Q14" s="89">
        <v>178</v>
      </c>
      <c r="R14" s="89">
        <v>1348</v>
      </c>
      <c r="S14" s="89">
        <v>4097</v>
      </c>
      <c r="T14" s="89">
        <v>55592</v>
      </c>
      <c r="U14" s="89">
        <v>276</v>
      </c>
      <c r="V14" s="89">
        <v>10859</v>
      </c>
      <c r="W14" s="89">
        <v>0</v>
      </c>
      <c r="X14" s="89">
        <v>1</v>
      </c>
      <c r="Y14" s="89">
        <v>0</v>
      </c>
      <c r="Z14" s="89">
        <v>0</v>
      </c>
      <c r="AA14" s="89">
        <v>0</v>
      </c>
      <c r="AB14" s="89">
        <v>0</v>
      </c>
      <c r="AC14" s="89">
        <v>5</v>
      </c>
      <c r="AD14" s="89">
        <v>0</v>
      </c>
      <c r="AE14" s="89">
        <v>11</v>
      </c>
      <c r="AF14" s="89">
        <v>0</v>
      </c>
      <c r="AG14" s="89">
        <v>2</v>
      </c>
      <c r="AH14" s="89">
        <v>0</v>
      </c>
      <c r="AI14" s="89">
        <v>35</v>
      </c>
      <c r="AJ14" s="89">
        <v>7</v>
      </c>
      <c r="AK14" s="89">
        <v>0</v>
      </c>
      <c r="AL14" s="41">
        <v>176</v>
      </c>
      <c r="AM14" s="60">
        <v>806761</v>
      </c>
      <c r="AN14" s="64">
        <v>0</v>
      </c>
      <c r="AO14" s="89">
        <v>-315</v>
      </c>
      <c r="AP14" s="89">
        <v>0</v>
      </c>
      <c r="AQ14" s="89">
        <v>-244</v>
      </c>
      <c r="AR14" s="89">
        <v>-1364</v>
      </c>
      <c r="AS14" s="89">
        <v>9974</v>
      </c>
      <c r="AT14" s="41">
        <v>8051</v>
      </c>
      <c r="AU14" s="60">
        <v>814812</v>
      </c>
      <c r="AV14" s="60">
        <v>765447</v>
      </c>
      <c r="AW14" s="60">
        <v>773498</v>
      </c>
      <c r="AX14" s="60">
        <v>1580259</v>
      </c>
      <c r="AY14" s="60">
        <v>-186432</v>
      </c>
      <c r="AZ14" s="60">
        <v>587066</v>
      </c>
      <c r="BA14" s="60">
        <v>1393827</v>
      </c>
      <c r="BB14" s="89"/>
      <c r="BC14" s="31">
        <v>-315</v>
      </c>
    </row>
    <row r="15" spans="1:55" ht="15" customHeight="1">
      <c r="A15" s="124">
        <v>27</v>
      </c>
      <c r="B15" s="41" t="s">
        <v>11</v>
      </c>
      <c r="C15" s="64">
        <v>0</v>
      </c>
      <c r="D15" s="89">
        <v>0</v>
      </c>
      <c r="E15" s="89">
        <v>0</v>
      </c>
      <c r="F15" s="89">
        <v>21</v>
      </c>
      <c r="G15" s="89">
        <v>299</v>
      </c>
      <c r="H15" s="89">
        <v>0</v>
      </c>
      <c r="I15" s="89">
        <v>109</v>
      </c>
      <c r="J15" s="89">
        <v>1372</v>
      </c>
      <c r="K15" s="89">
        <v>6</v>
      </c>
      <c r="L15" s="89">
        <v>929</v>
      </c>
      <c r="M15" s="89">
        <v>2411</v>
      </c>
      <c r="N15" s="89">
        <v>42110</v>
      </c>
      <c r="O15" s="89">
        <v>2733</v>
      </c>
      <c r="P15" s="89">
        <v>5460</v>
      </c>
      <c r="Q15" s="89">
        <v>8379</v>
      </c>
      <c r="R15" s="89">
        <v>1495</v>
      </c>
      <c r="S15" s="89">
        <v>9519</v>
      </c>
      <c r="T15" s="89">
        <v>10871</v>
      </c>
      <c r="U15" s="89">
        <v>345</v>
      </c>
      <c r="V15" s="89">
        <v>4454</v>
      </c>
      <c r="W15" s="89">
        <v>80</v>
      </c>
      <c r="X15" s="89">
        <v>10</v>
      </c>
      <c r="Y15" s="89">
        <v>0</v>
      </c>
      <c r="Z15" s="89">
        <v>7</v>
      </c>
      <c r="AA15" s="89">
        <v>0</v>
      </c>
      <c r="AB15" s="89">
        <v>0</v>
      </c>
      <c r="AC15" s="89">
        <v>20</v>
      </c>
      <c r="AD15" s="89">
        <v>21</v>
      </c>
      <c r="AE15" s="89">
        <v>74</v>
      </c>
      <c r="AF15" s="89">
        <v>5</v>
      </c>
      <c r="AG15" s="89">
        <v>899</v>
      </c>
      <c r="AH15" s="89">
        <v>10</v>
      </c>
      <c r="AI15" s="89">
        <v>109</v>
      </c>
      <c r="AJ15" s="89">
        <v>136</v>
      </c>
      <c r="AK15" s="89">
        <v>11</v>
      </c>
      <c r="AL15" s="41">
        <v>138</v>
      </c>
      <c r="AM15" s="60">
        <v>92033</v>
      </c>
      <c r="AN15" s="64">
        <v>12</v>
      </c>
      <c r="AO15" s="89">
        <v>-1</v>
      </c>
      <c r="AP15" s="89">
        <v>0</v>
      </c>
      <c r="AQ15" s="89">
        <v>0</v>
      </c>
      <c r="AR15" s="89">
        <v>-1663</v>
      </c>
      <c r="AS15" s="89">
        <v>-2011</v>
      </c>
      <c r="AT15" s="41">
        <v>-3663</v>
      </c>
      <c r="AU15" s="60">
        <v>88370</v>
      </c>
      <c r="AV15" s="60">
        <v>490930</v>
      </c>
      <c r="AW15" s="60">
        <v>487267</v>
      </c>
      <c r="AX15" s="60">
        <v>579300</v>
      </c>
      <c r="AY15" s="60">
        <v>-70020</v>
      </c>
      <c r="AZ15" s="60">
        <v>417247</v>
      </c>
      <c r="BA15" s="60">
        <v>509280</v>
      </c>
      <c r="BB15" s="89"/>
      <c r="BC15" s="31">
        <v>-1</v>
      </c>
    </row>
    <row r="16" spans="1:55" ht="15" customHeight="1">
      <c r="A16" s="124">
        <v>28</v>
      </c>
      <c r="B16" s="41" t="s">
        <v>12</v>
      </c>
      <c r="C16" s="64">
        <v>187</v>
      </c>
      <c r="D16" s="89">
        <v>16</v>
      </c>
      <c r="E16" s="89">
        <v>82</v>
      </c>
      <c r="F16" s="89">
        <v>391</v>
      </c>
      <c r="G16" s="89">
        <v>6022</v>
      </c>
      <c r="H16" s="89">
        <v>36</v>
      </c>
      <c r="I16" s="89">
        <v>752</v>
      </c>
      <c r="J16" s="89">
        <v>1904</v>
      </c>
      <c r="K16" s="89">
        <v>328</v>
      </c>
      <c r="L16" s="89">
        <v>731</v>
      </c>
      <c r="M16" s="89">
        <v>121</v>
      </c>
      <c r="N16" s="89">
        <v>157</v>
      </c>
      <c r="O16" s="89">
        <v>3037</v>
      </c>
      <c r="P16" s="89">
        <v>5014</v>
      </c>
      <c r="Q16" s="89">
        <v>2922</v>
      </c>
      <c r="R16" s="89">
        <v>995</v>
      </c>
      <c r="S16" s="89">
        <v>5422</v>
      </c>
      <c r="T16" s="89">
        <v>10528</v>
      </c>
      <c r="U16" s="89">
        <v>869</v>
      </c>
      <c r="V16" s="89">
        <v>42066</v>
      </c>
      <c r="W16" s="89">
        <v>116</v>
      </c>
      <c r="X16" s="89">
        <v>30</v>
      </c>
      <c r="Y16" s="89">
        <v>7</v>
      </c>
      <c r="Z16" s="89">
        <v>1622</v>
      </c>
      <c r="AA16" s="89">
        <v>27</v>
      </c>
      <c r="AB16" s="89">
        <v>174</v>
      </c>
      <c r="AC16" s="89">
        <v>828</v>
      </c>
      <c r="AD16" s="89">
        <v>111</v>
      </c>
      <c r="AE16" s="89">
        <v>1613</v>
      </c>
      <c r="AF16" s="89">
        <v>41</v>
      </c>
      <c r="AG16" s="89">
        <v>252</v>
      </c>
      <c r="AH16" s="89">
        <v>113</v>
      </c>
      <c r="AI16" s="89">
        <v>333</v>
      </c>
      <c r="AJ16" s="89">
        <v>773</v>
      </c>
      <c r="AK16" s="89">
        <v>4</v>
      </c>
      <c r="AL16" s="41">
        <v>210</v>
      </c>
      <c r="AM16" s="60">
        <v>87834</v>
      </c>
      <c r="AN16" s="64">
        <v>276</v>
      </c>
      <c r="AO16" s="89">
        <v>1999</v>
      </c>
      <c r="AP16" s="89">
        <v>2</v>
      </c>
      <c r="AQ16" s="89">
        <v>149</v>
      </c>
      <c r="AR16" s="89">
        <v>4488</v>
      </c>
      <c r="AS16" s="89">
        <v>-1139</v>
      </c>
      <c r="AT16" s="41">
        <v>5775</v>
      </c>
      <c r="AU16" s="60">
        <v>93609</v>
      </c>
      <c r="AV16" s="60">
        <v>26710</v>
      </c>
      <c r="AW16" s="60">
        <v>32485</v>
      </c>
      <c r="AX16" s="60">
        <v>120319</v>
      </c>
      <c r="AY16" s="60">
        <v>-68793</v>
      </c>
      <c r="AZ16" s="60">
        <v>-36308</v>
      </c>
      <c r="BA16" s="60">
        <v>51526</v>
      </c>
      <c r="BB16" s="89"/>
      <c r="BC16" s="31">
        <v>1999</v>
      </c>
    </row>
    <row r="17" spans="1:55" ht="15" customHeight="1">
      <c r="A17" s="124">
        <v>29</v>
      </c>
      <c r="B17" s="41" t="s">
        <v>13</v>
      </c>
      <c r="C17" s="64">
        <v>40</v>
      </c>
      <c r="D17" s="89">
        <v>10</v>
      </c>
      <c r="E17" s="89">
        <v>1</v>
      </c>
      <c r="F17" s="89">
        <v>80</v>
      </c>
      <c r="G17" s="89">
        <v>0</v>
      </c>
      <c r="H17" s="89">
        <v>0</v>
      </c>
      <c r="I17" s="89">
        <v>132</v>
      </c>
      <c r="J17" s="89">
        <v>4</v>
      </c>
      <c r="K17" s="89">
        <v>6</v>
      </c>
      <c r="L17" s="89">
        <v>412</v>
      </c>
      <c r="M17" s="89">
        <v>24</v>
      </c>
      <c r="N17" s="89">
        <v>3</v>
      </c>
      <c r="O17" s="89">
        <v>126</v>
      </c>
      <c r="P17" s="89">
        <v>44338</v>
      </c>
      <c r="Q17" s="89">
        <v>1263</v>
      </c>
      <c r="R17" s="89">
        <v>371</v>
      </c>
      <c r="S17" s="89">
        <v>2131</v>
      </c>
      <c r="T17" s="89">
        <v>8858</v>
      </c>
      <c r="U17" s="89">
        <v>250</v>
      </c>
      <c r="V17" s="89">
        <v>3151</v>
      </c>
      <c r="W17" s="89">
        <v>0</v>
      </c>
      <c r="X17" s="89">
        <v>451</v>
      </c>
      <c r="Y17" s="89">
        <v>1</v>
      </c>
      <c r="Z17" s="89">
        <v>594</v>
      </c>
      <c r="AA17" s="89">
        <v>2</v>
      </c>
      <c r="AB17" s="89">
        <v>0</v>
      </c>
      <c r="AC17" s="89">
        <v>73</v>
      </c>
      <c r="AD17" s="89">
        <v>18</v>
      </c>
      <c r="AE17" s="89">
        <v>1296</v>
      </c>
      <c r="AF17" s="89">
        <v>0</v>
      </c>
      <c r="AG17" s="89">
        <v>7644</v>
      </c>
      <c r="AH17" s="89">
        <v>0</v>
      </c>
      <c r="AI17" s="89">
        <v>6429</v>
      </c>
      <c r="AJ17" s="89">
        <v>357</v>
      </c>
      <c r="AK17" s="89">
        <v>280</v>
      </c>
      <c r="AL17" s="41">
        <v>0</v>
      </c>
      <c r="AM17" s="60">
        <v>78345</v>
      </c>
      <c r="AN17" s="64">
        <v>22</v>
      </c>
      <c r="AO17" s="89">
        <v>739</v>
      </c>
      <c r="AP17" s="89">
        <v>1</v>
      </c>
      <c r="AQ17" s="89">
        <v>6495</v>
      </c>
      <c r="AR17" s="89">
        <v>209747</v>
      </c>
      <c r="AS17" s="89">
        <v>2647</v>
      </c>
      <c r="AT17" s="41">
        <v>219651</v>
      </c>
      <c r="AU17" s="60">
        <v>297996</v>
      </c>
      <c r="AV17" s="60">
        <v>204624</v>
      </c>
      <c r="AW17" s="60">
        <v>424275</v>
      </c>
      <c r="AX17" s="60">
        <v>502620</v>
      </c>
      <c r="AY17" s="60">
        <v>-263317</v>
      </c>
      <c r="AZ17" s="60">
        <v>160958</v>
      </c>
      <c r="BA17" s="60">
        <v>239303</v>
      </c>
      <c r="BB17" s="89"/>
      <c r="BC17" s="31">
        <v>739</v>
      </c>
    </row>
    <row r="18" spans="1:55" ht="15" customHeight="1">
      <c r="A18" s="125">
        <v>32</v>
      </c>
      <c r="B18" s="42" t="s">
        <v>16</v>
      </c>
      <c r="C18" s="70">
        <v>0</v>
      </c>
      <c r="D18" s="90">
        <v>0</v>
      </c>
      <c r="E18" s="90">
        <v>0</v>
      </c>
      <c r="F18" s="90">
        <v>2</v>
      </c>
      <c r="G18" s="90">
        <v>0</v>
      </c>
      <c r="H18" s="90">
        <v>0</v>
      </c>
      <c r="I18" s="90">
        <v>0</v>
      </c>
      <c r="J18" s="90">
        <v>1</v>
      </c>
      <c r="K18" s="90">
        <v>0</v>
      </c>
      <c r="L18" s="90">
        <v>0</v>
      </c>
      <c r="M18" s="90">
        <v>1</v>
      </c>
      <c r="N18" s="90">
        <v>22</v>
      </c>
      <c r="O18" s="90">
        <v>57</v>
      </c>
      <c r="P18" s="90">
        <v>19111</v>
      </c>
      <c r="Q18" s="90">
        <v>51800</v>
      </c>
      <c r="R18" s="90">
        <v>4324</v>
      </c>
      <c r="S18" s="90">
        <v>57194</v>
      </c>
      <c r="T18" s="90">
        <v>4305</v>
      </c>
      <c r="U18" s="90">
        <v>17</v>
      </c>
      <c r="V18" s="90">
        <v>137</v>
      </c>
      <c r="W18" s="90">
        <v>2</v>
      </c>
      <c r="X18" s="90">
        <v>1</v>
      </c>
      <c r="Y18" s="90">
        <v>0</v>
      </c>
      <c r="Z18" s="90">
        <v>15</v>
      </c>
      <c r="AA18" s="90">
        <v>10</v>
      </c>
      <c r="AB18" s="90">
        <v>0</v>
      </c>
      <c r="AC18" s="90">
        <v>1</v>
      </c>
      <c r="AD18" s="90">
        <v>194</v>
      </c>
      <c r="AE18" s="90">
        <v>809</v>
      </c>
      <c r="AF18" s="90">
        <v>121</v>
      </c>
      <c r="AG18" s="90">
        <v>4</v>
      </c>
      <c r="AH18" s="90">
        <v>0</v>
      </c>
      <c r="AI18" s="90">
        <v>3175</v>
      </c>
      <c r="AJ18" s="90">
        <v>2</v>
      </c>
      <c r="AK18" s="90">
        <v>408</v>
      </c>
      <c r="AL18" s="42">
        <v>0</v>
      </c>
      <c r="AM18" s="68">
        <v>141713</v>
      </c>
      <c r="AN18" s="70">
        <v>5</v>
      </c>
      <c r="AO18" s="90">
        <v>747</v>
      </c>
      <c r="AP18" s="90">
        <v>0</v>
      </c>
      <c r="AQ18" s="90">
        <v>0</v>
      </c>
      <c r="AR18" s="90">
        <v>0</v>
      </c>
      <c r="AS18" s="90">
        <v>-5456</v>
      </c>
      <c r="AT18" s="42">
        <v>-4704</v>
      </c>
      <c r="AU18" s="68">
        <v>137009</v>
      </c>
      <c r="AV18" s="68">
        <v>198209</v>
      </c>
      <c r="AW18" s="68">
        <v>193505</v>
      </c>
      <c r="AX18" s="68">
        <v>335218</v>
      </c>
      <c r="AY18" s="68">
        <v>-122015</v>
      </c>
      <c r="AZ18" s="68">
        <v>71490</v>
      </c>
      <c r="BA18" s="68">
        <v>213203</v>
      </c>
      <c r="BB18" s="89"/>
      <c r="BC18" s="31">
        <v>747</v>
      </c>
    </row>
    <row r="19" spans="1:55" ht="15" customHeight="1">
      <c r="A19" s="124">
        <v>33</v>
      </c>
      <c r="B19" s="41" t="s">
        <v>14</v>
      </c>
      <c r="C19" s="64">
        <v>5</v>
      </c>
      <c r="D19" s="89">
        <v>0</v>
      </c>
      <c r="E19" s="89">
        <v>34</v>
      </c>
      <c r="F19" s="89">
        <v>32</v>
      </c>
      <c r="G19" s="89">
        <v>0</v>
      </c>
      <c r="H19" s="89">
        <v>0</v>
      </c>
      <c r="I19" s="89">
        <v>12</v>
      </c>
      <c r="J19" s="89">
        <v>0</v>
      </c>
      <c r="K19" s="89">
        <v>0</v>
      </c>
      <c r="L19" s="89">
        <v>5</v>
      </c>
      <c r="M19" s="89">
        <v>0</v>
      </c>
      <c r="N19" s="89">
        <v>2</v>
      </c>
      <c r="O19" s="89">
        <v>26</v>
      </c>
      <c r="P19" s="89">
        <v>4777</v>
      </c>
      <c r="Q19" s="89">
        <v>4341</v>
      </c>
      <c r="R19" s="89">
        <v>4215</v>
      </c>
      <c r="S19" s="89">
        <v>4125</v>
      </c>
      <c r="T19" s="89">
        <v>15840</v>
      </c>
      <c r="U19" s="89">
        <v>10</v>
      </c>
      <c r="V19" s="89">
        <v>3717</v>
      </c>
      <c r="W19" s="89">
        <v>1</v>
      </c>
      <c r="X19" s="89">
        <v>8</v>
      </c>
      <c r="Y19" s="89">
        <v>0</v>
      </c>
      <c r="Z19" s="89">
        <v>123</v>
      </c>
      <c r="AA19" s="89">
        <v>1</v>
      </c>
      <c r="AB19" s="89">
        <v>6</v>
      </c>
      <c r="AC19" s="89">
        <v>97</v>
      </c>
      <c r="AD19" s="89">
        <v>29</v>
      </c>
      <c r="AE19" s="89">
        <v>673</v>
      </c>
      <c r="AF19" s="89">
        <v>175</v>
      </c>
      <c r="AG19" s="89">
        <v>52</v>
      </c>
      <c r="AH19" s="89">
        <v>0</v>
      </c>
      <c r="AI19" s="89">
        <v>1817</v>
      </c>
      <c r="AJ19" s="89">
        <v>67</v>
      </c>
      <c r="AK19" s="89">
        <v>0</v>
      </c>
      <c r="AL19" s="41">
        <v>42</v>
      </c>
      <c r="AM19" s="60">
        <v>40232</v>
      </c>
      <c r="AN19" s="64">
        <v>608</v>
      </c>
      <c r="AO19" s="89">
        <v>22390</v>
      </c>
      <c r="AP19" s="89">
        <v>0</v>
      </c>
      <c r="AQ19" s="89">
        <v>2951</v>
      </c>
      <c r="AR19" s="89">
        <v>58518</v>
      </c>
      <c r="AS19" s="89">
        <v>2067</v>
      </c>
      <c r="AT19" s="41">
        <v>86534</v>
      </c>
      <c r="AU19" s="60">
        <v>126766</v>
      </c>
      <c r="AV19" s="60">
        <v>24406</v>
      </c>
      <c r="AW19" s="60">
        <v>110940</v>
      </c>
      <c r="AX19" s="60">
        <v>151172</v>
      </c>
      <c r="AY19" s="60">
        <v>-118439</v>
      </c>
      <c r="AZ19" s="60">
        <v>-7499</v>
      </c>
      <c r="BA19" s="60">
        <v>32733</v>
      </c>
      <c r="BB19" s="89"/>
      <c r="BC19" s="31">
        <v>22390</v>
      </c>
    </row>
    <row r="20" spans="1:55" ht="15" customHeight="1">
      <c r="A20" s="124">
        <v>34</v>
      </c>
      <c r="B20" s="41" t="s">
        <v>15</v>
      </c>
      <c r="C20" s="64">
        <v>0</v>
      </c>
      <c r="D20" s="89">
        <v>5</v>
      </c>
      <c r="E20" s="89">
        <v>1</v>
      </c>
      <c r="F20" s="89">
        <v>0</v>
      </c>
      <c r="G20" s="89">
        <v>12</v>
      </c>
      <c r="H20" s="89">
        <v>0</v>
      </c>
      <c r="I20" s="89">
        <v>0</v>
      </c>
      <c r="J20" s="89">
        <v>9</v>
      </c>
      <c r="K20" s="89">
        <v>1</v>
      </c>
      <c r="L20" s="89">
        <v>1</v>
      </c>
      <c r="M20" s="89">
        <v>0</v>
      </c>
      <c r="N20" s="89">
        <v>0</v>
      </c>
      <c r="O20" s="89">
        <v>3</v>
      </c>
      <c r="P20" s="89">
        <v>178</v>
      </c>
      <c r="Q20" s="89">
        <v>26</v>
      </c>
      <c r="R20" s="89">
        <v>1</v>
      </c>
      <c r="S20" s="89">
        <v>6697</v>
      </c>
      <c r="T20" s="89">
        <v>5620</v>
      </c>
      <c r="U20" s="89">
        <v>2</v>
      </c>
      <c r="V20" s="89">
        <v>772</v>
      </c>
      <c r="W20" s="89">
        <v>5</v>
      </c>
      <c r="X20" s="89">
        <v>0</v>
      </c>
      <c r="Y20" s="89">
        <v>1</v>
      </c>
      <c r="Z20" s="89">
        <v>177</v>
      </c>
      <c r="AA20" s="89">
        <v>32</v>
      </c>
      <c r="AB20" s="89">
        <v>30</v>
      </c>
      <c r="AC20" s="89">
        <v>50</v>
      </c>
      <c r="AD20" s="89">
        <v>39</v>
      </c>
      <c r="AE20" s="89">
        <v>614</v>
      </c>
      <c r="AF20" s="89">
        <v>13</v>
      </c>
      <c r="AG20" s="89">
        <v>22</v>
      </c>
      <c r="AH20" s="89">
        <v>4</v>
      </c>
      <c r="AI20" s="89">
        <v>431</v>
      </c>
      <c r="AJ20" s="89">
        <v>53</v>
      </c>
      <c r="AK20" s="89">
        <v>0</v>
      </c>
      <c r="AL20" s="41">
        <v>0</v>
      </c>
      <c r="AM20" s="60">
        <v>14799</v>
      </c>
      <c r="AN20" s="64">
        <v>343</v>
      </c>
      <c r="AO20" s="89">
        <v>20668</v>
      </c>
      <c r="AP20" s="89">
        <v>0</v>
      </c>
      <c r="AQ20" s="89">
        <v>8341</v>
      </c>
      <c r="AR20" s="89">
        <v>20938</v>
      </c>
      <c r="AS20" s="89">
        <v>-289</v>
      </c>
      <c r="AT20" s="41">
        <v>50001</v>
      </c>
      <c r="AU20" s="60">
        <v>64800</v>
      </c>
      <c r="AV20" s="60">
        <v>203591</v>
      </c>
      <c r="AW20" s="60">
        <v>253592</v>
      </c>
      <c r="AX20" s="60">
        <v>268391</v>
      </c>
      <c r="AY20" s="60">
        <v>-60820</v>
      </c>
      <c r="AZ20" s="60">
        <v>192772</v>
      </c>
      <c r="BA20" s="60">
        <v>207571</v>
      </c>
      <c r="BB20" s="89"/>
      <c r="BC20" s="31">
        <v>20668</v>
      </c>
    </row>
    <row r="21" spans="1:55" ht="15" customHeight="1">
      <c r="A21" s="124">
        <v>35</v>
      </c>
      <c r="B21" s="41" t="s">
        <v>17</v>
      </c>
      <c r="C21" s="64">
        <v>0</v>
      </c>
      <c r="D21" s="89">
        <v>0</v>
      </c>
      <c r="E21" s="89">
        <v>1478</v>
      </c>
      <c r="F21" s="89">
        <v>0</v>
      </c>
      <c r="G21" s="89">
        <v>0</v>
      </c>
      <c r="H21" s="89">
        <v>0</v>
      </c>
      <c r="I21" s="89">
        <v>0</v>
      </c>
      <c r="J21" s="89">
        <v>0</v>
      </c>
      <c r="K21" s="89">
        <v>0</v>
      </c>
      <c r="L21" s="89">
        <v>0</v>
      </c>
      <c r="M21" s="89">
        <v>0</v>
      </c>
      <c r="N21" s="89">
        <v>0</v>
      </c>
      <c r="O21" s="89">
        <v>0</v>
      </c>
      <c r="P21" s="89">
        <v>2</v>
      </c>
      <c r="Q21" s="89">
        <v>0</v>
      </c>
      <c r="R21" s="89">
        <v>0</v>
      </c>
      <c r="S21" s="89">
        <v>0</v>
      </c>
      <c r="T21" s="89">
        <v>256250</v>
      </c>
      <c r="U21" s="89">
        <v>0</v>
      </c>
      <c r="V21" s="89">
        <v>0</v>
      </c>
      <c r="W21" s="89">
        <v>0</v>
      </c>
      <c r="X21" s="89">
        <v>0</v>
      </c>
      <c r="Y21" s="89">
        <v>0</v>
      </c>
      <c r="Z21" s="89">
        <v>0</v>
      </c>
      <c r="AA21" s="89">
        <v>0</v>
      </c>
      <c r="AB21" s="89">
        <v>0</v>
      </c>
      <c r="AC21" s="89">
        <v>6484</v>
      </c>
      <c r="AD21" s="89">
        <v>0</v>
      </c>
      <c r="AE21" s="89">
        <v>1985</v>
      </c>
      <c r="AF21" s="89">
        <v>22</v>
      </c>
      <c r="AG21" s="89">
        <v>0</v>
      </c>
      <c r="AH21" s="89">
        <v>0</v>
      </c>
      <c r="AI21" s="89">
        <v>7562</v>
      </c>
      <c r="AJ21" s="89">
        <v>5</v>
      </c>
      <c r="AK21" s="89">
        <v>0</v>
      </c>
      <c r="AL21" s="41">
        <v>0</v>
      </c>
      <c r="AM21" s="60">
        <v>273788</v>
      </c>
      <c r="AN21" s="64">
        <v>0</v>
      </c>
      <c r="AO21" s="89">
        <v>48962</v>
      </c>
      <c r="AP21" s="89">
        <v>0</v>
      </c>
      <c r="AQ21" s="89">
        <v>7941</v>
      </c>
      <c r="AR21" s="89">
        <v>45616</v>
      </c>
      <c r="AS21" s="89">
        <v>16396</v>
      </c>
      <c r="AT21" s="41">
        <v>118915</v>
      </c>
      <c r="AU21" s="60">
        <v>392703</v>
      </c>
      <c r="AV21" s="60">
        <v>503769</v>
      </c>
      <c r="AW21" s="60">
        <v>622684</v>
      </c>
      <c r="AX21" s="60">
        <v>896472</v>
      </c>
      <c r="AY21" s="60">
        <v>-280874</v>
      </c>
      <c r="AZ21" s="60">
        <v>341810</v>
      </c>
      <c r="BA21" s="60">
        <v>615598</v>
      </c>
      <c r="BB21" s="89"/>
      <c r="BC21" s="31">
        <v>48962</v>
      </c>
    </row>
    <row r="22" spans="1:55" ht="15" customHeight="1">
      <c r="A22" s="124">
        <v>39</v>
      </c>
      <c r="B22" s="41" t="s">
        <v>18</v>
      </c>
      <c r="C22" s="64">
        <v>1311</v>
      </c>
      <c r="D22" s="89">
        <v>573</v>
      </c>
      <c r="E22" s="89">
        <v>753</v>
      </c>
      <c r="F22" s="89">
        <v>260</v>
      </c>
      <c r="G22" s="89">
        <v>7660</v>
      </c>
      <c r="H22" s="89">
        <v>549</v>
      </c>
      <c r="I22" s="89">
        <v>2507</v>
      </c>
      <c r="J22" s="89">
        <v>4861</v>
      </c>
      <c r="K22" s="89">
        <v>1710</v>
      </c>
      <c r="L22" s="89">
        <v>1534</v>
      </c>
      <c r="M22" s="89">
        <v>14716</v>
      </c>
      <c r="N22" s="89">
        <v>9998</v>
      </c>
      <c r="O22" s="89">
        <v>293</v>
      </c>
      <c r="P22" s="89">
        <v>10661</v>
      </c>
      <c r="Q22" s="89">
        <v>7593</v>
      </c>
      <c r="R22" s="89">
        <v>1867</v>
      </c>
      <c r="S22" s="89">
        <v>9649</v>
      </c>
      <c r="T22" s="89">
        <v>20448</v>
      </c>
      <c r="U22" s="89">
        <v>21306</v>
      </c>
      <c r="V22" s="89">
        <v>7746</v>
      </c>
      <c r="W22" s="89">
        <v>3302</v>
      </c>
      <c r="X22" s="89">
        <v>1682</v>
      </c>
      <c r="Y22" s="89">
        <v>777</v>
      </c>
      <c r="Z22" s="89">
        <v>6791</v>
      </c>
      <c r="AA22" s="89">
        <v>4467</v>
      </c>
      <c r="AB22" s="89">
        <v>356</v>
      </c>
      <c r="AC22" s="89">
        <v>2590</v>
      </c>
      <c r="AD22" s="89">
        <v>4810</v>
      </c>
      <c r="AE22" s="89">
        <v>3927</v>
      </c>
      <c r="AF22" s="89">
        <v>3555</v>
      </c>
      <c r="AG22" s="89">
        <v>5058</v>
      </c>
      <c r="AH22" s="89">
        <v>2528</v>
      </c>
      <c r="AI22" s="89">
        <v>5478</v>
      </c>
      <c r="AJ22" s="89">
        <v>3531</v>
      </c>
      <c r="AK22" s="89">
        <v>2199</v>
      </c>
      <c r="AL22" s="41">
        <v>204</v>
      </c>
      <c r="AM22" s="60">
        <v>177250</v>
      </c>
      <c r="AN22" s="64">
        <v>2249</v>
      </c>
      <c r="AO22" s="89">
        <v>35174</v>
      </c>
      <c r="AP22" s="89">
        <v>12</v>
      </c>
      <c r="AQ22" s="89">
        <v>1040</v>
      </c>
      <c r="AR22" s="89">
        <v>9134</v>
      </c>
      <c r="AS22" s="89">
        <v>-357</v>
      </c>
      <c r="AT22" s="41">
        <v>47252</v>
      </c>
      <c r="AU22" s="60">
        <v>224502</v>
      </c>
      <c r="AV22" s="60">
        <v>79381</v>
      </c>
      <c r="AW22" s="60">
        <v>126633</v>
      </c>
      <c r="AX22" s="60">
        <v>303883</v>
      </c>
      <c r="AY22" s="60">
        <v>-170001</v>
      </c>
      <c r="AZ22" s="60">
        <v>-43368</v>
      </c>
      <c r="BA22" s="60">
        <v>133882</v>
      </c>
      <c r="BB22" s="89"/>
      <c r="BC22" s="31">
        <v>35174</v>
      </c>
    </row>
    <row r="23" spans="1:55" ht="15" customHeight="1">
      <c r="A23" s="125">
        <v>41</v>
      </c>
      <c r="B23" s="42" t="s">
        <v>19</v>
      </c>
      <c r="C23" s="70">
        <v>402</v>
      </c>
      <c r="D23" s="90">
        <v>42</v>
      </c>
      <c r="E23" s="90">
        <v>57</v>
      </c>
      <c r="F23" s="90">
        <v>71</v>
      </c>
      <c r="G23" s="90">
        <v>150</v>
      </c>
      <c r="H23" s="90">
        <v>37</v>
      </c>
      <c r="I23" s="90">
        <v>247</v>
      </c>
      <c r="J23" s="90">
        <v>1924</v>
      </c>
      <c r="K23" s="90">
        <v>203</v>
      </c>
      <c r="L23" s="90">
        <v>552</v>
      </c>
      <c r="M23" s="90">
        <v>4670</v>
      </c>
      <c r="N23" s="90">
        <v>1459</v>
      </c>
      <c r="O23" s="90">
        <v>177</v>
      </c>
      <c r="P23" s="90">
        <v>260</v>
      </c>
      <c r="Q23" s="90">
        <v>307</v>
      </c>
      <c r="R23" s="90">
        <v>52</v>
      </c>
      <c r="S23" s="90">
        <v>67</v>
      </c>
      <c r="T23" s="90">
        <v>340</v>
      </c>
      <c r="U23" s="90">
        <v>295</v>
      </c>
      <c r="V23" s="90">
        <v>275</v>
      </c>
      <c r="W23" s="90">
        <v>4555</v>
      </c>
      <c r="X23" s="90">
        <v>1165</v>
      </c>
      <c r="Y23" s="90">
        <v>126</v>
      </c>
      <c r="Z23" s="90">
        <v>1702</v>
      </c>
      <c r="AA23" s="90">
        <v>628</v>
      </c>
      <c r="AB23" s="90">
        <v>4919</v>
      </c>
      <c r="AC23" s="90">
        <v>2599</v>
      </c>
      <c r="AD23" s="90">
        <v>1009</v>
      </c>
      <c r="AE23" s="90">
        <v>2982</v>
      </c>
      <c r="AF23" s="90">
        <v>1395</v>
      </c>
      <c r="AG23" s="90">
        <v>1747</v>
      </c>
      <c r="AH23" s="90">
        <v>79</v>
      </c>
      <c r="AI23" s="90">
        <v>376</v>
      </c>
      <c r="AJ23" s="90">
        <v>790</v>
      </c>
      <c r="AK23" s="90">
        <v>0</v>
      </c>
      <c r="AL23" s="42">
        <v>0</v>
      </c>
      <c r="AM23" s="68">
        <v>35659</v>
      </c>
      <c r="AN23" s="70">
        <v>0</v>
      </c>
      <c r="AO23" s="90">
        <v>0</v>
      </c>
      <c r="AP23" s="90">
        <v>0</v>
      </c>
      <c r="AQ23" s="90">
        <v>196632</v>
      </c>
      <c r="AR23" s="90">
        <v>262719</v>
      </c>
      <c r="AS23" s="90">
        <v>0</v>
      </c>
      <c r="AT23" s="42">
        <v>459351</v>
      </c>
      <c r="AU23" s="68">
        <v>495010</v>
      </c>
      <c r="AV23" s="68">
        <v>220</v>
      </c>
      <c r="AW23" s="68">
        <v>459571</v>
      </c>
      <c r="AX23" s="68">
        <v>495230</v>
      </c>
      <c r="AY23" s="68">
        <v>-23470</v>
      </c>
      <c r="AZ23" s="68">
        <v>436101</v>
      </c>
      <c r="BA23" s="68">
        <v>471760</v>
      </c>
      <c r="BB23" s="89"/>
      <c r="BC23" s="31">
        <v>0</v>
      </c>
    </row>
    <row r="24" spans="1:55" ht="15" customHeight="1">
      <c r="A24" s="124">
        <v>46</v>
      </c>
      <c r="B24" s="41" t="s">
        <v>20</v>
      </c>
      <c r="C24" s="64">
        <v>1390</v>
      </c>
      <c r="D24" s="89">
        <v>213</v>
      </c>
      <c r="E24" s="89">
        <v>337</v>
      </c>
      <c r="F24" s="89">
        <v>1309</v>
      </c>
      <c r="G24" s="89">
        <v>3288</v>
      </c>
      <c r="H24" s="89">
        <v>511</v>
      </c>
      <c r="I24" s="89">
        <v>3968</v>
      </c>
      <c r="J24" s="89">
        <v>20011</v>
      </c>
      <c r="K24" s="89">
        <v>4185</v>
      </c>
      <c r="L24" s="89">
        <v>8236</v>
      </c>
      <c r="M24" s="89">
        <v>34683</v>
      </c>
      <c r="N24" s="89">
        <v>17782</v>
      </c>
      <c r="O24" s="89">
        <v>1072</v>
      </c>
      <c r="P24" s="89">
        <v>3280</v>
      </c>
      <c r="Q24" s="89">
        <v>7350</v>
      </c>
      <c r="R24" s="89">
        <v>277</v>
      </c>
      <c r="S24" s="89">
        <v>1282</v>
      </c>
      <c r="T24" s="89">
        <v>7410</v>
      </c>
      <c r="U24" s="89">
        <v>3903</v>
      </c>
      <c r="V24" s="89">
        <v>1491</v>
      </c>
      <c r="W24" s="89">
        <v>31011</v>
      </c>
      <c r="X24" s="89">
        <v>1774</v>
      </c>
      <c r="Y24" s="89">
        <v>3274</v>
      </c>
      <c r="Z24" s="89">
        <v>13990</v>
      </c>
      <c r="AA24" s="89">
        <v>1293</v>
      </c>
      <c r="AB24" s="89">
        <v>1758</v>
      </c>
      <c r="AC24" s="89">
        <v>4524</v>
      </c>
      <c r="AD24" s="89">
        <v>1713</v>
      </c>
      <c r="AE24" s="89">
        <v>4384</v>
      </c>
      <c r="AF24" s="89">
        <v>7378</v>
      </c>
      <c r="AG24" s="89">
        <v>9996</v>
      </c>
      <c r="AH24" s="89">
        <v>212</v>
      </c>
      <c r="AI24" s="89">
        <v>1700</v>
      </c>
      <c r="AJ24" s="89">
        <v>15118</v>
      </c>
      <c r="AK24" s="89">
        <v>0</v>
      </c>
      <c r="AL24" s="41">
        <v>164</v>
      </c>
      <c r="AM24" s="60">
        <v>220267</v>
      </c>
      <c r="AN24" s="64">
        <v>62</v>
      </c>
      <c r="AO24" s="89">
        <v>52184</v>
      </c>
      <c r="AP24" s="89">
        <v>0</v>
      </c>
      <c r="AQ24" s="89">
        <v>0</v>
      </c>
      <c r="AR24" s="89">
        <v>0</v>
      </c>
      <c r="AS24" s="89">
        <v>0</v>
      </c>
      <c r="AT24" s="41">
        <v>52246</v>
      </c>
      <c r="AU24" s="60">
        <v>272513</v>
      </c>
      <c r="AV24" s="60">
        <v>187210</v>
      </c>
      <c r="AW24" s="60">
        <v>239456</v>
      </c>
      <c r="AX24" s="60">
        <v>459723</v>
      </c>
      <c r="AY24" s="60">
        <v>-107868</v>
      </c>
      <c r="AZ24" s="60">
        <v>131588</v>
      </c>
      <c r="BA24" s="60">
        <v>351855</v>
      </c>
      <c r="BB24" s="89"/>
      <c r="BC24" s="31">
        <v>52184</v>
      </c>
    </row>
    <row r="25" spans="1:55" ht="15" customHeight="1">
      <c r="A25" s="124">
        <v>47</v>
      </c>
      <c r="B25" s="41" t="s">
        <v>199</v>
      </c>
      <c r="C25" s="64">
        <v>90</v>
      </c>
      <c r="D25" s="89">
        <v>6</v>
      </c>
      <c r="E25" s="89">
        <v>11</v>
      </c>
      <c r="F25" s="89">
        <v>79</v>
      </c>
      <c r="G25" s="89">
        <v>574</v>
      </c>
      <c r="H25" s="89">
        <v>15</v>
      </c>
      <c r="I25" s="89">
        <v>201</v>
      </c>
      <c r="J25" s="89">
        <v>1166</v>
      </c>
      <c r="K25" s="89">
        <v>258</v>
      </c>
      <c r="L25" s="89">
        <v>85</v>
      </c>
      <c r="M25" s="89">
        <v>770</v>
      </c>
      <c r="N25" s="89">
        <v>303</v>
      </c>
      <c r="O25" s="89">
        <v>32</v>
      </c>
      <c r="P25" s="89">
        <v>115</v>
      </c>
      <c r="Q25" s="89">
        <v>224</v>
      </c>
      <c r="R25" s="89">
        <v>19</v>
      </c>
      <c r="S25" s="89">
        <v>28</v>
      </c>
      <c r="T25" s="89">
        <v>230</v>
      </c>
      <c r="U25" s="89">
        <v>148</v>
      </c>
      <c r="V25" s="89">
        <v>338</v>
      </c>
      <c r="W25" s="89">
        <v>182</v>
      </c>
      <c r="X25" s="89">
        <v>103</v>
      </c>
      <c r="Y25" s="89">
        <v>401</v>
      </c>
      <c r="Z25" s="89">
        <v>1392</v>
      </c>
      <c r="AA25" s="89">
        <v>290</v>
      </c>
      <c r="AB25" s="89">
        <v>158</v>
      </c>
      <c r="AC25" s="89">
        <v>1336</v>
      </c>
      <c r="AD25" s="89">
        <v>737</v>
      </c>
      <c r="AE25" s="89">
        <v>1458</v>
      </c>
      <c r="AF25" s="89">
        <v>2641</v>
      </c>
      <c r="AG25" s="89">
        <v>3758</v>
      </c>
      <c r="AH25" s="89">
        <v>102</v>
      </c>
      <c r="AI25" s="89">
        <v>224</v>
      </c>
      <c r="AJ25" s="89">
        <v>3520</v>
      </c>
      <c r="AK25" s="89">
        <v>0</v>
      </c>
      <c r="AL25" s="41">
        <v>50</v>
      </c>
      <c r="AM25" s="60">
        <v>21044</v>
      </c>
      <c r="AN25" s="64">
        <v>25</v>
      </c>
      <c r="AO25" s="89">
        <v>15897</v>
      </c>
      <c r="AP25" s="89">
        <v>-45</v>
      </c>
      <c r="AQ25" s="89">
        <v>0</v>
      </c>
      <c r="AR25" s="89">
        <v>0</v>
      </c>
      <c r="AS25" s="89">
        <v>0</v>
      </c>
      <c r="AT25" s="41">
        <v>15877</v>
      </c>
      <c r="AU25" s="60">
        <v>36921</v>
      </c>
      <c r="AV25" s="60">
        <v>0</v>
      </c>
      <c r="AW25" s="60">
        <v>15877</v>
      </c>
      <c r="AX25" s="60">
        <v>36921</v>
      </c>
      <c r="AY25" s="60">
        <v>0</v>
      </c>
      <c r="AZ25" s="60">
        <v>15877</v>
      </c>
      <c r="BA25" s="60">
        <v>36921</v>
      </c>
      <c r="BB25" s="89"/>
      <c r="BC25" s="31">
        <v>15897</v>
      </c>
    </row>
    <row r="26" spans="1:55" ht="15" customHeight="1">
      <c r="A26" s="124">
        <v>48</v>
      </c>
      <c r="B26" s="41" t="s">
        <v>200</v>
      </c>
      <c r="C26" s="64">
        <v>39</v>
      </c>
      <c r="D26" s="89">
        <v>4</v>
      </c>
      <c r="E26" s="89">
        <v>0</v>
      </c>
      <c r="F26" s="89">
        <v>44</v>
      </c>
      <c r="G26" s="89">
        <v>121</v>
      </c>
      <c r="H26" s="89">
        <v>2</v>
      </c>
      <c r="I26" s="89">
        <v>113</v>
      </c>
      <c r="J26" s="89">
        <v>843</v>
      </c>
      <c r="K26" s="89">
        <v>11</v>
      </c>
      <c r="L26" s="89">
        <v>145</v>
      </c>
      <c r="M26" s="89">
        <v>260</v>
      </c>
      <c r="N26" s="89">
        <v>19</v>
      </c>
      <c r="O26" s="89">
        <v>1</v>
      </c>
      <c r="P26" s="89">
        <v>18</v>
      </c>
      <c r="Q26" s="89">
        <v>123</v>
      </c>
      <c r="R26" s="89">
        <v>6</v>
      </c>
      <c r="S26" s="89">
        <v>7</v>
      </c>
      <c r="T26" s="89">
        <v>133</v>
      </c>
      <c r="U26" s="89">
        <v>8</v>
      </c>
      <c r="V26" s="89">
        <v>750</v>
      </c>
      <c r="W26" s="89">
        <v>1919</v>
      </c>
      <c r="X26" s="89">
        <v>43</v>
      </c>
      <c r="Y26" s="89">
        <v>0</v>
      </c>
      <c r="Z26" s="89">
        <v>578</v>
      </c>
      <c r="AA26" s="89">
        <v>486</v>
      </c>
      <c r="AB26" s="89">
        <v>5</v>
      </c>
      <c r="AC26" s="89">
        <v>778</v>
      </c>
      <c r="AD26" s="89">
        <v>894</v>
      </c>
      <c r="AE26" s="89">
        <v>6698</v>
      </c>
      <c r="AF26" s="89">
        <v>1150</v>
      </c>
      <c r="AG26" s="89">
        <v>1816</v>
      </c>
      <c r="AH26" s="89">
        <v>1</v>
      </c>
      <c r="AI26" s="89">
        <v>76</v>
      </c>
      <c r="AJ26" s="89">
        <v>5403</v>
      </c>
      <c r="AK26" s="89">
        <v>0</v>
      </c>
      <c r="AL26" s="41">
        <v>393</v>
      </c>
      <c r="AM26" s="60">
        <v>22887</v>
      </c>
      <c r="AN26" s="64">
        <v>0</v>
      </c>
      <c r="AO26" s="89">
        <v>1587</v>
      </c>
      <c r="AP26" s="89">
        <v>4629</v>
      </c>
      <c r="AQ26" s="89">
        <v>0</v>
      </c>
      <c r="AR26" s="89">
        <v>0</v>
      </c>
      <c r="AS26" s="89">
        <v>0</v>
      </c>
      <c r="AT26" s="41">
        <v>6216</v>
      </c>
      <c r="AU26" s="60">
        <v>29103</v>
      </c>
      <c r="AV26" s="60">
        <v>17018</v>
      </c>
      <c r="AW26" s="60">
        <v>23234</v>
      </c>
      <c r="AX26" s="60">
        <v>46121</v>
      </c>
      <c r="AY26" s="60">
        <v>-1757</v>
      </c>
      <c r="AZ26" s="60">
        <v>21477</v>
      </c>
      <c r="BA26" s="60">
        <v>44364</v>
      </c>
      <c r="BB26" s="89"/>
      <c r="BC26" s="31">
        <v>1587</v>
      </c>
    </row>
    <row r="27" spans="1:55" ht="15" customHeight="1">
      <c r="A27" s="124">
        <v>51</v>
      </c>
      <c r="B27" s="41" t="s">
        <v>21</v>
      </c>
      <c r="C27" s="64">
        <v>9566</v>
      </c>
      <c r="D27" s="89">
        <v>693</v>
      </c>
      <c r="E27" s="89">
        <v>3140</v>
      </c>
      <c r="F27" s="89">
        <v>583</v>
      </c>
      <c r="G27" s="89">
        <v>16552</v>
      </c>
      <c r="H27" s="89">
        <v>1402</v>
      </c>
      <c r="I27" s="89">
        <v>4841</v>
      </c>
      <c r="J27" s="89">
        <v>15450</v>
      </c>
      <c r="K27" s="89">
        <v>5802</v>
      </c>
      <c r="L27" s="89">
        <v>2702</v>
      </c>
      <c r="M27" s="89">
        <v>12583</v>
      </c>
      <c r="N27" s="89">
        <v>7038</v>
      </c>
      <c r="O27" s="89">
        <v>2394</v>
      </c>
      <c r="P27" s="89">
        <v>12130</v>
      </c>
      <c r="Q27" s="89">
        <v>8962</v>
      </c>
      <c r="R27" s="89">
        <v>1698</v>
      </c>
      <c r="S27" s="89">
        <v>9096</v>
      </c>
      <c r="T27" s="89">
        <v>23399</v>
      </c>
      <c r="U27" s="89">
        <v>6258</v>
      </c>
      <c r="V27" s="89">
        <v>25026</v>
      </c>
      <c r="W27" s="89">
        <v>6388</v>
      </c>
      <c r="X27" s="89">
        <v>734</v>
      </c>
      <c r="Y27" s="89">
        <v>654</v>
      </c>
      <c r="Z27" s="89">
        <v>6209</v>
      </c>
      <c r="AA27" s="89">
        <v>1257</v>
      </c>
      <c r="AB27" s="89">
        <v>703</v>
      </c>
      <c r="AC27" s="89">
        <v>13708</v>
      </c>
      <c r="AD27" s="89">
        <v>2378</v>
      </c>
      <c r="AE27" s="89">
        <v>3598</v>
      </c>
      <c r="AF27" s="89">
        <v>3370</v>
      </c>
      <c r="AG27" s="89">
        <v>36730</v>
      </c>
      <c r="AH27" s="89">
        <v>1767</v>
      </c>
      <c r="AI27" s="89">
        <v>5931</v>
      </c>
      <c r="AJ27" s="89">
        <v>26437</v>
      </c>
      <c r="AK27" s="89">
        <v>2570</v>
      </c>
      <c r="AL27" s="41">
        <v>365</v>
      </c>
      <c r="AM27" s="60">
        <v>282114</v>
      </c>
      <c r="AN27" s="64">
        <v>15257</v>
      </c>
      <c r="AO27" s="89">
        <v>395788</v>
      </c>
      <c r="AP27" s="89">
        <v>65</v>
      </c>
      <c r="AQ27" s="89">
        <v>4448</v>
      </c>
      <c r="AR27" s="89">
        <v>62874</v>
      </c>
      <c r="AS27" s="89">
        <v>1595</v>
      </c>
      <c r="AT27" s="41">
        <v>480027</v>
      </c>
      <c r="AU27" s="60">
        <v>762141</v>
      </c>
      <c r="AV27" s="60">
        <v>256433</v>
      </c>
      <c r="AW27" s="60">
        <v>736460</v>
      </c>
      <c r="AX27" s="60">
        <v>1018574</v>
      </c>
      <c r="AY27" s="60">
        <v>-441183</v>
      </c>
      <c r="AZ27" s="60">
        <v>295277</v>
      </c>
      <c r="BA27" s="60">
        <v>577391</v>
      </c>
      <c r="BB27" s="89"/>
      <c r="BC27" s="31">
        <v>395788</v>
      </c>
    </row>
    <row r="28" spans="1:55" ht="15" customHeight="1">
      <c r="A28" s="125">
        <v>53</v>
      </c>
      <c r="B28" s="42" t="s">
        <v>22</v>
      </c>
      <c r="C28" s="70">
        <v>761</v>
      </c>
      <c r="D28" s="90">
        <v>172</v>
      </c>
      <c r="E28" s="90">
        <v>394</v>
      </c>
      <c r="F28" s="90">
        <v>1018</v>
      </c>
      <c r="G28" s="90">
        <v>3769</v>
      </c>
      <c r="H28" s="90">
        <v>287</v>
      </c>
      <c r="I28" s="90">
        <v>665</v>
      </c>
      <c r="J28" s="90">
        <v>5897</v>
      </c>
      <c r="K28" s="90">
        <v>2033</v>
      </c>
      <c r="L28" s="90">
        <v>1003</v>
      </c>
      <c r="M28" s="90">
        <v>5585</v>
      </c>
      <c r="N28" s="90">
        <v>3254</v>
      </c>
      <c r="O28" s="90">
        <v>655</v>
      </c>
      <c r="P28" s="90">
        <v>1564</v>
      </c>
      <c r="Q28" s="90">
        <v>1153</v>
      </c>
      <c r="R28" s="90">
        <v>158</v>
      </c>
      <c r="S28" s="90">
        <v>942</v>
      </c>
      <c r="T28" s="90">
        <v>3479</v>
      </c>
      <c r="U28" s="90">
        <v>667</v>
      </c>
      <c r="V28" s="90">
        <v>6206</v>
      </c>
      <c r="W28" s="90">
        <v>6185</v>
      </c>
      <c r="X28" s="90">
        <v>989</v>
      </c>
      <c r="Y28" s="90">
        <v>1216</v>
      </c>
      <c r="Z28" s="90">
        <v>9747</v>
      </c>
      <c r="AA28" s="90">
        <v>10097</v>
      </c>
      <c r="AB28" s="90">
        <v>39306</v>
      </c>
      <c r="AC28" s="90">
        <v>13030</v>
      </c>
      <c r="AD28" s="90">
        <v>1682</v>
      </c>
      <c r="AE28" s="90">
        <v>7686</v>
      </c>
      <c r="AF28" s="90">
        <v>2966</v>
      </c>
      <c r="AG28" s="90">
        <v>6681</v>
      </c>
      <c r="AH28" s="90">
        <v>1174</v>
      </c>
      <c r="AI28" s="90">
        <v>3080</v>
      </c>
      <c r="AJ28" s="90">
        <v>3389</v>
      </c>
      <c r="AK28" s="90">
        <v>0</v>
      </c>
      <c r="AL28" s="42">
        <v>103</v>
      </c>
      <c r="AM28" s="68">
        <v>146993</v>
      </c>
      <c r="AN28" s="70">
        <v>3</v>
      </c>
      <c r="AO28" s="90">
        <v>148135</v>
      </c>
      <c r="AP28" s="90">
        <v>0</v>
      </c>
      <c r="AQ28" s="90">
        <v>0</v>
      </c>
      <c r="AR28" s="90">
        <v>0</v>
      </c>
      <c r="AS28" s="90">
        <v>0</v>
      </c>
      <c r="AT28" s="42">
        <v>148138</v>
      </c>
      <c r="AU28" s="68">
        <v>295131</v>
      </c>
      <c r="AV28" s="68">
        <v>14105</v>
      </c>
      <c r="AW28" s="68">
        <v>162243</v>
      </c>
      <c r="AX28" s="68">
        <v>309236</v>
      </c>
      <c r="AY28" s="68">
        <v>-73827</v>
      </c>
      <c r="AZ28" s="68">
        <v>88416</v>
      </c>
      <c r="BA28" s="68">
        <v>235409</v>
      </c>
      <c r="BB28" s="89"/>
      <c r="BC28" s="31">
        <v>148135</v>
      </c>
    </row>
    <row r="29" spans="1:55" ht="15" customHeight="1">
      <c r="A29" s="124">
        <v>55</v>
      </c>
      <c r="B29" s="41" t="s">
        <v>23</v>
      </c>
      <c r="C29" s="64">
        <v>125</v>
      </c>
      <c r="D29" s="89">
        <v>19</v>
      </c>
      <c r="E29" s="89">
        <v>23</v>
      </c>
      <c r="F29" s="89">
        <v>70</v>
      </c>
      <c r="G29" s="89">
        <v>409</v>
      </c>
      <c r="H29" s="89">
        <v>38</v>
      </c>
      <c r="I29" s="89">
        <v>79</v>
      </c>
      <c r="J29" s="89">
        <v>973</v>
      </c>
      <c r="K29" s="89">
        <v>115</v>
      </c>
      <c r="L29" s="89">
        <v>134</v>
      </c>
      <c r="M29" s="89">
        <v>800</v>
      </c>
      <c r="N29" s="89">
        <v>82</v>
      </c>
      <c r="O29" s="89">
        <v>172</v>
      </c>
      <c r="P29" s="89">
        <v>434</v>
      </c>
      <c r="Q29" s="89">
        <v>193</v>
      </c>
      <c r="R29" s="89">
        <v>37</v>
      </c>
      <c r="S29" s="89">
        <v>513</v>
      </c>
      <c r="T29" s="89">
        <v>400</v>
      </c>
      <c r="U29" s="89">
        <v>218</v>
      </c>
      <c r="V29" s="89">
        <v>1146</v>
      </c>
      <c r="W29" s="89">
        <v>1047</v>
      </c>
      <c r="X29" s="89">
        <v>35</v>
      </c>
      <c r="Y29" s="89">
        <v>60</v>
      </c>
      <c r="Z29" s="89">
        <v>10219</v>
      </c>
      <c r="AA29" s="89">
        <v>2587</v>
      </c>
      <c r="AB29" s="89">
        <v>13375</v>
      </c>
      <c r="AC29" s="89">
        <v>10522</v>
      </c>
      <c r="AD29" s="89">
        <v>2157</v>
      </c>
      <c r="AE29" s="89">
        <v>316</v>
      </c>
      <c r="AF29" s="89">
        <v>500</v>
      </c>
      <c r="AG29" s="89">
        <v>6966</v>
      </c>
      <c r="AH29" s="89">
        <v>580</v>
      </c>
      <c r="AI29" s="89">
        <v>1563</v>
      </c>
      <c r="AJ29" s="89">
        <v>3184</v>
      </c>
      <c r="AK29" s="89">
        <v>0</v>
      </c>
      <c r="AL29" s="41">
        <v>687</v>
      </c>
      <c r="AM29" s="60">
        <v>59778</v>
      </c>
      <c r="AN29" s="64">
        <v>0</v>
      </c>
      <c r="AO29" s="89">
        <v>458483</v>
      </c>
      <c r="AP29" s="89">
        <v>188</v>
      </c>
      <c r="AQ29" s="89">
        <v>0</v>
      </c>
      <c r="AR29" s="89">
        <v>10187</v>
      </c>
      <c r="AS29" s="89">
        <v>0</v>
      </c>
      <c r="AT29" s="41">
        <v>468858</v>
      </c>
      <c r="AU29" s="60">
        <v>528636</v>
      </c>
      <c r="AV29" s="60">
        <v>473</v>
      </c>
      <c r="AW29" s="60">
        <v>469331</v>
      </c>
      <c r="AX29" s="60">
        <v>529109</v>
      </c>
      <c r="AY29" s="60">
        <v>-2755</v>
      </c>
      <c r="AZ29" s="60">
        <v>466576</v>
      </c>
      <c r="BA29" s="60">
        <v>526354</v>
      </c>
      <c r="BB29" s="89"/>
      <c r="BC29" s="31">
        <v>458483</v>
      </c>
    </row>
    <row r="30" spans="1:55" ht="15" customHeight="1">
      <c r="A30" s="124">
        <v>57</v>
      </c>
      <c r="B30" s="41" t="s">
        <v>205</v>
      </c>
      <c r="C30" s="64">
        <v>8166</v>
      </c>
      <c r="D30" s="89">
        <v>2077</v>
      </c>
      <c r="E30" s="89">
        <v>1854</v>
      </c>
      <c r="F30" s="89">
        <v>6879</v>
      </c>
      <c r="G30" s="89">
        <v>9116</v>
      </c>
      <c r="H30" s="89">
        <v>441</v>
      </c>
      <c r="I30" s="89">
        <v>2843</v>
      </c>
      <c r="J30" s="89">
        <v>14882</v>
      </c>
      <c r="K30" s="89">
        <v>11414</v>
      </c>
      <c r="L30" s="89">
        <v>5673</v>
      </c>
      <c r="M30" s="89">
        <v>21383</v>
      </c>
      <c r="N30" s="89">
        <v>21840</v>
      </c>
      <c r="O30" s="89">
        <v>1642</v>
      </c>
      <c r="P30" s="89">
        <v>6220</v>
      </c>
      <c r="Q30" s="89">
        <v>4343</v>
      </c>
      <c r="R30" s="89">
        <v>673</v>
      </c>
      <c r="S30" s="89">
        <v>2676</v>
      </c>
      <c r="T30" s="89">
        <v>11059</v>
      </c>
      <c r="U30" s="89">
        <v>18673</v>
      </c>
      <c r="V30" s="89">
        <v>20675</v>
      </c>
      <c r="W30" s="89">
        <v>13066</v>
      </c>
      <c r="X30" s="89">
        <v>824</v>
      </c>
      <c r="Y30" s="89">
        <v>2744</v>
      </c>
      <c r="Z30" s="89">
        <v>30377</v>
      </c>
      <c r="AA30" s="89">
        <v>8395</v>
      </c>
      <c r="AB30" s="89">
        <v>1294</v>
      </c>
      <c r="AC30" s="89">
        <v>90507</v>
      </c>
      <c r="AD30" s="89">
        <v>6023</v>
      </c>
      <c r="AE30" s="89">
        <v>12635</v>
      </c>
      <c r="AF30" s="89">
        <v>6979</v>
      </c>
      <c r="AG30" s="89">
        <v>11576</v>
      </c>
      <c r="AH30" s="89">
        <v>1762</v>
      </c>
      <c r="AI30" s="89">
        <v>5154</v>
      </c>
      <c r="AJ30" s="89">
        <v>17570</v>
      </c>
      <c r="AK30" s="89">
        <v>576</v>
      </c>
      <c r="AL30" s="41">
        <v>3425</v>
      </c>
      <c r="AM30" s="60">
        <v>385436</v>
      </c>
      <c r="AN30" s="64">
        <v>3817</v>
      </c>
      <c r="AO30" s="89">
        <v>138675</v>
      </c>
      <c r="AP30" s="89">
        <v>1159</v>
      </c>
      <c r="AQ30" s="89">
        <v>527</v>
      </c>
      <c r="AR30" s="89">
        <v>6869</v>
      </c>
      <c r="AS30" s="89">
        <v>520</v>
      </c>
      <c r="AT30" s="41">
        <v>151567</v>
      </c>
      <c r="AU30" s="60">
        <v>537003</v>
      </c>
      <c r="AV30" s="60">
        <v>263257</v>
      </c>
      <c r="AW30" s="60">
        <v>414824</v>
      </c>
      <c r="AX30" s="60">
        <v>800260</v>
      </c>
      <c r="AY30" s="60">
        <v>-287377</v>
      </c>
      <c r="AZ30" s="60">
        <v>127447</v>
      </c>
      <c r="BA30" s="60">
        <v>512883</v>
      </c>
      <c r="BB30" s="89"/>
      <c r="BC30" s="31">
        <v>138674</v>
      </c>
    </row>
    <row r="31" spans="1:55" ht="15" customHeight="1">
      <c r="A31" s="124">
        <v>59</v>
      </c>
      <c r="B31" s="41" t="s">
        <v>25</v>
      </c>
      <c r="C31" s="64">
        <v>524</v>
      </c>
      <c r="D31" s="89">
        <v>47</v>
      </c>
      <c r="E31" s="89">
        <v>188</v>
      </c>
      <c r="F31" s="89">
        <v>260</v>
      </c>
      <c r="G31" s="89">
        <v>1415</v>
      </c>
      <c r="H31" s="89">
        <v>110</v>
      </c>
      <c r="I31" s="89">
        <v>354</v>
      </c>
      <c r="J31" s="89">
        <v>3896</v>
      </c>
      <c r="K31" s="89">
        <v>355</v>
      </c>
      <c r="L31" s="89">
        <v>605</v>
      </c>
      <c r="M31" s="89">
        <v>2830</v>
      </c>
      <c r="N31" s="89">
        <v>1088</v>
      </c>
      <c r="O31" s="89">
        <v>281</v>
      </c>
      <c r="P31" s="89">
        <v>1462</v>
      </c>
      <c r="Q31" s="89">
        <v>1920</v>
      </c>
      <c r="R31" s="89">
        <v>485</v>
      </c>
      <c r="S31" s="89">
        <v>2515</v>
      </c>
      <c r="T31" s="89">
        <v>1763</v>
      </c>
      <c r="U31" s="89">
        <v>733</v>
      </c>
      <c r="V31" s="89">
        <v>3979</v>
      </c>
      <c r="W31" s="89">
        <v>3660</v>
      </c>
      <c r="X31" s="89">
        <v>1620</v>
      </c>
      <c r="Y31" s="89">
        <v>432</v>
      </c>
      <c r="Z31" s="89">
        <v>21844</v>
      </c>
      <c r="AA31" s="89">
        <v>13835</v>
      </c>
      <c r="AB31" s="89">
        <v>1765</v>
      </c>
      <c r="AC31" s="89">
        <v>6180</v>
      </c>
      <c r="AD31" s="89">
        <v>45769</v>
      </c>
      <c r="AE31" s="89">
        <v>11092</v>
      </c>
      <c r="AF31" s="89">
        <v>3779</v>
      </c>
      <c r="AG31" s="89">
        <v>10323</v>
      </c>
      <c r="AH31" s="89">
        <v>3227</v>
      </c>
      <c r="AI31" s="89">
        <v>15911</v>
      </c>
      <c r="AJ31" s="89">
        <v>7946</v>
      </c>
      <c r="AK31" s="89">
        <v>0</v>
      </c>
      <c r="AL31" s="41">
        <v>2736</v>
      </c>
      <c r="AM31" s="60">
        <v>174929</v>
      </c>
      <c r="AN31" s="64">
        <v>1658</v>
      </c>
      <c r="AO31" s="89">
        <v>123597</v>
      </c>
      <c r="AP31" s="89">
        <v>84</v>
      </c>
      <c r="AQ31" s="89">
        <v>8996</v>
      </c>
      <c r="AR31" s="89">
        <v>47635</v>
      </c>
      <c r="AS31" s="89">
        <v>-270</v>
      </c>
      <c r="AT31" s="41">
        <v>181700</v>
      </c>
      <c r="AU31" s="60">
        <v>356629</v>
      </c>
      <c r="AV31" s="60">
        <v>23982</v>
      </c>
      <c r="AW31" s="60">
        <v>205682</v>
      </c>
      <c r="AX31" s="60">
        <v>380611</v>
      </c>
      <c r="AY31" s="60">
        <v>-148670</v>
      </c>
      <c r="AZ31" s="60">
        <v>57012</v>
      </c>
      <c r="BA31" s="60">
        <v>231941</v>
      </c>
      <c r="BB31" s="89"/>
      <c r="BC31" s="31">
        <v>123597</v>
      </c>
    </row>
    <row r="32" spans="1:55" ht="15" customHeight="1">
      <c r="A32" s="124">
        <v>61</v>
      </c>
      <c r="B32" s="41" t="s">
        <v>26</v>
      </c>
      <c r="C32" s="64">
        <v>0</v>
      </c>
      <c r="D32" s="89">
        <v>0</v>
      </c>
      <c r="E32" s="89">
        <v>0</v>
      </c>
      <c r="F32" s="89">
        <v>0</v>
      </c>
      <c r="G32" s="89">
        <v>0</v>
      </c>
      <c r="H32" s="89">
        <v>0</v>
      </c>
      <c r="I32" s="89">
        <v>0</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89">
        <v>0</v>
      </c>
      <c r="AB32" s="89">
        <v>0</v>
      </c>
      <c r="AC32" s="89">
        <v>0</v>
      </c>
      <c r="AD32" s="89">
        <v>0</v>
      </c>
      <c r="AE32" s="89">
        <v>0</v>
      </c>
      <c r="AF32" s="89">
        <v>0</v>
      </c>
      <c r="AG32" s="89">
        <v>0</v>
      </c>
      <c r="AH32" s="89">
        <v>0</v>
      </c>
      <c r="AI32" s="89">
        <v>0</v>
      </c>
      <c r="AJ32" s="89">
        <v>0</v>
      </c>
      <c r="AK32" s="89">
        <v>0</v>
      </c>
      <c r="AL32" s="41">
        <v>8937</v>
      </c>
      <c r="AM32" s="60">
        <v>8937</v>
      </c>
      <c r="AN32" s="64">
        <v>0</v>
      </c>
      <c r="AO32" s="89">
        <v>12307</v>
      </c>
      <c r="AP32" s="89">
        <v>343946</v>
      </c>
      <c r="AQ32" s="89">
        <v>0</v>
      </c>
      <c r="AR32" s="89">
        <v>0</v>
      </c>
      <c r="AS32" s="89">
        <v>0</v>
      </c>
      <c r="AT32" s="41">
        <v>356253</v>
      </c>
      <c r="AU32" s="60">
        <v>365190</v>
      </c>
      <c r="AV32" s="60">
        <v>0</v>
      </c>
      <c r="AW32" s="60">
        <v>356253</v>
      </c>
      <c r="AX32" s="60">
        <v>365190</v>
      </c>
      <c r="AY32" s="60">
        <v>0</v>
      </c>
      <c r="AZ32" s="60">
        <v>356253</v>
      </c>
      <c r="BA32" s="60">
        <v>365190</v>
      </c>
      <c r="BB32" s="89"/>
      <c r="BC32" s="31">
        <v>12307</v>
      </c>
    </row>
    <row r="33" spans="1:55" ht="15" customHeight="1">
      <c r="A33" s="125">
        <v>63</v>
      </c>
      <c r="B33" s="42" t="s">
        <v>27</v>
      </c>
      <c r="C33" s="70">
        <v>4</v>
      </c>
      <c r="D33" s="90">
        <v>6</v>
      </c>
      <c r="E33" s="90">
        <v>0</v>
      </c>
      <c r="F33" s="90">
        <v>28</v>
      </c>
      <c r="G33" s="90">
        <v>65</v>
      </c>
      <c r="H33" s="90">
        <v>0</v>
      </c>
      <c r="I33" s="90">
        <v>8</v>
      </c>
      <c r="J33" s="90">
        <v>243</v>
      </c>
      <c r="K33" s="90">
        <v>3</v>
      </c>
      <c r="L33" s="90">
        <v>66</v>
      </c>
      <c r="M33" s="90">
        <v>29</v>
      </c>
      <c r="N33" s="90">
        <v>0</v>
      </c>
      <c r="O33" s="90">
        <v>29</v>
      </c>
      <c r="P33" s="90">
        <v>99</v>
      </c>
      <c r="Q33" s="90">
        <v>211</v>
      </c>
      <c r="R33" s="90">
        <v>27</v>
      </c>
      <c r="S33" s="90">
        <v>66</v>
      </c>
      <c r="T33" s="90">
        <v>129</v>
      </c>
      <c r="U33" s="90">
        <v>12</v>
      </c>
      <c r="V33" s="90">
        <v>77</v>
      </c>
      <c r="W33" s="90">
        <v>180</v>
      </c>
      <c r="X33" s="90">
        <v>4</v>
      </c>
      <c r="Y33" s="90">
        <v>6</v>
      </c>
      <c r="Z33" s="90">
        <v>123</v>
      </c>
      <c r="AA33" s="90">
        <v>49</v>
      </c>
      <c r="AB33" s="90">
        <v>0</v>
      </c>
      <c r="AC33" s="90">
        <v>206</v>
      </c>
      <c r="AD33" s="90">
        <v>980</v>
      </c>
      <c r="AE33" s="90">
        <v>47</v>
      </c>
      <c r="AF33" s="90">
        <v>0</v>
      </c>
      <c r="AG33" s="90">
        <v>70</v>
      </c>
      <c r="AH33" s="90">
        <v>0</v>
      </c>
      <c r="AI33" s="90">
        <v>137</v>
      </c>
      <c r="AJ33" s="90">
        <v>150</v>
      </c>
      <c r="AK33" s="90">
        <v>0</v>
      </c>
      <c r="AL33" s="42">
        <v>6</v>
      </c>
      <c r="AM33" s="68">
        <v>3060</v>
      </c>
      <c r="AN33" s="70">
        <v>0</v>
      </c>
      <c r="AO33" s="90">
        <v>59674</v>
      </c>
      <c r="AP33" s="90">
        <v>194057</v>
      </c>
      <c r="AQ33" s="90">
        <v>23466</v>
      </c>
      <c r="AR33" s="90">
        <v>133046</v>
      </c>
      <c r="AS33" s="90">
        <v>0</v>
      </c>
      <c r="AT33" s="42">
        <v>410243</v>
      </c>
      <c r="AU33" s="68">
        <v>413303</v>
      </c>
      <c r="AV33" s="68">
        <v>6204</v>
      </c>
      <c r="AW33" s="68">
        <v>416447</v>
      </c>
      <c r="AX33" s="68">
        <v>419507</v>
      </c>
      <c r="AY33" s="68">
        <v>-129305</v>
      </c>
      <c r="AZ33" s="68">
        <v>287142</v>
      </c>
      <c r="BA33" s="68">
        <v>290202</v>
      </c>
      <c r="BB33" s="89"/>
      <c r="BC33" s="31">
        <v>44568</v>
      </c>
    </row>
    <row r="34" spans="1:55" ht="15" customHeight="1">
      <c r="A34" s="124">
        <v>64</v>
      </c>
      <c r="B34" s="41" t="s">
        <v>201</v>
      </c>
      <c r="C34" s="64">
        <v>47</v>
      </c>
      <c r="D34" s="89">
        <v>0</v>
      </c>
      <c r="E34" s="89">
        <v>0</v>
      </c>
      <c r="F34" s="89">
        <v>0</v>
      </c>
      <c r="G34" s="89">
        <v>0</v>
      </c>
      <c r="H34" s="89">
        <v>0</v>
      </c>
      <c r="I34" s="89">
        <v>0</v>
      </c>
      <c r="J34" s="89">
        <v>2</v>
      </c>
      <c r="K34" s="89">
        <v>0</v>
      </c>
      <c r="L34" s="89">
        <v>0</v>
      </c>
      <c r="M34" s="89">
        <v>3</v>
      </c>
      <c r="N34" s="89">
        <v>0</v>
      </c>
      <c r="O34" s="89">
        <v>0</v>
      </c>
      <c r="P34" s="89">
        <v>0</v>
      </c>
      <c r="Q34" s="89">
        <v>0</v>
      </c>
      <c r="R34" s="89">
        <v>0</v>
      </c>
      <c r="S34" s="89">
        <v>0</v>
      </c>
      <c r="T34" s="89">
        <v>0</v>
      </c>
      <c r="U34" s="89">
        <v>0</v>
      </c>
      <c r="V34" s="89">
        <v>0</v>
      </c>
      <c r="W34" s="89">
        <v>2</v>
      </c>
      <c r="X34" s="89">
        <v>11</v>
      </c>
      <c r="Y34" s="89">
        <v>0</v>
      </c>
      <c r="Z34" s="89">
        <v>16</v>
      </c>
      <c r="AA34" s="89">
        <v>36</v>
      </c>
      <c r="AB34" s="89">
        <v>3</v>
      </c>
      <c r="AC34" s="89">
        <v>1591</v>
      </c>
      <c r="AD34" s="89">
        <v>205</v>
      </c>
      <c r="AE34" s="89">
        <v>10</v>
      </c>
      <c r="AF34" s="89">
        <v>7</v>
      </c>
      <c r="AG34" s="89">
        <v>10968</v>
      </c>
      <c r="AH34" s="89">
        <v>0</v>
      </c>
      <c r="AI34" s="89">
        <v>12</v>
      </c>
      <c r="AJ34" s="89">
        <v>25</v>
      </c>
      <c r="AK34" s="89">
        <v>0</v>
      </c>
      <c r="AL34" s="41">
        <v>88</v>
      </c>
      <c r="AM34" s="60">
        <v>13026</v>
      </c>
      <c r="AN34" s="64">
        <v>5672</v>
      </c>
      <c r="AO34" s="89">
        <v>151511</v>
      </c>
      <c r="AP34" s="89">
        <v>583574</v>
      </c>
      <c r="AQ34" s="89">
        <v>0</v>
      </c>
      <c r="AR34" s="89">
        <v>0</v>
      </c>
      <c r="AS34" s="89">
        <v>0</v>
      </c>
      <c r="AT34" s="41">
        <v>740757</v>
      </c>
      <c r="AU34" s="60">
        <v>753783</v>
      </c>
      <c r="AV34" s="60">
        <v>20667</v>
      </c>
      <c r="AW34" s="60">
        <v>761424</v>
      </c>
      <c r="AX34" s="60">
        <v>774450</v>
      </c>
      <c r="AY34" s="60">
        <v>-21031</v>
      </c>
      <c r="AZ34" s="60">
        <v>740393</v>
      </c>
      <c r="BA34" s="60">
        <v>753419</v>
      </c>
      <c r="BB34" s="89"/>
      <c r="BC34" s="31">
        <v>90112</v>
      </c>
    </row>
    <row r="35" spans="1:55" ht="15" customHeight="1">
      <c r="A35" s="124">
        <v>65</v>
      </c>
      <c r="B35" s="41" t="s">
        <v>202</v>
      </c>
      <c r="C35" s="64">
        <v>12</v>
      </c>
      <c r="D35" s="89">
        <v>4</v>
      </c>
      <c r="E35" s="89">
        <v>476</v>
      </c>
      <c r="F35" s="89">
        <v>81</v>
      </c>
      <c r="G35" s="89">
        <v>340</v>
      </c>
      <c r="H35" s="89">
        <v>10</v>
      </c>
      <c r="I35" s="89">
        <v>81</v>
      </c>
      <c r="J35" s="89">
        <v>634</v>
      </c>
      <c r="K35" s="89">
        <v>86</v>
      </c>
      <c r="L35" s="89">
        <v>99</v>
      </c>
      <c r="M35" s="89">
        <v>1337</v>
      </c>
      <c r="N35" s="89">
        <v>156</v>
      </c>
      <c r="O35" s="89">
        <v>49</v>
      </c>
      <c r="P35" s="89">
        <v>357</v>
      </c>
      <c r="Q35" s="89">
        <v>170</v>
      </c>
      <c r="R35" s="89">
        <v>18</v>
      </c>
      <c r="S35" s="89">
        <v>12</v>
      </c>
      <c r="T35" s="89">
        <v>179</v>
      </c>
      <c r="U35" s="89">
        <v>98</v>
      </c>
      <c r="V35" s="89">
        <v>504</v>
      </c>
      <c r="W35" s="89">
        <v>342</v>
      </c>
      <c r="X35" s="89">
        <v>341</v>
      </c>
      <c r="Y35" s="89">
        <v>86</v>
      </c>
      <c r="Z35" s="89">
        <v>342</v>
      </c>
      <c r="AA35" s="89">
        <v>766</v>
      </c>
      <c r="AB35" s="89">
        <v>172</v>
      </c>
      <c r="AC35" s="89">
        <v>772</v>
      </c>
      <c r="AD35" s="89">
        <v>303</v>
      </c>
      <c r="AE35" s="89">
        <v>1</v>
      </c>
      <c r="AF35" s="89">
        <v>180</v>
      </c>
      <c r="AG35" s="89">
        <v>683</v>
      </c>
      <c r="AH35" s="89">
        <v>0</v>
      </c>
      <c r="AI35" s="89">
        <v>677</v>
      </c>
      <c r="AJ35" s="89">
        <v>1057</v>
      </c>
      <c r="AK35" s="89">
        <v>0</v>
      </c>
      <c r="AL35" s="41">
        <v>175</v>
      </c>
      <c r="AM35" s="60">
        <v>10600</v>
      </c>
      <c r="AN35" s="64">
        <v>0</v>
      </c>
      <c r="AO35" s="89">
        <v>33863</v>
      </c>
      <c r="AP35" s="89">
        <v>0</v>
      </c>
      <c r="AQ35" s="89">
        <v>0</v>
      </c>
      <c r="AR35" s="89">
        <v>0</v>
      </c>
      <c r="AS35" s="89">
        <v>0</v>
      </c>
      <c r="AT35" s="41">
        <v>33863</v>
      </c>
      <c r="AU35" s="60">
        <v>44463</v>
      </c>
      <c r="AV35" s="60">
        <v>3959</v>
      </c>
      <c r="AW35" s="60">
        <v>37822</v>
      </c>
      <c r="AX35" s="60">
        <v>48422</v>
      </c>
      <c r="AY35" s="60">
        <v>-2416</v>
      </c>
      <c r="AZ35" s="60">
        <v>35406</v>
      </c>
      <c r="BA35" s="60">
        <v>46006</v>
      </c>
      <c r="BB35" s="89"/>
      <c r="BC35" s="31">
        <v>21294</v>
      </c>
    </row>
    <row r="36" spans="1:55" ht="15" customHeight="1">
      <c r="A36" s="124">
        <v>66</v>
      </c>
      <c r="B36" s="41" t="s">
        <v>28</v>
      </c>
      <c r="C36" s="64">
        <v>2609</v>
      </c>
      <c r="D36" s="89">
        <v>884</v>
      </c>
      <c r="E36" s="89">
        <v>523</v>
      </c>
      <c r="F36" s="89">
        <v>1195</v>
      </c>
      <c r="G36" s="89">
        <v>12504</v>
      </c>
      <c r="H36" s="89">
        <v>644</v>
      </c>
      <c r="I36" s="89">
        <v>1458</v>
      </c>
      <c r="J36" s="89">
        <v>17276</v>
      </c>
      <c r="K36" s="89">
        <v>2606</v>
      </c>
      <c r="L36" s="89">
        <v>4032</v>
      </c>
      <c r="M36" s="89">
        <v>10962</v>
      </c>
      <c r="N36" s="89">
        <v>4211</v>
      </c>
      <c r="O36" s="89">
        <v>1365</v>
      </c>
      <c r="P36" s="89">
        <v>9180</v>
      </c>
      <c r="Q36" s="89">
        <v>10870</v>
      </c>
      <c r="R36" s="89">
        <v>1401</v>
      </c>
      <c r="S36" s="89">
        <v>5108</v>
      </c>
      <c r="T36" s="89">
        <v>15768</v>
      </c>
      <c r="U36" s="89">
        <v>6189</v>
      </c>
      <c r="V36" s="89">
        <v>45670</v>
      </c>
      <c r="W36" s="89">
        <v>18171</v>
      </c>
      <c r="X36" s="89">
        <v>5611</v>
      </c>
      <c r="Y36" s="89">
        <v>2740</v>
      </c>
      <c r="Z36" s="89">
        <v>49991</v>
      </c>
      <c r="AA36" s="89">
        <v>27173</v>
      </c>
      <c r="AB36" s="89">
        <v>13186</v>
      </c>
      <c r="AC36" s="89">
        <v>51058</v>
      </c>
      <c r="AD36" s="89">
        <v>32111</v>
      </c>
      <c r="AE36" s="89">
        <v>33384</v>
      </c>
      <c r="AF36" s="89">
        <v>14540</v>
      </c>
      <c r="AG36" s="89">
        <v>36483</v>
      </c>
      <c r="AH36" s="89">
        <v>3598</v>
      </c>
      <c r="AI36" s="89">
        <v>40780</v>
      </c>
      <c r="AJ36" s="89">
        <v>13042</v>
      </c>
      <c r="AK36" s="89">
        <v>0</v>
      </c>
      <c r="AL36" s="41">
        <v>1446</v>
      </c>
      <c r="AM36" s="60">
        <v>497769</v>
      </c>
      <c r="AN36" s="64">
        <v>738</v>
      </c>
      <c r="AO36" s="89">
        <v>22041</v>
      </c>
      <c r="AP36" s="89">
        <v>0</v>
      </c>
      <c r="AQ36" s="89">
        <v>1498</v>
      </c>
      <c r="AR36" s="89">
        <v>22932</v>
      </c>
      <c r="AS36" s="89">
        <v>0</v>
      </c>
      <c r="AT36" s="41">
        <v>47209</v>
      </c>
      <c r="AU36" s="60">
        <v>544978</v>
      </c>
      <c r="AV36" s="60">
        <v>35251</v>
      </c>
      <c r="AW36" s="60">
        <v>82460</v>
      </c>
      <c r="AX36" s="60">
        <v>580229</v>
      </c>
      <c r="AY36" s="60">
        <v>-284289</v>
      </c>
      <c r="AZ36" s="60">
        <v>-201829</v>
      </c>
      <c r="BA36" s="60">
        <v>295940</v>
      </c>
      <c r="BB36" s="89"/>
      <c r="BC36" s="31">
        <v>22041</v>
      </c>
    </row>
    <row r="37" spans="1:55" ht="15" customHeight="1">
      <c r="A37" s="124">
        <v>67</v>
      </c>
      <c r="B37" s="41" t="s">
        <v>29</v>
      </c>
      <c r="C37" s="64">
        <v>12</v>
      </c>
      <c r="D37" s="89">
        <v>5</v>
      </c>
      <c r="E37" s="89">
        <v>35</v>
      </c>
      <c r="F37" s="89">
        <v>6</v>
      </c>
      <c r="G37" s="89">
        <v>40</v>
      </c>
      <c r="H37" s="89">
        <v>1</v>
      </c>
      <c r="I37" s="89">
        <v>3</v>
      </c>
      <c r="J37" s="89">
        <v>33</v>
      </c>
      <c r="K37" s="89">
        <v>9</v>
      </c>
      <c r="L37" s="89">
        <v>5</v>
      </c>
      <c r="M37" s="89">
        <v>74</v>
      </c>
      <c r="N37" s="89">
        <v>21</v>
      </c>
      <c r="O37" s="89">
        <v>1</v>
      </c>
      <c r="P37" s="89">
        <v>43</v>
      </c>
      <c r="Q37" s="89">
        <v>50</v>
      </c>
      <c r="R37" s="89">
        <v>0</v>
      </c>
      <c r="S37" s="89">
        <v>42</v>
      </c>
      <c r="T37" s="89">
        <v>64</v>
      </c>
      <c r="U37" s="89">
        <v>9</v>
      </c>
      <c r="V37" s="89">
        <v>131</v>
      </c>
      <c r="W37" s="89">
        <v>25</v>
      </c>
      <c r="X37" s="89">
        <v>10</v>
      </c>
      <c r="Y37" s="89">
        <v>3</v>
      </c>
      <c r="Z37" s="89">
        <v>478</v>
      </c>
      <c r="AA37" s="89">
        <v>49</v>
      </c>
      <c r="AB37" s="89">
        <v>251</v>
      </c>
      <c r="AC37" s="89">
        <v>180</v>
      </c>
      <c r="AD37" s="89">
        <v>1569</v>
      </c>
      <c r="AE37" s="89">
        <v>178</v>
      </c>
      <c r="AF37" s="89">
        <v>828</v>
      </c>
      <c r="AG37" s="89">
        <v>9813</v>
      </c>
      <c r="AH37" s="89">
        <v>120</v>
      </c>
      <c r="AI37" s="89">
        <v>385</v>
      </c>
      <c r="AJ37" s="89">
        <v>5984</v>
      </c>
      <c r="AK37" s="89">
        <v>0</v>
      </c>
      <c r="AL37" s="41">
        <v>59</v>
      </c>
      <c r="AM37" s="60">
        <v>20516</v>
      </c>
      <c r="AN37" s="64">
        <v>95237</v>
      </c>
      <c r="AO37" s="89">
        <v>352625</v>
      </c>
      <c r="AP37" s="89">
        <v>0</v>
      </c>
      <c r="AQ37" s="89">
        <v>0</v>
      </c>
      <c r="AR37" s="89">
        <v>0</v>
      </c>
      <c r="AS37" s="89">
        <v>0</v>
      </c>
      <c r="AT37" s="41">
        <v>447862</v>
      </c>
      <c r="AU37" s="60">
        <v>468378</v>
      </c>
      <c r="AV37" s="60">
        <v>116080</v>
      </c>
      <c r="AW37" s="60">
        <v>563942</v>
      </c>
      <c r="AX37" s="60">
        <v>584458</v>
      </c>
      <c r="AY37" s="60">
        <v>-213166</v>
      </c>
      <c r="AZ37" s="60">
        <v>350776</v>
      </c>
      <c r="BA37" s="60">
        <v>371292</v>
      </c>
      <c r="BB37" s="89"/>
      <c r="BC37" s="31">
        <v>352625</v>
      </c>
    </row>
    <row r="38" spans="1:55" ht="15" customHeight="1">
      <c r="A38" s="125">
        <v>68</v>
      </c>
      <c r="B38" s="42" t="s">
        <v>30</v>
      </c>
      <c r="C38" s="70">
        <v>79</v>
      </c>
      <c r="D38" s="90">
        <v>62</v>
      </c>
      <c r="E38" s="90">
        <v>43</v>
      </c>
      <c r="F38" s="90">
        <v>43</v>
      </c>
      <c r="G38" s="90">
        <v>175</v>
      </c>
      <c r="H38" s="90">
        <v>19</v>
      </c>
      <c r="I38" s="90">
        <v>35</v>
      </c>
      <c r="J38" s="90">
        <v>188</v>
      </c>
      <c r="K38" s="90">
        <v>11</v>
      </c>
      <c r="L38" s="90">
        <v>89</v>
      </c>
      <c r="M38" s="90">
        <v>146</v>
      </c>
      <c r="N38" s="90">
        <v>65</v>
      </c>
      <c r="O38" s="90">
        <v>17</v>
      </c>
      <c r="P38" s="90">
        <v>346</v>
      </c>
      <c r="Q38" s="90">
        <v>138</v>
      </c>
      <c r="R38" s="90">
        <v>30</v>
      </c>
      <c r="S38" s="90">
        <v>72</v>
      </c>
      <c r="T38" s="90">
        <v>180</v>
      </c>
      <c r="U38" s="90">
        <v>47</v>
      </c>
      <c r="V38" s="90">
        <v>483</v>
      </c>
      <c r="W38" s="90">
        <v>11</v>
      </c>
      <c r="X38" s="90">
        <v>38</v>
      </c>
      <c r="Y38" s="90">
        <v>144</v>
      </c>
      <c r="Z38" s="90">
        <v>1200</v>
      </c>
      <c r="AA38" s="90">
        <v>809</v>
      </c>
      <c r="AB38" s="90">
        <v>147</v>
      </c>
      <c r="AC38" s="90">
        <v>1161</v>
      </c>
      <c r="AD38" s="90">
        <v>524</v>
      </c>
      <c r="AE38" s="90">
        <v>1045</v>
      </c>
      <c r="AF38" s="90">
        <v>714</v>
      </c>
      <c r="AG38" s="90">
        <v>1883</v>
      </c>
      <c r="AH38" s="90">
        <v>233</v>
      </c>
      <c r="AI38" s="90">
        <v>441</v>
      </c>
      <c r="AJ38" s="90">
        <v>706</v>
      </c>
      <c r="AK38" s="90">
        <v>0</v>
      </c>
      <c r="AL38" s="42">
        <v>7</v>
      </c>
      <c r="AM38" s="68">
        <v>11331</v>
      </c>
      <c r="AN38" s="70">
        <v>0</v>
      </c>
      <c r="AO38" s="90">
        <v>0</v>
      </c>
      <c r="AP38" s="90">
        <v>0</v>
      </c>
      <c r="AQ38" s="90">
        <v>0</v>
      </c>
      <c r="AR38" s="90">
        <v>0</v>
      </c>
      <c r="AS38" s="90">
        <v>0</v>
      </c>
      <c r="AT38" s="42">
        <v>0</v>
      </c>
      <c r="AU38" s="68">
        <v>11331</v>
      </c>
      <c r="AV38" s="68">
        <v>0</v>
      </c>
      <c r="AW38" s="68">
        <v>0</v>
      </c>
      <c r="AX38" s="68">
        <v>11331</v>
      </c>
      <c r="AY38" s="68">
        <v>0</v>
      </c>
      <c r="AZ38" s="68">
        <v>0</v>
      </c>
      <c r="BA38" s="68">
        <v>11331</v>
      </c>
      <c r="BB38" s="89"/>
      <c r="BC38" s="31">
        <v>0</v>
      </c>
    </row>
    <row r="39" spans="1:55" ht="15" customHeight="1">
      <c r="A39" s="124">
        <v>69</v>
      </c>
      <c r="B39" s="41" t="s">
        <v>31</v>
      </c>
      <c r="C39" s="64">
        <v>537</v>
      </c>
      <c r="D39" s="89">
        <v>183</v>
      </c>
      <c r="E39" s="89">
        <v>260</v>
      </c>
      <c r="F39" s="89">
        <v>466</v>
      </c>
      <c r="G39" s="89">
        <v>1880</v>
      </c>
      <c r="H39" s="89">
        <v>84</v>
      </c>
      <c r="I39" s="89">
        <v>266</v>
      </c>
      <c r="J39" s="89">
        <v>1461</v>
      </c>
      <c r="K39" s="89">
        <v>135</v>
      </c>
      <c r="L39" s="89">
        <v>581</v>
      </c>
      <c r="M39" s="89">
        <v>3108</v>
      </c>
      <c r="N39" s="89">
        <v>1946</v>
      </c>
      <c r="O39" s="89">
        <v>256</v>
      </c>
      <c r="P39" s="89">
        <v>1390</v>
      </c>
      <c r="Q39" s="89">
        <v>102</v>
      </c>
      <c r="R39" s="89">
        <v>128</v>
      </c>
      <c r="S39" s="89">
        <v>403</v>
      </c>
      <c r="T39" s="89">
        <v>3066</v>
      </c>
      <c r="U39" s="89">
        <v>367</v>
      </c>
      <c r="V39" s="89">
        <v>6210</v>
      </c>
      <c r="W39" s="89">
        <v>959</v>
      </c>
      <c r="X39" s="89">
        <v>389</v>
      </c>
      <c r="Y39" s="89">
        <v>926</v>
      </c>
      <c r="Z39" s="89">
        <v>3980</v>
      </c>
      <c r="AA39" s="89">
        <v>1207</v>
      </c>
      <c r="AB39" s="89">
        <v>703</v>
      </c>
      <c r="AC39" s="89">
        <v>4220</v>
      </c>
      <c r="AD39" s="89">
        <v>729</v>
      </c>
      <c r="AE39" s="89">
        <v>343</v>
      </c>
      <c r="AF39" s="89">
        <v>2957</v>
      </c>
      <c r="AG39" s="89">
        <v>3297</v>
      </c>
      <c r="AH39" s="89">
        <v>220</v>
      </c>
      <c r="AI39" s="89">
        <v>1306</v>
      </c>
      <c r="AJ39" s="89">
        <v>1119</v>
      </c>
      <c r="AK39" s="89">
        <v>5</v>
      </c>
      <c r="AL39" s="41">
        <v>12</v>
      </c>
      <c r="AM39" s="60">
        <v>45201</v>
      </c>
      <c r="AN39" s="64">
        <v>0</v>
      </c>
      <c r="AO39" s="89">
        <v>91</v>
      </c>
      <c r="AP39" s="89">
        <v>0</v>
      </c>
      <c r="AQ39" s="89">
        <v>0</v>
      </c>
      <c r="AR39" s="89">
        <v>0</v>
      </c>
      <c r="AS39" s="89">
        <v>0</v>
      </c>
      <c r="AT39" s="41">
        <v>91</v>
      </c>
      <c r="AU39" s="60">
        <v>45292</v>
      </c>
      <c r="AV39" s="60">
        <v>53</v>
      </c>
      <c r="AW39" s="60">
        <v>144</v>
      </c>
      <c r="AX39" s="60">
        <v>45345</v>
      </c>
      <c r="AY39" s="60">
        <v>-9106</v>
      </c>
      <c r="AZ39" s="60">
        <v>-8962</v>
      </c>
      <c r="BA39" s="60">
        <v>36239</v>
      </c>
      <c r="BB39" s="89"/>
      <c r="BC39" s="31">
        <v>91</v>
      </c>
    </row>
    <row r="40" spans="1:55" ht="15" customHeight="1">
      <c r="A40" s="126">
        <v>70</v>
      </c>
      <c r="B40" s="45" t="s">
        <v>212</v>
      </c>
      <c r="C40" s="55">
        <v>76161</v>
      </c>
      <c r="D40" s="62">
        <v>12264</v>
      </c>
      <c r="E40" s="62">
        <v>21127</v>
      </c>
      <c r="F40" s="62">
        <v>14610</v>
      </c>
      <c r="G40" s="62">
        <v>170128</v>
      </c>
      <c r="H40" s="62">
        <v>11128</v>
      </c>
      <c r="I40" s="62">
        <v>44861</v>
      </c>
      <c r="J40" s="62">
        <v>587733</v>
      </c>
      <c r="K40" s="62">
        <v>400295</v>
      </c>
      <c r="L40" s="62">
        <v>50725</v>
      </c>
      <c r="M40" s="62">
        <v>1039838</v>
      </c>
      <c r="N40" s="62">
        <v>376373</v>
      </c>
      <c r="O40" s="62">
        <v>28586</v>
      </c>
      <c r="P40" s="62">
        <v>144576</v>
      </c>
      <c r="Q40" s="62">
        <v>123414</v>
      </c>
      <c r="R40" s="62">
        <v>20391</v>
      </c>
      <c r="S40" s="62">
        <v>127238</v>
      </c>
      <c r="T40" s="62">
        <v>471225</v>
      </c>
      <c r="U40" s="62">
        <v>81152</v>
      </c>
      <c r="V40" s="62">
        <v>246484</v>
      </c>
      <c r="W40" s="62">
        <v>223647</v>
      </c>
      <c r="X40" s="62">
        <v>17057</v>
      </c>
      <c r="Y40" s="62">
        <v>14996</v>
      </c>
      <c r="Z40" s="62">
        <v>169790</v>
      </c>
      <c r="AA40" s="62">
        <v>74982</v>
      </c>
      <c r="AB40" s="62">
        <v>78811</v>
      </c>
      <c r="AC40" s="62">
        <v>267337</v>
      </c>
      <c r="AD40" s="62">
        <v>107801</v>
      </c>
      <c r="AE40" s="62">
        <v>102976</v>
      </c>
      <c r="AF40" s="62">
        <v>58999</v>
      </c>
      <c r="AG40" s="62">
        <v>277165</v>
      </c>
      <c r="AH40" s="62">
        <v>18211</v>
      </c>
      <c r="AI40" s="62">
        <v>107248</v>
      </c>
      <c r="AJ40" s="62">
        <v>169336</v>
      </c>
      <c r="AK40" s="62">
        <v>11331</v>
      </c>
      <c r="AL40" s="45">
        <v>20735</v>
      </c>
      <c r="AM40" s="66">
        <v>5768731</v>
      </c>
      <c r="AN40" s="55">
        <v>138079</v>
      </c>
      <c r="AO40" s="62">
        <v>2485115</v>
      </c>
      <c r="AP40" s="62">
        <v>1127682</v>
      </c>
      <c r="AQ40" s="62">
        <v>262397</v>
      </c>
      <c r="AR40" s="62">
        <v>900665</v>
      </c>
      <c r="AS40" s="62">
        <v>21685</v>
      </c>
      <c r="AT40" s="45">
        <v>4935623</v>
      </c>
      <c r="AU40" s="66">
        <v>10704354</v>
      </c>
      <c r="AV40" s="66">
        <v>4918403</v>
      </c>
      <c r="AW40" s="66">
        <v>9854026</v>
      </c>
      <c r="AX40" s="66">
        <v>15622757</v>
      </c>
      <c r="AY40" s="66">
        <v>-5059148</v>
      </c>
      <c r="AZ40" s="66">
        <v>4794878</v>
      </c>
      <c r="BA40" s="66">
        <v>10563609</v>
      </c>
      <c r="BB40" s="89"/>
      <c r="BC40" s="31">
        <v>2396040</v>
      </c>
    </row>
    <row r="41" spans="1:55" ht="15" customHeight="1">
      <c r="A41" s="124">
        <v>71</v>
      </c>
      <c r="B41" s="41" t="s">
        <v>213</v>
      </c>
      <c r="C41" s="64">
        <v>357</v>
      </c>
      <c r="D41" s="89">
        <v>318</v>
      </c>
      <c r="E41" s="89">
        <v>853</v>
      </c>
      <c r="F41" s="89">
        <v>1796</v>
      </c>
      <c r="G41" s="89">
        <v>2637</v>
      </c>
      <c r="H41" s="89">
        <v>240</v>
      </c>
      <c r="I41" s="89">
        <v>891</v>
      </c>
      <c r="J41" s="89">
        <v>5515</v>
      </c>
      <c r="K41" s="89">
        <v>1939</v>
      </c>
      <c r="L41" s="89">
        <v>1552</v>
      </c>
      <c r="M41" s="89">
        <v>14094</v>
      </c>
      <c r="N41" s="89">
        <v>8279</v>
      </c>
      <c r="O41" s="89">
        <v>1002</v>
      </c>
      <c r="P41" s="89">
        <v>2912</v>
      </c>
      <c r="Q41" s="89">
        <v>4764</v>
      </c>
      <c r="R41" s="89">
        <v>449</v>
      </c>
      <c r="S41" s="89">
        <v>835</v>
      </c>
      <c r="T41" s="89">
        <v>6810</v>
      </c>
      <c r="U41" s="89">
        <v>2206</v>
      </c>
      <c r="V41" s="89">
        <v>9647</v>
      </c>
      <c r="W41" s="89">
        <v>2746</v>
      </c>
      <c r="X41" s="89">
        <v>487</v>
      </c>
      <c r="Y41" s="89">
        <v>1104</v>
      </c>
      <c r="Z41" s="89">
        <v>13459</v>
      </c>
      <c r="AA41" s="89">
        <v>7294</v>
      </c>
      <c r="AB41" s="89">
        <v>1992</v>
      </c>
      <c r="AC41" s="89">
        <v>10114</v>
      </c>
      <c r="AD41" s="89">
        <v>3385</v>
      </c>
      <c r="AE41" s="89">
        <v>4602</v>
      </c>
      <c r="AF41" s="89">
        <v>2096</v>
      </c>
      <c r="AG41" s="89">
        <v>8843</v>
      </c>
      <c r="AH41" s="89">
        <v>1720</v>
      </c>
      <c r="AI41" s="89">
        <v>4580</v>
      </c>
      <c r="AJ41" s="89">
        <v>8410</v>
      </c>
      <c r="AK41" s="89">
        <v>0</v>
      </c>
      <c r="AL41" s="41">
        <v>151</v>
      </c>
      <c r="AM41" s="60">
        <v>138079</v>
      </c>
      <c r="AO41" s="31">
        <v>337142</v>
      </c>
      <c r="BC41" s="31">
        <v>337142</v>
      </c>
    </row>
    <row r="42" spans="1:55" ht="15" customHeight="1">
      <c r="A42" s="124">
        <v>91</v>
      </c>
      <c r="B42" s="41" t="s">
        <v>214</v>
      </c>
      <c r="C42" s="64">
        <v>14317</v>
      </c>
      <c r="D42" s="89">
        <v>5064</v>
      </c>
      <c r="E42" s="89">
        <v>4861</v>
      </c>
      <c r="F42" s="89">
        <v>5986</v>
      </c>
      <c r="G42" s="89">
        <v>45023</v>
      </c>
      <c r="H42" s="89">
        <v>3341</v>
      </c>
      <c r="I42" s="89">
        <v>15304</v>
      </c>
      <c r="J42" s="89">
        <v>16619</v>
      </c>
      <c r="K42" s="89">
        <v>2934</v>
      </c>
      <c r="L42" s="89">
        <v>19151</v>
      </c>
      <c r="M42" s="89">
        <v>22629</v>
      </c>
      <c r="N42" s="89">
        <v>8201</v>
      </c>
      <c r="O42" s="89">
        <v>13961</v>
      </c>
      <c r="P42" s="89">
        <v>33451</v>
      </c>
      <c r="Q42" s="89">
        <v>50957</v>
      </c>
      <c r="R42" s="89">
        <v>7282</v>
      </c>
      <c r="S42" s="89">
        <v>43526</v>
      </c>
      <c r="T42" s="89">
        <v>45506</v>
      </c>
      <c r="U42" s="89">
        <v>30025</v>
      </c>
      <c r="V42" s="89">
        <v>172131</v>
      </c>
      <c r="W42" s="89">
        <v>24470</v>
      </c>
      <c r="X42" s="89">
        <v>5447</v>
      </c>
      <c r="Y42" s="89">
        <v>18095</v>
      </c>
      <c r="Z42" s="89">
        <v>265765</v>
      </c>
      <c r="AA42" s="89">
        <v>78505</v>
      </c>
      <c r="AB42" s="89">
        <v>21325</v>
      </c>
      <c r="AC42" s="89">
        <v>121235</v>
      </c>
      <c r="AD42" s="89">
        <v>36266</v>
      </c>
      <c r="AE42" s="89">
        <v>152966</v>
      </c>
      <c r="AF42" s="89">
        <v>172991</v>
      </c>
      <c r="AG42" s="89">
        <v>406603</v>
      </c>
      <c r="AH42" s="89">
        <v>21023</v>
      </c>
      <c r="AI42" s="89">
        <v>137086</v>
      </c>
      <c r="AJ42" s="89">
        <v>96709</v>
      </c>
      <c r="AK42" s="89">
        <v>0</v>
      </c>
      <c r="AL42" s="41">
        <v>323</v>
      </c>
      <c r="AM42" s="60">
        <v>2119078</v>
      </c>
      <c r="AO42" s="31">
        <v>121341</v>
      </c>
      <c r="BC42" s="31">
        <v>121341</v>
      </c>
    </row>
    <row r="43" spans="1:55" ht="15" customHeight="1">
      <c r="A43" s="124">
        <v>92</v>
      </c>
      <c r="B43" s="41" t="s">
        <v>215</v>
      </c>
      <c r="C43" s="64">
        <v>29360</v>
      </c>
      <c r="D43" s="89">
        <v>8015</v>
      </c>
      <c r="E43" s="89">
        <v>7309</v>
      </c>
      <c r="F43" s="89">
        <v>2850</v>
      </c>
      <c r="G43" s="89">
        <v>11995</v>
      </c>
      <c r="H43" s="89">
        <v>1338</v>
      </c>
      <c r="I43" s="89">
        <v>-107</v>
      </c>
      <c r="J43" s="89">
        <v>44624</v>
      </c>
      <c r="K43" s="89">
        <v>21586</v>
      </c>
      <c r="L43" s="89">
        <v>8052</v>
      </c>
      <c r="M43" s="89">
        <v>199297</v>
      </c>
      <c r="N43" s="89">
        <v>97278</v>
      </c>
      <c r="O43" s="89">
        <v>2453</v>
      </c>
      <c r="P43" s="89">
        <v>30611</v>
      </c>
      <c r="Q43" s="89">
        <v>-19856</v>
      </c>
      <c r="R43" s="89">
        <v>-1222</v>
      </c>
      <c r="S43" s="89">
        <v>-12078</v>
      </c>
      <c r="T43" s="89">
        <v>36957</v>
      </c>
      <c r="U43" s="89">
        <v>4008</v>
      </c>
      <c r="V43" s="89">
        <v>8697</v>
      </c>
      <c r="W43" s="89">
        <v>29589</v>
      </c>
      <c r="X43" s="89">
        <v>6627</v>
      </c>
      <c r="Y43" s="89">
        <v>5926</v>
      </c>
      <c r="Z43" s="89">
        <v>53176</v>
      </c>
      <c r="AA43" s="89">
        <v>55914</v>
      </c>
      <c r="AB43" s="89">
        <v>223063</v>
      </c>
      <c r="AC43" s="89">
        <v>39116</v>
      </c>
      <c r="AD43" s="89">
        <v>42793</v>
      </c>
      <c r="AE43" s="89">
        <v>0</v>
      </c>
      <c r="AF43" s="89">
        <v>430</v>
      </c>
      <c r="AG43" s="89">
        <v>10104</v>
      </c>
      <c r="AH43" s="89">
        <v>1717</v>
      </c>
      <c r="AI43" s="89">
        <v>-7002</v>
      </c>
      <c r="AJ43" s="89">
        <v>43097</v>
      </c>
      <c r="AK43" s="89">
        <v>0</v>
      </c>
      <c r="AL43" s="41">
        <v>12802</v>
      </c>
      <c r="AM43" s="60">
        <v>998519</v>
      </c>
      <c r="AO43" s="31">
        <v>2147973</v>
      </c>
      <c r="BC43" s="31">
        <v>2058898</v>
      </c>
    </row>
    <row r="44" spans="1:55" ht="15" customHeight="1">
      <c r="A44" s="124">
        <v>93</v>
      </c>
      <c r="B44" s="41" t="s">
        <v>216</v>
      </c>
      <c r="C44" s="64">
        <v>22160</v>
      </c>
      <c r="D44" s="89">
        <v>3584</v>
      </c>
      <c r="E44" s="89">
        <v>5260</v>
      </c>
      <c r="F44" s="89">
        <v>3365</v>
      </c>
      <c r="G44" s="89">
        <v>18162</v>
      </c>
      <c r="H44" s="89">
        <v>2008</v>
      </c>
      <c r="I44" s="89">
        <v>3732</v>
      </c>
      <c r="J44" s="89">
        <v>73681</v>
      </c>
      <c r="K44" s="89">
        <v>16275</v>
      </c>
      <c r="L44" s="89">
        <v>10409</v>
      </c>
      <c r="M44" s="89">
        <v>96730</v>
      </c>
      <c r="N44" s="89">
        <v>16379</v>
      </c>
      <c r="O44" s="89">
        <v>4203</v>
      </c>
      <c r="P44" s="89">
        <v>25000</v>
      </c>
      <c r="Q44" s="89">
        <v>51557</v>
      </c>
      <c r="R44" s="89">
        <v>5627</v>
      </c>
      <c r="S44" s="89">
        <v>41927</v>
      </c>
      <c r="T44" s="89">
        <v>54728</v>
      </c>
      <c r="U44" s="89">
        <v>10751</v>
      </c>
      <c r="V44" s="89">
        <v>19292</v>
      </c>
      <c r="W44" s="89">
        <v>61173</v>
      </c>
      <c r="X44" s="89">
        <v>7440</v>
      </c>
      <c r="Y44" s="89">
        <v>3396</v>
      </c>
      <c r="Z44" s="89">
        <v>51525</v>
      </c>
      <c r="AA44" s="89">
        <v>17804</v>
      </c>
      <c r="AB44" s="89">
        <v>176682</v>
      </c>
      <c r="AC44" s="89">
        <v>54501</v>
      </c>
      <c r="AD44" s="89">
        <v>33806</v>
      </c>
      <c r="AE44" s="89">
        <v>103876</v>
      </c>
      <c r="AF44" s="89">
        <v>53004</v>
      </c>
      <c r="AG44" s="89">
        <v>48716</v>
      </c>
      <c r="AH44" s="89">
        <v>2826</v>
      </c>
      <c r="AI44" s="89">
        <v>40008</v>
      </c>
      <c r="AJ44" s="89">
        <v>38807</v>
      </c>
      <c r="AK44" s="89">
        <v>0</v>
      </c>
      <c r="AL44" s="41">
        <v>1777</v>
      </c>
      <c r="AM44" s="60">
        <v>1180171</v>
      </c>
    </row>
    <row r="45" spans="1:55" ht="15" customHeight="1">
      <c r="A45" s="124">
        <v>94</v>
      </c>
      <c r="B45" s="128" t="s">
        <v>217</v>
      </c>
      <c r="C45" s="64">
        <v>5648</v>
      </c>
      <c r="D45" s="89">
        <v>741</v>
      </c>
      <c r="E45" s="89">
        <v>2001</v>
      </c>
      <c r="F45" s="89">
        <v>1432</v>
      </c>
      <c r="G45" s="89">
        <v>45005</v>
      </c>
      <c r="H45" s="89">
        <v>925</v>
      </c>
      <c r="I45" s="89">
        <v>1661</v>
      </c>
      <c r="J45" s="89">
        <v>12883</v>
      </c>
      <c r="K45" s="89">
        <v>114516</v>
      </c>
      <c r="L45" s="89">
        <v>2890</v>
      </c>
      <c r="M45" s="89">
        <v>21242</v>
      </c>
      <c r="N45" s="89">
        <v>2770</v>
      </c>
      <c r="O45" s="89">
        <v>1321</v>
      </c>
      <c r="P45" s="89">
        <v>2754</v>
      </c>
      <c r="Q45" s="89">
        <v>2368</v>
      </c>
      <c r="R45" s="89">
        <v>206</v>
      </c>
      <c r="S45" s="89">
        <v>6126</v>
      </c>
      <c r="T45" s="89">
        <v>376</v>
      </c>
      <c r="U45" s="89">
        <v>5740</v>
      </c>
      <c r="V45" s="89">
        <v>17619</v>
      </c>
      <c r="W45" s="89">
        <v>10260</v>
      </c>
      <c r="X45" s="89">
        <v>1596</v>
      </c>
      <c r="Y45" s="89">
        <v>847</v>
      </c>
      <c r="Z45" s="89">
        <v>23958</v>
      </c>
      <c r="AA45" s="89">
        <v>4783</v>
      </c>
      <c r="AB45" s="89">
        <v>24677</v>
      </c>
      <c r="AC45" s="89">
        <v>22132</v>
      </c>
      <c r="AD45" s="89">
        <v>7892</v>
      </c>
      <c r="AE45" s="89">
        <v>770</v>
      </c>
      <c r="AF45" s="89">
        <v>2774</v>
      </c>
      <c r="AG45" s="89">
        <v>10701</v>
      </c>
      <c r="AH45" s="89">
        <v>1588</v>
      </c>
      <c r="AI45" s="89">
        <v>14033</v>
      </c>
      <c r="AJ45" s="89">
        <v>14934</v>
      </c>
      <c r="AK45" s="89">
        <v>0</v>
      </c>
      <c r="AL45" s="41">
        <v>634</v>
      </c>
      <c r="AM45" s="60">
        <v>389803</v>
      </c>
    </row>
    <row r="46" spans="1:55" ht="15" customHeight="1">
      <c r="A46" s="124">
        <v>95</v>
      </c>
      <c r="B46" s="41" t="s">
        <v>218</v>
      </c>
      <c r="C46" s="64">
        <v>-6961</v>
      </c>
      <c r="D46" s="89">
        <v>-1456</v>
      </c>
      <c r="E46" s="89">
        <v>-23</v>
      </c>
      <c r="F46" s="89">
        <v>0</v>
      </c>
      <c r="G46" s="89">
        <v>-532</v>
      </c>
      <c r="H46" s="89">
        <v>0</v>
      </c>
      <c r="I46" s="89">
        <v>-1</v>
      </c>
      <c r="J46" s="89">
        <v>0</v>
      </c>
      <c r="K46" s="89">
        <v>-1928</v>
      </c>
      <c r="L46" s="89">
        <v>0</v>
      </c>
      <c r="M46" s="89">
        <v>-3</v>
      </c>
      <c r="N46" s="89">
        <v>0</v>
      </c>
      <c r="O46" s="89">
        <v>0</v>
      </c>
      <c r="P46" s="89">
        <v>-1</v>
      </c>
      <c r="Q46" s="89">
        <v>-1</v>
      </c>
      <c r="R46" s="89">
        <v>0</v>
      </c>
      <c r="S46" s="89">
        <v>-3</v>
      </c>
      <c r="T46" s="89">
        <v>-4</v>
      </c>
      <c r="U46" s="89">
        <v>0</v>
      </c>
      <c r="V46" s="89">
        <v>-2110</v>
      </c>
      <c r="W46" s="89">
        <v>-30</v>
      </c>
      <c r="X46" s="89">
        <v>-1733</v>
      </c>
      <c r="Y46" s="89">
        <v>0</v>
      </c>
      <c r="Z46" s="89">
        <v>-282</v>
      </c>
      <c r="AA46" s="89">
        <v>-3873</v>
      </c>
      <c r="AB46" s="89">
        <v>-196</v>
      </c>
      <c r="AC46" s="89">
        <v>-1552</v>
      </c>
      <c r="AD46" s="89">
        <v>-2</v>
      </c>
      <c r="AE46" s="89">
        <v>0</v>
      </c>
      <c r="AF46" s="89">
        <v>-92</v>
      </c>
      <c r="AG46" s="89">
        <v>-8713</v>
      </c>
      <c r="AH46" s="89">
        <v>-1079</v>
      </c>
      <c r="AI46" s="89">
        <v>-13</v>
      </c>
      <c r="AJ46" s="89">
        <v>-1</v>
      </c>
      <c r="AK46" s="89">
        <v>0</v>
      </c>
      <c r="AL46" s="41">
        <v>-183</v>
      </c>
      <c r="AM46" s="60">
        <v>-30772</v>
      </c>
    </row>
    <row r="47" spans="1:55" ht="15" customHeight="1">
      <c r="A47" s="126">
        <v>96</v>
      </c>
      <c r="B47" s="45" t="s">
        <v>219</v>
      </c>
      <c r="C47" s="55">
        <v>64881</v>
      </c>
      <c r="D47" s="62">
        <v>16266</v>
      </c>
      <c r="E47" s="62">
        <v>20261</v>
      </c>
      <c r="F47" s="62">
        <v>15429</v>
      </c>
      <c r="G47" s="62">
        <v>122290</v>
      </c>
      <c r="H47" s="62">
        <v>7852</v>
      </c>
      <c r="I47" s="62">
        <v>21480</v>
      </c>
      <c r="J47" s="62">
        <v>153322</v>
      </c>
      <c r="K47" s="62">
        <v>155322</v>
      </c>
      <c r="L47" s="62">
        <v>42054</v>
      </c>
      <c r="M47" s="62">
        <v>353989</v>
      </c>
      <c r="N47" s="62">
        <v>132907</v>
      </c>
      <c r="O47" s="62">
        <v>22940</v>
      </c>
      <c r="P47" s="62">
        <v>94727</v>
      </c>
      <c r="Q47" s="62">
        <v>89789</v>
      </c>
      <c r="R47" s="62">
        <v>12342</v>
      </c>
      <c r="S47" s="62">
        <v>80333</v>
      </c>
      <c r="T47" s="62">
        <v>144373</v>
      </c>
      <c r="U47" s="62">
        <v>52730</v>
      </c>
      <c r="V47" s="62">
        <v>225276</v>
      </c>
      <c r="W47" s="62">
        <v>128208</v>
      </c>
      <c r="X47" s="62">
        <v>19864</v>
      </c>
      <c r="Y47" s="62">
        <v>29368</v>
      </c>
      <c r="Z47" s="62">
        <v>407601</v>
      </c>
      <c r="AA47" s="62">
        <v>160427</v>
      </c>
      <c r="AB47" s="62">
        <v>447543</v>
      </c>
      <c r="AC47" s="62">
        <v>245546</v>
      </c>
      <c r="AD47" s="62">
        <v>124140</v>
      </c>
      <c r="AE47" s="62">
        <v>262214</v>
      </c>
      <c r="AF47" s="62">
        <v>231203</v>
      </c>
      <c r="AG47" s="62">
        <v>476254</v>
      </c>
      <c r="AH47" s="62">
        <v>27795</v>
      </c>
      <c r="AI47" s="62">
        <v>188692</v>
      </c>
      <c r="AJ47" s="62">
        <v>201956</v>
      </c>
      <c r="AK47" s="62">
        <v>0</v>
      </c>
      <c r="AL47" s="45">
        <v>15504</v>
      </c>
      <c r="AM47" s="66">
        <v>4794878</v>
      </c>
    </row>
    <row r="48" spans="1:55" ht="15" customHeight="1">
      <c r="A48" s="126">
        <v>97</v>
      </c>
      <c r="B48" s="45" t="s">
        <v>220</v>
      </c>
      <c r="C48" s="55">
        <v>141042</v>
      </c>
      <c r="D48" s="62">
        <v>28530</v>
      </c>
      <c r="E48" s="62">
        <v>41388</v>
      </c>
      <c r="F48" s="62">
        <v>30039</v>
      </c>
      <c r="G48" s="62">
        <v>292418</v>
      </c>
      <c r="H48" s="62">
        <v>18980</v>
      </c>
      <c r="I48" s="62">
        <v>66341</v>
      </c>
      <c r="J48" s="62">
        <v>741055</v>
      </c>
      <c r="K48" s="62">
        <v>555617</v>
      </c>
      <c r="L48" s="62">
        <v>92779</v>
      </c>
      <c r="M48" s="62">
        <v>1393827</v>
      </c>
      <c r="N48" s="62">
        <v>509280</v>
      </c>
      <c r="O48" s="62">
        <v>51526</v>
      </c>
      <c r="P48" s="62">
        <v>239303</v>
      </c>
      <c r="Q48" s="62">
        <v>213203</v>
      </c>
      <c r="R48" s="62">
        <v>32733</v>
      </c>
      <c r="S48" s="62">
        <v>207571</v>
      </c>
      <c r="T48" s="62">
        <v>615598</v>
      </c>
      <c r="U48" s="62">
        <v>133882</v>
      </c>
      <c r="V48" s="62">
        <v>471760</v>
      </c>
      <c r="W48" s="62">
        <v>351855</v>
      </c>
      <c r="X48" s="62">
        <v>36921</v>
      </c>
      <c r="Y48" s="62">
        <v>44364</v>
      </c>
      <c r="Z48" s="62">
        <v>577391</v>
      </c>
      <c r="AA48" s="62">
        <v>235409</v>
      </c>
      <c r="AB48" s="62">
        <v>526354</v>
      </c>
      <c r="AC48" s="62">
        <v>512883</v>
      </c>
      <c r="AD48" s="62">
        <v>231941</v>
      </c>
      <c r="AE48" s="62">
        <v>365190</v>
      </c>
      <c r="AF48" s="62">
        <v>290202</v>
      </c>
      <c r="AG48" s="62">
        <v>753419</v>
      </c>
      <c r="AH48" s="62">
        <v>46006</v>
      </c>
      <c r="AI48" s="62">
        <v>295940</v>
      </c>
      <c r="AJ48" s="62">
        <v>371292</v>
      </c>
      <c r="AK48" s="62">
        <v>11331</v>
      </c>
      <c r="AL48" s="45">
        <v>36239</v>
      </c>
      <c r="AM48" s="66">
        <v>10563609</v>
      </c>
    </row>
    <row r="49" spans="2:39">
      <c r="B49" s="31" t="s">
        <v>805</v>
      </c>
      <c r="C49" s="31">
        <v>12687</v>
      </c>
      <c r="D49" s="31">
        <v>4585</v>
      </c>
      <c r="E49" s="31">
        <v>4285</v>
      </c>
      <c r="F49" s="31">
        <v>4958</v>
      </c>
      <c r="G49" s="31">
        <v>37806</v>
      </c>
      <c r="H49" s="31">
        <v>2831</v>
      </c>
      <c r="I49" s="31">
        <v>12905</v>
      </c>
      <c r="J49" s="31">
        <v>13717</v>
      </c>
      <c r="K49" s="31">
        <v>2298</v>
      </c>
      <c r="L49" s="31">
        <v>16064</v>
      </c>
      <c r="M49" s="31">
        <v>19243</v>
      </c>
      <c r="N49" s="31">
        <v>6208</v>
      </c>
      <c r="O49" s="31">
        <v>11852</v>
      </c>
      <c r="P49" s="31">
        <v>28242</v>
      </c>
      <c r="Q49" s="31">
        <v>42477</v>
      </c>
      <c r="R49" s="31">
        <v>5981</v>
      </c>
      <c r="S49" s="31">
        <v>36267</v>
      </c>
      <c r="T49" s="31">
        <v>37977</v>
      </c>
      <c r="U49" s="31">
        <v>25424</v>
      </c>
      <c r="V49" s="31">
        <v>147529</v>
      </c>
      <c r="W49" s="31">
        <v>19300</v>
      </c>
      <c r="X49" s="31">
        <v>4378</v>
      </c>
      <c r="Y49" s="31">
        <v>15849</v>
      </c>
      <c r="Z49" s="31">
        <v>228564</v>
      </c>
      <c r="AA49" s="31">
        <v>61007</v>
      </c>
      <c r="AB49" s="31">
        <v>19277</v>
      </c>
      <c r="AC49" s="31">
        <v>102421</v>
      </c>
      <c r="AD49" s="31">
        <v>30904</v>
      </c>
      <c r="AE49" s="31">
        <v>113979</v>
      </c>
      <c r="AF49" s="31">
        <v>135823</v>
      </c>
      <c r="AG49" s="31">
        <v>347257</v>
      </c>
      <c r="AH49" s="31">
        <v>19029</v>
      </c>
      <c r="AI49" s="31">
        <v>119651</v>
      </c>
      <c r="AJ49" s="31">
        <v>86291</v>
      </c>
      <c r="AK49" s="31">
        <v>0</v>
      </c>
      <c r="AL49" s="31">
        <v>270</v>
      </c>
      <c r="AM49" s="31">
        <v>1777336</v>
      </c>
    </row>
    <row r="50" spans="2:3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sheetData>
  <phoneticPr fontId="7"/>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ご利用にあたって（必ずお読みください）</vt:lpstr>
      <vt:lpstr>データ入力表</vt:lpstr>
      <vt:lpstr>①結果</vt:lpstr>
      <vt:lpstr>②表</vt:lpstr>
      <vt:lpstr>③フロー</vt:lpstr>
      <vt:lpstr>④グラフ</vt:lpstr>
      <vt:lpstr>建設_投入分析</vt:lpstr>
      <vt:lpstr>建設_投入係数表</vt:lpstr>
      <vt:lpstr>建設IO</vt:lpstr>
      <vt:lpstr>建設IO2</vt:lpstr>
      <vt:lpstr>計算</vt:lpstr>
      <vt:lpstr>各種係数</vt:lpstr>
      <vt:lpstr>逆行列係数</vt:lpstr>
      <vt:lpstr>投入係数</vt:lpstr>
      <vt:lpstr>H27取引基本表（生産者）(36)</vt:lpstr>
      <vt:lpstr>①結果!Print_Area</vt:lpstr>
      <vt:lpstr>②表!Print_Area</vt:lpstr>
      <vt:lpstr>'ご利用にあたって（必ずお読みください）'!Print_Area</vt:lpstr>
      <vt:lpstr>データ入力表!Print_Area</vt:lpstr>
      <vt:lpstr>建設IO!Print_Area</vt:lpstr>
      <vt:lpstr>'H27取引基本表（生産者）(36)'!Print_Titles</vt:lpstr>
      <vt:lpstr>逆行列係数!Print_Titles</vt:lpstr>
      <vt:lpstr>建設_投入係数表!Print_Titles</vt:lpstr>
      <vt:lpstr>建設IO!Print_Titles</vt:lpstr>
      <vt:lpstr>建設IO2!Print_Titles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ゆか</dc:creator>
  <cp:lastModifiedBy>oitapref</cp:lastModifiedBy>
  <cp:lastPrinted>2023-06-05T06:08:42Z</cp:lastPrinted>
  <dcterms:created xsi:type="dcterms:W3CDTF">2010-03-19T06:29:47Z</dcterms:created>
  <dcterms:modified xsi:type="dcterms:W3CDTF">2023-06-07T04:15:26Z</dcterms:modified>
</cp:coreProperties>
</file>