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2 別府市○\"/>
    </mc:Choice>
  </mc:AlternateContent>
  <workbookProtection workbookAlgorithmName="SHA-512" workbookHashValue="ROrkimKcskvLq8Tq8QZpTp2sca0LS3J6biUTnLH8j7nm3V5tiKwaIMGnWh0gaI6YDLkYK4GRmdcgBLrKXakqDA==" workbookSaltValue="waxHJOAsJv2sw33Rf8/8aw==" workbookSpinCount="100000" lockStructure="1"/>
  <bookViews>
    <workbookView xWindow="147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E85" i="4"/>
  <c r="BB10" i="4"/>
  <c r="P10" i="4"/>
  <c r="B10" i="4"/>
  <c r="AT8"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<sst xmlns="http://schemas.openxmlformats.org/spreadsheetml/2006/main" count="228" uniqueCount="113">
  <si>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</si>
  <si>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</si>
  <si>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</si>
  <si>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</si>
  <si>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</si>
  <si>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</si>
  <si>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</si>
  <si>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</si>
  <si>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</si>
  <si>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</si>
  <si>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</si>
  <si>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</si>
  <si>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</si>
  <si>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</si>
  <si>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</si>
  <si>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</si>
  <si>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</si>
  <si>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</si>
  <si>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</si>
  <si>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</si>
  <si>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</si>
  <si>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</si>
  <si>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</si>
  <si>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</si>
  <si>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</si>
  <si>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</si>
  <si>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</si>
  <si>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</si>
  <si>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</si>
  <si>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</si>
  <si>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</si>
  <si>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</si>
  <si>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</si>
  <si>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</si>
  <si>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</si>
  <si>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</si>
  <si>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</si>
  <si>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</si>
  <si>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</si>
  <si>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</si>
  <si>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</si>
  <si>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</si>
  <si>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</si>
  <si>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</si>
  <si>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</si>
  <si>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</si>
  <si>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</si>
  <si>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</si>
  <si>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</si>
  <si>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</si>
  <si>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</si>
  <si>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</si>
  <si>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</si>
  <si>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</si>
  <si>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</si>
  <si>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</si>
  <si>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</si>
  <si>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</si>
  <si>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</si>
  <si>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</si>
  <si>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</si>
  <si>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</si>
  <si>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</si>
  <si>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</si>
  <si>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</si>
  <si>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</si>
  <si>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</si>
  <si>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</si>
  <si>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</si>
  <si>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</si>
  <si>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</si>
  <si>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</si>
  <si>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</si>
  <si>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</si>
  <si>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</si>
  <si>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</si>
  <si>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</si>
  <si>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</si>
  <si>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</si>
  <si>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</si>
  <si>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</si>
  <si>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</si>
  <si>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</si>
  <si>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</si>
  <si>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</si>
  <si>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</si>
  <si>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</si>
  <si>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</si>
  <si>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</si>
  <si>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</si>
  <si>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</si>
  <si>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</si>
  <si>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</si>
  <si>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</si>
  <si>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</si>
  <si>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</si>
  <si>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</si>
  <si>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</si>
  <si>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</si>
  <si>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</si>
  <si>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</si>
  <si>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</si>
  <si>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</si>
  <si>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</si>
  <si>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</si>
  <si>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</si>
  <si>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</si>
  <si>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</si>
  <si>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</si>
  <si>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</si>
  <si>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これは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③管路更新率は、類似団体平均値よりも低い水準となっています。信頼性確保のため優先度を見極めながら着実な更新が必要であると考えます。</t>
    <rPh sb="235" eb="238">
      <t>シンライセイ</t>
    </rPh>
    <rPh sb="238" eb="240">
      <t>カクホ</t>
    </rPh>
    <rPh sb="243" eb="246">
      <t>ユウセンド</t>
    </rPh>
    <rPh sb="247" eb="249">
      <t>ミキワ</t>
    </rPh>
    <rPh sb="253" eb="255">
      <t>チャクジツ</t>
    </rPh>
    <rPh sb="256" eb="258">
      <t>コウシン</t>
    </rPh>
    <rPh sb="259" eb="261">
      <t>ヒツヨウ</t>
    </rPh>
    <rPh sb="265" eb="266">
      <t>カンガ</t>
    </rPh>
    <phoneticPr fontId="4"/>
  </si>
  <si>
    <t>　本市の経営の健全性、効率性につきましては、概ね良好と判断しています。しかし、設備の老朽化による更新需要が増大しており、厳しい財政状況が予想されます。今後も計画に基づいた設備投資と、更なる効率的な事業運営を行っていく必要があると考えます。
　また将来にわたって安定的に事業を継続していくための経営戦略に基づき、アセットマネジメントを活用しながら、十分に分析検証を行い、対策を講じなければならないと考えます。</t>
    <rPh sb="4" eb="6">
      <t>ケイエイ</t>
    </rPh>
    <phoneticPr fontId="4"/>
  </si>
  <si>
    <r>
      <t>①経常収支比率は、類似団体平均値よりも低い水準となっていますが、100％を上回っているため、概ね健全な経営状況にあるといえます。</t>
    </r>
    <r>
      <rPr>
        <sz val="10"/>
        <rFont val="ＭＳ ゴシック"/>
        <family val="3"/>
        <charset val="128"/>
      </rPr>
      <t>対前年度比較では0.87P減 となっていますが、この主な要因は、収益の増加よりも費用の増加割合が大きかったことによるものです。
②累積欠損金比率は、0％であり累積欠損金が発生しておらず、経営状況は健全であるといえます。</t>
    </r>
    <r>
      <rPr>
        <sz val="10"/>
        <color theme="1"/>
        <rFont val="ＭＳ ゴシック"/>
        <family val="3"/>
        <charset val="128"/>
      </rPr>
      <t xml:space="preserve">
③流動比率は、類似団体平均値よりも低い水準となっていますが、100％を大きく上回っているため、支払能力に問題はないものといえます。
④企業債残高対給水収益比率は、料金水準や企業債の借入状況によって変動しますが、類似団体平均値よりも低い水準であり、健全な経営状況にあるといえます。
⑤</t>
    </r>
    <r>
      <rPr>
        <sz val="10"/>
        <rFont val="ＭＳ ゴシック"/>
        <family val="3"/>
        <charset val="128"/>
      </rPr>
      <t>料金回収率は、類似団体平均値よりも高い水準となっており、100％を上回っていることから、必要な経費を給水収益で賄えているといえます。対前年度比較では2.55P増となっていますが、この主な要因は、対前年度比較で、供給単価が増加したことによります。</t>
    </r>
    <r>
      <rPr>
        <sz val="10"/>
        <color theme="1"/>
        <rFont val="ＭＳ ゴシック"/>
        <family val="3"/>
        <charset val="128"/>
      </rPr>
      <t xml:space="preserve">
⑥</t>
    </r>
    <r>
      <rPr>
        <sz val="10"/>
        <rFont val="ＭＳ ゴシック"/>
        <family val="3"/>
        <charset val="128"/>
      </rPr>
      <t>給水原価は、類似団体平均値よりも低い水準となっています。対前年度比較では、1.05円の増となっていますが、この主な要因は、有収水量の増に比して費用が増になったことによるものです。</t>
    </r>
    <r>
      <rPr>
        <sz val="10"/>
        <color theme="1"/>
        <rFont val="ＭＳ ゴシック"/>
        <family val="3"/>
        <charset val="128"/>
      </rPr>
      <t xml:space="preserve">
⑦施設利用率は、類似団体平均値よりもやや低い水準となっていますが、最大稼働率は79.4％で、類似団体（69.69％（R3））と比較して高い水準となることもあり、施設は有効に利用されているといえます。
⑧有収率は、類似団体平均値よりも低い水準ですが、本市は経年管が多く、また高地区と低地区の高低差が約300ｍあることや、水道管と温泉管の併設等の特性があることが要因と考えられます。</t>
    </r>
    <rPh sb="77" eb="78">
      <t>ゲン</t>
    </rPh>
    <rPh sb="159" eb="161">
      <t>ジョウキョウ</t>
    </rPh>
    <rPh sb="332" eb="333">
      <t>タカ</t>
    </rPh>
    <rPh sb="348" eb="349">
      <t>ウエ</t>
    </rPh>
    <rPh sb="349" eb="350">
      <t>マワ</t>
    </rPh>
    <rPh sb="359" eb="361">
      <t>ヒツヨウ</t>
    </rPh>
    <rPh sb="362" eb="364">
      <t>ケイヒ</t>
    </rPh>
    <rPh sb="365" eb="369">
      <t>キュウスイシュウエキ</t>
    </rPh>
    <rPh sb="370" eb="371">
      <t>マカナ</t>
    </rPh>
    <rPh sb="394" eb="395">
      <t>ゾウ</t>
    </rPh>
    <rPh sb="412" eb="418">
      <t>タイゼンネンドヒカク</t>
    </rPh>
    <rPh sb="420" eb="424">
      <t>キョウキュウタンカ</t>
    </rPh>
    <rPh sb="425" eb="427">
      <t>ゾウカ</t>
    </rPh>
    <rPh sb="455" eb="456">
      <t>ヒク</t>
    </rPh>
    <rPh sb="482" eb="483">
      <t>ゾウ</t>
    </rPh>
    <rPh sb="500" eb="504">
      <t>ユウシュウスイリョウ</t>
    </rPh>
    <rPh sb="507" eb="508">
      <t>ヒ</t>
    </rPh>
    <rPh sb="510" eb="512">
      <t>ヒヨウ</t>
    </rPh>
    <rPh sb="513" eb="514">
      <t>ゾウ</t>
    </rPh>
    <rPh sb="562" eb="564">
      <t>サイダイ</t>
    </rPh>
    <rPh sb="564" eb="567">
      <t>カドウリツ</t>
    </rPh>
    <rPh sb="575" eb="579">
      <t>ルイジダンタイ</t>
    </rPh>
    <rPh sb="592" eb="594">
      <t>ヒカク</t>
    </rPh>
    <rPh sb="596" eb="597">
      <t>タカ</t>
    </rPh>
    <rPh sb="598" eb="600">
      <t>スイジュン</t>
    </rPh>
    <rPh sb="609" eb="611">
      <t>シセツ</t>
    </rPh>
    <rPh sb="612" eb="614">
      <t>ユウコウ</t>
    </rPh>
    <rPh sb="615" eb="617">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</si>
</sst>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0.28000000000000003</c:v>
                </c:pt>
                <c:pt idx="2">
                  <c:v>0.36</c:v>
                </c:pt>
                <c:pt idx="3">
                  <c:v>0.32</c:v>
                </c:pt>
                <c:pt idx="4">
                  <c:v>0.42</c:v>
                </c:pt>
              </c:numCache>
            </c:numRef>
          </c:val>
          <c:extLst>
            <c:ext xmlns:c16="http://schemas.microsoft.com/office/drawing/2014/chart" uri="{C3380CC4-5D6E-409C-BE32-E72D297353CC}">
              <c16:uniqueId val="{00000000-3201-4C37-9DDB-B74F01F886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201-4C37-9DDB-B74F01F886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59.49</c:v>
                </c:pt>
                <c:pt idx="1">
                  <c:v>59.87</c:v>
                </c:pt>
                <c:pt idx="2">
                  <c:v>56.85</c:v>
                </c:pt>
                <c:pt idx="3">
                  <c:v>58.22</c:v>
                </c:pt>
                <c:pt idx="4">
                  <c:v>59.61</c:v>
                </c:pt>
              </c:numCache>
            </c:numRef>
          </c:val>
          <c:extLst>
            <c:ext xmlns:c16="http://schemas.microsoft.com/office/drawing/2014/chart" uri="{C3380CC4-5D6E-409C-BE32-E72D297353CC}">
              <c16:uniqueId val="{00000000-D642-4465-B7EE-5CB9F857EE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D642-4465-B7EE-5CB9F857EE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86.87</c:v>
                </c:pt>
                <c:pt idx="1">
                  <c:v>86.45</c:v>
                </c:pt>
                <c:pt idx="2">
                  <c:v>86.77</c:v>
                </c:pt>
                <c:pt idx="3">
                  <c:v>85.58</c:v>
                </c:pt>
                <c:pt idx="4">
                  <c:v>84.86</c:v>
                </c:pt>
              </c:numCache>
            </c:numRef>
          </c:val>
          <c:extLst>
            <c:ext xmlns:c16="http://schemas.microsoft.com/office/drawing/2014/chart" uri="{C3380CC4-5D6E-409C-BE32-E72D297353CC}">
              <c16:uniqueId val="{00000000-C739-429A-92CA-6D27E96794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C739-429A-92CA-6D27E96794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110.74</c:v>
                </c:pt>
                <c:pt idx="1">
                  <c:v>113.46</c:v>
                </c:pt>
                <c:pt idx="2">
                  <c:v>107.1</c:v>
                </c:pt>
                <c:pt idx="3">
                  <c:v>109.3</c:v>
                </c:pt>
                <c:pt idx="4">
                  <c:v>108.43</c:v>
                </c:pt>
              </c:numCache>
            </c:numRef>
          </c:val>
          <c:extLst>
            <c:ext xmlns:c16="http://schemas.microsoft.com/office/drawing/2014/chart" uri="{C3380CC4-5D6E-409C-BE32-E72D297353CC}">
              <c16:uniqueId val="{00000000-68C0-4407-83C8-A3637B8915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68C0-4407-83C8-A3637B8915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c:v>
                </c:pt>
                <c:pt idx="1">
                  <c:v>50.26</c:v>
                </c:pt>
                <c:pt idx="2">
                  <c:v>51.69</c:v>
                </c:pt>
                <c:pt idx="3">
                  <c:v>52.69</c:v>
                </c:pt>
                <c:pt idx="4">
                  <c:v>53.65</c:v>
                </c:pt>
              </c:numCache>
            </c:numRef>
          </c:val>
          <c:extLst>
            <c:ext xmlns:c16="http://schemas.microsoft.com/office/drawing/2014/chart" uri="{C3380CC4-5D6E-409C-BE32-E72D297353CC}">
              <c16:uniqueId val="{00000000-5B6D-4C22-9A9D-7B086031BE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5B6D-4C22-9A9D-7B086031BE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42.17</c:v>
                </c:pt>
                <c:pt idx="1">
                  <c:v>43.49</c:v>
                </c:pt>
                <c:pt idx="2">
                  <c:v>44.64</c:v>
                </c:pt>
                <c:pt idx="3">
                  <c:v>45.52</c:v>
                </c:pt>
                <c:pt idx="4">
                  <c:v>47.41</c:v>
                </c:pt>
              </c:numCache>
            </c:numRef>
          </c:val>
          <c:extLst>
            <c:ext xmlns:c16="http://schemas.microsoft.com/office/drawing/2014/chart" uri="{C3380CC4-5D6E-409C-BE32-E72D297353CC}">
              <c16:uniqueId val="{00000000-DEEE-46D6-AFB0-BA0647154A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DEEE-46D6-AFB0-BA0647154A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A-4FDC-BADC-73B08D01DE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C7A-4FDC-BADC-73B08D01DE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294.14</c:v>
                </c:pt>
                <c:pt idx="1">
                  <c:v>304.55</c:v>
                </c:pt>
                <c:pt idx="2">
                  <c:v>246.79</c:v>
                </c:pt>
                <c:pt idx="3">
                  <c:v>223.53</c:v>
                </c:pt>
                <c:pt idx="4">
                  <c:v>246.55</c:v>
                </c:pt>
              </c:numCache>
            </c:numRef>
          </c:val>
          <c:extLst>
            <c:ext xmlns:c16="http://schemas.microsoft.com/office/drawing/2014/chart" uri="{C3380CC4-5D6E-409C-BE32-E72D297353CC}">
              <c16:uniqueId val="{00000000-F614-418D-83AC-48A8AC47FD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F614-418D-83AC-48A8AC47FD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173.04</c:v>
                </c:pt>
                <c:pt idx="1">
                  <c:v>162.30000000000001</c:v>
                </c:pt>
                <c:pt idx="2">
                  <c:v>164.25</c:v>
                </c:pt>
                <c:pt idx="3">
                  <c:v>157.59</c:v>
                </c:pt>
                <c:pt idx="4">
                  <c:v>143.04</c:v>
                </c:pt>
              </c:numCache>
            </c:numRef>
          </c:val>
          <c:extLst>
            <c:ext xmlns:c16="http://schemas.microsoft.com/office/drawing/2014/chart" uri="{C3380CC4-5D6E-409C-BE32-E72D297353CC}">
              <c16:uniqueId val="{00000000-5AED-4A47-B504-DF854882B1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5AED-4A47-B504-DF854882B1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105.24</c:v>
                </c:pt>
                <c:pt idx="1">
                  <c:v>108.03</c:v>
                </c:pt>
                <c:pt idx="2">
                  <c:v>101.21</c:v>
                </c:pt>
                <c:pt idx="3">
                  <c:v>99.73</c:v>
                </c:pt>
                <c:pt idx="4">
                  <c:v>102.28</c:v>
                </c:pt>
              </c:numCache>
            </c:numRef>
          </c:val>
          <c:extLst>
            <c:ext xmlns:c16="http://schemas.microsoft.com/office/drawing/2014/chart" uri="{C3380CC4-5D6E-409C-BE32-E72D297353CC}">
              <c16:uniqueId val="{00000000-39A7-4141-AECE-AAE72471B3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39A7-4141-AECE-AAE72471B3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153.71</c:v>
                </c:pt>
                <c:pt idx="1">
                  <c:v>150.18</c:v>
                </c:pt>
                <c:pt idx="2">
                  <c:v>157.31</c:v>
                </c:pt>
                <c:pt idx="3">
                  <c:v>155.94</c:v>
                </c:pt>
                <c:pt idx="4">
                  <c:v>156.99</c:v>
                </c:pt>
              </c:numCache>
            </c:numRef>
          </c:val>
          <c:extLst>
            <c:ext xmlns:c16="http://schemas.microsoft.com/office/drawing/2014/chart" uri="{C3380CC4-5D6E-409C-BE32-E72D297353CC}">
              <c16:uniqueId val="{00000000-8AEB-4C40-8520-309C90A88C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AEB-4C40-8520-309C90A88C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別府市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113735</v>
      </c>
      <c r="AM8" s="45"/>
      <c r="AN8" s="45"/>
      <c r="AO8" s="45"/>
      <c r="AP8" s="45"/>
      <c r="AQ8" s="45"/>
      <c r="AR8" s="45"/>
      <c r="AS8" s="45"/>
      <c r="AT8" s="46">
        <f>データ!$S$6</f>
        <v>125.34</v>
      </c>
      <c r="AU8" s="47"/>
      <c r="AV8" s="47"/>
      <c r="AW8" s="47"/>
      <c r="AX8" s="47"/>
      <c r="AY8" s="47"/>
      <c r="AZ8" s="47"/>
      <c r="BA8" s="47"/>
      <c r="BB8" s="48">
        <f>データ!$T$6</f>
        <v>907.41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78.48</v>
      </c>
      <c r="J10" s="47"/>
      <c r="K10" s="47"/>
      <c r="L10" s="47"/>
      <c r="M10" s="47"/>
      <c r="N10" s="47"/>
      <c r="O10" s="81"/>
      <c r="P10" s="48">
        <f>データ!$P$6</f>
        <v>98.38</v>
      </c>
      <c r="Q10" s="48"/>
      <c r="R10" s="48"/>
      <c r="S10" s="48"/>
      <c r="T10" s="48"/>
      <c r="U10" s="48"/>
      <c r="V10" s="48"/>
      <c r="W10" s="45">
        <f>データ!$Q$6</f>
        <v>2924</v>
      </c>
      <c r="X10" s="45"/>
      <c r="Y10" s="45"/>
      <c r="Z10" s="45"/>
      <c r="AA10" s="45"/>
      <c r="AB10" s="45"/>
      <c r="AC10" s="45"/>
      <c r="AD10" s="2"/>
      <c r="AE10" s="2"/>
      <c r="AF10" s="2"/>
      <c r="AG10" s="2"/>
      <c r="AH10" s="2"/>
      <c r="AI10" s="2"/>
      <c r="AJ10" s="2"/>
      <c r="AK10" s="2"/>
      <c r="AL10" s="45">
        <f>データ!$U$6</f>
        <v>111165</v>
      </c>
      <c r="AM10" s="45"/>
      <c r="AN10" s="45"/>
      <c r="AO10" s="45"/>
      <c r="AP10" s="45"/>
      <c r="AQ10" s="45"/>
      <c r="AR10" s="45"/>
      <c r="AS10" s="45"/>
      <c r="AT10" s="46">
        <f>データ!$V$6</f>
        <v>29.65</v>
      </c>
      <c r="AU10" s="47"/>
      <c r="AV10" s="47"/>
      <c r="AW10" s="47"/>
      <c r="AX10" s="47"/>
      <c r="AY10" s="47"/>
      <c r="AZ10" s="47"/>
      <c r="BA10" s="47"/>
      <c r="BB10" s="48">
        <f>データ!$W$6</f>
        <v>3749.24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z063M3oTzsG9oXw8lcw4RefDexsubJkk27K0qEDUKkMHVftnawMlMNFTp3RqdzDejCkACCN2Dt9rdeFpABsew==" saltValue="2oXaz4q8KkFNrMAI0Bzp0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442020</v>
      </c>
      <c r="D6" s="20">
        <f t="shared" si="3"/>
        <v>46</v>
      </c>
      <c r="E6" s="20">
        <f t="shared" si="3"/>
        <v>1</v>
      </c>
      <c r="F6" s="20">
        <f t="shared" si="3"/>
        <v>0</v>
      </c>
      <c r="G6" s="20">
        <f t="shared" si="3"/>
        <v>1</v>
      </c>
      <c r="H6" s="20" t="str">
        <f t="shared" si="3"/>
        <v>大分県　別府市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78.48</v>
      </c>
      <c r="P6" s="21">
        <f t="shared" si="3"/>
        <v>98.38</v>
      </c>
      <c r="Q6" s="21">
        <f t="shared" si="3"/>
        <v>2924</v>
      </c>
      <c r="R6" s="21">
        <f t="shared" si="3"/>
        <v>113735</v>
      </c>
      <c r="S6" s="21">
        <f t="shared" si="3"/>
        <v>125.34</v>
      </c>
      <c r="T6" s="21">
        <f t="shared" si="3"/>
        <v>907.41</v>
      </c>
      <c r="U6" s="21">
        <f t="shared" si="3"/>
        <v>111165</v>
      </c>
      <c r="V6" s="21">
        <f t="shared" si="3"/>
        <v>29.65</v>
      </c>
      <c r="W6" s="21">
        <f t="shared" si="3"/>
        <v>3749.24</v>
      </c>
      <c r="X6" s="22">
        <f>IF(X7="",NA(),X7)</f>
        <v>110.74</v>
      </c>
      <c r="Y6" s="22">
        <f t="shared" ref="Y6:AG6" si="4">IF(Y7="",NA(),Y7)</f>
        <v>113.46</v>
      </c>
      <c r="Z6" s="22">
        <f t="shared" si="4"/>
        <v>107.1</v>
      </c>
      <c r="AA6" s="22">
        <f t="shared" si="4"/>
        <v>109.3</v>
      </c>
      <c r="AB6" s="22">
        <f t="shared" si="4"/>
        <v>108.43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294.14</v>
      </c>
      <c r="AU6" s="22">
        <f t="shared" ref="AU6:BC6" si="6">IF(AU7="",NA(),AU7)</f>
        <v>304.55</v>
      </c>
      <c r="AV6" s="22">
        <f t="shared" si="6"/>
        <v>246.79</v>
      </c>
      <c r="AW6" s="22">
        <f t="shared" si="6"/>
        <v>223.53</v>
      </c>
      <c r="AX6" s="22">
        <f t="shared" si="6"/>
        <v>246.55</v>
      </c>
      <c r="AY6" s="22">
        <f t="shared" si="6"/>
        <v>335.6</v>
      </c>
      <c r="AZ6" s="22">
        <f t="shared" si="6"/>
        <v>358.91</v>
      </c>
      <c r="BA6" s="22">
        <f t="shared" si="6"/>
        <v>360.96</v>
      </c>
      <c r="BB6" s="22">
        <f t="shared" si="6"/>
        <v>351.29</v>
      </c>
      <c r="BC6" s="22">
        <f t="shared" si="6"/>
        <v>364.24</v>
      </c>
      <c r="BD6" s="21" t="str">
        <f>IF(BD7="","",IF(BD7="-","【-】","【"&amp;SUBSTITUTE(TEXT(BD7,"#,##0.00"),"-","△")&amp;"】"))</f>
        <v>【252.29】</v>
      </c>
      <c r="BE6" s="22">
        <f>IF(BE7="",NA(),BE7)</f>
        <v>173.04</v>
      </c>
      <c r="BF6" s="22">
        <f t="shared" ref="BF6:BN6" si="7">IF(BF7="",NA(),BF7)</f>
        <v>162.30000000000001</v>
      </c>
      <c r="BG6" s="22">
        <f t="shared" si="7"/>
        <v>164.25</v>
      </c>
      <c r="BH6" s="22">
        <f t="shared" si="7"/>
        <v>157.59</v>
      </c>
      <c r="BI6" s="22">
        <f t="shared" si="7"/>
        <v>143.04</v>
      </c>
      <c r="BJ6" s="22">
        <f t="shared" si="7"/>
        <v>258.26</v>
      </c>
      <c r="BK6" s="22">
        <f t="shared" si="7"/>
        <v>247.27</v>
      </c>
      <c r="BL6" s="22">
        <f t="shared" si="7"/>
        <v>239.18</v>
      </c>
      <c r="BM6" s="22">
        <f t="shared" si="7"/>
        <v>236.29</v>
      </c>
      <c r="BN6" s="22">
        <f t="shared" si="7"/>
        <v>238.77</v>
      </c>
      <c r="BO6" s="21" t="str">
        <f>IF(BO7="","",IF(BO7="-","【-】","【"&amp;SUBSTITUTE(TEXT(BO7,"#,##0.00"),"-","△")&amp;"】"))</f>
        <v>【268.07】</v>
      </c>
      <c r="BP6" s="22">
        <f>IF(BP7="",NA(),BP7)</f>
        <v>105.24</v>
      </c>
      <c r="BQ6" s="22">
        <f t="shared" ref="BQ6:BY6" si="8">IF(BQ7="",NA(),BQ7)</f>
        <v>108.03</v>
      </c>
      <c r="BR6" s="22">
        <f t="shared" si="8"/>
        <v>101.21</v>
      </c>
      <c r="BS6" s="22">
        <f t="shared" si="8"/>
        <v>99.73</v>
      </c>
      <c r="BT6" s="22">
        <f t="shared" si="8"/>
        <v>102.28</v>
      </c>
      <c r="BU6" s="22">
        <f t="shared" si="8"/>
        <v>106.07</v>
      </c>
      <c r="BV6" s="22">
        <f t="shared" si="8"/>
        <v>105.34</v>
      </c>
      <c r="BW6" s="22">
        <f t="shared" si="8"/>
        <v>101.89</v>
      </c>
      <c r="BX6" s="22">
        <f t="shared" si="8"/>
        <v>104.33</v>
      </c>
      <c r="BY6" s="22">
        <f t="shared" si="8"/>
        <v>98.85</v>
      </c>
      <c r="BZ6" s="21" t="str">
        <f>IF(BZ7="","",IF(BZ7="-","【-】","【"&amp;SUBSTITUTE(TEXT(BZ7,"#,##0.00"),"-","△")&amp;"】"))</f>
        <v>【97.47】</v>
      </c>
      <c r="CA6" s="22">
        <f>IF(CA7="",NA(),CA7)</f>
        <v>153.71</v>
      </c>
      <c r="CB6" s="22">
        <f t="shared" ref="CB6:CJ6" si="9">IF(CB7="",NA(),CB7)</f>
        <v>150.18</v>
      </c>
      <c r="CC6" s="22">
        <f t="shared" si="9"/>
        <v>157.31</v>
      </c>
      <c r="CD6" s="22">
        <f t="shared" si="9"/>
        <v>155.94</v>
      </c>
      <c r="CE6" s="22">
        <f t="shared" si="9"/>
        <v>156.99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59.49</v>
      </c>
      <c r="CM6" s="22">
        <f t="shared" ref="CM6:CU6" si="10">IF(CM7="",NA(),CM7)</f>
        <v>59.87</v>
      </c>
      <c r="CN6" s="22">
        <f t="shared" si="10"/>
        <v>56.85</v>
      </c>
      <c r="CO6" s="22">
        <f t="shared" si="10"/>
        <v>58.22</v>
      </c>
      <c r="CP6" s="22">
        <f t="shared" si="10"/>
        <v>59.61</v>
      </c>
      <c r="CQ6" s="22">
        <f t="shared" si="10"/>
        <v>62.83</v>
      </c>
      <c r="CR6" s="22">
        <f t="shared" si="10"/>
        <v>62.05</v>
      </c>
      <c r="CS6" s="22">
        <f t="shared" si="10"/>
        <v>63.23</v>
      </c>
      <c r="CT6" s="22">
        <f t="shared" si="10"/>
        <v>62.59</v>
      </c>
      <c r="CU6" s="22">
        <f t="shared" si="10"/>
        <v>61.81</v>
      </c>
      <c r="CV6" s="21" t="str">
        <f>IF(CV7="","",IF(CV7="-","【-】","【"&amp;SUBSTITUTE(TEXT(CV7,"#,##0.00"),"-","△")&amp;"】"))</f>
        <v>【59.97】</v>
      </c>
      <c r="CW6" s="22">
        <f>IF(CW7="",NA(),CW7)</f>
        <v>86.87</v>
      </c>
      <c r="CX6" s="22">
        <f t="shared" ref="CX6:DF6" si="11">IF(CX7="",NA(),CX7)</f>
        <v>86.45</v>
      </c>
      <c r="CY6" s="22">
        <f t="shared" si="11"/>
        <v>86.77</v>
      </c>
      <c r="CZ6" s="22">
        <f t="shared" si="11"/>
        <v>85.58</v>
      </c>
      <c r="DA6" s="22">
        <f t="shared" si="11"/>
        <v>84.86</v>
      </c>
      <c r="DB6" s="22">
        <f t="shared" si="11"/>
        <v>88.86</v>
      </c>
      <c r="DC6" s="22">
        <f t="shared" si="11"/>
        <v>89.11</v>
      </c>
      <c r="DD6" s="22">
        <f t="shared" si="11"/>
        <v>89.35</v>
      </c>
      <c r="DE6" s="22">
        <f t="shared" si="11"/>
        <v>89.7</v>
      </c>
      <c r="DF6" s="22">
        <f t="shared" si="11"/>
        <v>89.24</v>
      </c>
      <c r="DG6" s="21" t="str">
        <f>IF(DG7="","",IF(DG7="-","【-】","【"&amp;SUBSTITUTE(TEXT(DG7,"#,##0.00"),"-","△")&amp;"】"))</f>
        <v>【89.76】</v>
      </c>
      <c r="DH6" s="22">
        <f>IF(DH7="",NA(),DH7)</f>
        <v>49.3</v>
      </c>
      <c r="DI6" s="22">
        <f t="shared" ref="DI6:DQ6" si="12">IF(DI7="",NA(),DI7)</f>
        <v>50.26</v>
      </c>
      <c r="DJ6" s="22">
        <f t="shared" si="12"/>
        <v>51.69</v>
      </c>
      <c r="DK6" s="22">
        <f t="shared" si="12"/>
        <v>52.69</v>
      </c>
      <c r="DL6" s="22">
        <f t="shared" si="12"/>
        <v>53.65</v>
      </c>
      <c r="DM6" s="22">
        <f t="shared" si="12"/>
        <v>47.89</v>
      </c>
      <c r="DN6" s="22">
        <f t="shared" si="12"/>
        <v>48.69</v>
      </c>
      <c r="DO6" s="22">
        <f t="shared" si="12"/>
        <v>49.62</v>
      </c>
      <c r="DP6" s="22">
        <f t="shared" si="12"/>
        <v>50.5</v>
      </c>
      <c r="DQ6" s="22">
        <f t="shared" si="12"/>
        <v>51.28</v>
      </c>
      <c r="DR6" s="21" t="str">
        <f>IF(DR7="","",IF(DR7="-","【-】","【"&amp;SUBSTITUTE(TEXT(DR7,"#,##0.00"),"-","△")&amp;"】"))</f>
        <v>【51.51】</v>
      </c>
      <c r="DS6" s="22">
        <f>IF(DS7="",NA(),DS7)</f>
        <v>42.17</v>
      </c>
      <c r="DT6" s="22">
        <f t="shared" ref="DT6:EB6" si="13">IF(DT7="",NA(),DT7)</f>
        <v>43.49</v>
      </c>
      <c r="DU6" s="22">
        <f t="shared" si="13"/>
        <v>44.64</v>
      </c>
      <c r="DV6" s="22">
        <f t="shared" si="13"/>
        <v>45.52</v>
      </c>
      <c r="DW6" s="22">
        <f t="shared" si="13"/>
        <v>47.41</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0.5</v>
      </c>
      <c r="EE6" s="22">
        <f t="shared" ref="EE6:EM6" si="14">IF(EE7="",NA(),EE7)</f>
        <v>0.28000000000000003</v>
      </c>
      <c r="EF6" s="22">
        <f t="shared" si="14"/>
        <v>0.36</v>
      </c>
      <c r="EG6" s="22">
        <f t="shared" si="14"/>
        <v>0.32</v>
      </c>
      <c r="EH6" s="22">
        <f t="shared" si="14"/>
        <v>0.42</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442020</v>
      </c>
      <c r="D7" s="24">
        <v>46</v>
      </c>
      <c r="E7" s="24">
        <v>1</v>
      </c>
      <c r="F7" s="24">
        <v>0</v>
      </c>
      <c r="G7" s="24">
        <v>1</v>
      </c>
      <c r="H7" s="24" t="s">
        <v>93</v>
      </c>
      <c r="I7" s="24" t="s">
        <v>94</v>
      </c>
      <c r="J7" s="24" t="s">
        <v>95</v>
      </c>
      <c r="K7" s="24" t="s">
        <v>96</v>
      </c>
      <c r="L7" s="24" t="s">
        <v>97</v>
      </c>
      <c r="M7" s="24" t="s">
        <v>98</v>
      </c>
      <c r="N7" s="25" t="s">
        <v>99</v>
      </c>
      <c r="O7" s="25">
        <v>78.48</v>
      </c>
      <c r="P7" s="25">
        <v>98.38</v>
      </c>
      <c r="Q7" s="25">
        <v>2924</v>
      </c>
      <c r="R7" s="25">
        <v>113735</v>
      </c>
      <c r="S7" s="25">
        <v>125.34</v>
      </c>
      <c r="T7" s="25">
        <v>907.41</v>
      </c>
      <c r="U7" s="25">
        <v>111165</v>
      </c>
      <c r="V7" s="25">
        <v>29.65</v>
      </c>
      <c r="W7" s="25">
        <v>3749.24</v>
      </c>
      <c r="X7" s="25">
        <v>110.74</v>
      </c>
      <c r="Y7" s="25">
        <v>113.46</v>
      </c>
      <c r="Z7" s="25">
        <v>107.1</v>
      </c>
      <c r="AA7" s="25">
        <v>109.3</v>
      </c>
      <c r="AB7" s="25">
        <v>108.43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294.14</v>
      </c>
      <c r="AU7" s="25">
        <v>304.55</v>
      </c>
      <c r="AV7" s="25">
        <v>246.79</v>
      </c>
      <c r="AW7" s="25">
        <v>223.53</v>
      </c>
      <c r="AX7" s="25">
        <v>246.55</v>
      </c>
      <c r="AY7" s="25">
        <v>335.6</v>
      </c>
      <c r="AZ7" s="25">
        <v>358.91</v>
      </c>
      <c r="BA7" s="25">
        <v>360.96</v>
      </c>
      <c r="BB7" s="25">
        <v>351.29</v>
      </c>
      <c r="BC7" s="25">
        <v>364.24</v>
      </c>
      <c r="BD7" s="25">
        <v>252.29</v>
      </c>
      <c r="BE7" s="25">
        <v>173.04</v>
      </c>
      <c r="BF7" s="25">
        <v>162.30000000000001</v>
      </c>
      <c r="BG7" s="25">
        <v>164.25</v>
      </c>
      <c r="BH7" s="25">
        <v>157.59</v>
      </c>
      <c r="BI7" s="25">
        <v>143.04</v>
      </c>
      <c r="BJ7" s="25">
        <v>258.26</v>
      </c>
      <c r="BK7" s="25">
        <v>247.27</v>
      </c>
      <c r="BL7" s="25">
        <v>239.18</v>
      </c>
      <c r="BM7" s="25">
        <v>236.29</v>
      </c>
      <c r="BN7" s="25">
        <v>238.77</v>
      </c>
      <c r="BO7" s="25">
        <v>268.07</v>
      </c>
      <c r="BP7" s="25">
        <v>105.24</v>
      </c>
      <c r="BQ7" s="25">
        <v>108.03</v>
      </c>
      <c r="BR7" s="25">
        <v>101.21</v>
      </c>
      <c r="BS7" s="25">
        <v>99.73</v>
      </c>
      <c r="BT7" s="25">
        <v>102.28</v>
      </c>
      <c r="BU7" s="25">
        <v>106.07</v>
      </c>
      <c r="BV7" s="25">
        <v>105.34</v>
      </c>
      <c r="BW7" s="25">
        <v>101.89</v>
      </c>
      <c r="BX7" s="25">
        <v>104.33</v>
      </c>
      <c r="BY7" s="25">
        <v>98.85</v>
      </c>
      <c r="BZ7" s="25">
        <v>97.47</v>
      </c>
      <c r="CA7" s="25">
        <v>153.71</v>
      </c>
      <c r="CB7" s="25">
        <v>150.18</v>
      </c>
      <c r="CC7" s="25">
        <v>157.31</v>
      </c>
      <c r="CD7" s="25">
        <v>155.94</v>
      </c>
      <c r="CE7" s="25">
        <v>156.99</v>
      </c>
      <c r="CF7" s="25">
        <v>159.22</v>
      </c>
      <c r="CG7" s="25">
        <v>159.6</v>
      </c>
      <c r="CH7" s="25">
        <v>156.32</v>
      </c>
      <c r="CI7" s="25">
        <v>157.4</v>
      </c>
      <c r="CJ7" s="25">
        <v>162.61000000000001</v>
      </c>
      <c r="CK7" s="25">
        <v>174.75</v>
      </c>
      <c r="CL7" s="25">
        <v>59.49</v>
      </c>
      <c r="CM7" s="25">
        <v>59.87</v>
      </c>
      <c r="CN7" s="25">
        <v>56.85</v>
      </c>
      <c r="CO7" s="25">
        <v>58.22</v>
      </c>
      <c r="CP7" s="25">
        <v>59.61</v>
      </c>
      <c r="CQ7" s="25">
        <v>62.83</v>
      </c>
      <c r="CR7" s="25">
        <v>62.05</v>
      </c>
      <c r="CS7" s="25">
        <v>63.23</v>
      </c>
      <c r="CT7" s="25">
        <v>62.59</v>
      </c>
      <c r="CU7" s="25">
        <v>61.81</v>
      </c>
      <c r="CV7" s="25">
        <v>59.97</v>
      </c>
      <c r="CW7" s="25">
        <v>86.87</v>
      </c>
      <c r="CX7" s="25">
        <v>86.45</v>
      </c>
      <c r="CY7" s="25">
        <v>86.77</v>
      </c>
      <c r="CZ7" s="25">
        <v>85.58</v>
      </c>
      <c r="DA7" s="25">
        <v>84.86</v>
      </c>
      <c r="DB7" s="25">
        <v>88.86</v>
      </c>
      <c r="DC7" s="25">
        <v>89.11</v>
      </c>
      <c r="DD7" s="25">
        <v>89.35</v>
      </c>
      <c r="DE7" s="25">
        <v>89.7</v>
      </c>
      <c r="DF7" s="25">
        <v>89.24</v>
      </c>
      <c r="DG7" s="25">
        <v>89.76</v>
      </c>
      <c r="DH7" s="25">
        <v>49.3</v>
      </c>
      <c r="DI7" s="25">
        <v>50.26</v>
      </c>
      <c r="DJ7" s="25">
        <v>51.69</v>
      </c>
      <c r="DK7" s="25">
        <v>52.69</v>
      </c>
      <c r="DL7" s="25">
        <v>53.65</v>
      </c>
      <c r="DM7" s="25">
        <v>47.89</v>
      </c>
      <c r="DN7" s="25">
        <v>48.69</v>
      </c>
      <c r="DO7" s="25">
        <v>49.62</v>
      </c>
      <c r="DP7" s="25">
        <v>50.5</v>
      </c>
      <c r="DQ7" s="25">
        <v>51.28</v>
      </c>
      <c r="DR7" s="25">
        <v>51.51</v>
      </c>
      <c r="DS7" s="25">
        <v>42.17</v>
      </c>
      <c r="DT7" s="25">
        <v>43.49</v>
      </c>
      <c r="DU7" s="25">
        <v>44.64</v>
      </c>
      <c r="DV7" s="25">
        <v>45.52</v>
      </c>
      <c r="DW7" s="25">
        <v>47.41</v>
      </c>
      <c r="DX7" s="25">
        <v>16.899999999999999</v>
      </c>
      <c r="DY7" s="25">
        <v>18.260000000000002</v>
      </c>
      <c r="DZ7" s="25">
        <v>19.510000000000002</v>
      </c>
      <c r="EA7" s="25">
        <v>21.19</v>
      </c>
      <c r="EB7" s="25">
        <v>22.64</v>
      </c>
      <c r="EC7" s="25">
        <v>23.75</v>
      </c>
      <c r="ED7" s="25">
        <v>0.5</v>
      </c>
      <c r="EE7" s="25">
        <v>0.28000000000000003</v>
      </c>
      <c r="EF7" s="25">
        <v>0.36</v>
      </c>
      <c r="EG7" s="25">
        <v>0.32</v>
      </c>
      <c r="EH7" s="25">
        <v>0.42</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2024-01-22T06:10:40Z</cp:lastPrinted>
  <dcterms:created xsi:type="dcterms:W3CDTF">2023-12-05T01:02:09Z</dcterms:created>
  <dcterms:modified xsi:type="dcterms:W3CDTF">2024-02-27T23:58:59Z</dcterms:modified>
  <cp:category/>
</cp:coreProperties>
</file>