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3 中津市\"/>
    </mc:Choice>
  </mc:AlternateContent>
  <workbookProtection workbookAlgorithmName="SHA-512" workbookHashValue="oCiCrT3wQIgHCESzYIK5EuSbTQSdiNYCS89F7Frg2vSMxcKSfniL47nitAWboXBE2z2yz23c+0b2YFwayWQwog==" workbookSaltValue="B2+x36Y0qkuUFojRlYrc1A==" workbookSpinCount="100000" lockStructure="1"/>
  <bookViews>
    <workbookView xWindow="1470" yWindow="0" windowWidth="15090" windowHeight="10080" tabRatio="618"/>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E85" i="4"/>
  <c r="BB10" i="4"/>
  <c r="AT10" i="4"/>
  <c r="AL10" i="4"/>
  <c r="P10" i="4"/>
  <c r="I10"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<sst xmlns="http://schemas.openxmlformats.org/spreadsheetml/2006/main" count="228" uniqueCount="114">
  <si>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</si>
  <si>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</si>
  <si>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</si>
  <si>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</si>
  <si>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</si>
  <si>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</si>
  <si>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</si>
  <si>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</si>
  <si>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</si>
  <si>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</si>
  <si>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</si>
  <si>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</si>
  <si>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</si>
  <si>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</si>
  <si>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</si>
  <si>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</si>
  <si>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</si>
  <si>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</si>
  <si>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</si>
  <si>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</si>
  <si>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</si>
  <si>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</si>
  <si>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</si>
  <si>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</si>
  <si>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</si>
  <si>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</si>
  <si>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</si>
  <si>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</si>
  <si>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</si>
  <si>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</si>
  <si>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</si>
  <si>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</si>
  <si>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</si>
  <si>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</si>
  <si>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</si>
  <si>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</si>
  <si>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</si>
  <si>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</si>
  <si>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</si>
  <si>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</si>
  <si>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</si>
  <si>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</si>
  <si>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</si>
  <si>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</si>
  <si>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</si>
  <si>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</si>
  <si>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</si>
  <si>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</si>
  <si>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</si>
  <si>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</si>
  <si>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</si>
  <si>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</si>
  <si>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</si>
  <si>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</si>
  <si>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</si>
  <si>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</si>
  <si>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</si>
  <si>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</si>
  <si>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</si>
  <si>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</si>
  <si>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</si>
  <si>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</si>
  <si>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</si>
  <si>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</si>
  <si>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</si>
  <si>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</si>
  <si>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</si>
  <si>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</si>
  <si>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</si>
  <si>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</si>
  <si>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</si>
  <si>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</si>
  <si>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</si>
  <si>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</si>
  <si>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</si>
  <si>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</si>
  <si>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</si>
  <si>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</si>
  <si>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</si>
  <si>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</si>
  <si>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</si>
  <si>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</si>
  <si>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</si>
  <si>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</si>
  <si>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</si>
  <si>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</si>
  <si>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</si>
  <si>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</si>
  <si>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</si>
  <si>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</si>
  <si>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</si>
  <si>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</si>
  <si>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</si>
  <si>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</si>
  <si>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</si>
  <si>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</si>
  <si>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</si>
  <si>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</si>
  <si>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</si>
  <si>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</si>
  <si>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</si>
  <si>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</si>
  <si>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</si>
  <si>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</si>
  <si>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</si>
  <si>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</si>
  <si>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</si>
  <si>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</si>
  <si>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</si>
  <si>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</si>
  <si>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</si>
  <si>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①『有形固定資産減価償却率』・・・有形固定資産のうち償却対象資産の減価償却がどの程度進んでいるかを表す指標。類似団体、全国平均と比較しても低い状況にあるため、概ね良好な状況である。
②『管路経年化率』・・・法定耐用年数を超えた管路延長の割合を表す指標。類似団体と比べ低い状況であるが、計画的な管路更新を行っていく必要がある。
③『管路更新率』・・・当該年度に更新した管路延長の割合を表す指標。類似団体と比べて高い数値であるが、今後も計画的な管路更新を行っていく必要がある。</t>
    <rPh sb="79" eb="80">
      <t>オオム</t>
    </rPh>
    <phoneticPr fontId="4"/>
  </si>
  <si>
    <t>全体としては前年度からの大きな変化もなく、経営の健全性、効率性については概ね良好である。しかし、給水原価が増加しており、今後、浄水場の耐震化・更新事業の進捗や老朽化施設の更新に伴い費用が増加していくことが予想される。また現時点での管路経年化率は低く、健全性は保たれていると考えられるが、現在の管路更新のペースでは将来的に耐用年数を超えた施設が多くなると考えられる。今後も国の動向に注視し、県・近隣市町村等との情報共有及び連携を図りながら、経営戦略に基づき将来を見据えた持続可能で効率的な事業運営を行っていく方針である。</t>
    <rPh sb="0" eb="2">
      <t>ゼンタイ</t>
    </rPh>
    <rPh sb="48" eb="50">
      <t>キュウスイ</t>
    </rPh>
    <rPh sb="50" eb="52">
      <t>ゲンカ</t>
    </rPh>
    <rPh sb="53" eb="55">
      <t>ゾウカ</t>
    </rPh>
    <rPh sb="60" eb="62">
      <t>コンゴ</t>
    </rPh>
    <rPh sb="63" eb="66">
      <t>ジョウスイジョウ</t>
    </rPh>
    <rPh sb="67" eb="70">
      <t>タイシンカ</t>
    </rPh>
    <rPh sb="71" eb="73">
      <t>コウシン</t>
    </rPh>
    <rPh sb="73" eb="75">
      <t>ジギョウ</t>
    </rPh>
    <rPh sb="76" eb="78">
      <t>シンチョク</t>
    </rPh>
    <rPh sb="79" eb="82">
      <t>ロウキュウカ</t>
    </rPh>
    <rPh sb="82" eb="84">
      <t>シセツ</t>
    </rPh>
    <rPh sb="85" eb="87">
      <t>コウシン</t>
    </rPh>
    <rPh sb="88" eb="89">
      <t>トモナ</t>
    </rPh>
    <rPh sb="90" eb="92">
      <t>ヒヨウ</t>
    </rPh>
    <rPh sb="93" eb="95">
      <t>ゾウカ</t>
    </rPh>
    <rPh sb="102" eb="104">
      <t>ヨソウ</t>
    </rPh>
    <rPh sb="136" eb="137">
      <t>カンガ</t>
    </rPh>
    <rPh sb="176" eb="177">
      <t>カンガ</t>
    </rPh>
    <phoneticPr fontId="4"/>
  </si>
  <si>
    <t>①『経常収支比率』・・・経常費用が経常収益でどの程度賄われているかを示す指標。100％を上回り、類似団体と比較しても高い状況であり、健全な経営を維持できている。
②『累積欠損金比率』・・・累積欠損金は発生しておらず、0％であり問題はない。
③『流動比率』・・・短期的な債務に対する支払い能力を示す指標。100％を上回っているが類似団体と比較すると低い状況であり、投資規模の適正化を判断する必要がある。
④『企業債残高対給水収益比率』・・・給水収益に対する企業債残高の割合であり、企業債残高の規模を表す指標。浄水場の耐震化・更新事業の影響で類似団体よりも高い状況で推移する見込みである。
⑤『料金回収率』・・・給水に係る費用を、どの程度水道料金で賄えているかを表した指標。100％を上回り、必要な経費を給水収益で賄えており、類似団体と比較しても高いため健全な経営状況である。
⑥『給水原価』・・・有収水量1㎥あたりについて、どれだけの費用がかかったかを表す指標。前年度から上昇したが、配水池増設工事の整備等に伴い維持管理費が増加したためである。類似団体と比較しても高く、今後も更なる事業の効率化を図る必要がある。
⑦『施設利用率』・・・配水能力に対する配水量の割合で、施設の利用状況を判断する指標。類似団体よりも高い水準で推移しており利用状況は良好であるが、将来の給水人口等を考慮し、適切な施設規模を検討する必要がある。
⑧『有収率』・・・施設の稼動が収益につながっているかを判断する指標。前年度とほぼ同じ値となっており、類似団体と比較しても高く健全な状況である。</t>
    <rPh sb="2" eb="4">
      <t>ケイジョウ</t>
    </rPh>
    <rPh sb="4" eb="6">
      <t>シュウシ</t>
    </rPh>
    <rPh sb="6" eb="8">
      <t>ヒリツ</t>
    </rPh>
    <rPh sb="12" eb="16">
      <t>ケイジョウヒヨウ</t>
    </rPh>
    <rPh sb="17" eb="21">
      <t>ケイジョウシュウエキ</t>
    </rPh>
    <rPh sb="24" eb="26">
      <t>テイド</t>
    </rPh>
    <rPh sb="26" eb="27">
      <t>マカナ</t>
    </rPh>
    <rPh sb="34" eb="35">
      <t>シメ</t>
    </rPh>
    <rPh sb="36" eb="38">
      <t>シヒョウ</t>
    </rPh>
    <rPh sb="44" eb="46">
      <t>ウワマワ</t>
    </rPh>
    <rPh sb="48" eb="50">
      <t>ルイジ</t>
    </rPh>
    <rPh sb="50" eb="52">
      <t>ダンタイ</t>
    </rPh>
    <rPh sb="53" eb="55">
      <t>ヒカク</t>
    </rPh>
    <rPh sb="58" eb="59">
      <t>タカ</t>
    </rPh>
    <rPh sb="60" eb="62">
      <t>ジョウキョウ</t>
    </rPh>
    <rPh sb="66" eb="68">
      <t>ケンゼン</t>
    </rPh>
    <rPh sb="69" eb="71">
      <t>ケイエイ</t>
    </rPh>
    <rPh sb="72" eb="74">
      <t>イジ</t>
    </rPh>
    <rPh sb="83" eb="85">
      <t>ルイセキ</t>
    </rPh>
    <rPh sb="85" eb="88">
      <t>ケッソンキン</t>
    </rPh>
    <rPh sb="88" eb="90">
      <t>ヒリツ</t>
    </rPh>
    <rPh sb="94" eb="96">
      <t>ルイセキ</t>
    </rPh>
    <rPh sb="96" eb="99">
      <t>ケッソンキン</t>
    </rPh>
    <rPh sb="100" eb="102">
      <t>ハッセイ</t>
    </rPh>
    <rPh sb="113" eb="115">
      <t>モンダイ</t>
    </rPh>
    <rPh sb="122" eb="124">
      <t>リュウドウ</t>
    </rPh>
    <rPh sb="124" eb="126">
      <t>ヒリツ</t>
    </rPh>
    <rPh sb="181" eb="183">
      <t>トウシ</t>
    </rPh>
    <rPh sb="183" eb="185">
      <t>キボ</t>
    </rPh>
    <rPh sb="186" eb="189">
      <t>テキセイカ</t>
    </rPh>
    <rPh sb="190" eb="192">
      <t>ハンダン</t>
    </rPh>
    <rPh sb="194" eb="196">
      <t>ヒツヨウ</t>
    </rPh>
    <rPh sb="203" eb="206">
      <t>キギョウサイ</t>
    </rPh>
    <rPh sb="206" eb="208">
      <t>ザンダカ</t>
    </rPh>
    <rPh sb="208" eb="209">
      <t>タイ</t>
    </rPh>
    <rPh sb="209" eb="211">
      <t>キュウスイ</t>
    </rPh>
    <rPh sb="211" eb="213">
      <t>シュウエキ</t>
    </rPh>
    <rPh sb="213" eb="215">
      <t>ヒリツ</t>
    </rPh>
    <rPh sb="219" eb="221">
      <t>キュウスイ</t>
    </rPh>
    <rPh sb="221" eb="223">
      <t>シュウエキ</t>
    </rPh>
    <rPh sb="224" eb="225">
      <t>タイ</t>
    </rPh>
    <rPh sb="227" eb="230">
      <t>キギョウサイ</t>
    </rPh>
    <rPh sb="230" eb="232">
      <t>ザンダカ</t>
    </rPh>
    <rPh sb="233" eb="235">
      <t>ワリアイ</t>
    </rPh>
    <rPh sb="239" eb="242">
      <t>キギョウサイ</t>
    </rPh>
    <rPh sb="242" eb="244">
      <t>ザンダカ</t>
    </rPh>
    <rPh sb="245" eb="247">
      <t>キボ</t>
    </rPh>
    <rPh sb="248" eb="249">
      <t>アラワ</t>
    </rPh>
    <rPh sb="250" eb="252">
      <t>シヒョウ</t>
    </rPh>
    <rPh sb="253" eb="256">
      <t>ジョウスイジョウ</t>
    </rPh>
    <rPh sb="269" eb="271">
      <t>ルイジ</t>
    </rPh>
    <rPh sb="271" eb="273">
      <t>ダンタイ</t>
    </rPh>
    <rPh sb="276" eb="277">
      <t>タカ</t>
    </rPh>
    <rPh sb="278" eb="280">
      <t>ジョウキョウ</t>
    </rPh>
    <rPh sb="281" eb="283">
      <t>スイイ</t>
    </rPh>
    <rPh sb="285" eb="287">
      <t>ミコ</t>
    </rPh>
    <rPh sb="295" eb="297">
      <t>リョウキン</t>
    </rPh>
    <rPh sb="297" eb="300">
      <t>カイシュウリツ</t>
    </rPh>
    <rPh sb="304" eb="306">
      <t>キュウスイ</t>
    </rPh>
    <rPh sb="307" eb="308">
      <t>カカ</t>
    </rPh>
    <rPh sb="309" eb="311">
      <t>ヒヨウ</t>
    </rPh>
    <rPh sb="315" eb="317">
      <t>テイド</t>
    </rPh>
    <rPh sb="317" eb="319">
      <t>スイドウ</t>
    </rPh>
    <rPh sb="319" eb="321">
      <t>リョウキン</t>
    </rPh>
    <rPh sb="322" eb="323">
      <t>マカナ</t>
    </rPh>
    <rPh sb="329" eb="330">
      <t>アラワ</t>
    </rPh>
    <rPh sb="332" eb="334">
      <t>シヒョウ</t>
    </rPh>
    <rPh sb="340" eb="342">
      <t>ウワマワ</t>
    </rPh>
    <rPh sb="435" eb="437">
      <t>ジョウショウ</t>
    </rPh>
    <rPh sb="441" eb="444">
      <t>ハイスイチ</t>
    </rPh>
    <rPh sb="444" eb="446">
      <t>ゾウセツ</t>
    </rPh>
    <rPh sb="446" eb="448">
      <t>コウジ</t>
    </rPh>
    <rPh sb="449" eb="451">
      <t>セイビ</t>
    </rPh>
    <rPh sb="451" eb="452">
      <t>トウ</t>
    </rPh>
    <rPh sb="453" eb="454">
      <t>トモナ</t>
    </rPh>
    <rPh sb="455" eb="457">
      <t>イジ</t>
    </rPh>
    <rPh sb="457" eb="459">
      <t>カンリ</t>
    </rPh>
    <rPh sb="459" eb="460">
      <t>ヒ</t>
    </rPh>
    <rPh sb="461" eb="463">
      <t>ゾウカ</t>
    </rPh>
    <rPh sb="476" eb="478">
      <t>ヒカク</t>
    </rPh>
    <rPh sb="490" eb="492">
      <t>ジギョウ</t>
    </rPh>
    <rPh sb="497" eb="498">
      <t>ハカ</t>
    </rPh>
    <rPh sb="499" eb="501">
      <t>ヒツヨウ</t>
    </rPh>
    <rPh sb="548" eb="550">
      <t>ルイジ</t>
    </rPh>
    <rPh sb="550" eb="552">
      <t>ダンタイ</t>
    </rPh>
    <rPh sb="566" eb="570">
      <t>リヨウジョウキョウ</t>
    </rPh>
    <rPh sb="571" eb="573">
      <t>リョウコウ</t>
    </rPh>
    <rPh sb="578" eb="580">
      <t>ショウライ</t>
    </rPh>
    <rPh sb="581" eb="585">
      <t>キュウスイジンコウ</t>
    </rPh>
    <rPh sb="585" eb="586">
      <t>トウ</t>
    </rPh>
    <rPh sb="587" eb="589">
      <t>コウリョ</t>
    </rPh>
    <rPh sb="591" eb="593">
      <t>テキセツ</t>
    </rPh>
    <rPh sb="594" eb="596">
      <t>シセツ</t>
    </rPh>
    <rPh sb="596" eb="598">
      <t>キボ</t>
    </rPh>
    <rPh sb="599" eb="601">
      <t>ケントウ</t>
    </rPh>
    <rPh sb="603" eb="605">
      <t>ヒツヨウ</t>
    </rPh>
    <rPh sb="650" eb="651">
      <t>オナ</t>
    </rPh>
    <rPh sb="652" eb="65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</si>
</sst>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0.94</c:v>
                </c:pt>
                <c:pt idx="1">
                  <c:v>1.02</c:v>
                </c:pt>
                <c:pt idx="2">
                  <c:v>0.66</c:v>
                </c:pt>
                <c:pt idx="3">
                  <c:v>0.61</c:v>
                </c:pt>
                <c:pt idx="4">
                  <c:v>0.68</c:v>
                </c:pt>
              </c:numCache>
            </c:numRef>
          </c:val>
          <c:extLst>
            <c:ext xmlns:c16="http://schemas.microsoft.com/office/drawing/2014/chart" uri="{C3380CC4-5D6E-409C-BE32-E72D297353CC}">
              <c16:uniqueId val="{00000000-C0A6-43A0-9D8A-98ED6DFDDC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0A6-43A0-9D8A-98ED6DFDDC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66.989999999999995</c:v>
                </c:pt>
                <c:pt idx="1">
                  <c:v>66.680000000000007</c:v>
                </c:pt>
                <c:pt idx="2">
                  <c:v>67.89</c:v>
                </c:pt>
                <c:pt idx="3">
                  <c:v>65.680000000000007</c:v>
                </c:pt>
                <c:pt idx="4">
                  <c:v>66.12</c:v>
                </c:pt>
              </c:numCache>
            </c:numRef>
          </c:val>
          <c:extLst>
            <c:ext xmlns:c16="http://schemas.microsoft.com/office/drawing/2014/chart" uri="{C3380CC4-5D6E-409C-BE32-E72D297353CC}">
              <c16:uniqueId val="{00000000-3DB1-4910-BA84-D3759B66A7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DB1-4910-BA84-D3759B66A7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90.39</c:v>
                </c:pt>
                <c:pt idx="1">
                  <c:v>90.21</c:v>
                </c:pt>
                <c:pt idx="2">
                  <c:v>90.43</c:v>
                </c:pt>
                <c:pt idx="3">
                  <c:v>93.6</c:v>
                </c:pt>
                <c:pt idx="4">
                  <c:v>93.46</c:v>
                </c:pt>
              </c:numCache>
            </c:numRef>
          </c:val>
          <c:extLst>
            <c:ext xmlns:c16="http://schemas.microsoft.com/office/drawing/2014/chart" uri="{C3380CC4-5D6E-409C-BE32-E72D297353CC}">
              <c16:uniqueId val="{00000000-F5D2-465C-BD13-FD596CF220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5D2-465C-BD13-FD596CF220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122.81</c:v>
                </c:pt>
                <c:pt idx="1">
                  <c:v>127.07</c:v>
                </c:pt>
                <c:pt idx="2">
                  <c:v>122.21</c:v>
                </c:pt>
                <c:pt idx="3">
                  <c:v>122.94</c:v>
                </c:pt>
                <c:pt idx="4">
                  <c:v>119.82</c:v>
                </c:pt>
              </c:numCache>
            </c:numRef>
          </c:val>
          <c:extLst>
            <c:ext xmlns:c16="http://schemas.microsoft.com/office/drawing/2014/chart" uri="{C3380CC4-5D6E-409C-BE32-E72D297353CC}">
              <c16:uniqueId val="{00000000-2086-4891-B4AA-07E31FCA94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2086-4891-B4AA-07E31FCA94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39.39</c:v>
                </c:pt>
                <c:pt idx="1">
                  <c:v>40.1</c:v>
                </c:pt>
                <c:pt idx="2">
                  <c:v>41.47</c:v>
                </c:pt>
                <c:pt idx="3">
                  <c:v>42.55</c:v>
                </c:pt>
                <c:pt idx="4">
                  <c:v>41.37</c:v>
                </c:pt>
              </c:numCache>
            </c:numRef>
          </c:val>
          <c:extLst>
            <c:ext xmlns:c16="http://schemas.microsoft.com/office/drawing/2014/chart" uri="{C3380CC4-5D6E-409C-BE32-E72D297353CC}">
              <c16:uniqueId val="{00000000-0AEA-414A-97F3-0B0F74DD2A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AEA-414A-97F3-0B0F74DD2A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4.32</c:v>
                </c:pt>
                <c:pt idx="1">
                  <c:v>4.58</c:v>
                </c:pt>
                <c:pt idx="2">
                  <c:v>5.13</c:v>
                </c:pt>
                <c:pt idx="3">
                  <c:v>4.59</c:v>
                </c:pt>
                <c:pt idx="4">
                  <c:v>5.65</c:v>
                </c:pt>
              </c:numCache>
            </c:numRef>
          </c:val>
          <c:extLst>
            <c:ext xmlns:c16="http://schemas.microsoft.com/office/drawing/2014/chart" uri="{C3380CC4-5D6E-409C-BE32-E72D297353CC}">
              <c16:uniqueId val="{00000000-077C-4964-9CF0-00593670C7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077C-4964-9CF0-00593670C7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12-421F-B38E-ED0E3452AF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C12-421F-B38E-ED0E3452AF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213.87</c:v>
                </c:pt>
                <c:pt idx="1">
                  <c:v>227.79</c:v>
                </c:pt>
                <c:pt idx="2">
                  <c:v>203.02</c:v>
                </c:pt>
                <c:pt idx="3">
                  <c:v>197.9</c:v>
                </c:pt>
                <c:pt idx="4">
                  <c:v>272.49</c:v>
                </c:pt>
              </c:numCache>
            </c:numRef>
          </c:val>
          <c:extLst>
            <c:ext xmlns:c16="http://schemas.microsoft.com/office/drawing/2014/chart" uri="{C3380CC4-5D6E-409C-BE32-E72D297353CC}">
              <c16:uniqueId val="{00000000-8D0E-43E7-8701-A4EF2B64C1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D0E-43E7-8701-A4EF2B64C1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474.13</c:v>
                </c:pt>
                <c:pt idx="1">
                  <c:v>440.79</c:v>
                </c:pt>
                <c:pt idx="2">
                  <c:v>415.86</c:v>
                </c:pt>
                <c:pt idx="3">
                  <c:v>430.04</c:v>
                </c:pt>
                <c:pt idx="4">
                  <c:v>482.67</c:v>
                </c:pt>
              </c:numCache>
            </c:numRef>
          </c:val>
          <c:extLst>
            <c:ext xmlns:c16="http://schemas.microsoft.com/office/drawing/2014/chart" uri="{C3380CC4-5D6E-409C-BE32-E72D297353CC}">
              <c16:uniqueId val="{00000000-C1F7-4743-8C66-782C0BBB95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1F7-4743-8C66-782C0BBB95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113.99</c:v>
                </c:pt>
                <c:pt idx="1">
                  <c:v>118.03</c:v>
                </c:pt>
                <c:pt idx="2">
                  <c:v>115.33</c:v>
                </c:pt>
                <c:pt idx="3">
                  <c:v>115.73</c:v>
                </c:pt>
                <c:pt idx="4">
                  <c:v>112.75</c:v>
                </c:pt>
              </c:numCache>
            </c:numRef>
          </c:val>
          <c:extLst>
            <c:ext xmlns:c16="http://schemas.microsoft.com/office/drawing/2014/chart" uri="{C3380CC4-5D6E-409C-BE32-E72D297353CC}">
              <c16:uniqueId val="{00000000-6529-4823-A948-149232453E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6529-4823-A948-149232453E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173.13</c:v>
                </c:pt>
                <c:pt idx="1">
                  <c:v>168.43</c:v>
                </c:pt>
                <c:pt idx="2">
                  <c:v>173.27</c:v>
                </c:pt>
                <c:pt idx="3">
                  <c:v>173.13</c:v>
                </c:pt>
                <c:pt idx="4">
                  <c:v>179.03</c:v>
                </c:pt>
              </c:numCache>
            </c:numRef>
          </c:val>
          <c:extLst>
            <c:ext xmlns:c16="http://schemas.microsoft.com/office/drawing/2014/chart" uri="{C3380CC4-5D6E-409C-BE32-E72D297353CC}">
              <c16:uniqueId val="{00000000-8F71-4EBD-87C5-38DD5AB727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8F71-4EBD-87C5-38DD5AB727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中津市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83101</v>
      </c>
      <c r="AM8" s="45"/>
      <c r="AN8" s="45"/>
      <c r="AO8" s="45"/>
      <c r="AP8" s="45"/>
      <c r="AQ8" s="45"/>
      <c r="AR8" s="45"/>
      <c r="AS8" s="45"/>
      <c r="AT8" s="46">
        <f>データ!$S$6</f>
        <v>491.44</v>
      </c>
      <c r="AU8" s="47"/>
      <c r="AV8" s="47"/>
      <c r="AW8" s="47"/>
      <c r="AX8" s="47"/>
      <c r="AY8" s="47"/>
      <c r="AZ8" s="47"/>
      <c r="BA8" s="47"/>
      <c r="BB8" s="48">
        <f>データ!$T$6</f>
        <v>169.1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67.819999999999993</v>
      </c>
      <c r="J10" s="47"/>
      <c r="K10" s="47"/>
      <c r="L10" s="47"/>
      <c r="M10" s="47"/>
      <c r="N10" s="47"/>
      <c r="O10" s="81"/>
      <c r="P10" s="48">
        <f>データ!$P$6</f>
        <v>84.16</v>
      </c>
      <c r="Q10" s="48"/>
      <c r="R10" s="48"/>
      <c r="S10" s="48"/>
      <c r="T10" s="48"/>
      <c r="U10" s="48"/>
      <c r="V10" s="48"/>
      <c r="W10" s="45">
        <f>データ!$Q$6</f>
        <v>3755</v>
      </c>
      <c r="X10" s="45"/>
      <c r="Y10" s="45"/>
      <c r="Z10" s="45"/>
      <c r="AA10" s="45"/>
      <c r="AB10" s="45"/>
      <c r="AC10" s="45"/>
      <c r="AD10" s="2"/>
      <c r="AE10" s="2"/>
      <c r="AF10" s="2"/>
      <c r="AG10" s="2"/>
      <c r="AH10" s="2"/>
      <c r="AI10" s="2"/>
      <c r="AJ10" s="2"/>
      <c r="AK10" s="2"/>
      <c r="AL10" s="45">
        <f>データ!$U$6</f>
        <v>69697</v>
      </c>
      <c r="AM10" s="45"/>
      <c r="AN10" s="45"/>
      <c r="AO10" s="45"/>
      <c r="AP10" s="45"/>
      <c r="AQ10" s="45"/>
      <c r="AR10" s="45"/>
      <c r="AS10" s="45"/>
      <c r="AT10" s="46">
        <f>データ!$V$6</f>
        <v>65.5</v>
      </c>
      <c r="AU10" s="47"/>
      <c r="AV10" s="47"/>
      <c r="AW10" s="47"/>
      <c r="AX10" s="47"/>
      <c r="AY10" s="47"/>
      <c r="AZ10" s="47"/>
      <c r="BA10" s="47"/>
      <c r="BB10" s="48">
        <f>データ!$W$6</f>
        <v>1064.08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MJg07DymL9iBb88c8MsdTmdhrUpiuUZFmXOTigWcHOYJkDXNR49G8Yqr5dlaHOzY3wiC1cmvQY7SFHdgMz8tA==" saltValue="mY7UJT0tlLQAcaK+IHrO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442038</v>
      </c>
      <c r="D6" s="20">
        <f t="shared" si="3"/>
        <v>46</v>
      </c>
      <c r="E6" s="20">
        <f t="shared" si="3"/>
        <v>1</v>
      </c>
      <c r="F6" s="20">
        <f t="shared" si="3"/>
        <v>0</v>
      </c>
      <c r="G6" s="20">
        <f t="shared" si="3"/>
        <v>1</v>
      </c>
      <c r="H6" s="20" t="str">
        <f t="shared" si="3"/>
        <v>大分県　中津市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67.819999999999993</v>
      </c>
      <c r="P6" s="21">
        <f t="shared" si="3"/>
        <v>84.16</v>
      </c>
      <c r="Q6" s="21">
        <f t="shared" si="3"/>
        <v>3755</v>
      </c>
      <c r="R6" s="21">
        <f t="shared" si="3"/>
        <v>83101</v>
      </c>
      <c r="S6" s="21">
        <f t="shared" si="3"/>
        <v>491.44</v>
      </c>
      <c r="T6" s="21">
        <f t="shared" si="3"/>
        <v>169.1</v>
      </c>
      <c r="U6" s="21">
        <f t="shared" si="3"/>
        <v>69697</v>
      </c>
      <c r="V6" s="21">
        <f t="shared" si="3"/>
        <v>65.5</v>
      </c>
      <c r="W6" s="21">
        <f t="shared" si="3"/>
        <v>1064.08</v>
      </c>
      <c r="X6" s="22">
        <f>IF(X7="",NA(),X7)</f>
        <v>122.81</v>
      </c>
      <c r="Y6" s="22">
        <f t="shared" ref="Y6:AG6" si="4">IF(Y7="",NA(),Y7)</f>
        <v>127.07</v>
      </c>
      <c r="Z6" s="22">
        <f t="shared" si="4"/>
        <v>122.21</v>
      </c>
      <c r="AA6" s="22">
        <f t="shared" si="4"/>
        <v>122.94</v>
      </c>
      <c r="AB6" s="22">
        <f t="shared" si="4"/>
        <v>119.82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213.87</v>
      </c>
      <c r="AU6" s="22">
        <f t="shared" ref="AU6:BC6" si="6">IF(AU7="",NA(),AU7)</f>
        <v>227.79</v>
      </c>
      <c r="AV6" s="22">
        <f t="shared" si="6"/>
        <v>203.02</v>
      </c>
      <c r="AW6" s="22">
        <f t="shared" si="6"/>
        <v>197.9</v>
      </c>
      <c r="AX6" s="22">
        <f t="shared" si="6"/>
        <v>272.49</v>
      </c>
      <c r="AY6" s="22">
        <f t="shared" si="6"/>
        <v>349.83</v>
      </c>
      <c r="AZ6" s="22">
        <f t="shared" si="6"/>
        <v>360.86</v>
      </c>
      <c r="BA6" s="22">
        <f t="shared" si="6"/>
        <v>350.79</v>
      </c>
      <c r="BB6" s="22">
        <f t="shared" si="6"/>
        <v>354.57</v>
      </c>
      <c r="BC6" s="22">
        <f t="shared" si="6"/>
        <v>357.74</v>
      </c>
      <c r="BD6" s="21" t="str">
        <f>IF(BD7="","",IF(BD7="-","【-】","【"&amp;SUBSTITUTE(TEXT(BD7,"#,##0.00"),"-","△")&amp;"】"))</f>
        <v>【252.29】</v>
      </c>
      <c r="BE6" s="22">
        <f>IF(BE7="",NA(),BE7)</f>
        <v>474.13</v>
      </c>
      <c r="BF6" s="22">
        <f t="shared" ref="BF6:BN6" si="7">IF(BF7="",NA(),BF7)</f>
        <v>440.79</v>
      </c>
      <c r="BG6" s="22">
        <f t="shared" si="7"/>
        <v>415.86</v>
      </c>
      <c r="BH6" s="22">
        <f t="shared" si="7"/>
        <v>430.04</v>
      </c>
      <c r="BI6" s="22">
        <f t="shared" si="7"/>
        <v>482.67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113.99</v>
      </c>
      <c r="BQ6" s="22">
        <f t="shared" ref="BQ6:BY6" si="8">IF(BQ7="",NA(),BQ7)</f>
        <v>118.03</v>
      </c>
      <c r="BR6" s="22">
        <f t="shared" si="8"/>
        <v>115.33</v>
      </c>
      <c r="BS6" s="22">
        <f t="shared" si="8"/>
        <v>115.73</v>
      </c>
      <c r="BT6" s="22">
        <f t="shared" si="8"/>
        <v>112.75</v>
      </c>
      <c r="BU6" s="22">
        <f t="shared" si="8"/>
        <v>103.54</v>
      </c>
      <c r="BV6" s="22">
        <f t="shared" si="8"/>
        <v>103.32</v>
      </c>
      <c r="BW6" s="22">
        <f t="shared" si="8"/>
        <v>100.85</v>
      </c>
      <c r="BX6" s="22">
        <f t="shared" si="8"/>
        <v>103.79</v>
      </c>
      <c r="BY6" s="22">
        <f t="shared" si="8"/>
        <v>98.3</v>
      </c>
      <c r="BZ6" s="21" t="str">
        <f>IF(BZ7="","",IF(BZ7="-","【-】","【"&amp;SUBSTITUTE(TEXT(BZ7,"#,##0.00"),"-","△")&amp;"】"))</f>
        <v>【97.47】</v>
      </c>
      <c r="CA6" s="22">
        <f>IF(CA7="",NA(),CA7)</f>
        <v>173.13</v>
      </c>
      <c r="CB6" s="22">
        <f t="shared" ref="CB6:CJ6" si="9">IF(CB7="",NA(),CB7)</f>
        <v>168.43</v>
      </c>
      <c r="CC6" s="22">
        <f t="shared" si="9"/>
        <v>173.27</v>
      </c>
      <c r="CD6" s="22">
        <f t="shared" si="9"/>
        <v>173.13</v>
      </c>
      <c r="CE6" s="22">
        <f t="shared" si="9"/>
        <v>179.03</v>
      </c>
      <c r="CF6" s="22">
        <f t="shared" si="9"/>
        <v>167.46</v>
      </c>
      <c r="CG6" s="22">
        <f t="shared" si="9"/>
        <v>168.56</v>
      </c>
      <c r="CH6" s="22">
        <f t="shared" si="9"/>
        <v>167.1</v>
      </c>
      <c r="CI6" s="22">
        <f t="shared" si="9"/>
        <v>167.86</v>
      </c>
      <c r="CJ6" s="22">
        <f t="shared" si="9"/>
        <v>173.68</v>
      </c>
      <c r="CK6" s="21" t="str">
        <f>IF(CK7="","",IF(CK7="-","【-】","【"&amp;SUBSTITUTE(TEXT(CK7,"#,##0.00"),"-","△")&amp;"】"))</f>
        <v>【174.75】</v>
      </c>
      <c r="CL6" s="22">
        <f>IF(CL7="",NA(),CL7)</f>
        <v>66.989999999999995</v>
      </c>
      <c r="CM6" s="22">
        <f t="shared" ref="CM6:CU6" si="10">IF(CM7="",NA(),CM7)</f>
        <v>66.680000000000007</v>
      </c>
      <c r="CN6" s="22">
        <f t="shared" si="10"/>
        <v>67.89</v>
      </c>
      <c r="CO6" s="22">
        <f t="shared" si="10"/>
        <v>65.680000000000007</v>
      </c>
      <c r="CP6" s="22">
        <f t="shared" si="10"/>
        <v>66.12</v>
      </c>
      <c r="CQ6" s="22">
        <f t="shared" si="10"/>
        <v>59.46</v>
      </c>
      <c r="CR6" s="22">
        <f t="shared" si="10"/>
        <v>59.51</v>
      </c>
      <c r="CS6" s="22">
        <f t="shared" si="10"/>
        <v>59.91</v>
      </c>
      <c r="CT6" s="22">
        <f t="shared" si="10"/>
        <v>59.4</v>
      </c>
      <c r="CU6" s="22">
        <f t="shared" si="10"/>
        <v>59.24</v>
      </c>
      <c r="CV6" s="21" t="str">
        <f>IF(CV7="","",IF(CV7="-","【-】","【"&amp;SUBSTITUTE(TEXT(CV7,"#,##0.00"),"-","△")&amp;"】"))</f>
        <v>【59.97】</v>
      </c>
      <c r="CW6" s="22">
        <f>IF(CW7="",NA(),CW7)</f>
        <v>90.39</v>
      </c>
      <c r="CX6" s="22">
        <f t="shared" ref="CX6:DF6" si="11">IF(CX7="",NA(),CX7)</f>
        <v>90.21</v>
      </c>
      <c r="CY6" s="22">
        <f t="shared" si="11"/>
        <v>90.43</v>
      </c>
      <c r="CZ6" s="22">
        <f t="shared" si="11"/>
        <v>93.6</v>
      </c>
      <c r="DA6" s="22">
        <f t="shared" si="11"/>
        <v>93.46</v>
      </c>
      <c r="DB6" s="22">
        <f t="shared" si="11"/>
        <v>87.41</v>
      </c>
      <c r="DC6" s="22">
        <f t="shared" si="11"/>
        <v>87.08</v>
      </c>
      <c r="DD6" s="22">
        <f t="shared" si="11"/>
        <v>87.26</v>
      </c>
      <c r="DE6" s="22">
        <f t="shared" si="11"/>
        <v>87.57</v>
      </c>
      <c r="DF6" s="22">
        <f t="shared" si="11"/>
        <v>87.26</v>
      </c>
      <c r="DG6" s="21" t="str">
        <f>IF(DG7="","",IF(DG7="-","【-】","【"&amp;SUBSTITUTE(TEXT(DG7,"#,##0.00"),"-","△")&amp;"】"))</f>
        <v>【89.76】</v>
      </c>
      <c r="DH6" s="22">
        <f>IF(DH7="",NA(),DH7)</f>
        <v>39.39</v>
      </c>
      <c r="DI6" s="22">
        <f t="shared" ref="DI6:DQ6" si="12">IF(DI7="",NA(),DI7)</f>
        <v>40.1</v>
      </c>
      <c r="DJ6" s="22">
        <f t="shared" si="12"/>
        <v>41.47</v>
      </c>
      <c r="DK6" s="22">
        <f t="shared" si="12"/>
        <v>42.55</v>
      </c>
      <c r="DL6" s="22">
        <f t="shared" si="12"/>
        <v>41.37</v>
      </c>
      <c r="DM6" s="22">
        <f t="shared" si="12"/>
        <v>47.62</v>
      </c>
      <c r="DN6" s="22">
        <f t="shared" si="12"/>
        <v>48.55</v>
      </c>
      <c r="DO6" s="22">
        <f t="shared" si="12"/>
        <v>49.2</v>
      </c>
      <c r="DP6" s="22">
        <f t="shared" si="12"/>
        <v>50.01</v>
      </c>
      <c r="DQ6" s="22">
        <f t="shared" si="12"/>
        <v>50.99</v>
      </c>
      <c r="DR6" s="21" t="str">
        <f>IF(DR7="","",IF(DR7="-","【-】","【"&amp;SUBSTITUTE(TEXT(DR7,"#,##0.00"),"-","△")&amp;"】"))</f>
        <v>【51.51】</v>
      </c>
      <c r="DS6" s="22">
        <f>IF(DS7="",NA(),DS7)</f>
        <v>4.32</v>
      </c>
      <c r="DT6" s="22">
        <f t="shared" ref="DT6:EB6" si="13">IF(DT7="",NA(),DT7)</f>
        <v>4.58</v>
      </c>
      <c r="DU6" s="22">
        <f t="shared" si="13"/>
        <v>5.13</v>
      </c>
      <c r="DV6" s="22">
        <f t="shared" si="13"/>
        <v>4.59</v>
      </c>
      <c r="DW6" s="22">
        <f t="shared" si="13"/>
        <v>5.65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0.94</v>
      </c>
      <c r="EE6" s="22">
        <f t="shared" ref="EE6:EM6" si="14">IF(EE7="",NA(),EE7)</f>
        <v>1.02</v>
      </c>
      <c r="EF6" s="22">
        <f t="shared" si="14"/>
        <v>0.66</v>
      </c>
      <c r="EG6" s="22">
        <f t="shared" si="14"/>
        <v>0.61</v>
      </c>
      <c r="EH6" s="22">
        <f t="shared" si="14"/>
        <v>0.68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442038</v>
      </c>
      <c r="D7" s="24">
        <v>46</v>
      </c>
      <c r="E7" s="24">
        <v>1</v>
      </c>
      <c r="F7" s="24">
        <v>0</v>
      </c>
      <c r="G7" s="24">
        <v>1</v>
      </c>
      <c r="H7" s="24" t="s">
        <v>93</v>
      </c>
      <c r="I7" s="24" t="s">
        <v>94</v>
      </c>
      <c r="J7" s="24" t="s">
        <v>95</v>
      </c>
      <c r="K7" s="24" t="s">
        <v>96</v>
      </c>
      <c r="L7" s="24" t="s">
        <v>97</v>
      </c>
      <c r="M7" s="24" t="s">
        <v>98</v>
      </c>
      <c r="N7" s="25" t="s">
        <v>99</v>
      </c>
      <c r="O7" s="25">
        <v>67.819999999999993</v>
      </c>
      <c r="P7" s="25">
        <v>84.16</v>
      </c>
      <c r="Q7" s="25">
        <v>3755</v>
      </c>
      <c r="R7" s="25">
        <v>83101</v>
      </c>
      <c r="S7" s="25">
        <v>491.44</v>
      </c>
      <c r="T7" s="25">
        <v>169.1</v>
      </c>
      <c r="U7" s="25">
        <v>69697</v>
      </c>
      <c r="V7" s="25">
        <v>65.5</v>
      </c>
      <c r="W7" s="25">
        <v>1064.08</v>
      </c>
      <c r="X7" s="25">
        <v>122.81</v>
      </c>
      <c r="Y7" s="25">
        <v>127.07</v>
      </c>
      <c r="Z7" s="25">
        <v>122.21</v>
      </c>
      <c r="AA7" s="25">
        <v>122.94</v>
      </c>
      <c r="AB7" s="25">
        <v>119.82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213.87</v>
      </c>
      <c r="AU7" s="25">
        <v>227.79</v>
      </c>
      <c r="AV7" s="25">
        <v>203.02</v>
      </c>
      <c r="AW7" s="25">
        <v>197.9</v>
      </c>
      <c r="AX7" s="25">
        <v>272.49</v>
      </c>
      <c r="AY7" s="25">
        <v>349.83</v>
      </c>
      <c r="AZ7" s="25">
        <v>360.86</v>
      </c>
      <c r="BA7" s="25">
        <v>350.79</v>
      </c>
      <c r="BB7" s="25">
        <v>354.57</v>
      </c>
      <c r="BC7" s="25">
        <v>357.74</v>
      </c>
      <c r="BD7" s="25">
        <v>252.29</v>
      </c>
      <c r="BE7" s="25">
        <v>474.13</v>
      </c>
      <c r="BF7" s="25">
        <v>440.79</v>
      </c>
      <c r="BG7" s="25">
        <v>415.86</v>
      </c>
      <c r="BH7" s="25">
        <v>430.04</v>
      </c>
      <c r="BI7" s="25">
        <v>482.67</v>
      </c>
      <c r="BJ7" s="25">
        <v>314.87</v>
      </c>
      <c r="BK7" s="25">
        <v>309.27999999999997</v>
      </c>
      <c r="BL7" s="25">
        <v>322.92</v>
      </c>
      <c r="BM7" s="25">
        <v>303.45999999999998</v>
      </c>
      <c r="BN7" s="25">
        <v>307.27999999999997</v>
      </c>
      <c r="BO7" s="25">
        <v>268.07</v>
      </c>
      <c r="BP7" s="25">
        <v>113.99</v>
      </c>
      <c r="BQ7" s="25">
        <v>118.03</v>
      </c>
      <c r="BR7" s="25">
        <v>115.33</v>
      </c>
      <c r="BS7" s="25">
        <v>115.73</v>
      </c>
      <c r="BT7" s="25">
        <v>112.75</v>
      </c>
      <c r="BU7" s="25">
        <v>103.54</v>
      </c>
      <c r="BV7" s="25">
        <v>103.32</v>
      </c>
      <c r="BW7" s="25">
        <v>100.85</v>
      </c>
      <c r="BX7" s="25">
        <v>103.79</v>
      </c>
      <c r="BY7" s="25">
        <v>98.3</v>
      </c>
      <c r="BZ7" s="25">
        <v>97.47</v>
      </c>
      <c r="CA7" s="25">
        <v>173.13</v>
      </c>
      <c r="CB7" s="25">
        <v>168.43</v>
      </c>
      <c r="CC7" s="25">
        <v>173.27</v>
      </c>
      <c r="CD7" s="25">
        <v>173.13</v>
      </c>
      <c r="CE7" s="25">
        <v>179.03</v>
      </c>
      <c r="CF7" s="25">
        <v>167.46</v>
      </c>
      <c r="CG7" s="25">
        <v>168.56</v>
      </c>
      <c r="CH7" s="25">
        <v>167.1</v>
      </c>
      <c r="CI7" s="25">
        <v>167.86</v>
      </c>
      <c r="CJ7" s="25">
        <v>173.68</v>
      </c>
      <c r="CK7" s="25">
        <v>174.75</v>
      </c>
      <c r="CL7" s="25">
        <v>66.989999999999995</v>
      </c>
      <c r="CM7" s="25">
        <v>66.680000000000007</v>
      </c>
      <c r="CN7" s="25">
        <v>67.89</v>
      </c>
      <c r="CO7" s="25">
        <v>65.680000000000007</v>
      </c>
      <c r="CP7" s="25">
        <v>66.12</v>
      </c>
      <c r="CQ7" s="25">
        <v>59.46</v>
      </c>
      <c r="CR7" s="25">
        <v>59.51</v>
      </c>
      <c r="CS7" s="25">
        <v>59.91</v>
      </c>
      <c r="CT7" s="25">
        <v>59.4</v>
      </c>
      <c r="CU7" s="25">
        <v>59.24</v>
      </c>
      <c r="CV7" s="25">
        <v>59.97</v>
      </c>
      <c r="CW7" s="25">
        <v>90.39</v>
      </c>
      <c r="CX7" s="25">
        <v>90.21</v>
      </c>
      <c r="CY7" s="25">
        <v>90.43</v>
      </c>
      <c r="CZ7" s="25">
        <v>93.6</v>
      </c>
      <c r="DA7" s="25">
        <v>93.46</v>
      </c>
      <c r="DB7" s="25">
        <v>87.41</v>
      </c>
      <c r="DC7" s="25">
        <v>87.08</v>
      </c>
      <c r="DD7" s="25">
        <v>87.26</v>
      </c>
      <c r="DE7" s="25">
        <v>87.57</v>
      </c>
      <c r="DF7" s="25">
        <v>87.26</v>
      </c>
      <c r="DG7" s="25">
        <v>89.76</v>
      </c>
      <c r="DH7" s="25">
        <v>39.39</v>
      </c>
      <c r="DI7" s="25">
        <v>40.1</v>
      </c>
      <c r="DJ7" s="25">
        <v>41.47</v>
      </c>
      <c r="DK7" s="25">
        <v>42.55</v>
      </c>
      <c r="DL7" s="25">
        <v>41.37</v>
      </c>
      <c r="DM7" s="25">
        <v>47.62</v>
      </c>
      <c r="DN7" s="25">
        <v>48.55</v>
      </c>
      <c r="DO7" s="25">
        <v>49.2</v>
      </c>
      <c r="DP7" s="25">
        <v>50.01</v>
      </c>
      <c r="DQ7" s="25">
        <v>50.99</v>
      </c>
      <c r="DR7" s="25">
        <v>51.51</v>
      </c>
      <c r="DS7" s="25">
        <v>4.32</v>
      </c>
      <c r="DT7" s="25">
        <v>4.58</v>
      </c>
      <c r="DU7" s="25">
        <v>5.13</v>
      </c>
      <c r="DV7" s="25">
        <v>4.59</v>
      </c>
      <c r="DW7" s="25">
        <v>5.65</v>
      </c>
      <c r="DX7" s="25">
        <v>16.27</v>
      </c>
      <c r="DY7" s="25">
        <v>17.11</v>
      </c>
      <c r="DZ7" s="25">
        <v>18.329999999999998</v>
      </c>
      <c r="EA7" s="25">
        <v>20.27</v>
      </c>
      <c r="EB7" s="25">
        <v>21.69</v>
      </c>
      <c r="EC7" s="25">
        <v>23.75</v>
      </c>
      <c r="ED7" s="25">
        <v>0.94</v>
      </c>
      <c r="EE7" s="25">
        <v>1.02</v>
      </c>
      <c r="EF7" s="25">
        <v>0.66</v>
      </c>
      <c r="EG7" s="25">
        <v>0.61</v>
      </c>
      <c r="EH7" s="25">
        <v>0.68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2024-01-31T11:08:06Z</cp:lastPrinted>
  <dcterms:created xsi:type="dcterms:W3CDTF">2023-12-05T01:02:10Z</dcterms:created>
  <dcterms:modified xsi:type="dcterms:W3CDTF">2024-02-26T01:09:13Z</dcterms:modified>
  <cp:category/>
</cp:coreProperties>
</file>