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802269\市町村振興課共有\財政班\財政担当R5年度\決算統計\02公営企業会計\12_経営比較分析表\03 公営企業に係る経営比較分析表（令和４年度決算）の分析等\05 市町村提出\03 中津市○\"/>
    </mc:Choice>
  </mc:AlternateContent>
  <workbookProtection workbookAlgorithmName="SHA-512" workbookHashValue="iRsgycYsnkn2pVHTsk/0Pniy4gsDTpTwb7+MDD+WMy7O1BqOkPP0g2aRv4tRecxYn6Y2d/OK4H8vS2/Y3yYTSQ==" workbookSaltValue="//cbHjEac5EpXmpcjC97TQ==" workbookSpinCount="100000" lockStructure="1"/>
  <bookViews>
    <workbookView xWindow="0" yWindow="0" windowWidth="15360" windowHeight="7635"/>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P10" i="4"/>
  <c r="I10" i="4"/>
  <c r="B10" i="4"/>
  <c r="AT8" i="4"/>
  <c r="AL8" i="4"/>
  <c r="W8" i="4"/>
  <c r="P8" i="4"/>
  <c r="I8" i="4"/>
  <c r="B6" i="4"/>
</calcChain>
</file>

<file path=xl/sharedStrings.xml><?xml version="1.0" encoding="utf-8"?>
<sst xmlns="http://schemas.openxmlformats.org/spreadsheetml/2006/main" count="253" uniqueCount="116">
  <si>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</si>
  <si>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</si>
  <si>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</si>
  <si>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</si>
  <si>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</si>
  <si>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</si>
  <si>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</si>
  <si>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</si>
  <si>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</si>
  <si>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</si>
  <si>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</si>
  <si>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</si>
  <si>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</si>
  <si>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</si>
  <si>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</si>
  <si>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</si>
  <si>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</si>
  <si>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</si>
  <si>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</si>
  <si>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</si>
  <si>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</si>
  <si>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</si>
  <si>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</si>
  <si>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</si>
  <si>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</si>
  <si>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</si>
  <si>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</si>
  <si>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</si>
  <si>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</si>
  <si>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</si>
  <si>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</si>
  <si>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</si>
  <si>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</si>
  <si>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</si>
  <si>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</si>
  <si>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</si>
  <si>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</si>
  <si>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</si>
  <si>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</si>
  <si>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</si>
  <si>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</si>
  <si>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</si>
  <si>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</si>
  <si>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</si>
  <si>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</si>
  <si>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</si>
  <si>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</si>
  <si>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</si>
  <si>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</si>
  <si>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</si>
  <si>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</si>
  <si>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</si>
  <si>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</si>
  <si>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</si>
  <si>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</si>
  <si>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</si>
  <si>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</si>
  <si>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</si>
  <si>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</si>
  <si>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</si>
  <si>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</si>
  <si>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</si>
  <si>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</si>
  <si>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</si>
  <si>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</si>
  <si>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</si>
  <si>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</si>
  <si>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</si>
  <si>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</si>
  <si>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</si>
  <si>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</si>
  <si>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</si>
  <si>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</si>
  <si>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</si>
  <si>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</si>
  <si>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</si>
  <si>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</si>
  <si>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</si>
  <si>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</si>
  <si>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</si>
  <si>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</si>
  <si>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</si>
  <si>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</si>
  <si>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</si>
  <si>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</si>
  <si>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</si>
  <si>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</si>
  <si>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</si>
  <si>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</si>
  <si>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</si>
  <si>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</si>
  <si>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</si>
  <si>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</si>
  <si>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</si>
  <si>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</si>
  <si>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</si>
  <si>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中津市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</si>
  <si>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</si>
  <si>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</si>
  <si>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</si>
  <si>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</si>
  <si>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</si>
  <si>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</si>
  <si>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</si>
  <si>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</si>
  <si>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</si>
  <si>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</si>
  <si>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</si>
  <si>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</si>
  <si>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</si>
  <si>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</si>
  <si>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</si>
  <si>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</si>
  <si>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経常収支比率』・・・経常費用が経常収益でどの程度賄われているかを示す指標。100％を上回っているが、他会計からの繰入金があるためであり、さらなる使用料収入の確保と維持管理費縮減に努める必要がある。
②『累積欠損金比率』・・・累積欠損金は発生しておらず、0％であり問題はない。
③『流動比率』・・・短期的な債務に対する支払い能力を示す指標。短期的な債務に対しては、流動資産増加によって年々改善されているが、今後も投資規模の適正化を判断する必要がある。
④『企業債残高対事業規模比率』・・・使用料収入に対する企業債残高の割合であり、企業債残高の規模を表す指標。類似団体と比較して平均値を下回っている。老朽化に伴い施設等の更新が増える事を踏まえ、今後も企業債残高を注視し、投資規模の適正化を判断する必要がある。
⑤『経費回収率』・・・使用料で回収すべき経費を、どの程度使用料で賄えているかを表した指標。100％を下回っているため、今後も適正な使用料収入の確保及び汚水処理費の削減が必要である。
⑥『汚水処理原価』・・・有収水量1ｍ3あたりの汚水処理に要した費用であり、汚水資本費・汚水維持管理費の両方を含めた汚水処理に係るコストを表した指標。類似団体と比べても高いため、今後も維持管理費の削減等の経営改善が必要である。
⑦『施設利用率』・・・処理場の処理能力に対する汚水量の割合で、施設の利用状況を判断する指標。下水道計画を縮小したため、将来的には縮小に伴った処理場のダウンサイジング等を検討する必要がある。
⑧『水洗化率』・・・処理区域内で水洗便所を設置して汚水処理している人口の割合を表した指標。水質保全や収入増加の観点から、非水洗化世帯の実態を踏まえた上で、今後も水洗化の促進に取り組む必要がある。</t>
    <phoneticPr fontId="4"/>
  </si>
  <si>
    <t>類似団体と比較すると、水洗化率が平均値を大きく下回っており、非水洗化世帯の実態を踏まえた上で、接続促進による収入確保に努める必要がある。また将来的に、今後の人口推移等を考慮して、処理施設が適切な規模となるように、施設のダウンサイジング等を検討する必要がある。
下水道事業会計は経営状況を的確に把握し、事業・サービスを将来にわたって持続的に提供していくために令和元年度から公営企業会計に移行した。今後も国の動向に注視し、県・近隣市町村等との情報共有及び連携を図りながら、経営戦略に基づき将来を見据えた持続可能で効率的な事業運営を行っていく方針である。</t>
    <phoneticPr fontId="4"/>
  </si>
  <si>
    <t>①『有形固定資産減価償却率』・・・有形固定資産のうち償却対象資産の減価償却がどの程度進んでいるかを表す指標。現在も新規布設整備を進めている状況であり、低い数値となっている。
②『管渠老朽化率』・・・法定耐用年数を超えた管渠延長の割合を表した指標。供用開始から37年経過しており、耐用年数50年には達していないため、数値が0となっている。
③『管渠改善率』・・・当該年度に更新した管渠延長の割合を表した指標。管渠の更新をまだ実施していないため0％である。供用開始から37年経過しており、耐用年数50年には達していないが、毎年管路の損傷劣化箇所について調査している状況である。今後は将来的な経営に与える影響を考慮しながら老朽化対策について検討す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</si>
</sst>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795F-4B65-B075-B85747E7563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0.09</c:v>
                </c:pt>
                <c:pt idx="2">
                  <c:v>0.09</c:v>
                </c:pt>
                <c:pt idx="3">
                  <c:v>0.17</c:v>
                </c:pt>
                <c:pt idx="4">
                  <c:v>0.13</c:v>
                </c:pt>
              </c:numCache>
            </c:numRef>
          </c:val>
          <c:smooth val="0"/>
          <c:extLst>
            <c:ext xmlns:c16="http://schemas.microsoft.com/office/drawing/2014/chart" uri="{C3380CC4-5D6E-409C-BE32-E72D297353CC}">
              <c16:uniqueId val="{00000001-795F-4B65-B075-B85747E7563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59.04</c:v>
                </c:pt>
                <c:pt idx="2">
                  <c:v>61.45</c:v>
                </c:pt>
                <c:pt idx="3">
                  <c:v>59.85</c:v>
                </c:pt>
                <c:pt idx="4">
                  <c:v>60.68</c:v>
                </c:pt>
              </c:numCache>
            </c:numRef>
          </c:val>
          <c:extLst>
            <c:ext xmlns:c16="http://schemas.microsoft.com/office/drawing/2014/chart" uri="{C3380CC4-5D6E-409C-BE32-E72D297353CC}">
              <c16:uniqueId val="{00000000-AFDF-4375-8448-EDCB0BE8887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68.31</c:v>
                </c:pt>
                <c:pt idx="2">
                  <c:v>65.28</c:v>
                </c:pt>
                <c:pt idx="3">
                  <c:v>64.92</c:v>
                </c:pt>
                <c:pt idx="4">
                  <c:v>64.14</c:v>
                </c:pt>
              </c:numCache>
            </c:numRef>
          </c:val>
          <c:smooth val="0"/>
          <c:extLst>
            <c:ext xmlns:c16="http://schemas.microsoft.com/office/drawing/2014/chart" uri="{C3380CC4-5D6E-409C-BE32-E72D297353CC}">
              <c16:uniqueId val="{00000001-AFDF-4375-8448-EDCB0BE8887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79.53</c:v>
                </c:pt>
                <c:pt idx="2">
                  <c:v>79.040000000000006</c:v>
                </c:pt>
                <c:pt idx="3">
                  <c:v>81.66</c:v>
                </c:pt>
                <c:pt idx="4">
                  <c:v>82.55</c:v>
                </c:pt>
              </c:numCache>
            </c:numRef>
          </c:val>
          <c:extLst>
            <c:ext xmlns:c16="http://schemas.microsoft.com/office/drawing/2014/chart" uri="{C3380CC4-5D6E-409C-BE32-E72D297353CC}">
              <c16:uniqueId val="{00000000-E51C-4E67-8ACE-0E6E28FD4A5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92.62</c:v>
                </c:pt>
                <c:pt idx="2">
                  <c:v>92.72</c:v>
                </c:pt>
                <c:pt idx="3">
                  <c:v>92.88</c:v>
                </c:pt>
                <c:pt idx="4">
                  <c:v>92.9</c:v>
                </c:pt>
              </c:numCache>
            </c:numRef>
          </c:val>
          <c:smooth val="0"/>
          <c:extLst>
            <c:ext xmlns:c16="http://schemas.microsoft.com/office/drawing/2014/chart" uri="{C3380CC4-5D6E-409C-BE32-E72D297353CC}">
              <c16:uniqueId val="{00000001-E51C-4E67-8ACE-0E6E28FD4A5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106.61</c:v>
                </c:pt>
                <c:pt idx="2">
                  <c:v>104.88</c:v>
                </c:pt>
                <c:pt idx="3">
                  <c:v>107.14</c:v>
                </c:pt>
                <c:pt idx="4">
                  <c:v>101.91</c:v>
                </c:pt>
              </c:numCache>
            </c:numRef>
          </c:val>
          <c:extLst>
            <c:ext xmlns:c16="http://schemas.microsoft.com/office/drawing/2014/chart" uri="{C3380CC4-5D6E-409C-BE32-E72D297353CC}">
              <c16:uniqueId val="{00000000-B291-4214-B694-A36C3E009F6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106.99</c:v>
                </c:pt>
                <c:pt idx="2">
                  <c:v>107.85</c:v>
                </c:pt>
                <c:pt idx="3">
                  <c:v>108.04</c:v>
                </c:pt>
                <c:pt idx="4">
                  <c:v>107.49</c:v>
                </c:pt>
              </c:numCache>
            </c:numRef>
          </c:val>
          <c:smooth val="0"/>
          <c:extLst>
            <c:ext xmlns:c16="http://schemas.microsoft.com/office/drawing/2014/chart" uri="{C3380CC4-5D6E-409C-BE32-E72D297353CC}">
              <c16:uniqueId val="{00000001-B291-4214-B694-A36C3E009F6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3.91</c:v>
                </c:pt>
                <c:pt idx="2">
                  <c:v>7.51</c:v>
                </c:pt>
                <c:pt idx="3">
                  <c:v>10.81</c:v>
                </c:pt>
                <c:pt idx="4">
                  <c:v>13.41</c:v>
                </c:pt>
              </c:numCache>
            </c:numRef>
          </c:val>
          <c:extLst>
            <c:ext xmlns:c16="http://schemas.microsoft.com/office/drawing/2014/chart" uri="{C3380CC4-5D6E-409C-BE32-E72D297353CC}">
              <c16:uniqueId val="{00000000-E5E7-41DF-B2B2-B98B21A8045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26.36</c:v>
                </c:pt>
                <c:pt idx="2">
                  <c:v>23.79</c:v>
                </c:pt>
                <c:pt idx="3">
                  <c:v>25.66</c:v>
                </c:pt>
                <c:pt idx="4">
                  <c:v>27.46</c:v>
                </c:pt>
              </c:numCache>
            </c:numRef>
          </c:val>
          <c:smooth val="0"/>
          <c:extLst>
            <c:ext xmlns:c16="http://schemas.microsoft.com/office/drawing/2014/chart" uri="{C3380CC4-5D6E-409C-BE32-E72D297353CC}">
              <c16:uniqueId val="{00000001-E5E7-41DF-B2B2-B98B21A8045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C6F7-40B7-81A2-2655DB7AE67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1.43</c:v>
                </c:pt>
                <c:pt idx="2">
                  <c:v>1.22</c:v>
                </c:pt>
                <c:pt idx="3">
                  <c:v>1.61</c:v>
                </c:pt>
                <c:pt idx="4">
                  <c:v>2.08</c:v>
                </c:pt>
              </c:numCache>
            </c:numRef>
          </c:val>
          <c:smooth val="0"/>
          <c:extLst>
            <c:ext xmlns:c16="http://schemas.microsoft.com/office/drawing/2014/chart" uri="{C3380CC4-5D6E-409C-BE32-E72D297353CC}">
              <c16:uniqueId val="{00000001-C6F7-40B7-81A2-2655DB7AE67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6B33-49FD-AECF-1B2C160774A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7.42</c:v>
                </c:pt>
                <c:pt idx="2">
                  <c:v>4.72</c:v>
                </c:pt>
                <c:pt idx="3">
                  <c:v>4.49</c:v>
                </c:pt>
                <c:pt idx="4">
                  <c:v>5.41</c:v>
                </c:pt>
              </c:numCache>
            </c:numRef>
          </c:val>
          <c:smooth val="0"/>
          <c:extLst>
            <c:ext xmlns:c16="http://schemas.microsoft.com/office/drawing/2014/chart" uri="{C3380CC4-5D6E-409C-BE32-E72D297353CC}">
              <c16:uniqueId val="{00000001-6B33-49FD-AECF-1B2C160774A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40.03</c:v>
                </c:pt>
                <c:pt idx="2">
                  <c:v>74.64</c:v>
                </c:pt>
                <c:pt idx="3">
                  <c:v>98.83</c:v>
                </c:pt>
                <c:pt idx="4">
                  <c:v>90.86</c:v>
                </c:pt>
              </c:numCache>
            </c:numRef>
          </c:val>
          <c:extLst>
            <c:ext xmlns:c16="http://schemas.microsoft.com/office/drawing/2014/chart" uri="{C3380CC4-5D6E-409C-BE32-E72D297353CC}">
              <c16:uniqueId val="{00000000-3092-4764-9CAE-00D03F6AE3C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68.180000000000007</c:v>
                </c:pt>
                <c:pt idx="2">
                  <c:v>67.930000000000007</c:v>
                </c:pt>
                <c:pt idx="3">
                  <c:v>68.53</c:v>
                </c:pt>
                <c:pt idx="4">
                  <c:v>69.180000000000007</c:v>
                </c:pt>
              </c:numCache>
            </c:numRef>
          </c:val>
          <c:smooth val="0"/>
          <c:extLst>
            <c:ext xmlns:c16="http://schemas.microsoft.com/office/drawing/2014/chart" uri="{C3380CC4-5D6E-409C-BE32-E72D297353CC}">
              <c16:uniqueId val="{00000001-3092-4764-9CAE-00D03F6AE3C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2323.8200000000002</c:v>
                </c:pt>
                <c:pt idx="2">
                  <c:v>360.3</c:v>
                </c:pt>
                <c:pt idx="3">
                  <c:v>291.43</c:v>
                </c:pt>
                <c:pt idx="4">
                  <c:v>27.34</c:v>
                </c:pt>
              </c:numCache>
            </c:numRef>
          </c:val>
          <c:extLst>
            <c:ext xmlns:c16="http://schemas.microsoft.com/office/drawing/2014/chart" uri="{C3380CC4-5D6E-409C-BE32-E72D297353CC}">
              <c16:uniqueId val="{00000000-A741-4AA0-BA84-DFF08EBBFC8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847.44</c:v>
                </c:pt>
                <c:pt idx="2">
                  <c:v>857.88</c:v>
                </c:pt>
                <c:pt idx="3">
                  <c:v>825.1</c:v>
                </c:pt>
                <c:pt idx="4">
                  <c:v>789.87</c:v>
                </c:pt>
              </c:numCache>
            </c:numRef>
          </c:val>
          <c:smooth val="0"/>
          <c:extLst>
            <c:ext xmlns:c16="http://schemas.microsoft.com/office/drawing/2014/chart" uri="{C3380CC4-5D6E-409C-BE32-E72D297353CC}">
              <c16:uniqueId val="{00000001-A741-4AA0-BA84-DFF08EBBFC8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98.39</c:v>
                </c:pt>
                <c:pt idx="2">
                  <c:v>93.89</c:v>
                </c:pt>
                <c:pt idx="3">
                  <c:v>94.42</c:v>
                </c:pt>
                <c:pt idx="4">
                  <c:v>98.36</c:v>
                </c:pt>
              </c:numCache>
            </c:numRef>
          </c:val>
          <c:extLst>
            <c:ext xmlns:c16="http://schemas.microsoft.com/office/drawing/2014/chart" uri="{C3380CC4-5D6E-409C-BE32-E72D297353CC}">
              <c16:uniqueId val="{00000000-F174-40C7-8C25-94C234171B4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94.69</c:v>
                </c:pt>
                <c:pt idx="2">
                  <c:v>94.97</c:v>
                </c:pt>
                <c:pt idx="3">
                  <c:v>97.07</c:v>
                </c:pt>
                <c:pt idx="4">
                  <c:v>98.06</c:v>
                </c:pt>
              </c:numCache>
            </c:numRef>
          </c:val>
          <c:smooth val="0"/>
          <c:extLst>
            <c:ext xmlns:c16="http://schemas.microsoft.com/office/drawing/2014/chart" uri="{C3380CC4-5D6E-409C-BE32-E72D297353CC}">
              <c16:uniqueId val="{00000001-F174-40C7-8C25-94C234171B4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175.85</c:v>
                </c:pt>
                <c:pt idx="2">
                  <c:v>183.06</c:v>
                </c:pt>
                <c:pt idx="3">
                  <c:v>182.26</c:v>
                </c:pt>
                <c:pt idx="4">
                  <c:v>175.01</c:v>
                </c:pt>
              </c:numCache>
            </c:numRef>
          </c:val>
          <c:extLst>
            <c:ext xmlns:c16="http://schemas.microsoft.com/office/drawing/2014/chart" uri="{C3380CC4-5D6E-409C-BE32-E72D297353CC}">
              <c16:uniqueId val="{00000000-5985-4451-9067-E087B34EBE7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159.78</c:v>
                </c:pt>
                <c:pt idx="2">
                  <c:v>159.49</c:v>
                </c:pt>
                <c:pt idx="3">
                  <c:v>157.81</c:v>
                </c:pt>
                <c:pt idx="4">
                  <c:v>157.37</c:v>
                </c:pt>
              </c:numCache>
            </c:numRef>
          </c:val>
          <c:smooth val="0"/>
          <c:extLst>
            <c:ext xmlns:c16="http://schemas.microsoft.com/office/drawing/2014/chart" uri="{C3380CC4-5D6E-409C-BE32-E72D297353CC}">
              <c16:uniqueId val="{00000001-5985-4451-9067-E087B34EBE7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大分県　中津市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法適用</v>
      </c>
      <c r="C8" s="35"/>
      <c r="D8" s="35"/>
      <c r="E8" s="35"/>
      <c r="F8" s="35"/>
      <c r="G8" s="35"/>
      <c r="H8" s="35"/>
      <c r="I8" s="35" t="str">
        <f>データ!J6</f>
        <v>下水道事業</v>
      </c>
      <c r="J8" s="35"/>
      <c r="K8" s="35"/>
      <c r="L8" s="35"/>
      <c r="M8" s="35"/>
      <c r="N8" s="35"/>
      <c r="O8" s="35"/>
      <c r="P8" s="35" t="str">
        <f>データ!K6</f>
        <v>公共下水道</v>
      </c>
      <c r="Q8" s="35"/>
      <c r="R8" s="35"/>
      <c r="S8" s="35"/>
      <c r="T8" s="35"/>
      <c r="U8" s="35"/>
      <c r="V8" s="35"/>
      <c r="W8" s="35" t="str">
        <f>データ!L6</f>
        <v>Bd1</v>
      </c>
      <c r="X8" s="35"/>
      <c r="Y8" s="35"/>
      <c r="Z8" s="35"/>
      <c r="AA8" s="35"/>
      <c r="AB8" s="35"/>
      <c r="AC8" s="35"/>
      <c r="AD8" s="36" t="str">
        <f>データ!$M$6</f>
        <v>非設置</v>
      </c>
      <c r="AE8" s="36"/>
      <c r="AF8" s="36"/>
      <c r="AG8" s="36"/>
      <c r="AH8" s="36"/>
      <c r="AI8" s="36"/>
      <c r="AJ8" s="36"/>
      <c r="AK8" s="3"/>
      <c r="AL8" s="37">
        <f>データ!S6</f>
        <v>83101</v>
      </c>
      <c r="AM8" s="37"/>
      <c r="AN8" s="37"/>
      <c r="AO8" s="37"/>
      <c r="AP8" s="37"/>
      <c r="AQ8" s="37"/>
      <c r="AR8" s="37"/>
      <c r="AS8" s="37"/>
      <c r="AT8" s="38">
        <f>データ!T6</f>
        <v>491.44</v>
      </c>
      <c r="AU8" s="38"/>
      <c r="AV8" s="38"/>
      <c r="AW8" s="38"/>
      <c r="AX8" s="38"/>
      <c r="AY8" s="38"/>
      <c r="AZ8" s="38"/>
      <c r="BA8" s="38"/>
      <c r="BB8" s="38">
        <f>データ!U6</f>
        <v>169.1</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f>データ!O6</f>
        <v>54.77</v>
      </c>
      <c r="J10" s="38"/>
      <c r="K10" s="38"/>
      <c r="L10" s="38"/>
      <c r="M10" s="38"/>
      <c r="N10" s="38"/>
      <c r="O10" s="38"/>
      <c r="P10" s="38">
        <f>データ!P6</f>
        <v>41.63</v>
      </c>
      <c r="Q10" s="38"/>
      <c r="R10" s="38"/>
      <c r="S10" s="38"/>
      <c r="T10" s="38"/>
      <c r="U10" s="38"/>
      <c r="V10" s="38"/>
      <c r="W10" s="38">
        <f>データ!Q6</f>
        <v>77.36</v>
      </c>
      <c r="X10" s="38"/>
      <c r="Y10" s="38"/>
      <c r="Z10" s="38"/>
      <c r="AA10" s="38"/>
      <c r="AB10" s="38"/>
      <c r="AC10" s="38"/>
      <c r="AD10" s="37">
        <f>データ!R6</f>
        <v>3300</v>
      </c>
      <c r="AE10" s="37"/>
      <c r="AF10" s="37"/>
      <c r="AG10" s="37"/>
      <c r="AH10" s="37"/>
      <c r="AI10" s="37"/>
      <c r="AJ10" s="37"/>
      <c r="AK10" s="2"/>
      <c r="AL10" s="37">
        <f>データ!V6</f>
        <v>34475</v>
      </c>
      <c r="AM10" s="37"/>
      <c r="AN10" s="37"/>
      <c r="AO10" s="37"/>
      <c r="AP10" s="37"/>
      <c r="AQ10" s="37"/>
      <c r="AR10" s="37"/>
      <c r="AS10" s="37"/>
      <c r="AT10" s="38">
        <f>データ!W6</f>
        <v>9.18</v>
      </c>
      <c r="AU10" s="38"/>
      <c r="AV10" s="38"/>
      <c r="AW10" s="38"/>
      <c r="AX10" s="38"/>
      <c r="AY10" s="38"/>
      <c r="AZ10" s="38"/>
      <c r="BA10" s="38"/>
      <c r="BB10" s="38">
        <f>データ!X6</f>
        <v>3755.45</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113</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115</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114</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3"/>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3"/>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3"/>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3"/>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3"/>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3"/>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3"/>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3"/>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3"/>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3"/>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3"/>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3"/>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3"/>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3"/>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3"/>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4"/>
      <c r="BM82" s="75"/>
      <c r="BN82" s="75"/>
      <c r="BO82" s="75"/>
      <c r="BP82" s="75"/>
      <c r="BQ82" s="75"/>
      <c r="BR82" s="75"/>
      <c r="BS82" s="75"/>
      <c r="BT82" s="75"/>
      <c r="BU82" s="75"/>
      <c r="BV82" s="75"/>
      <c r="BW82" s="75"/>
      <c r="BX82" s="75"/>
      <c r="BY82" s="75"/>
      <c r="BZ82" s="76"/>
    </row>
    <row r="83" spans="1:78" x14ac:dyDescent="0.15">
      <c r="C83" s="77" t="s">
        <v>30</v>
      </c>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ewsppyFfoAcY/KNW6UJ5fCYSm4V01M+YIsqVsYra1o5on/gSkoSuKjekarr9FZDNFPGsT0fV38muki6adtoV/A==" saltValue="y1OeRHSvL5hK7qZ3GRL8b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442038</v>
      </c>
      <c r="D6" s="19">
        <f t="shared" si="3"/>
        <v>46</v>
      </c>
      <c r="E6" s="19">
        <f t="shared" si="3"/>
        <v>17</v>
      </c>
      <c r="F6" s="19">
        <f t="shared" si="3"/>
        <v>1</v>
      </c>
      <c r="G6" s="19">
        <f t="shared" si="3"/>
        <v>0</v>
      </c>
      <c r="H6" s="19" t="str">
        <f t="shared" si="3"/>
        <v>大分県　中津市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54.77</v>
      </c>
      <c r="P6" s="20">
        <f t="shared" si="3"/>
        <v>41.63</v>
      </c>
      <c r="Q6" s="20">
        <f t="shared" si="3"/>
        <v>77.36</v>
      </c>
      <c r="R6" s="20">
        <f t="shared" si="3"/>
        <v>3300</v>
      </c>
      <c r="S6" s="20">
        <f t="shared" si="3"/>
        <v>83101</v>
      </c>
      <c r="T6" s="20">
        <f t="shared" si="3"/>
        <v>491.44</v>
      </c>
      <c r="U6" s="20">
        <f t="shared" si="3"/>
        <v>169.1</v>
      </c>
      <c r="V6" s="20">
        <f t="shared" si="3"/>
        <v>34475</v>
      </c>
      <c r="W6" s="20">
        <f t="shared" si="3"/>
        <v>9.18</v>
      </c>
      <c r="X6" s="20">
        <f t="shared" si="3"/>
        <v>3755.45</v>
      </c>
      <c r="Y6" s="21" t="str">
        <f>IF(Y7="",NA(),Y7)</f>
        <v>-</v>
      </c>
      <c r="Z6" s="21">
        <f t="shared" ref="Z6:AH6" si="4">IF(Z7="",NA(),Z7)</f>
        <v>106.61</v>
      </c>
      <c r="AA6" s="21">
        <f t="shared" si="4"/>
        <v>104.88</v>
      </c>
      <c r="AB6" s="21">
        <f t="shared" si="4"/>
        <v>107.14</v>
      </c>
      <c r="AC6" s="21">
        <f t="shared" si="4"/>
        <v>101.91</v>
      </c>
      <c r="AD6" s="21" t="str">
        <f t="shared" si="4"/>
        <v>-</v>
      </c>
      <c r="AE6" s="21">
        <f t="shared" si="4"/>
        <v>106.99</v>
      </c>
      <c r="AF6" s="21">
        <f t="shared" si="4"/>
        <v>107.85</v>
      </c>
      <c r="AG6" s="21">
        <f t="shared" si="4"/>
        <v>108.04</v>
      </c>
      <c r="AH6" s="21">
        <f t="shared" si="4"/>
        <v>107.49</v>
      </c>
      <c r="AI6" s="20" t="str">
        <f>IF(AI7="","",IF(AI7="-","【-】","【"&amp;SUBSTITUTE(TEXT(AI7,"#,##0.00"),"-","△")&amp;"】"))</f>
        <v>【106.11】</v>
      </c>
      <c r="AJ6" s="21" t="str">
        <f>IF(AJ7="",NA(),AJ7)</f>
        <v>-</v>
      </c>
      <c r="AK6" s="20">
        <f t="shared" ref="AK6:AS6" si="5">IF(AK7="",NA(),AK7)</f>
        <v>0</v>
      </c>
      <c r="AL6" s="20">
        <f t="shared" si="5"/>
        <v>0</v>
      </c>
      <c r="AM6" s="20">
        <f t="shared" si="5"/>
        <v>0</v>
      </c>
      <c r="AN6" s="20">
        <f t="shared" si="5"/>
        <v>0</v>
      </c>
      <c r="AO6" s="21" t="str">
        <f t="shared" si="5"/>
        <v>-</v>
      </c>
      <c r="AP6" s="21">
        <f t="shared" si="5"/>
        <v>7.42</v>
      </c>
      <c r="AQ6" s="21">
        <f t="shared" si="5"/>
        <v>4.72</v>
      </c>
      <c r="AR6" s="21">
        <f t="shared" si="5"/>
        <v>4.49</v>
      </c>
      <c r="AS6" s="21">
        <f t="shared" si="5"/>
        <v>5.41</v>
      </c>
      <c r="AT6" s="20" t="str">
        <f>IF(AT7="","",IF(AT7="-","【-】","【"&amp;SUBSTITUTE(TEXT(AT7,"#,##0.00"),"-","△")&amp;"】"))</f>
        <v>【3.15】</v>
      </c>
      <c r="AU6" s="21" t="str">
        <f>IF(AU7="",NA(),AU7)</f>
        <v>-</v>
      </c>
      <c r="AV6" s="21">
        <f t="shared" ref="AV6:BD6" si="6">IF(AV7="",NA(),AV7)</f>
        <v>40.03</v>
      </c>
      <c r="AW6" s="21">
        <f t="shared" si="6"/>
        <v>74.64</v>
      </c>
      <c r="AX6" s="21">
        <f t="shared" si="6"/>
        <v>98.83</v>
      </c>
      <c r="AY6" s="21">
        <f t="shared" si="6"/>
        <v>90.86</v>
      </c>
      <c r="AZ6" s="21" t="str">
        <f t="shared" si="6"/>
        <v>-</v>
      </c>
      <c r="BA6" s="21">
        <f t="shared" si="6"/>
        <v>68.180000000000007</v>
      </c>
      <c r="BB6" s="21">
        <f t="shared" si="6"/>
        <v>67.930000000000007</v>
      </c>
      <c r="BC6" s="21">
        <f t="shared" si="6"/>
        <v>68.53</v>
      </c>
      <c r="BD6" s="21">
        <f t="shared" si="6"/>
        <v>69.180000000000007</v>
      </c>
      <c r="BE6" s="20" t="str">
        <f>IF(BE7="","",IF(BE7="-","【-】","【"&amp;SUBSTITUTE(TEXT(BE7,"#,##0.00"),"-","△")&amp;"】"))</f>
        <v>【73.44】</v>
      </c>
      <c r="BF6" s="21" t="str">
        <f>IF(BF7="",NA(),BF7)</f>
        <v>-</v>
      </c>
      <c r="BG6" s="21">
        <f t="shared" ref="BG6:BO6" si="7">IF(BG7="",NA(),BG7)</f>
        <v>2323.8200000000002</v>
      </c>
      <c r="BH6" s="21">
        <f t="shared" si="7"/>
        <v>360.3</v>
      </c>
      <c r="BI6" s="21">
        <f t="shared" si="7"/>
        <v>291.43</v>
      </c>
      <c r="BJ6" s="21">
        <f t="shared" si="7"/>
        <v>27.34</v>
      </c>
      <c r="BK6" s="21" t="str">
        <f t="shared" si="7"/>
        <v>-</v>
      </c>
      <c r="BL6" s="21">
        <f t="shared" si="7"/>
        <v>847.44</v>
      </c>
      <c r="BM6" s="21">
        <f t="shared" si="7"/>
        <v>857.88</v>
      </c>
      <c r="BN6" s="21">
        <f t="shared" si="7"/>
        <v>825.1</v>
      </c>
      <c r="BO6" s="21">
        <f t="shared" si="7"/>
        <v>789.87</v>
      </c>
      <c r="BP6" s="20" t="str">
        <f>IF(BP7="","",IF(BP7="-","【-】","【"&amp;SUBSTITUTE(TEXT(BP7,"#,##0.00"),"-","△")&amp;"】"))</f>
        <v>【652.82】</v>
      </c>
      <c r="BQ6" s="21" t="str">
        <f>IF(BQ7="",NA(),BQ7)</f>
        <v>-</v>
      </c>
      <c r="BR6" s="21">
        <f t="shared" ref="BR6:BZ6" si="8">IF(BR7="",NA(),BR7)</f>
        <v>98.39</v>
      </c>
      <c r="BS6" s="21">
        <f t="shared" si="8"/>
        <v>93.89</v>
      </c>
      <c r="BT6" s="21">
        <f t="shared" si="8"/>
        <v>94.42</v>
      </c>
      <c r="BU6" s="21">
        <f t="shared" si="8"/>
        <v>98.36</v>
      </c>
      <c r="BV6" s="21" t="str">
        <f t="shared" si="8"/>
        <v>-</v>
      </c>
      <c r="BW6" s="21">
        <f t="shared" si="8"/>
        <v>94.69</v>
      </c>
      <c r="BX6" s="21">
        <f t="shared" si="8"/>
        <v>94.97</v>
      </c>
      <c r="BY6" s="21">
        <f t="shared" si="8"/>
        <v>97.07</v>
      </c>
      <c r="BZ6" s="21">
        <f t="shared" si="8"/>
        <v>98.06</v>
      </c>
      <c r="CA6" s="20" t="str">
        <f>IF(CA7="","",IF(CA7="-","【-】","【"&amp;SUBSTITUTE(TEXT(CA7,"#,##0.00"),"-","△")&amp;"】"))</f>
        <v>【97.61】</v>
      </c>
      <c r="CB6" s="21" t="str">
        <f>IF(CB7="",NA(),CB7)</f>
        <v>-</v>
      </c>
      <c r="CC6" s="21">
        <f t="shared" ref="CC6:CK6" si="9">IF(CC7="",NA(),CC7)</f>
        <v>175.85</v>
      </c>
      <c r="CD6" s="21">
        <f t="shared" si="9"/>
        <v>183.06</v>
      </c>
      <c r="CE6" s="21">
        <f t="shared" si="9"/>
        <v>182.26</v>
      </c>
      <c r="CF6" s="21">
        <f t="shared" si="9"/>
        <v>175.01</v>
      </c>
      <c r="CG6" s="21" t="str">
        <f t="shared" si="9"/>
        <v>-</v>
      </c>
      <c r="CH6" s="21">
        <f t="shared" si="9"/>
        <v>159.78</v>
      </c>
      <c r="CI6" s="21">
        <f t="shared" si="9"/>
        <v>159.49</v>
      </c>
      <c r="CJ6" s="21">
        <f t="shared" si="9"/>
        <v>157.81</v>
      </c>
      <c r="CK6" s="21">
        <f t="shared" si="9"/>
        <v>157.37</v>
      </c>
      <c r="CL6" s="20" t="str">
        <f>IF(CL7="","",IF(CL7="-","【-】","【"&amp;SUBSTITUTE(TEXT(CL7,"#,##0.00"),"-","△")&amp;"】"))</f>
        <v>【138.29】</v>
      </c>
      <c r="CM6" s="21" t="str">
        <f>IF(CM7="",NA(),CM7)</f>
        <v>-</v>
      </c>
      <c r="CN6" s="21">
        <f t="shared" ref="CN6:CV6" si="10">IF(CN7="",NA(),CN7)</f>
        <v>59.04</v>
      </c>
      <c r="CO6" s="21">
        <f t="shared" si="10"/>
        <v>61.45</v>
      </c>
      <c r="CP6" s="21">
        <f t="shared" si="10"/>
        <v>59.85</v>
      </c>
      <c r="CQ6" s="21">
        <f t="shared" si="10"/>
        <v>60.68</v>
      </c>
      <c r="CR6" s="21" t="str">
        <f t="shared" si="10"/>
        <v>-</v>
      </c>
      <c r="CS6" s="21">
        <f t="shared" si="10"/>
        <v>68.31</v>
      </c>
      <c r="CT6" s="21">
        <f t="shared" si="10"/>
        <v>65.28</v>
      </c>
      <c r="CU6" s="21">
        <f t="shared" si="10"/>
        <v>64.92</v>
      </c>
      <c r="CV6" s="21">
        <f t="shared" si="10"/>
        <v>64.14</v>
      </c>
      <c r="CW6" s="20" t="str">
        <f>IF(CW7="","",IF(CW7="-","【-】","【"&amp;SUBSTITUTE(TEXT(CW7,"#,##0.00"),"-","△")&amp;"】"))</f>
        <v>【59.10】</v>
      </c>
      <c r="CX6" s="21" t="str">
        <f>IF(CX7="",NA(),CX7)</f>
        <v>-</v>
      </c>
      <c r="CY6" s="21">
        <f t="shared" ref="CY6:DG6" si="11">IF(CY7="",NA(),CY7)</f>
        <v>79.53</v>
      </c>
      <c r="CZ6" s="21">
        <f t="shared" si="11"/>
        <v>79.040000000000006</v>
      </c>
      <c r="DA6" s="21">
        <f t="shared" si="11"/>
        <v>81.66</v>
      </c>
      <c r="DB6" s="21">
        <f t="shared" si="11"/>
        <v>82.55</v>
      </c>
      <c r="DC6" s="21" t="str">
        <f t="shared" si="11"/>
        <v>-</v>
      </c>
      <c r="DD6" s="21">
        <f t="shared" si="11"/>
        <v>92.62</v>
      </c>
      <c r="DE6" s="21">
        <f t="shared" si="11"/>
        <v>92.72</v>
      </c>
      <c r="DF6" s="21">
        <f t="shared" si="11"/>
        <v>92.88</v>
      </c>
      <c r="DG6" s="21">
        <f t="shared" si="11"/>
        <v>92.9</v>
      </c>
      <c r="DH6" s="20" t="str">
        <f>IF(DH7="","",IF(DH7="-","【-】","【"&amp;SUBSTITUTE(TEXT(DH7,"#,##0.00"),"-","△")&amp;"】"))</f>
        <v>【95.82】</v>
      </c>
      <c r="DI6" s="21" t="str">
        <f>IF(DI7="",NA(),DI7)</f>
        <v>-</v>
      </c>
      <c r="DJ6" s="21">
        <f t="shared" ref="DJ6:DR6" si="12">IF(DJ7="",NA(),DJ7)</f>
        <v>3.91</v>
      </c>
      <c r="DK6" s="21">
        <f t="shared" si="12"/>
        <v>7.51</v>
      </c>
      <c r="DL6" s="21">
        <f t="shared" si="12"/>
        <v>10.81</v>
      </c>
      <c r="DM6" s="21">
        <f t="shared" si="12"/>
        <v>13.41</v>
      </c>
      <c r="DN6" s="21" t="str">
        <f t="shared" si="12"/>
        <v>-</v>
      </c>
      <c r="DO6" s="21">
        <f t="shared" si="12"/>
        <v>26.36</v>
      </c>
      <c r="DP6" s="21">
        <f t="shared" si="12"/>
        <v>23.79</v>
      </c>
      <c r="DQ6" s="21">
        <f t="shared" si="12"/>
        <v>25.66</v>
      </c>
      <c r="DR6" s="21">
        <f t="shared" si="12"/>
        <v>27.46</v>
      </c>
      <c r="DS6" s="20" t="str">
        <f>IF(DS7="","",IF(DS7="-","【-】","【"&amp;SUBSTITUTE(TEXT(DS7,"#,##0.00"),"-","△")&amp;"】"))</f>
        <v>【39.74】</v>
      </c>
      <c r="DT6" s="21" t="str">
        <f>IF(DT7="",NA(),DT7)</f>
        <v>-</v>
      </c>
      <c r="DU6" s="20">
        <f t="shared" ref="DU6:EC6" si="13">IF(DU7="",NA(),DU7)</f>
        <v>0</v>
      </c>
      <c r="DV6" s="20">
        <f t="shared" si="13"/>
        <v>0</v>
      </c>
      <c r="DW6" s="20">
        <f t="shared" si="13"/>
        <v>0</v>
      </c>
      <c r="DX6" s="20">
        <f t="shared" si="13"/>
        <v>0</v>
      </c>
      <c r="DY6" s="21" t="str">
        <f t="shared" si="13"/>
        <v>-</v>
      </c>
      <c r="DZ6" s="21">
        <f t="shared" si="13"/>
        <v>1.43</v>
      </c>
      <c r="EA6" s="21">
        <f t="shared" si="13"/>
        <v>1.22</v>
      </c>
      <c r="EB6" s="21">
        <f t="shared" si="13"/>
        <v>1.61</v>
      </c>
      <c r="EC6" s="21">
        <f t="shared" si="13"/>
        <v>2.08</v>
      </c>
      <c r="ED6" s="20" t="str">
        <f>IF(ED7="","",IF(ED7="-","【-】","【"&amp;SUBSTITUTE(TEXT(ED7,"#,##0.00"),"-","△")&amp;"】"))</f>
        <v>【7.62】</v>
      </c>
      <c r="EE6" s="21" t="str">
        <f>IF(EE7="",NA(),EE7)</f>
        <v>-</v>
      </c>
      <c r="EF6" s="20">
        <f t="shared" ref="EF6:EN6" si="14">IF(EF7="",NA(),EF7)</f>
        <v>0</v>
      </c>
      <c r="EG6" s="20">
        <f t="shared" si="14"/>
        <v>0</v>
      </c>
      <c r="EH6" s="20">
        <f t="shared" si="14"/>
        <v>0</v>
      </c>
      <c r="EI6" s="20">
        <f t="shared" si="14"/>
        <v>0</v>
      </c>
      <c r="EJ6" s="21" t="str">
        <f t="shared" si="14"/>
        <v>-</v>
      </c>
      <c r="EK6" s="21">
        <f t="shared" si="14"/>
        <v>0.09</v>
      </c>
      <c r="EL6" s="21">
        <f t="shared" si="14"/>
        <v>0.09</v>
      </c>
      <c r="EM6" s="21">
        <f t="shared" si="14"/>
        <v>0.17</v>
      </c>
      <c r="EN6" s="21">
        <f t="shared" si="14"/>
        <v>0.13</v>
      </c>
      <c r="EO6" s="20" t="str">
        <f>IF(EO7="","",IF(EO7="-","【-】","【"&amp;SUBSTITUTE(TEXT(EO7,"#,##0.00"),"-","△")&amp;"】"))</f>
        <v>【0.23】</v>
      </c>
    </row>
    <row r="7" spans="1:148" s="22" customFormat="1" x14ac:dyDescent="0.15">
      <c r="A7" s="14"/>
      <c r="B7" s="23">
        <v>2022</v>
      </c>
      <c r="C7" s="23">
        <v>442038</v>
      </c>
      <c r="D7" s="23">
        <v>46</v>
      </c>
      <c r="E7" s="23">
        <v>17</v>
      </c>
      <c r="F7" s="23">
        <v>1</v>
      </c>
      <c r="G7" s="23">
        <v>0</v>
      </c>
      <c r="H7" s="23" t="s">
        <v>96</v>
      </c>
      <c r="I7" s="23" t="s">
        <v>97</v>
      </c>
      <c r="J7" s="23" t="s">
        <v>98</v>
      </c>
      <c r="K7" s="23" t="s">
        <v>99</v>
      </c>
      <c r="L7" s="23" t="s">
        <v>100</v>
      </c>
      <c r="M7" s="23" t="s">
        <v>101</v>
      </c>
      <c r="N7" s="24" t="s">
        <v>102</v>
      </c>
      <c r="O7" s="24">
        <v>54.77</v>
      </c>
      <c r="P7" s="24">
        <v>41.63</v>
      </c>
      <c r="Q7" s="24">
        <v>77.36</v>
      </c>
      <c r="R7" s="24">
        <v>3300</v>
      </c>
      <c r="S7" s="24">
        <v>83101</v>
      </c>
      <c r="T7" s="24">
        <v>491.44</v>
      </c>
      <c r="U7" s="24">
        <v>169.1</v>
      </c>
      <c r="V7" s="24">
        <v>34475</v>
      </c>
      <c r="W7" s="24">
        <v>9.18</v>
      </c>
      <c r="X7" s="24">
        <v>3755.45</v>
      </c>
      <c r="Y7" s="24" t="s">
        <v>102</v>
      </c>
      <c r="Z7" s="24">
        <v>106.61</v>
      </c>
      <c r="AA7" s="24">
        <v>104.88</v>
      </c>
      <c r="AB7" s="24">
        <v>107.14</v>
      </c>
      <c r="AC7" s="24">
        <v>101.91</v>
      </c>
      <c r="AD7" s="24" t="s">
        <v>102</v>
      </c>
      <c r="AE7" s="24">
        <v>106.99</v>
      </c>
      <c r="AF7" s="24">
        <v>107.85</v>
      </c>
      <c r="AG7" s="24">
        <v>108.04</v>
      </c>
      <c r="AH7" s="24">
        <v>107.49</v>
      </c>
      <c r="AI7" s="24">
        <v>106.11</v>
      </c>
      <c r="AJ7" s="24" t="s">
        <v>102</v>
      </c>
      <c r="AK7" s="24">
        <v>0</v>
      </c>
      <c r="AL7" s="24">
        <v>0</v>
      </c>
      <c r="AM7" s="24">
        <v>0</v>
      </c>
      <c r="AN7" s="24">
        <v>0</v>
      </c>
      <c r="AO7" s="24" t="s">
        <v>102</v>
      </c>
      <c r="AP7" s="24">
        <v>7.42</v>
      </c>
      <c r="AQ7" s="24">
        <v>4.72</v>
      </c>
      <c r="AR7" s="24">
        <v>4.49</v>
      </c>
      <c r="AS7" s="24">
        <v>5.41</v>
      </c>
      <c r="AT7" s="24">
        <v>3.15</v>
      </c>
      <c r="AU7" s="24" t="s">
        <v>102</v>
      </c>
      <c r="AV7" s="24">
        <v>40.03</v>
      </c>
      <c r="AW7" s="24">
        <v>74.64</v>
      </c>
      <c r="AX7" s="24">
        <v>98.83</v>
      </c>
      <c r="AY7" s="24">
        <v>90.86</v>
      </c>
      <c r="AZ7" s="24" t="s">
        <v>102</v>
      </c>
      <c r="BA7" s="24">
        <v>68.180000000000007</v>
      </c>
      <c r="BB7" s="24">
        <v>67.930000000000007</v>
      </c>
      <c r="BC7" s="24">
        <v>68.53</v>
      </c>
      <c r="BD7" s="24">
        <v>69.180000000000007</v>
      </c>
      <c r="BE7" s="24">
        <v>73.44</v>
      </c>
      <c r="BF7" s="24" t="s">
        <v>102</v>
      </c>
      <c r="BG7" s="24">
        <v>2323.8200000000002</v>
      </c>
      <c r="BH7" s="24">
        <v>360.3</v>
      </c>
      <c r="BI7" s="24">
        <v>291.43</v>
      </c>
      <c r="BJ7" s="24">
        <v>27.34</v>
      </c>
      <c r="BK7" s="24" t="s">
        <v>102</v>
      </c>
      <c r="BL7" s="24">
        <v>847.44</v>
      </c>
      <c r="BM7" s="24">
        <v>857.88</v>
      </c>
      <c r="BN7" s="24">
        <v>825.1</v>
      </c>
      <c r="BO7" s="24">
        <v>789.87</v>
      </c>
      <c r="BP7" s="24">
        <v>652.82000000000005</v>
      </c>
      <c r="BQ7" s="24" t="s">
        <v>102</v>
      </c>
      <c r="BR7" s="24">
        <v>98.39</v>
      </c>
      <c r="BS7" s="24">
        <v>93.89</v>
      </c>
      <c r="BT7" s="24">
        <v>94.42</v>
      </c>
      <c r="BU7" s="24">
        <v>98.36</v>
      </c>
      <c r="BV7" s="24" t="s">
        <v>102</v>
      </c>
      <c r="BW7" s="24">
        <v>94.69</v>
      </c>
      <c r="BX7" s="24">
        <v>94.97</v>
      </c>
      <c r="BY7" s="24">
        <v>97.07</v>
      </c>
      <c r="BZ7" s="24">
        <v>98.06</v>
      </c>
      <c r="CA7" s="24">
        <v>97.61</v>
      </c>
      <c r="CB7" s="24" t="s">
        <v>102</v>
      </c>
      <c r="CC7" s="24">
        <v>175.85</v>
      </c>
      <c r="CD7" s="24">
        <v>183.06</v>
      </c>
      <c r="CE7" s="24">
        <v>182.26</v>
      </c>
      <c r="CF7" s="24">
        <v>175.01</v>
      </c>
      <c r="CG7" s="24" t="s">
        <v>102</v>
      </c>
      <c r="CH7" s="24">
        <v>159.78</v>
      </c>
      <c r="CI7" s="24">
        <v>159.49</v>
      </c>
      <c r="CJ7" s="24">
        <v>157.81</v>
      </c>
      <c r="CK7" s="24">
        <v>157.37</v>
      </c>
      <c r="CL7" s="24">
        <v>138.29</v>
      </c>
      <c r="CM7" s="24" t="s">
        <v>102</v>
      </c>
      <c r="CN7" s="24">
        <v>59.04</v>
      </c>
      <c r="CO7" s="24">
        <v>61.45</v>
      </c>
      <c r="CP7" s="24">
        <v>59.85</v>
      </c>
      <c r="CQ7" s="24">
        <v>60.68</v>
      </c>
      <c r="CR7" s="24" t="s">
        <v>102</v>
      </c>
      <c r="CS7" s="24">
        <v>68.31</v>
      </c>
      <c r="CT7" s="24">
        <v>65.28</v>
      </c>
      <c r="CU7" s="24">
        <v>64.92</v>
      </c>
      <c r="CV7" s="24">
        <v>64.14</v>
      </c>
      <c r="CW7" s="24">
        <v>59.1</v>
      </c>
      <c r="CX7" s="24" t="s">
        <v>102</v>
      </c>
      <c r="CY7" s="24">
        <v>79.53</v>
      </c>
      <c r="CZ7" s="24">
        <v>79.040000000000006</v>
      </c>
      <c r="DA7" s="24">
        <v>81.66</v>
      </c>
      <c r="DB7" s="24">
        <v>82.55</v>
      </c>
      <c r="DC7" s="24" t="s">
        <v>102</v>
      </c>
      <c r="DD7" s="24">
        <v>92.62</v>
      </c>
      <c r="DE7" s="24">
        <v>92.72</v>
      </c>
      <c r="DF7" s="24">
        <v>92.88</v>
      </c>
      <c r="DG7" s="24">
        <v>92.9</v>
      </c>
      <c r="DH7" s="24">
        <v>95.82</v>
      </c>
      <c r="DI7" s="24" t="s">
        <v>102</v>
      </c>
      <c r="DJ7" s="24">
        <v>3.91</v>
      </c>
      <c r="DK7" s="24">
        <v>7.51</v>
      </c>
      <c r="DL7" s="24">
        <v>10.81</v>
      </c>
      <c r="DM7" s="24">
        <v>13.41</v>
      </c>
      <c r="DN7" s="24" t="s">
        <v>102</v>
      </c>
      <c r="DO7" s="24">
        <v>26.36</v>
      </c>
      <c r="DP7" s="24">
        <v>23.79</v>
      </c>
      <c r="DQ7" s="24">
        <v>25.66</v>
      </c>
      <c r="DR7" s="24">
        <v>27.46</v>
      </c>
      <c r="DS7" s="24">
        <v>39.74</v>
      </c>
      <c r="DT7" s="24" t="s">
        <v>102</v>
      </c>
      <c r="DU7" s="24">
        <v>0</v>
      </c>
      <c r="DV7" s="24">
        <v>0</v>
      </c>
      <c r="DW7" s="24">
        <v>0</v>
      </c>
      <c r="DX7" s="24">
        <v>0</v>
      </c>
      <c r="DY7" s="24" t="s">
        <v>102</v>
      </c>
      <c r="DZ7" s="24">
        <v>1.43</v>
      </c>
      <c r="EA7" s="24">
        <v>1.22</v>
      </c>
      <c r="EB7" s="24">
        <v>1.61</v>
      </c>
      <c r="EC7" s="24">
        <v>2.08</v>
      </c>
      <c r="ED7" s="24">
        <v>7.62</v>
      </c>
      <c r="EE7" s="24" t="s">
        <v>102</v>
      </c>
      <c r="EF7" s="24">
        <v>0</v>
      </c>
      <c r="EG7" s="24">
        <v>0</v>
      </c>
      <c r="EH7" s="24">
        <v>0</v>
      </c>
      <c r="EI7" s="24">
        <v>0</v>
      </c>
      <c r="EJ7" s="24" t="s">
        <v>102</v>
      </c>
      <c r="EK7" s="24">
        <v>0.09</v>
      </c>
      <c r="EL7" s="24">
        <v>0.09</v>
      </c>
      <c r="EM7" s="24">
        <v>0.17</v>
      </c>
      <c r="EN7" s="24">
        <v>0.13</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oitapref</cp:lastModifiedBy>
  <dcterms:created xsi:type="dcterms:W3CDTF">2023-12-12T00:52:07Z</dcterms:created>
  <dcterms:modified xsi:type="dcterms:W3CDTF">2024-02-20T05:31:04Z</dcterms:modified>
  <cp:category/>
</cp:coreProperties>
</file>