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1 大分市\"/>
    </mc:Choice>
  </mc:AlternateContent>
  <xr:revisionPtr revIDLastSave="0" documentId="13_ncr:1_{2AC4E747-1E9B-4957-AC91-066E35A28A40}" xr6:coauthVersionLast="47" xr6:coauthVersionMax="47" xr10:uidLastSave="{00000000-0000-0000-0000-000000000000}"/>
  <workbookProtection workbookAlgorithmName="SHA-512" workbookHashValue="0tRGOEn0CKzpJptVbG1s38t5pHYmwANresCj0L7flHAn4DhyEG5GVWA6lZ6jgyLbtN1OMvmZZxIrVQxdg0Ke4Q==" workbookSaltValue="cxu0UH14JGaZan5X1138dg==" workbookSpinCount="100000" lockStructure="1"/>
  <bookViews>
    <workbookView xWindow="390" yWindow="390"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AT10" i="4"/>
  <c r="AL10" i="4"/>
  <c r="W10" i="4"/>
  <c r="P10" i="4"/>
  <c r="BB8" i="4"/>
  <c r="AT8" i="4"/>
  <c r="AL8" i="4"/>
  <c r="AD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<sst xmlns="http://schemas.openxmlformats.org/spreadsheetml/2006/main" count="228" uniqueCount="113">
  <si>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</si>
  <si>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</si>
  <si>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</si>
  <si>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</si>
  <si>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</si>
  <si>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</si>
  <si>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</si>
  <si>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</si>
  <si>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</si>
  <si>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</si>
  <si>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</si>
  <si>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</si>
  <si>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</si>
  <si>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</si>
  <si>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</si>
  <si>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</si>
  <si>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</si>
  <si>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</si>
  <si>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</si>
  <si>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</si>
  <si>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</si>
  <si>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</si>
  <si>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</si>
  <si>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</si>
  <si>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</si>
  <si>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</si>
  <si>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</si>
  <si>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</si>
  <si>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</si>
  <si>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</si>
  <si>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</si>
  <si>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</si>
  <si>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</si>
  <si>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</si>
  <si>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</si>
  <si>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</si>
  <si>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</si>
  <si>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</si>
  <si>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</si>
  <si>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</si>
  <si>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</si>
  <si>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</si>
  <si>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</si>
  <si>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</si>
  <si>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</si>
  <si>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</si>
  <si>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</si>
  <si>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</si>
  <si>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</si>
  <si>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</si>
  <si>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</si>
  <si>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</si>
  <si>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</si>
  <si>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</si>
  <si>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</si>
  <si>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</si>
  <si>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</si>
  <si>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</si>
  <si>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</si>
  <si>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</si>
  <si>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</si>
  <si>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</si>
  <si>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</si>
  <si>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</si>
  <si>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</si>
  <si>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</si>
  <si>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</si>
  <si>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</si>
  <si>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</si>
  <si>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</si>
  <si>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</si>
  <si>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</si>
  <si>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</si>
  <si>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</si>
  <si>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</si>
  <si>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</si>
  <si>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</si>
  <si>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</si>
  <si>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</si>
  <si>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</si>
  <si>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</si>
  <si>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</si>
  <si>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</si>
  <si>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</si>
  <si>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</si>
  <si>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</si>
  <si>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</si>
  <si>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</si>
  <si>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</si>
  <si>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</si>
  <si>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</si>
  <si>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</si>
  <si>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</si>
  <si>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</si>
  <si>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</si>
  <si>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</si>
  <si>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</si>
  <si>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</si>
  <si>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</si>
  <si>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</si>
  <si>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</si>
  <si>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</si>
  <si>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</si>
  <si>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</si>
  <si>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</si>
  <si>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</si>
  <si>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</si>
  <si>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</si>
  <si>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</si>
  <si>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</si>
  <si>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令和5年度に水道料金を減額改定したことによる営業収益の減少により前年度と比較して6.84ポイント減となっておりますが、100％を超えており健全な経営が行われています。今後も、施設の更新と耐震化を計画的に進めつつ、現在地下水を利用している利用者に水道水利用への転換を働きかけるなど増収に取り組み、適正な水準の維持を図ります。
　②累積欠損金は発生しておらず、経営は健全であるといえます。
　③流動比率は、一般的に安全だといわれる200％を大きく超えており、直近1年以内に支払うべき債務に対する支払い能力は十分にあります。
　④企業債残高対給水収益比率は、類似団体平均値と比較し、低い水準にあります。今後も必要な施設整備を計画的に行うなかで、必要に応じ適切な企業債新規借入を行います。
　⑤料金回収率は100％を超えていることから、必要な経費は水道料金から賄えています。令和5年度は施設の更新費の増加により低下していますが、引き続き費用の抑制を図り、適正な水準の維持を図ります。
　⑥給水原価は、有収水量の減少に加え、物価高騰による費用増により、前年度と比較して2.28ポイント増となっています。
　⑦施設利用率は、大分川ダムの水利権により分母となる配水能力が増加したことから、令和2年度以降大きく低下していますが、平均値を超えており、施設を有効に活用しているといえます。
　⑧有収率は、平均値に比べ低くなっており、その主な要因として漏水が考えられます。今後も、耐震性が低く漏水が発生しやすい材質を有する配水管の更新を行い、有収率の向上を図ります。</t>
    <rPh sb="393" eb="395">
      <t>レイワ</t>
    </rPh>
    <rPh sb="411" eb="413">
      <t>テイカ</t>
    </rPh>
    <rPh sb="547" eb="549">
      <t>レイワ</t>
    </rPh>
    <phoneticPr fontId="4"/>
  </si>
  <si>
    <t>　①本市の有形固定資産減価償却率は平成25年度以降上昇しており、類似団体と同水準で施設の老朽化が進んでいることがわかります。今後は既存施設を有効活用しつつ、中長期的な計画に基づき施設の更新を行います。
　②管路経年化率は、平均値と比べて低い水準となっています。今後も「管路更新(耐震化)計画」に基づき計画的な更新を行います。
　③管路更新率は、令和5年度に管路整備を推進した結果、平均値を超える上昇につながりました。引き続き、耐震性が低く漏水の発生可能性が高い管種などを優先して更新し、安定した配水が維持できるよう管路整備を進めます。</t>
    <rPh sb="2" eb="4">
      <t>ホンシ</t>
    </rPh>
    <rPh sb="5" eb="7">
      <t>ユウケイ</t>
    </rPh>
    <rPh sb="7" eb="9">
      <t>コテイ</t>
    </rPh>
    <rPh sb="9" eb="11">
      <t>シサン</t>
    </rPh>
    <rPh sb="11" eb="13">
      <t>ゲンカ</t>
    </rPh>
    <rPh sb="13" eb="15">
      <t>ショウキャク</t>
    </rPh>
    <rPh sb="15" eb="16">
      <t>リツ</t>
    </rPh>
    <rPh sb="17" eb="19">
      <t>ヘイセイ</t>
    </rPh>
    <rPh sb="21" eb="23">
      <t>ネンド</t>
    </rPh>
    <rPh sb="23" eb="25">
      <t>イコウ</t>
    </rPh>
    <rPh sb="25" eb="27">
      <t>ジョウショウ</t>
    </rPh>
    <rPh sb="32" eb="34">
      <t>ルイジ</t>
    </rPh>
    <rPh sb="34" eb="36">
      <t>ダンタイ</t>
    </rPh>
    <rPh sb="37" eb="40">
      <t>ドウスイジュン</t>
    </rPh>
    <rPh sb="41" eb="43">
      <t>シセツ</t>
    </rPh>
    <rPh sb="44" eb="47">
      <t>ロウキュウカ</t>
    </rPh>
    <rPh sb="48" eb="49">
      <t>スス</t>
    </rPh>
    <rPh sb="62" eb="64">
      <t>コンゴ</t>
    </rPh>
    <rPh sb="65" eb="67">
      <t>キゾン</t>
    </rPh>
    <rPh sb="67" eb="69">
      <t>シセツ</t>
    </rPh>
    <rPh sb="70" eb="72">
      <t>ユウコウ</t>
    </rPh>
    <rPh sb="72" eb="74">
      <t>カツヨウ</t>
    </rPh>
    <rPh sb="78" eb="82">
      <t>チュウチョウキテキ</t>
    </rPh>
    <rPh sb="83" eb="85">
      <t>ケイカク</t>
    </rPh>
    <rPh sb="86" eb="87">
      <t>モト</t>
    </rPh>
    <rPh sb="89" eb="91">
      <t>シセツ</t>
    </rPh>
    <rPh sb="92" eb="94">
      <t>コウシン</t>
    </rPh>
    <rPh sb="95" eb="96">
      <t>オコナ</t>
    </rPh>
    <rPh sb="103" eb="105">
      <t>カンロ</t>
    </rPh>
    <rPh sb="105" eb="108">
      <t>ケイネンカ</t>
    </rPh>
    <rPh sb="108" eb="109">
      <t>リツ</t>
    </rPh>
    <rPh sb="111" eb="113">
      <t>ヘイキン</t>
    </rPh>
    <rPh sb="113" eb="114">
      <t>チ</t>
    </rPh>
    <rPh sb="115" eb="116">
      <t>クラ</t>
    </rPh>
    <rPh sb="118" eb="119">
      <t>ヒク</t>
    </rPh>
    <rPh sb="120" eb="122">
      <t>スイジュン</t>
    </rPh>
    <rPh sb="130" eb="132">
      <t>コンゴ</t>
    </rPh>
    <rPh sb="134" eb="136">
      <t>カンロ</t>
    </rPh>
    <rPh sb="136" eb="138">
      <t>コウシン</t>
    </rPh>
    <rPh sb="139" eb="142">
      <t>タイシンカ</t>
    </rPh>
    <rPh sb="143" eb="145">
      <t>ケイカク</t>
    </rPh>
    <rPh sb="147" eb="148">
      <t>モト</t>
    </rPh>
    <rPh sb="150" eb="153">
      <t>ケイカクテキ</t>
    </rPh>
    <rPh sb="154" eb="156">
      <t>コウシン</t>
    </rPh>
    <rPh sb="157" eb="158">
      <t>オコナ</t>
    </rPh>
    <rPh sb="165" eb="167">
      <t>カンロ</t>
    </rPh>
    <rPh sb="167" eb="169">
      <t>コウシン</t>
    </rPh>
    <rPh sb="169" eb="170">
      <t>リツ</t>
    </rPh>
    <rPh sb="172" eb="174">
      <t>レイワ</t>
    </rPh>
    <phoneticPr fontId="4"/>
  </si>
  <si>
    <t>　水道事業においては、今後給水人口の減少による水道料金の減収や、老朽化施設の更新に伴う費用の増加により、これまで以上に厳しい経営状況となることが予想されます。
　このような中、本市では令和4年度に経営戦略を「大分市上下水道事業経営ビジョン」として改定し、アセットマネジメントによる更新費用の平準化や、適正な事業規模を検討するなど、より効率的で長期的な資産管理や財政計画を実施することで、経営基盤の強化を図っております。
　令和5年度決算の各指標の数値の変動は、これらの計画の目標に沿うものであり、今後とも将来にわたり持続可能な事業経営の確立を目指してまいります。</t>
    <rPh sb="1" eb="3">
      <t>スイドウ</t>
    </rPh>
    <rPh sb="3" eb="5">
      <t>ジギョウ</t>
    </rPh>
    <rPh sb="11" eb="13">
      <t>コンゴ</t>
    </rPh>
    <rPh sb="13" eb="15">
      <t>キュウスイ</t>
    </rPh>
    <rPh sb="15" eb="17">
      <t>ジンコウ</t>
    </rPh>
    <rPh sb="18" eb="20">
      <t>ゲンショウ</t>
    </rPh>
    <rPh sb="23" eb="25">
      <t>スイドウ</t>
    </rPh>
    <rPh sb="25" eb="27">
      <t>リョウキン</t>
    </rPh>
    <rPh sb="28" eb="30">
      <t>ゲンシュウ</t>
    </rPh>
    <rPh sb="32" eb="35">
      <t>ロウキュウカ</t>
    </rPh>
    <rPh sb="35" eb="37">
      <t>シセツ</t>
    </rPh>
    <rPh sb="38" eb="40">
      <t>コウシン</t>
    </rPh>
    <rPh sb="41" eb="42">
      <t>トモナ</t>
    </rPh>
    <rPh sb="43" eb="45">
      <t>ヒヨウ</t>
    </rPh>
    <rPh sb="46" eb="48">
      <t>ゾウカ</t>
    </rPh>
    <rPh sb="56" eb="58">
      <t>イジョウ</t>
    </rPh>
    <rPh sb="59" eb="60">
      <t>キビ</t>
    </rPh>
    <rPh sb="62" eb="64">
      <t>ケイエイ</t>
    </rPh>
    <rPh sb="64" eb="66">
      <t>ジョウキョウ</t>
    </rPh>
    <rPh sb="72" eb="74">
      <t>ヨソウ</t>
    </rPh>
    <rPh sb="86" eb="87">
      <t>ナカ</t>
    </rPh>
    <rPh sb="140" eb="142">
      <t>コウシン</t>
    </rPh>
    <rPh sb="142" eb="144">
      <t>ヒヨウ</t>
    </rPh>
    <rPh sb="145" eb="148">
      <t>ヘイジュンカ</t>
    </rPh>
    <rPh sb="150" eb="152">
      <t>テキセイ</t>
    </rPh>
    <rPh sb="153" eb="155">
      <t>ジギョウ</t>
    </rPh>
    <rPh sb="155" eb="157">
      <t>キボ</t>
    </rPh>
    <rPh sb="158" eb="160">
      <t>ケントウ</t>
    </rPh>
    <rPh sb="167" eb="170">
      <t>コウリツテキ</t>
    </rPh>
    <rPh sb="171" eb="173">
      <t>チョウキ</t>
    </rPh>
    <rPh sb="173" eb="174">
      <t>テキ</t>
    </rPh>
    <rPh sb="175" eb="177">
      <t>シサン</t>
    </rPh>
    <rPh sb="177" eb="179">
      <t>カンリ</t>
    </rPh>
    <rPh sb="180" eb="182">
      <t>ザイセイ</t>
    </rPh>
    <rPh sb="182" eb="184">
      <t>ケイカク</t>
    </rPh>
    <rPh sb="185" eb="187">
      <t>ジッシ</t>
    </rPh>
    <rPh sb="193" eb="195">
      <t>ケイエイ</t>
    </rPh>
    <rPh sb="195" eb="197">
      <t>キバン</t>
    </rPh>
    <rPh sb="198" eb="200">
      <t>キョウカ</t>
    </rPh>
    <rPh sb="201" eb="202">
      <t>ハカ</t>
    </rPh>
    <rPh sb="211" eb="213">
      <t>レイワ</t>
    </rPh>
    <rPh sb="214" eb="216">
      <t>ネンド</t>
    </rPh>
    <rPh sb="216" eb="218">
      <t>ケッサン</t>
    </rPh>
    <rPh sb="219" eb="222">
      <t>カクシヒョウ</t>
    </rPh>
    <rPh sb="223" eb="225">
      <t>スウチ</t>
    </rPh>
    <rPh sb="226" eb="228">
      <t>ヘンドウ</t>
    </rPh>
    <rPh sb="234" eb="236">
      <t>ケイカク</t>
    </rPh>
    <rPh sb="237" eb="239">
      <t>モクヒョウ</t>
    </rPh>
    <rPh sb="240" eb="241">
      <t>ソ</t>
    </rPh>
    <rPh sb="248" eb="250">
      <t>コンゴ</t>
    </rPh>
    <rPh sb="252" eb="254">
      <t>ショウライ</t>
    </rPh>
    <rPh sb="258" eb="260">
      <t>ジゾク</t>
    </rPh>
    <rPh sb="260" eb="262">
      <t>カノウ</t>
    </rPh>
    <rPh sb="263" eb="265">
      <t>ジギョウ</t>
    </rPh>
    <rPh sb="265" eb="267">
      <t>ケイエイ</t>
    </rPh>
    <rPh sb="268" eb="270">
      <t>カクリツ</t>
    </rPh>
    <rPh sb="271" eb="27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</si>
</sst>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0.64</c:v>
                </c:pt>
                <c:pt idx="1">
                  <c:v>0.97</c:v>
                </c:pt>
                <c:pt idx="2">
                  <c:v>0.87</c:v>
                </c:pt>
                <c:pt idx="3">
                  <c:v>0.74</c:v>
                </c:pt>
                <c:pt idx="4">
                  <c:v>1.03</c:v>
                </c:pt>
              </c:numCache>
            </c:numRef>
          </c:val>
          <c:extLst>
            <c:ext xmlns:c16="http://schemas.microsoft.com/office/drawing/2014/chart" uri="{C3380CC4-5D6E-409C-BE32-E72D297353CC}">
              <c16:uniqueId val="{00000000-8CBE-40CE-BE15-6BD3339B46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8CBE-40CE-BE15-6BD3339B46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71.06</c:v>
                </c:pt>
                <c:pt idx="1">
                  <c:v>68.89</c:v>
                </c:pt>
                <c:pt idx="2">
                  <c:v>68.59</c:v>
                </c:pt>
                <c:pt idx="3">
                  <c:v>68.239999999999995</c:v>
                </c:pt>
                <c:pt idx="4">
                  <c:v>67.44</c:v>
                </c:pt>
              </c:numCache>
            </c:numRef>
          </c:val>
          <c:extLst>
            <c:ext xmlns:c16="http://schemas.microsoft.com/office/drawing/2014/chart" uri="{C3380CC4-5D6E-409C-BE32-E72D297353CC}">
              <c16:uniqueId val="{00000000-8D6E-4F0C-81F6-04B36174FD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8D6E-4F0C-81F6-04B36174FD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89.36</c:v>
                </c:pt>
                <c:pt idx="1">
                  <c:v>88.97</c:v>
                </c:pt>
                <c:pt idx="2">
                  <c:v>88.6</c:v>
                </c:pt>
                <c:pt idx="3">
                  <c:v>88.43</c:v>
                </c:pt>
                <c:pt idx="4">
                  <c:v>88.65</c:v>
                </c:pt>
              </c:numCache>
            </c:numRef>
          </c:val>
          <c:extLst>
            <c:ext xmlns:c16="http://schemas.microsoft.com/office/drawing/2014/chart" uri="{C3380CC4-5D6E-409C-BE32-E72D297353CC}">
              <c16:uniqueId val="{00000000-D287-4F2E-81B0-D9F591DF4C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D287-4F2E-81B0-D9F591DF4C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135.63</c:v>
                </c:pt>
                <c:pt idx="1">
                  <c:v>128.63999999999999</c:v>
                </c:pt>
                <c:pt idx="2">
                  <c:v>130.1</c:v>
                </c:pt>
                <c:pt idx="3">
                  <c:v>119.12</c:v>
                </c:pt>
                <c:pt idx="4">
                  <c:v>112.28</c:v>
                </c:pt>
              </c:numCache>
            </c:numRef>
          </c:val>
          <c:extLst>
            <c:ext xmlns:c16="http://schemas.microsoft.com/office/drawing/2014/chart" uri="{C3380CC4-5D6E-409C-BE32-E72D297353CC}">
              <c16:uniqueId val="{00000000-66AE-4E7C-A7CE-90B9CE3E19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66AE-4E7C-A7CE-90B9CE3E19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c:v>
                </c:pt>
                <c:pt idx="1">
                  <c:v>51.28</c:v>
                </c:pt>
                <c:pt idx="2">
                  <c:v>51.94</c:v>
                </c:pt>
                <c:pt idx="3">
                  <c:v>52.84</c:v>
                </c:pt>
                <c:pt idx="4">
                  <c:v>52.84</c:v>
                </c:pt>
              </c:numCache>
            </c:numRef>
          </c:val>
          <c:extLst>
            <c:ext xmlns:c16="http://schemas.microsoft.com/office/drawing/2014/chart" uri="{C3380CC4-5D6E-409C-BE32-E72D297353CC}">
              <c16:uniqueId val="{00000000-0891-4AE6-9796-8AF83C2A6B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0891-4AE6-9796-8AF83C2A6B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16.71</c:v>
                </c:pt>
                <c:pt idx="1">
                  <c:v>16.84</c:v>
                </c:pt>
                <c:pt idx="2">
                  <c:v>19.09</c:v>
                </c:pt>
                <c:pt idx="3">
                  <c:v>21.47</c:v>
                </c:pt>
                <c:pt idx="4">
                  <c:v>22.67</c:v>
                </c:pt>
              </c:numCache>
            </c:numRef>
          </c:val>
          <c:extLst>
            <c:ext xmlns:c16="http://schemas.microsoft.com/office/drawing/2014/chart" uri="{C3380CC4-5D6E-409C-BE32-E72D297353CC}">
              <c16:uniqueId val="{00000000-6299-4CD8-A9C9-890AF6E09F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6299-4CD8-A9C9-890AF6E09F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C3-45E8-957E-68D88AAC1F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C3-45E8-957E-68D88AAC1F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317.35000000000002</c:v>
                </c:pt>
                <c:pt idx="1">
                  <c:v>371.89</c:v>
                </c:pt>
                <c:pt idx="2">
                  <c:v>399.8</c:v>
                </c:pt>
                <c:pt idx="3">
                  <c:v>392.97</c:v>
                </c:pt>
                <c:pt idx="4">
                  <c:v>333.52</c:v>
                </c:pt>
              </c:numCache>
            </c:numRef>
          </c:val>
          <c:extLst>
            <c:ext xmlns:c16="http://schemas.microsoft.com/office/drawing/2014/chart" uri="{C3380CC4-5D6E-409C-BE32-E72D297353CC}">
              <c16:uniqueId val="{00000000-80FA-42BB-92F0-C2D66BB332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80FA-42BB-92F0-C2D66BB332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240.91</c:v>
                </c:pt>
                <c:pt idx="1">
                  <c:v>238.67</c:v>
                </c:pt>
                <c:pt idx="2">
                  <c:v>233.1</c:v>
                </c:pt>
                <c:pt idx="3">
                  <c:v>241.3</c:v>
                </c:pt>
                <c:pt idx="4">
                  <c:v>240.45</c:v>
                </c:pt>
              </c:numCache>
            </c:numRef>
          </c:val>
          <c:extLst>
            <c:ext xmlns:c16="http://schemas.microsoft.com/office/drawing/2014/chart" uri="{C3380CC4-5D6E-409C-BE32-E72D297353CC}">
              <c16:uniqueId val="{00000000-40EB-4F3F-9783-003719B484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40EB-4F3F-9783-003719B484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130.33000000000001</c:v>
                </c:pt>
                <c:pt idx="1">
                  <c:v>126.08</c:v>
                </c:pt>
                <c:pt idx="2">
                  <c:v>127.98</c:v>
                </c:pt>
                <c:pt idx="3">
                  <c:v>110.26</c:v>
                </c:pt>
                <c:pt idx="4">
                  <c:v>108.98</c:v>
                </c:pt>
              </c:numCache>
            </c:numRef>
          </c:val>
          <c:extLst>
            <c:ext xmlns:c16="http://schemas.microsoft.com/office/drawing/2014/chart" uri="{C3380CC4-5D6E-409C-BE32-E72D297353CC}">
              <c16:uniqueId val="{00000000-FB77-4EAC-B123-284726AF24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FB77-4EAC-B123-284726AF24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151.94999999999999</c:v>
                </c:pt>
                <c:pt idx="1">
                  <c:v>154.25</c:v>
                </c:pt>
                <c:pt idx="2">
                  <c:v>152.57</c:v>
                </c:pt>
                <c:pt idx="3">
                  <c:v>167.99</c:v>
                </c:pt>
                <c:pt idx="4">
                  <c:v>170.27</c:v>
                </c:pt>
              </c:numCache>
            </c:numRef>
          </c:val>
          <c:extLst>
            <c:ext xmlns:c16="http://schemas.microsoft.com/office/drawing/2014/chart" uri="{C3380CC4-5D6E-409C-BE32-E72D297353CC}">
              <c16:uniqueId val="{00000000-566F-4520-9A50-EC5AA98E9A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566F-4520-9A50-EC5AA98E9A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大分市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A1</v>
      </c>
      <c r="X8" s="69"/>
      <c r="Y8" s="69"/>
      <c r="Z8" s="69"/>
      <c r="AA8" s="69"/>
      <c r="AB8" s="69"/>
      <c r="AC8" s="69"/>
      <c r="AD8" s="69" t="str">
        <f>データ!$M$6</f>
        <v>自治体職員</v>
      </c>
      <c r="AE8" s="69"/>
      <c r="AF8" s="69"/>
      <c r="AG8" s="69"/>
      <c r="AH8" s="69"/>
      <c r="AI8" s="69"/>
      <c r="AJ8" s="69"/>
      <c r="AK8" s="2"/>
      <c r="AL8" s="52">
        <f>データ!$R$6</f>
        <v>474665</v>
      </c>
      <c r="AM8" s="52"/>
      <c r="AN8" s="52"/>
      <c r="AO8" s="52"/>
      <c r="AP8" s="52"/>
      <c r="AQ8" s="52"/>
      <c r="AR8" s="52"/>
      <c r="AS8" s="52"/>
      <c r="AT8" s="49">
        <f>データ!$S$6</f>
        <v>502.39</v>
      </c>
      <c r="AU8" s="50"/>
      <c r="AV8" s="50"/>
      <c r="AW8" s="50"/>
      <c r="AX8" s="50"/>
      <c r="AY8" s="50"/>
      <c r="AZ8" s="50"/>
      <c r="BA8" s="50"/>
      <c r="BB8" s="39">
        <f>データ!$T$6</f>
        <v>944.81</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79.73</v>
      </c>
      <c r="J10" s="50"/>
      <c r="K10" s="50"/>
      <c r="L10" s="50"/>
      <c r="M10" s="50"/>
      <c r="N10" s="50"/>
      <c r="O10" s="51"/>
      <c r="P10" s="39">
        <f>データ!$P$6</f>
        <v>99.6</v>
      </c>
      <c r="Q10" s="39"/>
      <c r="R10" s="39"/>
      <c r="S10" s="39"/>
      <c r="T10" s="39"/>
      <c r="U10" s="39"/>
      <c r="V10" s="39"/>
      <c r="W10" s="52">
        <f>データ!$Q$6</f>
        <v>2959</v>
      </c>
      <c r="X10" s="52"/>
      <c r="Y10" s="52"/>
      <c r="Z10" s="52"/>
      <c r="AA10" s="52"/>
      <c r="AB10" s="52"/>
      <c r="AC10" s="52"/>
      <c r="AD10" s="2"/>
      <c r="AE10" s="2"/>
      <c r="AF10" s="2"/>
      <c r="AG10" s="2"/>
      <c r="AH10" s="2"/>
      <c r="AI10" s="2"/>
      <c r="AJ10" s="2"/>
      <c r="AK10" s="2"/>
      <c r="AL10" s="52">
        <f>データ!$U$6</f>
        <v>471203</v>
      </c>
      <c r="AM10" s="52"/>
      <c r="AN10" s="52"/>
      <c r="AO10" s="52"/>
      <c r="AP10" s="52"/>
      <c r="AQ10" s="52"/>
      <c r="AR10" s="52"/>
      <c r="AS10" s="52"/>
      <c r="AT10" s="49">
        <f>データ!$V$6</f>
        <v>428.48</v>
      </c>
      <c r="AU10" s="50"/>
      <c r="AV10" s="50"/>
      <c r="AW10" s="50"/>
      <c r="AX10" s="50"/>
      <c r="AY10" s="50"/>
      <c r="AZ10" s="50"/>
      <c r="BA10" s="50"/>
      <c r="BB10" s="39">
        <f>データ!$W$6</f>
        <v>1099.71</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111</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7"/>
      <c r="BN60" s="87"/>
      <c r="BO60" s="87"/>
      <c r="BP60" s="87"/>
      <c r="BQ60" s="87"/>
      <c r="BR60" s="87"/>
      <c r="BS60" s="87"/>
      <c r="BT60" s="87"/>
      <c r="BU60" s="87"/>
      <c r="BV60" s="87"/>
      <c r="BW60" s="87"/>
      <c r="BX60" s="87"/>
      <c r="BY60" s="87"/>
      <c r="BZ60" s="88"/>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112</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1U5K41jKKUucYDIo0QxFNTM4kAJsT9syMVaQkKc9ODapDIHW22dud/fSWDr6V5eFKEge/nfjSfVPg7a28T6g==" saltValue="qOZdpoHgm94ycU7sBXaK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442011</v>
      </c>
      <c r="D6" s="20">
        <f t="shared" si="3"/>
        <v>46</v>
      </c>
      <c r="E6" s="20">
        <f t="shared" si="3"/>
        <v>1</v>
      </c>
      <c r="F6" s="20">
        <f t="shared" si="3"/>
        <v>0</v>
      </c>
      <c r="G6" s="20">
        <f t="shared" si="3"/>
        <v>1</v>
      </c>
      <c r="H6" s="20" t="str">
        <f t="shared" si="3"/>
        <v>大分県　大分市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79.73</v>
      </c>
      <c r="P6" s="21">
        <f t="shared" si="3"/>
        <v>99.6</v>
      </c>
      <c r="Q6" s="21">
        <f t="shared" si="3"/>
        <v>2959</v>
      </c>
      <c r="R6" s="21">
        <f t="shared" si="3"/>
        <v>474665</v>
      </c>
      <c r="S6" s="21">
        <f t="shared" si="3"/>
        <v>502.39</v>
      </c>
      <c r="T6" s="21">
        <f t="shared" si="3"/>
        <v>944.81</v>
      </c>
      <c r="U6" s="21">
        <f t="shared" si="3"/>
        <v>471203</v>
      </c>
      <c r="V6" s="21">
        <f t="shared" si="3"/>
        <v>428.48</v>
      </c>
      <c r="W6" s="21">
        <f t="shared" si="3"/>
        <v>1099.71</v>
      </c>
      <c r="X6" s="22">
        <f>IF(X7="",NA(),X7)</f>
        <v>135.63</v>
      </c>
      <c r="Y6" s="22">
        <f t="shared" ref="Y6:AG6" si="4">IF(Y7="",NA(),Y7)</f>
        <v>128.63999999999999</v>
      </c>
      <c r="Z6" s="22">
        <f t="shared" si="4"/>
        <v>130.1</v>
      </c>
      <c r="AA6" s="22">
        <f t="shared" si="4"/>
        <v>119.12</v>
      </c>
      <c r="AB6" s="22">
        <f t="shared" si="4"/>
        <v>112.28</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317.35000000000002</v>
      </c>
      <c r="AU6" s="22">
        <f t="shared" ref="AU6:BC6" si="6">IF(AU7="",NA(),AU7)</f>
        <v>371.89</v>
      </c>
      <c r="AV6" s="22">
        <f t="shared" si="6"/>
        <v>399.8</v>
      </c>
      <c r="AW6" s="22">
        <f t="shared" si="6"/>
        <v>392.97</v>
      </c>
      <c r="AX6" s="22">
        <f t="shared" si="6"/>
        <v>333.52</v>
      </c>
      <c r="AY6" s="22">
        <f t="shared" si="6"/>
        <v>250.03</v>
      </c>
      <c r="AZ6" s="22">
        <f t="shared" si="6"/>
        <v>239.45</v>
      </c>
      <c r="BA6" s="22">
        <f t="shared" si="6"/>
        <v>246.01</v>
      </c>
      <c r="BB6" s="22">
        <f t="shared" si="6"/>
        <v>228.89</v>
      </c>
      <c r="BC6" s="22">
        <f t="shared" si="6"/>
        <v>232.66</v>
      </c>
      <c r="BD6" s="21" t="str">
        <f>IF(BD7="","",IF(BD7="-","【-】","【"&amp;SUBSTITUTE(TEXT(BD7,"#,##0.00"),"-","△")&amp;"】"))</f>
        <v>【243.36】</v>
      </c>
      <c r="BE6" s="22">
        <f>IF(BE7="",NA(),BE7)</f>
        <v>240.91</v>
      </c>
      <c r="BF6" s="22">
        <f t="shared" ref="BF6:BN6" si="7">IF(BF7="",NA(),BF7)</f>
        <v>238.67</v>
      </c>
      <c r="BG6" s="22">
        <f t="shared" si="7"/>
        <v>233.1</v>
      </c>
      <c r="BH6" s="22">
        <f t="shared" si="7"/>
        <v>241.3</v>
      </c>
      <c r="BI6" s="22">
        <f t="shared" si="7"/>
        <v>240.45</v>
      </c>
      <c r="BJ6" s="22">
        <f t="shared" si="7"/>
        <v>254.19</v>
      </c>
      <c r="BK6" s="22">
        <f t="shared" si="7"/>
        <v>259.56</v>
      </c>
      <c r="BL6" s="22">
        <f t="shared" si="7"/>
        <v>248.92</v>
      </c>
      <c r="BM6" s="22">
        <f t="shared" si="7"/>
        <v>251.26</v>
      </c>
      <c r="BN6" s="22">
        <f t="shared" si="7"/>
        <v>255.84</v>
      </c>
      <c r="BO6" s="21" t="str">
        <f>IF(BO7="","",IF(BO7="-","【-】","【"&amp;SUBSTITUTE(TEXT(BO7,"#,##0.00"),"-","△")&amp;"】"))</f>
        <v>【265.93】</v>
      </c>
      <c r="BP6" s="22">
        <f>IF(BP7="",NA(),BP7)</f>
        <v>130.33000000000001</v>
      </c>
      <c r="BQ6" s="22">
        <f t="shared" ref="BQ6:BY6" si="8">IF(BQ7="",NA(),BQ7)</f>
        <v>126.08</v>
      </c>
      <c r="BR6" s="22">
        <f t="shared" si="8"/>
        <v>127.98</v>
      </c>
      <c r="BS6" s="22">
        <f t="shared" si="8"/>
        <v>110.26</v>
      </c>
      <c r="BT6" s="22">
        <f t="shared" si="8"/>
        <v>108.98</v>
      </c>
      <c r="BU6" s="22">
        <f t="shared" si="8"/>
        <v>107.42</v>
      </c>
      <c r="BV6" s="22">
        <f t="shared" si="8"/>
        <v>105.07</v>
      </c>
      <c r="BW6" s="22">
        <f t="shared" si="8"/>
        <v>107.54</v>
      </c>
      <c r="BX6" s="22">
        <f t="shared" si="8"/>
        <v>101.93</v>
      </c>
      <c r="BY6" s="22">
        <f t="shared" si="8"/>
        <v>102.36</v>
      </c>
      <c r="BZ6" s="21" t="str">
        <f>IF(BZ7="","",IF(BZ7="-","【-】","【"&amp;SUBSTITUTE(TEXT(BZ7,"#,##0.00"),"-","△")&amp;"】"))</f>
        <v>【97.82】</v>
      </c>
      <c r="CA6" s="22">
        <f>IF(CA7="",NA(),CA7)</f>
        <v>151.94999999999999</v>
      </c>
      <c r="CB6" s="22">
        <f t="shared" ref="CB6:CJ6" si="9">IF(CB7="",NA(),CB7)</f>
        <v>154.25</v>
      </c>
      <c r="CC6" s="22">
        <f t="shared" si="9"/>
        <v>152.57</v>
      </c>
      <c r="CD6" s="22">
        <f t="shared" si="9"/>
        <v>167.99</v>
      </c>
      <c r="CE6" s="22">
        <f t="shared" si="9"/>
        <v>170.27</v>
      </c>
      <c r="CF6" s="22">
        <f t="shared" si="9"/>
        <v>157.19</v>
      </c>
      <c r="CG6" s="22">
        <f t="shared" si="9"/>
        <v>153.71</v>
      </c>
      <c r="CH6" s="22">
        <f t="shared" si="9"/>
        <v>155.9</v>
      </c>
      <c r="CI6" s="22">
        <f t="shared" si="9"/>
        <v>162.47</v>
      </c>
      <c r="CJ6" s="22">
        <f t="shared" si="9"/>
        <v>165.52</v>
      </c>
      <c r="CK6" s="21" t="str">
        <f>IF(CK7="","",IF(CK7="-","【-】","【"&amp;SUBSTITUTE(TEXT(CK7,"#,##0.00"),"-","△")&amp;"】"))</f>
        <v>【177.56】</v>
      </c>
      <c r="CL6" s="22">
        <f>IF(CL7="",NA(),CL7)</f>
        <v>71.06</v>
      </c>
      <c r="CM6" s="22">
        <f t="shared" ref="CM6:CU6" si="10">IF(CM7="",NA(),CM7)</f>
        <v>68.89</v>
      </c>
      <c r="CN6" s="22">
        <f t="shared" si="10"/>
        <v>68.59</v>
      </c>
      <c r="CO6" s="22">
        <f t="shared" si="10"/>
        <v>68.239999999999995</v>
      </c>
      <c r="CP6" s="22">
        <f t="shared" si="10"/>
        <v>67.44</v>
      </c>
      <c r="CQ6" s="22">
        <f t="shared" si="10"/>
        <v>63.16</v>
      </c>
      <c r="CR6" s="22">
        <f t="shared" si="10"/>
        <v>64.41</v>
      </c>
      <c r="CS6" s="22">
        <f t="shared" si="10"/>
        <v>64.11</v>
      </c>
      <c r="CT6" s="22">
        <f t="shared" si="10"/>
        <v>63.81</v>
      </c>
      <c r="CU6" s="22">
        <f t="shared" si="10"/>
        <v>63.58</v>
      </c>
      <c r="CV6" s="21" t="str">
        <f>IF(CV7="","",IF(CV7="-","【-】","【"&amp;SUBSTITUTE(TEXT(CV7,"#,##0.00"),"-","△")&amp;"】"))</f>
        <v>【59.81】</v>
      </c>
      <c r="CW6" s="22">
        <f>IF(CW7="",NA(),CW7)</f>
        <v>89.36</v>
      </c>
      <c r="CX6" s="22">
        <f t="shared" ref="CX6:DF6" si="11">IF(CX7="",NA(),CX7)</f>
        <v>88.97</v>
      </c>
      <c r="CY6" s="22">
        <f t="shared" si="11"/>
        <v>88.6</v>
      </c>
      <c r="CZ6" s="22">
        <f t="shared" si="11"/>
        <v>88.43</v>
      </c>
      <c r="DA6" s="22">
        <f t="shared" si="11"/>
        <v>88.65</v>
      </c>
      <c r="DB6" s="22">
        <f t="shared" si="11"/>
        <v>91.48</v>
      </c>
      <c r="DC6" s="22">
        <f t="shared" si="11"/>
        <v>91.64</v>
      </c>
      <c r="DD6" s="22">
        <f t="shared" si="11"/>
        <v>92.09</v>
      </c>
      <c r="DE6" s="22">
        <f t="shared" si="11"/>
        <v>91.76</v>
      </c>
      <c r="DF6" s="22">
        <f t="shared" si="11"/>
        <v>91.22</v>
      </c>
      <c r="DG6" s="21" t="str">
        <f>IF(DG7="","",IF(DG7="-","【-】","【"&amp;SUBSTITUTE(TEXT(DG7,"#,##0.00"),"-","△")&amp;"】"))</f>
        <v>【89.42】</v>
      </c>
      <c r="DH6" s="22">
        <f>IF(DH7="",NA(),DH7)</f>
        <v>51.1</v>
      </c>
      <c r="DI6" s="22">
        <f t="shared" ref="DI6:DQ6" si="12">IF(DI7="",NA(),DI7)</f>
        <v>51.28</v>
      </c>
      <c r="DJ6" s="22">
        <f t="shared" si="12"/>
        <v>51.94</v>
      </c>
      <c r="DK6" s="22">
        <f t="shared" si="12"/>
        <v>52.84</v>
      </c>
      <c r="DL6" s="22">
        <f t="shared" si="12"/>
        <v>52.84</v>
      </c>
      <c r="DM6" s="22">
        <f t="shared" si="12"/>
        <v>51.13</v>
      </c>
      <c r="DN6" s="22">
        <f t="shared" si="12"/>
        <v>51.62</v>
      </c>
      <c r="DO6" s="22">
        <f t="shared" si="12"/>
        <v>52.16</v>
      </c>
      <c r="DP6" s="22">
        <f t="shared" si="12"/>
        <v>52.59</v>
      </c>
      <c r="DQ6" s="22">
        <f t="shared" si="12"/>
        <v>52.74</v>
      </c>
      <c r="DR6" s="21" t="str">
        <f>IF(DR7="","",IF(DR7="-","【-】","【"&amp;SUBSTITUTE(TEXT(DR7,"#,##0.00"),"-","△")&amp;"】"))</f>
        <v>【52.02】</v>
      </c>
      <c r="DS6" s="22">
        <f>IF(DS7="",NA(),DS7)</f>
        <v>16.71</v>
      </c>
      <c r="DT6" s="22">
        <f t="shared" ref="DT6:EB6" si="13">IF(DT7="",NA(),DT7)</f>
        <v>16.84</v>
      </c>
      <c r="DU6" s="22">
        <f t="shared" si="13"/>
        <v>19.09</v>
      </c>
      <c r="DV6" s="22">
        <f t="shared" si="13"/>
        <v>21.47</v>
      </c>
      <c r="DW6" s="22">
        <f t="shared" si="13"/>
        <v>22.67</v>
      </c>
      <c r="DX6" s="22">
        <f t="shared" si="13"/>
        <v>22.41</v>
      </c>
      <c r="DY6" s="22">
        <f t="shared" si="13"/>
        <v>23.68</v>
      </c>
      <c r="DZ6" s="22">
        <f t="shared" si="13"/>
        <v>25.76</v>
      </c>
      <c r="EA6" s="22">
        <f t="shared" si="13"/>
        <v>27.51</v>
      </c>
      <c r="EB6" s="22">
        <f t="shared" si="13"/>
        <v>28.57</v>
      </c>
      <c r="EC6" s="21" t="str">
        <f>IF(EC7="","",IF(EC7="-","【-】","【"&amp;SUBSTITUTE(TEXT(EC7,"#,##0.00"),"-","△")&amp;"】"))</f>
        <v>【25.37】</v>
      </c>
      <c r="ED6" s="22">
        <f>IF(ED7="",NA(),ED7)</f>
        <v>0.64</v>
      </c>
      <c r="EE6" s="22">
        <f t="shared" ref="EE6:EM6" si="14">IF(EE7="",NA(),EE7)</f>
        <v>0.97</v>
      </c>
      <c r="EF6" s="22">
        <f t="shared" si="14"/>
        <v>0.87</v>
      </c>
      <c r="EG6" s="22">
        <f t="shared" si="14"/>
        <v>0.74</v>
      </c>
      <c r="EH6" s="22">
        <f t="shared" si="14"/>
        <v>1.03</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442011</v>
      </c>
      <c r="D7" s="24">
        <v>46</v>
      </c>
      <c r="E7" s="24">
        <v>1</v>
      </c>
      <c r="F7" s="24">
        <v>0</v>
      </c>
      <c r="G7" s="24">
        <v>1</v>
      </c>
      <c r="H7" s="24" t="s">
        <v>93</v>
      </c>
      <c r="I7" s="24" t="s">
        <v>94</v>
      </c>
      <c r="J7" s="24" t="s">
        <v>95</v>
      </c>
      <c r="K7" s="24" t="s">
        <v>96</v>
      </c>
      <c r="L7" s="24" t="s">
        <v>97</v>
      </c>
      <c r="M7" s="24" t="s">
        <v>98</v>
      </c>
      <c r="N7" s="25" t="s">
        <v>99</v>
      </c>
      <c r="O7" s="25">
        <v>79.73</v>
      </c>
      <c r="P7" s="25">
        <v>99.6</v>
      </c>
      <c r="Q7" s="25">
        <v>2959</v>
      </c>
      <c r="R7" s="25">
        <v>474665</v>
      </c>
      <c r="S7" s="25">
        <v>502.39</v>
      </c>
      <c r="T7" s="25">
        <v>944.81</v>
      </c>
      <c r="U7" s="25">
        <v>471203</v>
      </c>
      <c r="V7" s="25">
        <v>428.48</v>
      </c>
      <c r="W7" s="25">
        <v>1099.71</v>
      </c>
      <c r="X7" s="25">
        <v>135.63</v>
      </c>
      <c r="Y7" s="25">
        <v>128.63999999999999</v>
      </c>
      <c r="Z7" s="25">
        <v>130.1</v>
      </c>
      <c r="AA7" s="25">
        <v>119.12</v>
      </c>
      <c r="AB7" s="25">
        <v>112.28</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317.35000000000002</v>
      </c>
      <c r="AU7" s="25">
        <v>371.89</v>
      </c>
      <c r="AV7" s="25">
        <v>399.8</v>
      </c>
      <c r="AW7" s="25">
        <v>392.97</v>
      </c>
      <c r="AX7" s="25">
        <v>333.52</v>
      </c>
      <c r="AY7" s="25">
        <v>250.03</v>
      </c>
      <c r="AZ7" s="25">
        <v>239.45</v>
      </c>
      <c r="BA7" s="25">
        <v>246.01</v>
      </c>
      <c r="BB7" s="25">
        <v>228.89</v>
      </c>
      <c r="BC7" s="25">
        <v>232.66</v>
      </c>
      <c r="BD7" s="25">
        <v>243.36</v>
      </c>
      <c r="BE7" s="25">
        <v>240.91</v>
      </c>
      <c r="BF7" s="25">
        <v>238.67</v>
      </c>
      <c r="BG7" s="25">
        <v>233.1</v>
      </c>
      <c r="BH7" s="25">
        <v>241.3</v>
      </c>
      <c r="BI7" s="25">
        <v>240.45</v>
      </c>
      <c r="BJ7" s="25">
        <v>254.19</v>
      </c>
      <c r="BK7" s="25">
        <v>259.56</v>
      </c>
      <c r="BL7" s="25">
        <v>248.92</v>
      </c>
      <c r="BM7" s="25">
        <v>251.26</v>
      </c>
      <c r="BN7" s="25">
        <v>255.84</v>
      </c>
      <c r="BO7" s="25">
        <v>265.93</v>
      </c>
      <c r="BP7" s="25">
        <v>130.33000000000001</v>
      </c>
      <c r="BQ7" s="25">
        <v>126.08</v>
      </c>
      <c r="BR7" s="25">
        <v>127.98</v>
      </c>
      <c r="BS7" s="25">
        <v>110.26</v>
      </c>
      <c r="BT7" s="25">
        <v>108.98</v>
      </c>
      <c r="BU7" s="25">
        <v>107.42</v>
      </c>
      <c r="BV7" s="25">
        <v>105.07</v>
      </c>
      <c r="BW7" s="25">
        <v>107.54</v>
      </c>
      <c r="BX7" s="25">
        <v>101.93</v>
      </c>
      <c r="BY7" s="25">
        <v>102.36</v>
      </c>
      <c r="BZ7" s="25">
        <v>97.82</v>
      </c>
      <c r="CA7" s="25">
        <v>151.94999999999999</v>
      </c>
      <c r="CB7" s="25">
        <v>154.25</v>
      </c>
      <c r="CC7" s="25">
        <v>152.57</v>
      </c>
      <c r="CD7" s="25">
        <v>167.99</v>
      </c>
      <c r="CE7" s="25">
        <v>170.27</v>
      </c>
      <c r="CF7" s="25">
        <v>157.19</v>
      </c>
      <c r="CG7" s="25">
        <v>153.71</v>
      </c>
      <c r="CH7" s="25">
        <v>155.9</v>
      </c>
      <c r="CI7" s="25">
        <v>162.47</v>
      </c>
      <c r="CJ7" s="25">
        <v>165.52</v>
      </c>
      <c r="CK7" s="25">
        <v>177.56</v>
      </c>
      <c r="CL7" s="25">
        <v>71.06</v>
      </c>
      <c r="CM7" s="25">
        <v>68.89</v>
      </c>
      <c r="CN7" s="25">
        <v>68.59</v>
      </c>
      <c r="CO7" s="25">
        <v>68.239999999999995</v>
      </c>
      <c r="CP7" s="25">
        <v>67.44</v>
      </c>
      <c r="CQ7" s="25">
        <v>63.16</v>
      </c>
      <c r="CR7" s="25">
        <v>64.41</v>
      </c>
      <c r="CS7" s="25">
        <v>64.11</v>
      </c>
      <c r="CT7" s="25">
        <v>63.81</v>
      </c>
      <c r="CU7" s="25">
        <v>63.58</v>
      </c>
      <c r="CV7" s="25">
        <v>59.81</v>
      </c>
      <c r="CW7" s="25">
        <v>89.36</v>
      </c>
      <c r="CX7" s="25">
        <v>88.97</v>
      </c>
      <c r="CY7" s="25">
        <v>88.6</v>
      </c>
      <c r="CZ7" s="25">
        <v>88.43</v>
      </c>
      <c r="DA7" s="25">
        <v>88.65</v>
      </c>
      <c r="DB7" s="25">
        <v>91.48</v>
      </c>
      <c r="DC7" s="25">
        <v>91.64</v>
      </c>
      <c r="DD7" s="25">
        <v>92.09</v>
      </c>
      <c r="DE7" s="25">
        <v>91.76</v>
      </c>
      <c r="DF7" s="25">
        <v>91.22</v>
      </c>
      <c r="DG7" s="25">
        <v>89.42</v>
      </c>
      <c r="DH7" s="25">
        <v>51.1</v>
      </c>
      <c r="DI7" s="25">
        <v>51.28</v>
      </c>
      <c r="DJ7" s="25">
        <v>51.94</v>
      </c>
      <c r="DK7" s="25">
        <v>52.84</v>
      </c>
      <c r="DL7" s="25">
        <v>52.84</v>
      </c>
      <c r="DM7" s="25">
        <v>51.13</v>
      </c>
      <c r="DN7" s="25">
        <v>51.62</v>
      </c>
      <c r="DO7" s="25">
        <v>52.16</v>
      </c>
      <c r="DP7" s="25">
        <v>52.59</v>
      </c>
      <c r="DQ7" s="25">
        <v>52.74</v>
      </c>
      <c r="DR7" s="25">
        <v>52.02</v>
      </c>
      <c r="DS7" s="25">
        <v>16.71</v>
      </c>
      <c r="DT7" s="25">
        <v>16.84</v>
      </c>
      <c r="DU7" s="25">
        <v>19.09</v>
      </c>
      <c r="DV7" s="25">
        <v>21.47</v>
      </c>
      <c r="DW7" s="25">
        <v>22.67</v>
      </c>
      <c r="DX7" s="25">
        <v>22.41</v>
      </c>
      <c r="DY7" s="25">
        <v>23.68</v>
      </c>
      <c r="DZ7" s="25">
        <v>25.76</v>
      </c>
      <c r="EA7" s="25">
        <v>27.51</v>
      </c>
      <c r="EB7" s="25">
        <v>28.57</v>
      </c>
      <c r="EC7" s="25">
        <v>25.37</v>
      </c>
      <c r="ED7" s="25">
        <v>0.64</v>
      </c>
      <c r="EE7" s="25">
        <v>0.97</v>
      </c>
      <c r="EF7" s="25">
        <v>0.87</v>
      </c>
      <c r="EG7" s="25">
        <v>0.74</v>
      </c>
      <c r="EH7" s="25">
        <v>1.03</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2025-02-18T01:33:21Z</cp:lastPrinted>
  <dcterms:created xsi:type="dcterms:W3CDTF">2025-01-24T06:55:49Z</dcterms:created>
  <dcterms:modified xsi:type="dcterms:W3CDTF">2025-02-18T01:33:24Z</dcterms:modified>
  <cp:category/>
</cp:coreProperties>
</file>