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51238\Desktop\確認用\"/>
    </mc:Choice>
  </mc:AlternateContent>
  <xr:revisionPtr revIDLastSave="0" documentId="13_ncr:1_{93E52C47-CB9F-498B-B239-8EDB8E9D7721}" xr6:coauthVersionLast="47" xr6:coauthVersionMax="47" xr10:uidLastSave="{00000000-0000-0000-0000-000000000000}"/>
  <workbookProtection workbookAlgorithmName="SHA-512" workbookHashValue="zmZam5uRRomBpMvhcuqlZ2Ro9HsWhPrYxPr5FSsaScNP1z5sPYIGu5EuEGhPGb9ua0HamfAK5ON2iST1fVx8vg==" workbookSaltValue="oPzKF+xC+XWg6YhCigv9Ig==" workbookSpinCount="100000" lockStructure="1"/>
  <bookViews>
    <workbookView xWindow="-27915" yWindow="1395" windowWidth="27270"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Q6" i="5"/>
  <c r="P6" i="5"/>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5" i="4"/>
  <c r="G85" i="4"/>
  <c r="BB10" i="4"/>
  <c r="AD10" i="4"/>
  <c r="W10" i="4"/>
  <c r="P10" i="4"/>
  <c r="W8" i="4"/>
  <c r="B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<sst xmlns="http://schemas.openxmlformats.org/spreadsheetml/2006/main" count="253" uniqueCount="116">
  <si>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</si>
  <si>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</si>
  <si>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</si>
  <si>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</si>
  <si>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</si>
  <si>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</si>
  <si>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</si>
  <si>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</si>
  <si>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</si>
  <si>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</si>
  <si>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</si>
  <si>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</si>
  <si>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</si>
  <si>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</si>
  <si>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</si>
  <si>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</si>
  <si>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</si>
  <si>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</si>
  <si>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</si>
  <si>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</si>
  <si>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</si>
  <si>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</si>
  <si>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</si>
  <si>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</si>
  <si>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</si>
  <si>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</si>
  <si>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</si>
  <si>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</si>
  <si>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</si>
  <si>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</si>
  <si>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</si>
  <si>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</si>
  <si>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</si>
  <si>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</si>
  <si>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</si>
  <si>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</si>
  <si>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</si>
  <si>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</si>
  <si>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</si>
  <si>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</si>
  <si>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</si>
  <si>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</si>
  <si>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</si>
  <si>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</si>
  <si>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</si>
  <si>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</si>
  <si>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</si>
  <si>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</si>
  <si>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</si>
  <si>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</si>
  <si>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</si>
  <si>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</si>
  <si>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</si>
  <si>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</si>
  <si>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</si>
  <si>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</si>
  <si>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</si>
  <si>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</si>
  <si>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</si>
  <si>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</si>
  <si>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</si>
  <si>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</si>
  <si>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</si>
  <si>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</si>
  <si>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</si>
  <si>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</si>
  <si>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</si>
  <si>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</si>
  <si>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</si>
  <si>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</si>
  <si>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</si>
  <si>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</si>
  <si>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</si>
  <si>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</si>
  <si>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</si>
  <si>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</si>
  <si>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</si>
  <si>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</si>
  <si>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</si>
  <si>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</si>
  <si>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</si>
  <si>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</si>
  <si>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</si>
  <si>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</si>
  <si>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</si>
  <si>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</si>
  <si>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</si>
  <si>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</si>
  <si>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</si>
  <si>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</si>
  <si>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</si>
  <si>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</si>
  <si>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</si>
  <si>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</si>
  <si>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</si>
  <si>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</si>
  <si>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別府市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</si>
  <si>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</si>
  <si>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</si>
  <si>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</si>
  <si>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</si>
  <si>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</si>
  <si>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</si>
  <si>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</si>
  <si>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</si>
  <si>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</si>
  <si>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</si>
  <si>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</si>
  <si>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</si>
  <si>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</si>
  <si>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</si>
  <si>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</si>
  <si>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</si>
  <si>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全国平均や類似団体平均値よりも低い値となっており、100％を下回る慢性的な赤字体質であるため経営改善に向けた取り組みが必要です。
②累積欠損金比率
当該値は法適用後の4年で69.93％であり、経営の健全性に問題がある状況です。中長期の経営改善を図っていく必要があります。
③流動比率
100％以上であることが必要ですが、全国平均や類似団体平均値よりも低い値となっています。増収対策や支出を抑制し支払能力を高めるための経営改善を図っていく必要があります。
④企業債残高対事業規模比率
類似団体平均値と比較して96.66P上回っています。建設改良事業の財源として企業債の充当率見直しや使用料水準の適正化などの検討が必要であると考えます。
⑤経費回収率
100％以上であることが必要ですが、毎年度100％を下回っており類似団体平均値と比較して4.68P下回っている状況です。経費の節減と使用料水準の見直しが必要であると考えます。
⑥汚水処理原価
全国平均や類似団体平均値と比較して低い値となっています。主な要因は、汚水処理のうち維持管理に関する経費が低く抑えられていることによるものです。
⑦施設利用率
全国平均や類似団体平均値と比較して低い値となっていますが、これは観光流入人口の多い当市の特性を見込んだ施設規模によるものです。
⑧水洗化率
全国平均、類似団体平均値と比較して低い値となっています。使用料収入に直結することから、100％に近づくよう公共下水道への接続に向けた奨励を進めていく必要があります。</t>
    <rPh sb="8" eb="12">
      <t>ゼンコクヘイキン</t>
    </rPh>
    <rPh sb="25" eb="26">
      <t>アタイ</t>
    </rPh>
    <rPh sb="38" eb="39">
      <t>シタ</t>
    </rPh>
    <rPh sb="60" eb="61">
      <t>ム</t>
    </rPh>
    <rPh sb="63" eb="64">
      <t>ト</t>
    </rPh>
    <rPh sb="65" eb="66">
      <t>ク</t>
    </rPh>
    <rPh sb="83" eb="86">
      <t>トウガイチ</t>
    </rPh>
    <rPh sb="86" eb="90">
      <t>ホウテキヨウゴ</t>
    </rPh>
    <rPh sb="93" eb="94">
      <t>ネン</t>
    </rPh>
    <rPh sb="105" eb="107">
      <t>ケイエイ</t>
    </rPh>
    <rPh sb="108" eb="111">
      <t>ケンゼンセイ</t>
    </rPh>
    <rPh sb="112" eb="114">
      <t>モンダイ</t>
    </rPh>
    <rPh sb="117" eb="119">
      <t>ジョウキョウ</t>
    </rPh>
    <rPh sb="121" eb="124">
      <t>チュウチョウキ</t>
    </rPh>
    <rPh sb="126" eb="130">
      <t>ケイエイカイゼン</t>
    </rPh>
    <rPh sb="131" eb="132">
      <t>ハカ</t>
    </rPh>
    <rPh sb="155" eb="157">
      <t>イジョウ</t>
    </rPh>
    <rPh sb="163" eb="165">
      <t>ヒツヨウ</t>
    </rPh>
    <rPh sb="169" eb="173">
      <t>ゼンコクヘイキン</t>
    </rPh>
    <rPh sb="186" eb="187">
      <t>アタイ</t>
    </rPh>
    <rPh sb="211" eb="212">
      <t>タカ</t>
    </rPh>
    <rPh sb="217" eb="221">
      <t>ケイエイカイゼン</t>
    </rPh>
    <rPh sb="258" eb="260">
      <t>ヒカク</t>
    </rPh>
    <rPh sb="275" eb="276">
      <t>チ</t>
    </rPh>
    <rPh sb="302" eb="304">
      <t>スイジュン</t>
    </rPh>
    <rPh sb="320" eb="321">
      <t>カンガ</t>
    </rPh>
    <rPh sb="345" eb="347">
      <t>ヒツヨウ</t>
    </rPh>
    <rPh sb="350" eb="352">
      <t>マイトシ</t>
    </rPh>
    <rPh sb="352" eb="353">
      <t>ド</t>
    </rPh>
    <rPh sb="371" eb="372">
      <t>チ</t>
    </rPh>
    <rPh sb="393" eb="395">
      <t>ケイヒ</t>
    </rPh>
    <rPh sb="396" eb="398">
      <t>セツゲン</t>
    </rPh>
    <rPh sb="415" eb="416">
      <t>カンガ</t>
    </rPh>
    <rPh sb="429" eb="433">
      <t>ゼンコクヘイキン</t>
    </rPh>
    <rPh sb="440" eb="441">
      <t>チ</t>
    </rPh>
    <rPh sb="442" eb="444">
      <t>ヒカク</t>
    </rPh>
    <rPh sb="448" eb="449">
      <t>アタイ</t>
    </rPh>
    <rPh sb="457" eb="458">
      <t>オモ</t>
    </rPh>
    <rPh sb="459" eb="461">
      <t>ヨウイン</t>
    </rPh>
    <rPh sb="475" eb="476">
      <t>カン</t>
    </rPh>
    <rPh sb="478" eb="480">
      <t>ケイヒ</t>
    </rPh>
    <rPh sb="508" eb="512">
      <t>ゼンコクヘイキン</t>
    </rPh>
    <rPh sb="517" eb="520">
      <t>ヘイキンチ</t>
    </rPh>
    <rPh sb="521" eb="523">
      <t>ヒカク</t>
    </rPh>
    <rPh sb="540" eb="542">
      <t>カンコウ</t>
    </rPh>
    <rPh sb="542" eb="546">
      <t>リュウニュウジンコウ</t>
    </rPh>
    <rPh sb="547" eb="548">
      <t>オオ</t>
    </rPh>
    <rPh sb="548" eb="549">
      <t>トウ</t>
    </rPh>
    <rPh sb="549" eb="551">
      <t>ホンシ</t>
    </rPh>
    <rPh sb="552" eb="554">
      <t>トクセイ</t>
    </rPh>
    <rPh sb="554" eb="556">
      <t>ミコ</t>
    </rPh>
    <rPh sb="578" eb="582">
      <t>ゼンコクヘイキン</t>
    </rPh>
    <rPh sb="587" eb="590">
      <t>ヘイキンチ</t>
    </rPh>
    <rPh sb="591" eb="593">
      <t>ヒカク</t>
    </rPh>
    <rPh sb="597" eb="598">
      <t>アタイシタ</t>
    </rPh>
    <rPh sb="646" eb="647">
      <t>スス</t>
    </rPh>
    <phoneticPr fontId="4"/>
  </si>
  <si>
    <r>
      <rPr>
        <sz val="10"/>
        <rFont val="ＭＳ ゴシック"/>
        <family val="3"/>
        <charset val="128"/>
      </rPr>
      <t>①有形固定資産減価償却率
全国平均や類似団体平均値と比較して低い値となっており、償却対象資産の老朽化は低い状況となっていますが、近年の比率は上昇傾向にあります。
②管渠老朽化率
類似団体平均値と比較して高い値となっており、管渠の老朽化が進んでいる状況です。改善に向けて事業費の平準化、効率的な維持管理、更新を計画的に進めていく必要があります。</t>
    </r>
    <r>
      <rPr>
        <sz val="10"/>
        <color rgb="FF0000FF"/>
        <rFont val="ＭＳ ゴシック"/>
        <family val="3"/>
        <charset val="128"/>
      </rPr>
      <t xml:space="preserve">
</t>
    </r>
    <r>
      <rPr>
        <sz val="10"/>
        <rFont val="ＭＳ ゴシック"/>
        <family val="3"/>
        <charset val="128"/>
      </rPr>
      <t>③管渠改善率
数値が低いことから管渠の更新ペースの遅れが生じているといえます。事業や投資計画等の見直しなど、中長期の見通しを踏まえた長寿命化等に取り組む必要があります。</t>
    </r>
    <rPh sb="13" eb="17">
      <t>ゼンコクヘイキン</t>
    </rPh>
    <rPh sb="24" eb="25">
      <t>チ</t>
    </rPh>
    <rPh sb="26" eb="28">
      <t>ヒカク</t>
    </rPh>
    <rPh sb="42" eb="44">
      <t>タイショウ</t>
    </rPh>
    <rPh sb="64" eb="66">
      <t>キンネン</t>
    </rPh>
    <rPh sb="67" eb="69">
      <t>ヒリツ</t>
    </rPh>
    <rPh sb="70" eb="74">
      <t>ジョウショウケイコウ</t>
    </rPh>
    <rPh sb="93" eb="96">
      <t>ヘイキンチ</t>
    </rPh>
    <rPh sb="97" eb="99">
      <t>ヒカク</t>
    </rPh>
    <rPh sb="101" eb="102">
      <t>タカ</t>
    </rPh>
    <rPh sb="103" eb="104">
      <t>アタイ</t>
    </rPh>
    <rPh sb="111" eb="113">
      <t>カンキョ</t>
    </rPh>
    <rPh sb="123" eb="125">
      <t>ジョウキョウ</t>
    </rPh>
    <rPh sb="128" eb="130">
      <t>カイゼン</t>
    </rPh>
    <rPh sb="131" eb="132">
      <t>ム</t>
    </rPh>
    <rPh sb="134" eb="137">
      <t>ジギョウヒ</t>
    </rPh>
    <rPh sb="138" eb="141">
      <t>ヘイジュンカ</t>
    </rPh>
    <rPh sb="142" eb="145">
      <t>コウリツテキ</t>
    </rPh>
    <rPh sb="146" eb="150">
      <t>イジカンリ</t>
    </rPh>
    <rPh sb="151" eb="153">
      <t>コウシン</t>
    </rPh>
    <rPh sb="154" eb="157">
      <t>ケイカクテキ</t>
    </rPh>
    <rPh sb="158" eb="159">
      <t>スス</t>
    </rPh>
    <rPh sb="163" eb="165">
      <t>ヒツヨウ</t>
    </rPh>
    <rPh sb="179" eb="181">
      <t>スウチ</t>
    </rPh>
    <rPh sb="182" eb="183">
      <t>ヒク</t>
    </rPh>
    <rPh sb="188" eb="190">
      <t>カンキョ</t>
    </rPh>
    <rPh sb="191" eb="193">
      <t>コウシン</t>
    </rPh>
    <rPh sb="197" eb="198">
      <t>オク</t>
    </rPh>
    <rPh sb="200" eb="201">
      <t>ショウ</t>
    </rPh>
    <rPh sb="211" eb="213">
      <t>ジギョウ</t>
    </rPh>
    <rPh sb="214" eb="219">
      <t>トウシケイカクトウ</t>
    </rPh>
    <rPh sb="220" eb="222">
      <t>ミナオ</t>
    </rPh>
    <rPh sb="226" eb="229">
      <t>チュウチョウキ</t>
    </rPh>
    <rPh sb="230" eb="232">
      <t>ミトオ</t>
    </rPh>
    <rPh sb="234" eb="235">
      <t>フ</t>
    </rPh>
    <rPh sb="238" eb="242">
      <t>チョウジュミョウカ</t>
    </rPh>
    <rPh sb="242" eb="243">
      <t>トウ</t>
    </rPh>
    <rPh sb="244" eb="245">
      <t>ト</t>
    </rPh>
    <rPh sb="246" eb="247">
      <t>ク</t>
    </rPh>
    <rPh sb="248" eb="250">
      <t>ヒツヨウ</t>
    </rPh>
    <phoneticPr fontId="4"/>
  </si>
  <si>
    <t>経常収支比率は100％を下回り、累積欠損金比率は4年で60％を超えている状況です。また、経費回収率も恒常的に100％を下回る慢性的な赤字体質となっています。経費の節減はもとより、使用料の増収対策や使用料の見直しを進め、安定的な事業運営の構築に努めなければならない状況です。
有形固定資産減価償却率は上昇傾向にあり、管渠老朽化率は高く、管渠改善率は低くなっており、更新が進んでいない状況です。公共下水道サービスを将来にわたり安定して提供し続けることができるよう経営改善の取り組みが急務となっています。
経営戦略の投資計画及び収支計画について進捗管理や見直し等の事後検証を着実に行い、経営改善に向けてPDCAサイクルを回すことを継続的に実施していくことが重要です。</t>
    <rPh sb="16" eb="21">
      <t>ルイセキケッソンキン</t>
    </rPh>
    <rPh sb="21" eb="23">
      <t>ヒリツ</t>
    </rPh>
    <rPh sb="25" eb="26">
      <t>ネン</t>
    </rPh>
    <rPh sb="31" eb="32">
      <t>コ</t>
    </rPh>
    <rPh sb="36" eb="38">
      <t>ジョウキョウ</t>
    </rPh>
    <rPh sb="44" eb="49">
      <t>ケイヒカイシュウリツ</t>
    </rPh>
    <rPh sb="50" eb="53">
      <t>コウジョウテキ</t>
    </rPh>
    <rPh sb="59" eb="61">
      <t>シタマワ</t>
    </rPh>
    <rPh sb="78" eb="80">
      <t>ケイヒ</t>
    </rPh>
    <rPh sb="81" eb="83">
      <t>セツゲン</t>
    </rPh>
    <rPh sb="89" eb="92">
      <t>シヨウリョウ</t>
    </rPh>
    <rPh sb="93" eb="97">
      <t>ゾウシュウタイサク</t>
    </rPh>
    <rPh sb="98" eb="101">
      <t>シヨウリョウ</t>
    </rPh>
    <rPh sb="102" eb="104">
      <t>ミナオ</t>
    </rPh>
    <rPh sb="106" eb="107">
      <t>スス</t>
    </rPh>
    <rPh sb="109" eb="112">
      <t>アンテイテキ</t>
    </rPh>
    <rPh sb="113" eb="115">
      <t>ジギョウ</t>
    </rPh>
    <rPh sb="115" eb="117">
      <t>ウンエイ</t>
    </rPh>
    <rPh sb="118" eb="120">
      <t>コウチク</t>
    </rPh>
    <rPh sb="121" eb="122">
      <t>ツト</t>
    </rPh>
    <rPh sb="131" eb="133">
      <t>ジョウキョウ</t>
    </rPh>
    <rPh sb="137" eb="147">
      <t>ユウケイコテイシサンゲンカショウキャク</t>
    </rPh>
    <rPh sb="147" eb="148">
      <t>リツ</t>
    </rPh>
    <rPh sb="149" eb="153">
      <t>ジョウショウケイコウ</t>
    </rPh>
    <rPh sb="157" eb="163">
      <t>カンキョロウキュウカリツ</t>
    </rPh>
    <rPh sb="164" eb="165">
      <t>タカ</t>
    </rPh>
    <rPh sb="167" eb="172">
      <t>カンキョカイゼンリツ</t>
    </rPh>
    <rPh sb="173" eb="174">
      <t>ヒク</t>
    </rPh>
    <rPh sb="181" eb="183">
      <t>コウシン</t>
    </rPh>
    <rPh sb="184" eb="185">
      <t>スス</t>
    </rPh>
    <rPh sb="190" eb="192">
      <t>ジョウキョウ</t>
    </rPh>
    <rPh sb="284" eb="286">
      <t>チャクジツ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</si>
</sst>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0"/>
      <color rgb="FF0000FF"/>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0.15</c:v>
                </c:pt>
                <c:pt idx="2">
                  <c:v>0.19</c:v>
                </c:pt>
                <c:pt idx="3">
                  <c:v>0.39</c:v>
                </c:pt>
                <c:pt idx="4">
                  <c:v>0.04</c:v>
                </c:pt>
              </c:numCache>
            </c:numRef>
          </c:val>
          <c:extLst>
            <c:ext xmlns:c16="http://schemas.microsoft.com/office/drawing/2014/chart" uri="{C3380CC4-5D6E-409C-BE32-E72D297353CC}">
              <c16:uniqueId val="{00000000-BE21-4EC3-9B7F-98979FA024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0.08</c:v>
                </c:pt>
                <c:pt idx="2">
                  <c:v>0.24</c:v>
                </c:pt>
                <c:pt idx="3">
                  <c:v>0.14000000000000001</c:v>
                </c:pt>
                <c:pt idx="4">
                  <c:v>0.06</c:v>
                </c:pt>
              </c:numCache>
            </c:numRef>
          </c:val>
          <c:smooth val="0"/>
          <c:extLst>
            <c:ext xmlns:c16="http://schemas.microsoft.com/office/drawing/2014/chart" uri="{C3380CC4-5D6E-409C-BE32-E72D297353CC}">
              <c16:uniqueId val="{00000001-BE21-4EC3-9B7F-98979FA024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56.2</c:v>
                </c:pt>
                <c:pt idx="2">
                  <c:v>53.68</c:v>
                </c:pt>
                <c:pt idx="3">
                  <c:v>53.19</c:v>
                </c:pt>
                <c:pt idx="4">
                  <c:v>54.42</c:v>
                </c:pt>
              </c:numCache>
            </c:numRef>
          </c:val>
          <c:extLst>
            <c:ext xmlns:c16="http://schemas.microsoft.com/office/drawing/2014/chart" uri="{C3380CC4-5D6E-409C-BE32-E72D297353CC}">
              <c16:uniqueId val="{00000000-11EE-4AB1-8669-84DC6E61659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60.78</c:v>
                </c:pt>
                <c:pt idx="2">
                  <c:v>59.96</c:v>
                </c:pt>
                <c:pt idx="3">
                  <c:v>59.9</c:v>
                </c:pt>
                <c:pt idx="4">
                  <c:v>60.13</c:v>
                </c:pt>
              </c:numCache>
            </c:numRef>
          </c:val>
          <c:smooth val="0"/>
          <c:extLst>
            <c:ext xmlns:c16="http://schemas.microsoft.com/office/drawing/2014/chart" uri="{C3380CC4-5D6E-409C-BE32-E72D297353CC}">
              <c16:uniqueId val="{00000001-11EE-4AB1-8669-84DC6E61659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90.34</c:v>
                </c:pt>
                <c:pt idx="2">
                  <c:v>89.58</c:v>
                </c:pt>
                <c:pt idx="3">
                  <c:v>91.01</c:v>
                </c:pt>
                <c:pt idx="4">
                  <c:v>89.54</c:v>
                </c:pt>
              </c:numCache>
            </c:numRef>
          </c:val>
          <c:extLst>
            <c:ext xmlns:c16="http://schemas.microsoft.com/office/drawing/2014/chart" uri="{C3380CC4-5D6E-409C-BE32-E72D297353CC}">
              <c16:uniqueId val="{00000000-0978-4578-A1FF-9E609BC13B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94.17</c:v>
                </c:pt>
                <c:pt idx="2">
                  <c:v>94.27</c:v>
                </c:pt>
                <c:pt idx="3">
                  <c:v>94.46</c:v>
                </c:pt>
                <c:pt idx="4">
                  <c:v>94.37</c:v>
                </c:pt>
              </c:numCache>
            </c:numRef>
          </c:val>
          <c:smooth val="0"/>
          <c:extLst>
            <c:ext xmlns:c16="http://schemas.microsoft.com/office/drawing/2014/chart" uri="{C3380CC4-5D6E-409C-BE32-E72D297353CC}">
              <c16:uniqueId val="{00000001-0978-4578-A1FF-9E609BC13B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89.58</c:v>
                </c:pt>
                <c:pt idx="2">
                  <c:v>90.35</c:v>
                </c:pt>
                <c:pt idx="3">
                  <c:v>89.42</c:v>
                </c:pt>
                <c:pt idx="4">
                  <c:v>94.13</c:v>
                </c:pt>
              </c:numCache>
            </c:numRef>
          </c:val>
          <c:extLst>
            <c:ext xmlns:c16="http://schemas.microsoft.com/office/drawing/2014/chart" uri="{C3380CC4-5D6E-409C-BE32-E72D297353CC}">
              <c16:uniqueId val="{00000000-C53A-40CA-BF9A-A1BD0C29DDF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106.67</c:v>
                </c:pt>
                <c:pt idx="2">
                  <c:v>106.9</c:v>
                </c:pt>
                <c:pt idx="3">
                  <c:v>106.74</c:v>
                </c:pt>
                <c:pt idx="4">
                  <c:v>106.65</c:v>
                </c:pt>
              </c:numCache>
            </c:numRef>
          </c:val>
          <c:smooth val="0"/>
          <c:extLst>
            <c:ext xmlns:c16="http://schemas.microsoft.com/office/drawing/2014/chart" uri="{C3380CC4-5D6E-409C-BE32-E72D297353CC}">
              <c16:uniqueId val="{00000001-C53A-40CA-BF9A-A1BD0C29DDF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5.59</c:v>
                </c:pt>
                <c:pt idx="2">
                  <c:v>10.89</c:v>
                </c:pt>
                <c:pt idx="3">
                  <c:v>15.53</c:v>
                </c:pt>
                <c:pt idx="4">
                  <c:v>19.02</c:v>
                </c:pt>
              </c:numCache>
            </c:numRef>
          </c:val>
          <c:extLst>
            <c:ext xmlns:c16="http://schemas.microsoft.com/office/drawing/2014/chart" uri="{C3380CC4-5D6E-409C-BE32-E72D297353CC}">
              <c16:uniqueId val="{00000000-0ED7-40FE-9F27-5728C34FA9B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23.25</c:v>
                </c:pt>
                <c:pt idx="2">
                  <c:v>25.2</c:v>
                </c:pt>
                <c:pt idx="3">
                  <c:v>27.42</c:v>
                </c:pt>
                <c:pt idx="4">
                  <c:v>30.01</c:v>
                </c:pt>
              </c:numCache>
            </c:numRef>
          </c:val>
          <c:smooth val="0"/>
          <c:extLst>
            <c:ext xmlns:c16="http://schemas.microsoft.com/office/drawing/2014/chart" uri="{C3380CC4-5D6E-409C-BE32-E72D297353CC}">
              <c16:uniqueId val="{00000001-0ED7-40FE-9F27-5728C34FA9B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5.88</c:v>
                </c:pt>
                <c:pt idx="2">
                  <c:v>6.22</c:v>
                </c:pt>
                <c:pt idx="3">
                  <c:v>8.65</c:v>
                </c:pt>
                <c:pt idx="4">
                  <c:v>8.1</c:v>
                </c:pt>
              </c:numCache>
            </c:numRef>
          </c:val>
          <c:extLst>
            <c:ext xmlns:c16="http://schemas.microsoft.com/office/drawing/2014/chart" uri="{C3380CC4-5D6E-409C-BE32-E72D297353CC}">
              <c16:uniqueId val="{00000000-EC12-48F3-BE37-232C0102BCD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1.06</c:v>
                </c:pt>
                <c:pt idx="2">
                  <c:v>2.02</c:v>
                </c:pt>
                <c:pt idx="3">
                  <c:v>2.67</c:v>
                </c:pt>
                <c:pt idx="4">
                  <c:v>3.43</c:v>
                </c:pt>
              </c:numCache>
            </c:numRef>
          </c:val>
          <c:smooth val="0"/>
          <c:extLst>
            <c:ext xmlns:c16="http://schemas.microsoft.com/office/drawing/2014/chart" uri="{C3380CC4-5D6E-409C-BE32-E72D297353CC}">
              <c16:uniqueId val="{00000001-EC12-48F3-BE37-232C0102BCD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23.33</c:v>
                </c:pt>
                <c:pt idx="2">
                  <c:v>41.58</c:v>
                </c:pt>
                <c:pt idx="3">
                  <c:v>60.56</c:v>
                </c:pt>
                <c:pt idx="4">
                  <c:v>69.930000000000007</c:v>
                </c:pt>
              </c:numCache>
            </c:numRef>
          </c:val>
          <c:extLst>
            <c:ext xmlns:c16="http://schemas.microsoft.com/office/drawing/2014/chart" uri="{C3380CC4-5D6E-409C-BE32-E72D297353CC}">
              <c16:uniqueId val="{00000000-608B-4CCA-B294-4C3A2EB7E5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3.68</c:v>
                </c:pt>
                <c:pt idx="2">
                  <c:v>5.3</c:v>
                </c:pt>
                <c:pt idx="3">
                  <c:v>6.49</c:v>
                </c:pt>
                <c:pt idx="4">
                  <c:v>6.74</c:v>
                </c:pt>
              </c:numCache>
            </c:numRef>
          </c:val>
          <c:smooth val="0"/>
          <c:extLst>
            <c:ext xmlns:c16="http://schemas.microsoft.com/office/drawing/2014/chart" uri="{C3380CC4-5D6E-409C-BE32-E72D297353CC}">
              <c16:uniqueId val="{00000001-608B-4CCA-B294-4C3A2EB7E5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42.93</c:v>
                </c:pt>
                <c:pt idx="2">
                  <c:v>31.04</c:v>
                </c:pt>
                <c:pt idx="3">
                  <c:v>42.21</c:v>
                </c:pt>
                <c:pt idx="4">
                  <c:v>47.85</c:v>
                </c:pt>
              </c:numCache>
            </c:numRef>
          </c:val>
          <c:extLst>
            <c:ext xmlns:c16="http://schemas.microsoft.com/office/drawing/2014/chart" uri="{C3380CC4-5D6E-409C-BE32-E72D297353CC}">
              <c16:uniqueId val="{00000000-8BCC-488E-A6AB-C2420C76674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67.86</c:v>
                </c:pt>
                <c:pt idx="2">
                  <c:v>72.92</c:v>
                </c:pt>
                <c:pt idx="3">
                  <c:v>81.19</c:v>
                </c:pt>
                <c:pt idx="4">
                  <c:v>85.86</c:v>
                </c:pt>
              </c:numCache>
            </c:numRef>
          </c:val>
          <c:smooth val="0"/>
          <c:extLst>
            <c:ext xmlns:c16="http://schemas.microsoft.com/office/drawing/2014/chart" uri="{C3380CC4-5D6E-409C-BE32-E72D297353CC}">
              <c16:uniqueId val="{00000001-8BCC-488E-A6AB-C2420C76674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823.66</c:v>
                </c:pt>
                <c:pt idx="2">
                  <c:v>803.67</c:v>
                </c:pt>
                <c:pt idx="3">
                  <c:v>798.23</c:v>
                </c:pt>
                <c:pt idx="4">
                  <c:v>773.59</c:v>
                </c:pt>
              </c:numCache>
            </c:numRef>
          </c:val>
          <c:extLst>
            <c:ext xmlns:c16="http://schemas.microsoft.com/office/drawing/2014/chart" uri="{C3380CC4-5D6E-409C-BE32-E72D297353CC}">
              <c16:uniqueId val="{00000000-0FF9-4FAE-A566-F425F37776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709.4</c:v>
                </c:pt>
                <c:pt idx="2">
                  <c:v>734.47</c:v>
                </c:pt>
                <c:pt idx="3">
                  <c:v>720.89</c:v>
                </c:pt>
                <c:pt idx="4">
                  <c:v>676.93</c:v>
                </c:pt>
              </c:numCache>
            </c:numRef>
          </c:val>
          <c:smooth val="0"/>
          <c:extLst>
            <c:ext xmlns:c16="http://schemas.microsoft.com/office/drawing/2014/chart" uri="{C3380CC4-5D6E-409C-BE32-E72D297353CC}">
              <c16:uniqueId val="{00000001-0FF9-4FAE-A566-F425F37776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81.66</c:v>
                </c:pt>
                <c:pt idx="2">
                  <c:v>84.67</c:v>
                </c:pt>
                <c:pt idx="3">
                  <c:v>84.19</c:v>
                </c:pt>
                <c:pt idx="4">
                  <c:v>87.98</c:v>
                </c:pt>
              </c:numCache>
            </c:numRef>
          </c:val>
          <c:extLst>
            <c:ext xmlns:c16="http://schemas.microsoft.com/office/drawing/2014/chart" uri="{C3380CC4-5D6E-409C-BE32-E72D297353CC}">
              <c16:uniqueId val="{00000000-C024-4B58-973D-9092E39EF6F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91.14</c:v>
                </c:pt>
                <c:pt idx="2">
                  <c:v>90.69</c:v>
                </c:pt>
                <c:pt idx="3">
                  <c:v>90.5</c:v>
                </c:pt>
                <c:pt idx="4">
                  <c:v>92.66</c:v>
                </c:pt>
              </c:numCache>
            </c:numRef>
          </c:val>
          <c:smooth val="0"/>
          <c:extLst>
            <c:ext xmlns:c16="http://schemas.microsoft.com/office/drawing/2014/chart" uri="{C3380CC4-5D6E-409C-BE32-E72D297353CC}">
              <c16:uniqueId val="{00000001-C024-4B58-973D-9092E39EF6F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121.83</c:v>
                </c:pt>
                <c:pt idx="2">
                  <c:v>117.01</c:v>
                </c:pt>
                <c:pt idx="3">
                  <c:v>120.41</c:v>
                </c:pt>
                <c:pt idx="4">
                  <c:v>116.11</c:v>
                </c:pt>
              </c:numCache>
            </c:numRef>
          </c:val>
          <c:extLst>
            <c:ext xmlns:c16="http://schemas.microsoft.com/office/drawing/2014/chart" uri="{C3380CC4-5D6E-409C-BE32-E72D297353CC}">
              <c16:uniqueId val="{00000000-0C82-4E73-8196-08178F4D1AF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0C82-4E73-8196-08178F4D1AF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別府市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Bc1</v>
      </c>
      <c r="X8" s="34"/>
      <c r="Y8" s="34"/>
      <c r="Z8" s="34"/>
      <c r="AA8" s="34"/>
      <c r="AB8" s="34"/>
      <c r="AC8" s="34"/>
      <c r="AD8" s="35" t="str">
        <f>データ!$M$6</f>
        <v>非設置</v>
      </c>
      <c r="AE8" s="35"/>
      <c r="AF8" s="35"/>
      <c r="AG8" s="35"/>
      <c r="AH8" s="35"/>
      <c r="AI8" s="35"/>
      <c r="AJ8" s="35"/>
      <c r="AK8" s="3"/>
      <c r="AL8" s="36">
        <f>データ!S6</f>
        <v>112926</v>
      </c>
      <c r="AM8" s="36"/>
      <c r="AN8" s="36"/>
      <c r="AO8" s="36"/>
      <c r="AP8" s="36"/>
      <c r="AQ8" s="36"/>
      <c r="AR8" s="36"/>
      <c r="AS8" s="36"/>
      <c r="AT8" s="37">
        <f>データ!T6</f>
        <v>125.34</v>
      </c>
      <c r="AU8" s="37"/>
      <c r="AV8" s="37"/>
      <c r="AW8" s="37"/>
      <c r="AX8" s="37"/>
      <c r="AY8" s="37"/>
      <c r="AZ8" s="37"/>
      <c r="BA8" s="37"/>
      <c r="BB8" s="37">
        <f>データ!U6</f>
        <v>900.96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60.01</v>
      </c>
      <c r="J10" s="37"/>
      <c r="K10" s="37"/>
      <c r="L10" s="37"/>
      <c r="M10" s="37"/>
      <c r="N10" s="37"/>
      <c r="O10" s="37"/>
      <c r="P10" s="37">
        <f>データ!P6</f>
        <v>69.38</v>
      </c>
      <c r="Q10" s="37"/>
      <c r="R10" s="37"/>
      <c r="S10" s="37"/>
      <c r="T10" s="37"/>
      <c r="U10" s="37"/>
      <c r="V10" s="37"/>
      <c r="W10" s="37">
        <f>データ!Q6</f>
        <v>70.69</v>
      </c>
      <c r="X10" s="37"/>
      <c r="Y10" s="37"/>
      <c r="Z10" s="37"/>
      <c r="AA10" s="37"/>
      <c r="AB10" s="37"/>
      <c r="AC10" s="37"/>
      <c r="AD10" s="36">
        <f>データ!R6</f>
        <v>2150</v>
      </c>
      <c r="AE10" s="36"/>
      <c r="AF10" s="36"/>
      <c r="AG10" s="36"/>
      <c r="AH10" s="36"/>
      <c r="AI10" s="36"/>
      <c r="AJ10" s="36"/>
      <c r="AK10" s="2"/>
      <c r="AL10" s="36">
        <f>データ!V6</f>
        <v>77711</v>
      </c>
      <c r="AM10" s="36"/>
      <c r="AN10" s="36"/>
      <c r="AO10" s="36"/>
      <c r="AP10" s="36"/>
      <c r="AQ10" s="36"/>
      <c r="AR10" s="36"/>
      <c r="AS10" s="36"/>
      <c r="AT10" s="37">
        <f>データ!W6</f>
        <v>13.68</v>
      </c>
      <c r="AU10" s="37"/>
      <c r="AV10" s="37"/>
      <c r="AW10" s="37"/>
      <c r="AX10" s="37"/>
      <c r="AY10" s="37"/>
      <c r="AZ10" s="37"/>
      <c r="BA10" s="37"/>
      <c r="BB10" s="37">
        <f>データ!X6</f>
        <v>5680.63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115</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15">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yM6RLsnKz5BLRzNsdapXQoBjIenv0iBI18n2GyifEj6J942Y05wtIWrHQ0PrgPjk6SxEQGjW2oMjclJE9JvTQ==" saltValue="NlkWFcpVsodGbIsrAHmnz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14" t="s">
        <v>55</v>
      </c>
      <c r="B4" s="16"/>
      <c r="C4" s="16"/>
      <c r="D4" s="16"/>
      <c r="E4" s="16"/>
      <c r="F4" s="16"/>
      <c r="G4" s="16"/>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442020</v>
      </c>
      <c r="D6" s="19">
        <f t="shared" si="3"/>
        <v>46</v>
      </c>
      <c r="E6" s="19">
        <f t="shared" si="3"/>
        <v>17</v>
      </c>
      <c r="F6" s="19">
        <f t="shared" si="3"/>
        <v>1</v>
      </c>
      <c r="G6" s="19">
        <f t="shared" si="3"/>
        <v>0</v>
      </c>
      <c r="H6" s="19" t="str">
        <f t="shared" si="3"/>
        <v>大分県　別府市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60.01</v>
      </c>
      <c r="P6" s="20">
        <f t="shared" si="3"/>
        <v>69.38</v>
      </c>
      <c r="Q6" s="20">
        <f t="shared" si="3"/>
        <v>70.69</v>
      </c>
      <c r="R6" s="20">
        <f t="shared" si="3"/>
        <v>2150</v>
      </c>
      <c r="S6" s="20">
        <f t="shared" si="3"/>
        <v>112926</v>
      </c>
      <c r="T6" s="20">
        <f t="shared" si="3"/>
        <v>125.34</v>
      </c>
      <c r="U6" s="20">
        <f t="shared" si="3"/>
        <v>900.96</v>
      </c>
      <c r="V6" s="20">
        <f t="shared" si="3"/>
        <v>77711</v>
      </c>
      <c r="W6" s="20">
        <f t="shared" si="3"/>
        <v>13.68</v>
      </c>
      <c r="X6" s="20">
        <f t="shared" si="3"/>
        <v>5680.63</v>
      </c>
      <c r="Y6" s="21" t="str">
        <f>IF(Y7="",NA(),Y7)</f>
        <v>-</v>
      </c>
      <c r="Z6" s="21">
        <f t="shared" ref="Z6:AH6" si="4">IF(Z7="",NA(),Z7)</f>
        <v>89.58</v>
      </c>
      <c r="AA6" s="21">
        <f t="shared" si="4"/>
        <v>90.35</v>
      </c>
      <c r="AB6" s="21">
        <f t="shared" si="4"/>
        <v>89.42</v>
      </c>
      <c r="AC6" s="21">
        <f t="shared" si="4"/>
        <v>94.13</v>
      </c>
      <c r="AD6" s="21" t="str">
        <f t="shared" si="4"/>
        <v>-</v>
      </c>
      <c r="AE6" s="21">
        <f t="shared" si="4"/>
        <v>106.67</v>
      </c>
      <c r="AF6" s="21">
        <f t="shared" si="4"/>
        <v>106.9</v>
      </c>
      <c r="AG6" s="21">
        <f t="shared" si="4"/>
        <v>106.74</v>
      </c>
      <c r="AH6" s="21">
        <f t="shared" si="4"/>
        <v>106.65</v>
      </c>
      <c r="AI6" s="20" t="str">
        <f>IF(AI7="","",IF(AI7="-","【-】","【"&amp;SUBSTITUTE(TEXT(AI7,"#,##0.00"),"-","△")&amp;"】"))</f>
        <v>【105.91】</v>
      </c>
      <c r="AJ6" s="21" t="str">
        <f>IF(AJ7="",NA(),AJ7)</f>
        <v>-</v>
      </c>
      <c r="AK6" s="21">
        <f t="shared" ref="AK6:AS6" si="5">IF(AK7="",NA(),AK7)</f>
        <v>23.33</v>
      </c>
      <c r="AL6" s="21">
        <f t="shared" si="5"/>
        <v>41.58</v>
      </c>
      <c r="AM6" s="21">
        <f t="shared" si="5"/>
        <v>60.56</v>
      </c>
      <c r="AN6" s="21">
        <f t="shared" si="5"/>
        <v>69.930000000000007</v>
      </c>
      <c r="AO6" s="21" t="str">
        <f t="shared" si="5"/>
        <v>-</v>
      </c>
      <c r="AP6" s="21">
        <f t="shared" si="5"/>
        <v>3.68</v>
      </c>
      <c r="AQ6" s="21">
        <f t="shared" si="5"/>
        <v>5.3</v>
      </c>
      <c r="AR6" s="21">
        <f t="shared" si="5"/>
        <v>6.49</v>
      </c>
      <c r="AS6" s="21">
        <f t="shared" si="5"/>
        <v>6.74</v>
      </c>
      <c r="AT6" s="20" t="str">
        <f>IF(AT7="","",IF(AT7="-","【-】","【"&amp;SUBSTITUTE(TEXT(AT7,"#,##0.00"),"-","△")&amp;"】"))</f>
        <v>【3.03】</v>
      </c>
      <c r="AU6" s="21" t="str">
        <f>IF(AU7="",NA(),AU7)</f>
        <v>-</v>
      </c>
      <c r="AV6" s="21">
        <f t="shared" ref="AV6:BD6" si="6">IF(AV7="",NA(),AV7)</f>
        <v>42.93</v>
      </c>
      <c r="AW6" s="21">
        <f t="shared" si="6"/>
        <v>31.04</v>
      </c>
      <c r="AX6" s="21">
        <f t="shared" si="6"/>
        <v>42.21</v>
      </c>
      <c r="AY6" s="21">
        <f t="shared" si="6"/>
        <v>47.85</v>
      </c>
      <c r="AZ6" s="21" t="str">
        <f t="shared" si="6"/>
        <v>-</v>
      </c>
      <c r="BA6" s="21">
        <f t="shared" si="6"/>
        <v>67.86</v>
      </c>
      <c r="BB6" s="21">
        <f t="shared" si="6"/>
        <v>72.92</v>
      </c>
      <c r="BC6" s="21">
        <f t="shared" si="6"/>
        <v>81.19</v>
      </c>
      <c r="BD6" s="21">
        <f t="shared" si="6"/>
        <v>85.86</v>
      </c>
      <c r="BE6" s="20" t="str">
        <f>IF(BE7="","",IF(BE7="-","【-】","【"&amp;SUBSTITUTE(TEXT(BE7,"#,##0.00"),"-","△")&amp;"】"))</f>
        <v>【78.43】</v>
      </c>
      <c r="BF6" s="21" t="str">
        <f>IF(BF7="",NA(),BF7)</f>
        <v>-</v>
      </c>
      <c r="BG6" s="21">
        <f t="shared" ref="BG6:BO6" si="7">IF(BG7="",NA(),BG7)</f>
        <v>823.66</v>
      </c>
      <c r="BH6" s="21">
        <f t="shared" si="7"/>
        <v>803.67</v>
      </c>
      <c r="BI6" s="21">
        <f t="shared" si="7"/>
        <v>798.23</v>
      </c>
      <c r="BJ6" s="21">
        <f t="shared" si="7"/>
        <v>773.59</v>
      </c>
      <c r="BK6" s="21" t="str">
        <f t="shared" si="7"/>
        <v>-</v>
      </c>
      <c r="BL6" s="21">
        <f t="shared" si="7"/>
        <v>709.4</v>
      </c>
      <c r="BM6" s="21">
        <f t="shared" si="7"/>
        <v>734.47</v>
      </c>
      <c r="BN6" s="21">
        <f t="shared" si="7"/>
        <v>720.89</v>
      </c>
      <c r="BO6" s="21">
        <f t="shared" si="7"/>
        <v>676.93</v>
      </c>
      <c r="BP6" s="20" t="str">
        <f>IF(BP7="","",IF(BP7="-","【-】","【"&amp;SUBSTITUTE(TEXT(BP7,"#,##0.00"),"-","△")&amp;"】"))</f>
        <v>【630.82】</v>
      </c>
      <c r="BQ6" s="21" t="str">
        <f>IF(BQ7="",NA(),BQ7)</f>
        <v>-</v>
      </c>
      <c r="BR6" s="21">
        <f t="shared" ref="BR6:BZ6" si="8">IF(BR7="",NA(),BR7)</f>
        <v>81.66</v>
      </c>
      <c r="BS6" s="21">
        <f t="shared" si="8"/>
        <v>84.67</v>
      </c>
      <c r="BT6" s="21">
        <f t="shared" si="8"/>
        <v>84.19</v>
      </c>
      <c r="BU6" s="21">
        <f t="shared" si="8"/>
        <v>87.98</v>
      </c>
      <c r="BV6" s="21" t="str">
        <f t="shared" si="8"/>
        <v>-</v>
      </c>
      <c r="BW6" s="21">
        <f t="shared" si="8"/>
        <v>91.14</v>
      </c>
      <c r="BX6" s="21">
        <f t="shared" si="8"/>
        <v>90.69</v>
      </c>
      <c r="BY6" s="21">
        <f t="shared" si="8"/>
        <v>90.5</v>
      </c>
      <c r="BZ6" s="21">
        <f t="shared" si="8"/>
        <v>92.66</v>
      </c>
      <c r="CA6" s="20" t="str">
        <f>IF(CA7="","",IF(CA7="-","【-】","【"&amp;SUBSTITUTE(TEXT(CA7,"#,##0.00"),"-","△")&amp;"】"))</f>
        <v>【97.81】</v>
      </c>
      <c r="CB6" s="21" t="str">
        <f>IF(CB7="",NA(),CB7)</f>
        <v>-</v>
      </c>
      <c r="CC6" s="21">
        <f t="shared" ref="CC6:CK6" si="9">IF(CC7="",NA(),CC7)</f>
        <v>121.83</v>
      </c>
      <c r="CD6" s="21">
        <f t="shared" si="9"/>
        <v>117.01</v>
      </c>
      <c r="CE6" s="21">
        <f t="shared" si="9"/>
        <v>120.41</v>
      </c>
      <c r="CF6" s="21">
        <f t="shared" si="9"/>
        <v>116.11</v>
      </c>
      <c r="CG6" s="21" t="str">
        <f t="shared" si="9"/>
        <v>-</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f t="shared" ref="CN6:CV6" si="10">IF(CN7="",NA(),CN7)</f>
        <v>56.2</v>
      </c>
      <c r="CO6" s="21">
        <f t="shared" si="10"/>
        <v>53.68</v>
      </c>
      <c r="CP6" s="21">
        <f t="shared" si="10"/>
        <v>53.19</v>
      </c>
      <c r="CQ6" s="21">
        <f t="shared" si="10"/>
        <v>54.42</v>
      </c>
      <c r="CR6" s="21" t="str">
        <f t="shared" si="10"/>
        <v>-</v>
      </c>
      <c r="CS6" s="21">
        <f t="shared" si="10"/>
        <v>60.78</v>
      </c>
      <c r="CT6" s="21">
        <f t="shared" si="10"/>
        <v>59.96</v>
      </c>
      <c r="CU6" s="21">
        <f t="shared" si="10"/>
        <v>59.9</v>
      </c>
      <c r="CV6" s="21">
        <f t="shared" si="10"/>
        <v>60.13</v>
      </c>
      <c r="CW6" s="20" t="str">
        <f>IF(CW7="","",IF(CW7="-","【-】","【"&amp;SUBSTITUTE(TEXT(CW7,"#,##0.00"),"-","△")&amp;"】"))</f>
        <v>【58.94】</v>
      </c>
      <c r="CX6" s="21" t="str">
        <f>IF(CX7="",NA(),CX7)</f>
        <v>-</v>
      </c>
      <c r="CY6" s="21">
        <f t="shared" ref="CY6:DG6" si="11">IF(CY7="",NA(),CY7)</f>
        <v>90.34</v>
      </c>
      <c r="CZ6" s="21">
        <f t="shared" si="11"/>
        <v>89.58</v>
      </c>
      <c r="DA6" s="21">
        <f t="shared" si="11"/>
        <v>91.01</v>
      </c>
      <c r="DB6" s="21">
        <f t="shared" si="11"/>
        <v>89.54</v>
      </c>
      <c r="DC6" s="21" t="str">
        <f t="shared" si="11"/>
        <v>-</v>
      </c>
      <c r="DD6" s="21">
        <f t="shared" si="11"/>
        <v>94.17</v>
      </c>
      <c r="DE6" s="21">
        <f t="shared" si="11"/>
        <v>94.27</v>
      </c>
      <c r="DF6" s="21">
        <f t="shared" si="11"/>
        <v>94.46</v>
      </c>
      <c r="DG6" s="21">
        <f t="shared" si="11"/>
        <v>94.37</v>
      </c>
      <c r="DH6" s="20" t="str">
        <f>IF(DH7="","",IF(DH7="-","【-】","【"&amp;SUBSTITUTE(TEXT(DH7,"#,##0.00"),"-","△")&amp;"】"))</f>
        <v>【95.91】</v>
      </c>
      <c r="DI6" s="21" t="str">
        <f>IF(DI7="",NA(),DI7)</f>
        <v>-</v>
      </c>
      <c r="DJ6" s="21">
        <f t="shared" ref="DJ6:DR6" si="12">IF(DJ7="",NA(),DJ7)</f>
        <v>5.59</v>
      </c>
      <c r="DK6" s="21">
        <f t="shared" si="12"/>
        <v>10.89</v>
      </c>
      <c r="DL6" s="21">
        <f t="shared" si="12"/>
        <v>15.53</v>
      </c>
      <c r="DM6" s="21">
        <f t="shared" si="12"/>
        <v>19.02</v>
      </c>
      <c r="DN6" s="21" t="str">
        <f t="shared" si="12"/>
        <v>-</v>
      </c>
      <c r="DO6" s="21">
        <f t="shared" si="12"/>
        <v>23.25</v>
      </c>
      <c r="DP6" s="21">
        <f t="shared" si="12"/>
        <v>25.2</v>
      </c>
      <c r="DQ6" s="21">
        <f t="shared" si="12"/>
        <v>27.42</v>
      </c>
      <c r="DR6" s="21">
        <f t="shared" si="12"/>
        <v>30.01</v>
      </c>
      <c r="DS6" s="20" t="str">
        <f>IF(DS7="","",IF(DS7="-","【-】","【"&amp;SUBSTITUTE(TEXT(DS7,"#,##0.00"),"-","△")&amp;"】"))</f>
        <v>【41.09】</v>
      </c>
      <c r="DT6" s="21" t="str">
        <f>IF(DT7="",NA(),DT7)</f>
        <v>-</v>
      </c>
      <c r="DU6" s="21">
        <f t="shared" ref="DU6:EC6" si="13">IF(DU7="",NA(),DU7)</f>
        <v>5.88</v>
      </c>
      <c r="DV6" s="21">
        <f t="shared" si="13"/>
        <v>6.22</v>
      </c>
      <c r="DW6" s="21">
        <f t="shared" si="13"/>
        <v>8.65</v>
      </c>
      <c r="DX6" s="21">
        <f t="shared" si="13"/>
        <v>8.1</v>
      </c>
      <c r="DY6" s="21" t="str">
        <f t="shared" si="13"/>
        <v>-</v>
      </c>
      <c r="DZ6" s="21">
        <f t="shared" si="13"/>
        <v>1.06</v>
      </c>
      <c r="EA6" s="21">
        <f t="shared" si="13"/>
        <v>2.02</v>
      </c>
      <c r="EB6" s="21">
        <f t="shared" si="13"/>
        <v>2.67</v>
      </c>
      <c r="EC6" s="21">
        <f t="shared" si="13"/>
        <v>3.43</v>
      </c>
      <c r="ED6" s="20" t="str">
        <f>IF(ED7="","",IF(ED7="-","【-】","【"&amp;SUBSTITUTE(TEXT(ED7,"#,##0.00"),"-","△")&amp;"】"))</f>
        <v>【8.68】</v>
      </c>
      <c r="EE6" s="21" t="str">
        <f>IF(EE7="",NA(),EE7)</f>
        <v>-</v>
      </c>
      <c r="EF6" s="21">
        <f t="shared" ref="EF6:EN6" si="14">IF(EF7="",NA(),EF7)</f>
        <v>0.15</v>
      </c>
      <c r="EG6" s="21">
        <f t="shared" si="14"/>
        <v>0.19</v>
      </c>
      <c r="EH6" s="21">
        <f t="shared" si="14"/>
        <v>0.39</v>
      </c>
      <c r="EI6" s="21">
        <f t="shared" si="14"/>
        <v>0.04</v>
      </c>
      <c r="EJ6" s="21" t="str">
        <f t="shared" si="14"/>
        <v>-</v>
      </c>
      <c r="EK6" s="21">
        <f t="shared" si="14"/>
        <v>0.08</v>
      </c>
      <c r="EL6" s="21">
        <f t="shared" si="14"/>
        <v>0.24</v>
      </c>
      <c r="EM6" s="21">
        <f t="shared" si="14"/>
        <v>0.14000000000000001</v>
      </c>
      <c r="EN6" s="21">
        <f t="shared" si="14"/>
        <v>0.06</v>
      </c>
      <c r="EO6" s="20" t="str">
        <f>IF(EO7="","",IF(EO7="-","【-】","【"&amp;SUBSTITUTE(TEXT(EO7,"#,##0.00"),"-","△")&amp;"】"))</f>
        <v>【0.22】</v>
      </c>
    </row>
    <row r="7" spans="1:148" s="22" customFormat="1" x14ac:dyDescent="0.15">
      <c r="A7" s="14"/>
      <c r="B7" s="23">
        <v>2023</v>
      </c>
      <c r="C7" s="23">
        <v>442020</v>
      </c>
      <c r="D7" s="23">
        <v>46</v>
      </c>
      <c r="E7" s="23">
        <v>17</v>
      </c>
      <c r="F7" s="23">
        <v>1</v>
      </c>
      <c r="G7" s="23">
        <v>0</v>
      </c>
      <c r="H7" s="23" t="s">
        <v>96</v>
      </c>
      <c r="I7" s="23" t="s">
        <v>97</v>
      </c>
      <c r="J7" s="23" t="s">
        <v>98</v>
      </c>
      <c r="K7" s="23" t="s">
        <v>99</v>
      </c>
      <c r="L7" s="23" t="s">
        <v>100</v>
      </c>
      <c r="M7" s="23" t="s">
        <v>101</v>
      </c>
      <c r="N7" s="24" t="s">
        <v>102</v>
      </c>
      <c r="O7" s="24">
        <v>60.01</v>
      </c>
      <c r="P7" s="24">
        <v>69.38</v>
      </c>
      <c r="Q7" s="24">
        <v>70.69</v>
      </c>
      <c r="R7" s="24">
        <v>2150</v>
      </c>
      <c r="S7" s="24">
        <v>112926</v>
      </c>
      <c r="T7" s="24">
        <v>125.34</v>
      </c>
      <c r="U7" s="24">
        <v>900.96</v>
      </c>
      <c r="V7" s="24">
        <v>77711</v>
      </c>
      <c r="W7" s="24">
        <v>13.68</v>
      </c>
      <c r="X7" s="24">
        <v>5680.63</v>
      </c>
      <c r="Y7" s="24" t="s">
        <v>102</v>
      </c>
      <c r="Z7" s="24">
        <v>89.58</v>
      </c>
      <c r="AA7" s="24">
        <v>90.35</v>
      </c>
      <c r="AB7" s="24">
        <v>89.42</v>
      </c>
      <c r="AC7" s="24">
        <v>94.13</v>
      </c>
      <c r="AD7" s="24" t="s">
        <v>102</v>
      </c>
      <c r="AE7" s="24">
        <v>106.67</v>
      </c>
      <c r="AF7" s="24">
        <v>106.9</v>
      </c>
      <c r="AG7" s="24">
        <v>106.74</v>
      </c>
      <c r="AH7" s="24">
        <v>106.65</v>
      </c>
      <c r="AI7" s="24">
        <v>105.91</v>
      </c>
      <c r="AJ7" s="24" t="s">
        <v>102</v>
      </c>
      <c r="AK7" s="24">
        <v>23.33</v>
      </c>
      <c r="AL7" s="24">
        <v>41.58</v>
      </c>
      <c r="AM7" s="24">
        <v>60.56</v>
      </c>
      <c r="AN7" s="24">
        <v>69.930000000000007</v>
      </c>
      <c r="AO7" s="24" t="s">
        <v>102</v>
      </c>
      <c r="AP7" s="24">
        <v>3.68</v>
      </c>
      <c r="AQ7" s="24">
        <v>5.3</v>
      </c>
      <c r="AR7" s="24">
        <v>6.49</v>
      </c>
      <c r="AS7" s="24">
        <v>6.74</v>
      </c>
      <c r="AT7" s="24">
        <v>3.03</v>
      </c>
      <c r="AU7" s="24" t="s">
        <v>102</v>
      </c>
      <c r="AV7" s="24">
        <v>42.93</v>
      </c>
      <c r="AW7" s="24">
        <v>31.04</v>
      </c>
      <c r="AX7" s="24">
        <v>42.21</v>
      </c>
      <c r="AY7" s="24">
        <v>47.85</v>
      </c>
      <c r="AZ7" s="24" t="s">
        <v>102</v>
      </c>
      <c r="BA7" s="24">
        <v>67.86</v>
      </c>
      <c r="BB7" s="24">
        <v>72.92</v>
      </c>
      <c r="BC7" s="24">
        <v>81.19</v>
      </c>
      <c r="BD7" s="24">
        <v>85.86</v>
      </c>
      <c r="BE7" s="24">
        <v>78.430000000000007</v>
      </c>
      <c r="BF7" s="24" t="s">
        <v>102</v>
      </c>
      <c r="BG7" s="24">
        <v>823.66</v>
      </c>
      <c r="BH7" s="24">
        <v>803.67</v>
      </c>
      <c r="BI7" s="24">
        <v>798.23</v>
      </c>
      <c r="BJ7" s="24">
        <v>773.59</v>
      </c>
      <c r="BK7" s="24" t="s">
        <v>102</v>
      </c>
      <c r="BL7" s="24">
        <v>709.4</v>
      </c>
      <c r="BM7" s="24">
        <v>734.47</v>
      </c>
      <c r="BN7" s="24">
        <v>720.89</v>
      </c>
      <c r="BO7" s="24">
        <v>676.93</v>
      </c>
      <c r="BP7" s="24">
        <v>630.82000000000005</v>
      </c>
      <c r="BQ7" s="24" t="s">
        <v>102</v>
      </c>
      <c r="BR7" s="24">
        <v>81.66</v>
      </c>
      <c r="BS7" s="24">
        <v>84.67</v>
      </c>
      <c r="BT7" s="24">
        <v>84.19</v>
      </c>
      <c r="BU7" s="24">
        <v>87.98</v>
      </c>
      <c r="BV7" s="24" t="s">
        <v>102</v>
      </c>
      <c r="BW7" s="24">
        <v>91.14</v>
      </c>
      <c r="BX7" s="24">
        <v>90.69</v>
      </c>
      <c r="BY7" s="24">
        <v>90.5</v>
      </c>
      <c r="BZ7" s="24">
        <v>92.66</v>
      </c>
      <c r="CA7" s="24">
        <v>97.81</v>
      </c>
      <c r="CB7" s="24" t="s">
        <v>102</v>
      </c>
      <c r="CC7" s="24">
        <v>121.83</v>
      </c>
      <c r="CD7" s="24">
        <v>117.01</v>
      </c>
      <c r="CE7" s="24">
        <v>120.41</v>
      </c>
      <c r="CF7" s="24">
        <v>116.11</v>
      </c>
      <c r="CG7" s="24" t="s">
        <v>102</v>
      </c>
      <c r="CH7" s="24">
        <v>136.86000000000001</v>
      </c>
      <c r="CI7" s="24">
        <v>138.52000000000001</v>
      </c>
      <c r="CJ7" s="24">
        <v>138.66999999999999</v>
      </c>
      <c r="CK7" s="24">
        <v>139.12</v>
      </c>
      <c r="CL7" s="24">
        <v>138.75</v>
      </c>
      <c r="CM7" s="24" t="s">
        <v>102</v>
      </c>
      <c r="CN7" s="24">
        <v>56.2</v>
      </c>
      <c r="CO7" s="24">
        <v>53.68</v>
      </c>
      <c r="CP7" s="24">
        <v>53.19</v>
      </c>
      <c r="CQ7" s="24">
        <v>54.42</v>
      </c>
      <c r="CR7" s="24" t="s">
        <v>102</v>
      </c>
      <c r="CS7" s="24">
        <v>60.78</v>
      </c>
      <c r="CT7" s="24">
        <v>59.96</v>
      </c>
      <c r="CU7" s="24">
        <v>59.9</v>
      </c>
      <c r="CV7" s="24">
        <v>60.13</v>
      </c>
      <c r="CW7" s="24">
        <v>58.94</v>
      </c>
      <c r="CX7" s="24" t="s">
        <v>102</v>
      </c>
      <c r="CY7" s="24">
        <v>90.34</v>
      </c>
      <c r="CZ7" s="24">
        <v>89.58</v>
      </c>
      <c r="DA7" s="24">
        <v>91.01</v>
      </c>
      <c r="DB7" s="24">
        <v>89.54</v>
      </c>
      <c r="DC7" s="24" t="s">
        <v>102</v>
      </c>
      <c r="DD7" s="24">
        <v>94.17</v>
      </c>
      <c r="DE7" s="24">
        <v>94.27</v>
      </c>
      <c r="DF7" s="24">
        <v>94.46</v>
      </c>
      <c r="DG7" s="24">
        <v>94.37</v>
      </c>
      <c r="DH7" s="24">
        <v>95.91</v>
      </c>
      <c r="DI7" s="24" t="s">
        <v>102</v>
      </c>
      <c r="DJ7" s="24">
        <v>5.59</v>
      </c>
      <c r="DK7" s="24">
        <v>10.89</v>
      </c>
      <c r="DL7" s="24">
        <v>15.53</v>
      </c>
      <c r="DM7" s="24">
        <v>19.02</v>
      </c>
      <c r="DN7" s="24" t="s">
        <v>102</v>
      </c>
      <c r="DO7" s="24">
        <v>23.25</v>
      </c>
      <c r="DP7" s="24">
        <v>25.2</v>
      </c>
      <c r="DQ7" s="24">
        <v>27.42</v>
      </c>
      <c r="DR7" s="24">
        <v>30.01</v>
      </c>
      <c r="DS7" s="24">
        <v>41.09</v>
      </c>
      <c r="DT7" s="24" t="s">
        <v>102</v>
      </c>
      <c r="DU7" s="24">
        <v>5.88</v>
      </c>
      <c r="DV7" s="24">
        <v>6.22</v>
      </c>
      <c r="DW7" s="24">
        <v>8.65</v>
      </c>
      <c r="DX7" s="24">
        <v>8.1</v>
      </c>
      <c r="DY7" s="24" t="s">
        <v>102</v>
      </c>
      <c r="DZ7" s="24">
        <v>1.06</v>
      </c>
      <c r="EA7" s="24">
        <v>2.02</v>
      </c>
      <c r="EB7" s="24">
        <v>2.67</v>
      </c>
      <c r="EC7" s="24">
        <v>3.43</v>
      </c>
      <c r="ED7" s="24">
        <v>8.68</v>
      </c>
      <c r="EE7" s="24" t="s">
        <v>102</v>
      </c>
      <c r="EF7" s="24">
        <v>0.15</v>
      </c>
      <c r="EG7" s="24">
        <v>0.19</v>
      </c>
      <c r="EH7" s="24">
        <v>0.39</v>
      </c>
      <c r="EI7" s="24">
        <v>0.04</v>
      </c>
      <c r="EJ7" s="24" t="s">
        <v>102</v>
      </c>
      <c r="EK7" s="24">
        <v>0.08</v>
      </c>
      <c r="EL7" s="24">
        <v>0.24</v>
      </c>
      <c r="EM7" s="24">
        <v>0.14000000000000001</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2025-01-24T07:07:25Z</dcterms:created>
  <dcterms:modified xsi:type="dcterms:W3CDTF">2025-02-17T07:29:10Z</dcterms:modified>
  <cp:category/>
</cp:coreProperties>
</file>