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3 中津市\"/>
    </mc:Choice>
  </mc:AlternateContent>
  <xr:revisionPtr revIDLastSave="0" documentId="13_ncr:1_{0B375783-94B9-4D5C-8DD5-09FAFE30706D}" xr6:coauthVersionLast="47" xr6:coauthVersionMax="47" xr10:uidLastSave="{00000000-0000-0000-0000-000000000000}"/>
  <workbookProtection workbookAlgorithmName="SHA-512" workbookHashValue="mzgHBedeEkob4ZB5sJMsXZ02ZZ8N6OWpkq89/RWJZ+rwd6+jnnbnxZ6BHRHqjhubllyNQsrWQ3UH1kemICkXmw==" workbookSaltValue="I7a3xDTyoLKcuORoJT1Uew==" workbookSpinCount="100000" lockStructure="1"/>
  <bookViews>
    <workbookView xWindow="1290" yWindow="960" windowWidth="23925"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I10"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<sst xmlns="http://schemas.openxmlformats.org/spreadsheetml/2006/main" count="320" uniqueCount="116">
  <si>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</si>
  <si>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</si>
  <si>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</si>
  <si>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</si>
  <si>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</si>
  <si>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</si>
  <si>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</si>
  <si>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</si>
  <si>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</si>
  <si>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</si>
  <si>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</si>
  <si>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</si>
  <si>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</si>
  <si>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</si>
  <si>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</si>
  <si>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</si>
  <si>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</si>
  <si>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</si>
  <si>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</si>
  <si>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</si>
  <si>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</si>
  <si>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</si>
  <si>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</si>
  <si>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</si>
  <si>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</si>
  <si>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</si>
  <si>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</si>
  <si>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</si>
  <si>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</si>
  <si>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</si>
  <si>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</si>
  <si>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</si>
  <si>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</si>
  <si>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</si>
  <si>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</si>
  <si>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</si>
  <si>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</si>
  <si>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</si>
  <si>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</si>
  <si>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</si>
  <si>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</si>
  <si>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</si>
  <si>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</si>
  <si>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</si>
  <si>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</si>
  <si>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</si>
  <si>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</si>
  <si>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</si>
  <si>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</si>
  <si>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</si>
  <si>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</si>
  <si>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</si>
  <si>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</si>
  <si>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</si>
  <si>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</si>
  <si>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</si>
  <si>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</si>
  <si>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</si>
  <si>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</si>
  <si>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</si>
  <si>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</si>
  <si>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</si>
  <si>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</si>
  <si>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</si>
  <si>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</si>
  <si>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</si>
  <si>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</si>
  <si>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</si>
  <si>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</si>
  <si>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</si>
  <si>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</si>
  <si>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</si>
  <si>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</si>
  <si>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</si>
  <si>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</si>
  <si>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</si>
  <si>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</si>
  <si>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</si>
  <si>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</si>
  <si>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</si>
  <si>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</si>
  <si>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</si>
  <si>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</si>
  <si>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</si>
  <si>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</si>
  <si>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</si>
  <si>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</si>
  <si>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</si>
  <si>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</si>
  <si>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</si>
  <si>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</si>
  <si>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</si>
  <si>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</si>
  <si>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</si>
  <si>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</si>
  <si>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</si>
  <si>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</si>
  <si>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</si>
  <si>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</si>
  <si>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</si>
  <si>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</si>
  <si>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</si>
  <si>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</si>
  <si>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</si>
  <si>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</si>
  <si>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</si>
  <si>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</si>
  <si>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</si>
  <si>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</si>
  <si>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</si>
  <si>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</si>
  <si>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</si>
  <si>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</si>
  <si>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①『経常収支比率』・・・経常費用が経常収益でどの程度賄われているかを示す指標。維持管理費が安価に済んでいるため100％を上回っているが、今後もさらなる使用料収入の確保に努める必要がある。
②『累積欠損金比率』・・・累積欠損金は発生しておらず、0%のため問題はない。
③『流動比率』・・・短期的な債務に対する支払い能力を示す指標であり、100％を下回っているため、投資規模の適正化が必要な状況である。
④『企業債残高対事業規模比率』・・・使用料収入に対する企業債残高の割合であり、企業債残高の規模を表す指標。企業債の償還に要する資金を一部一般会計が負担しているため類似団体平均値よりも低い数値となっている。
⑤『経費回収率』・・・使用料で回収すべき経費を、どの程度使用料で賄えているかを表した指標。維持管理費が安価で済んでいるため、類似団体の平均を大きく上回っている。
⑥『汚水処理原価』・・・有収水量1ｍ3あたりの汚水処理に要した費用であり、汚水資本費・汚水維持管理費の両方を含めた汚水処理に係るコストを表した指標。類似団体と比べても低いが、今後も維持管理費の削減等の経営改善が必要である。
⑦『施設利用率』・・・処理場の処理能力に対する汚水量の割合で、施設の利用状況を判断する指標。当市の小規模排水事業については処理場を有していないため数値が算出されない。
⑧『水洗化率』・・・処理区域内で水洗便所を設置して汚水処理している人口の割合を表した指標。水洗化率は100％であり、今後も維持していく必要がある。</t>
    <phoneticPr fontId="4"/>
  </si>
  <si>
    <t>①『有形固定資産減価償却率』・・・有形固定資産のうち償却対象資産の減価償却がどの程度進んでいるかを表す指標。公営企業会計に移行して１年目であり、減価償却の累計が少ないため、当該指標の率も低くなっている。しかし、年々増加が見込まれるため、適切な施設の更新の財源確保や計画を立てる必要がある。
②『管渠老朽化率』・・・法定耐用年数を超えた管渠延長の割合を表した指標。供用開始から25年経過しているが、耐用年数50年には達していないため、数値が0となっている。
③『管渠改善率』・・・当該年度に更新した管渠延長の割合を表した指標。管渠の更新をまだ実施していないため0％である。供用開始から25年経過しており、耐用年数50年には達していないが、今後は将来的な経営に与える影響を考慮しながら老朽化対策について検討する必要がある。</t>
    <rPh sb="2" eb="4">
      <t>ユウケイ</t>
    </rPh>
    <rPh sb="4" eb="8">
      <t>コテイシサン</t>
    </rPh>
    <rPh sb="8" eb="10">
      <t>ゲンカ</t>
    </rPh>
    <rPh sb="10" eb="13">
      <t>ショウキャクリツ</t>
    </rPh>
    <rPh sb="17" eb="19">
      <t>ユウケイ</t>
    </rPh>
    <rPh sb="19" eb="23">
      <t>コテイシサン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8">
      <t>コウエイキギョウ</t>
    </rPh>
    <rPh sb="58" eb="60">
      <t>カイケイ</t>
    </rPh>
    <rPh sb="61" eb="63">
      <t>イコウ</t>
    </rPh>
    <rPh sb="66" eb="68">
      <t>ネンメ</t>
    </rPh>
    <rPh sb="72" eb="76">
      <t>ゲンカショウキャク</t>
    </rPh>
    <rPh sb="77" eb="79">
      <t>ルイケイ</t>
    </rPh>
    <rPh sb="80" eb="81">
      <t>スク</t>
    </rPh>
    <rPh sb="86" eb="88">
      <t>トウガイ</t>
    </rPh>
    <rPh sb="88" eb="90">
      <t>シヒョウ</t>
    </rPh>
    <rPh sb="91" eb="92">
      <t>リツ</t>
    </rPh>
    <rPh sb="93" eb="94">
      <t>ヒク</t>
    </rPh>
    <rPh sb="105" eb="107">
      <t>ネンネン</t>
    </rPh>
    <rPh sb="107" eb="109">
      <t>ゾウカ</t>
    </rPh>
    <rPh sb="110" eb="112">
      <t>ミコ</t>
    </rPh>
    <rPh sb="118" eb="120">
      <t>テキセツ</t>
    </rPh>
    <rPh sb="121" eb="123">
      <t>シセツ</t>
    </rPh>
    <rPh sb="124" eb="126">
      <t>コウシン</t>
    </rPh>
    <rPh sb="127" eb="129">
      <t>ザイゲン</t>
    </rPh>
    <rPh sb="129" eb="131">
      <t>カクホ</t>
    </rPh>
    <rPh sb="132" eb="134">
      <t>ケイカク</t>
    </rPh>
    <rPh sb="135" eb="136">
      <t>タ</t>
    </rPh>
    <rPh sb="138" eb="140">
      <t>ヒツヨウ</t>
    </rPh>
    <rPh sb="147" eb="149">
      <t>カンキョ</t>
    </rPh>
    <rPh sb="149" eb="152">
      <t>ロウキュウカ</t>
    </rPh>
    <rPh sb="152" eb="153">
      <t>リツ</t>
    </rPh>
    <rPh sb="157" eb="159">
      <t>ホウテイ</t>
    </rPh>
    <rPh sb="159" eb="161">
      <t>タイヨウ</t>
    </rPh>
    <rPh sb="161" eb="163">
      <t>ネンスウ</t>
    </rPh>
    <rPh sb="164" eb="165">
      <t>コ</t>
    </rPh>
    <rPh sb="167" eb="169">
      <t>カンキョ</t>
    </rPh>
    <rPh sb="169" eb="171">
      <t>エンチョウ</t>
    </rPh>
    <rPh sb="172" eb="174">
      <t>ワリアイ</t>
    </rPh>
    <rPh sb="175" eb="176">
      <t>アラワ</t>
    </rPh>
    <rPh sb="178" eb="180">
      <t>シヒョウ</t>
    </rPh>
    <rPh sb="216" eb="218">
      <t>スウチ</t>
    </rPh>
    <rPh sb="230" eb="232">
      <t>カンキョ</t>
    </rPh>
    <rPh sb="232" eb="235">
      <t>カイゼンリツ</t>
    </rPh>
    <phoneticPr fontId="4"/>
  </si>
  <si>
    <t>類似団体と比較すると、経常収支比率・経費回収率が類似団体と比べ大きく上回っているため今後もこの状況を維持していく必要がある。小規模集合排水事業は経営状況を的確に把握し、事業・サービスを将来にわたって持続的に提供していくために令和5年度から公営企業会計に移行した。今後も国の動向に注視し、県・近隣市町村等との情報共有及び連携を図りながら、経営戦略に基づき将来を見据えた持続可能で効率的な事業運営を行っていく方針である。</t>
    <rPh sb="11" eb="15">
      <t>ケイジョウシュウシ</t>
    </rPh>
    <rPh sb="15" eb="17">
      <t>ヒリツ</t>
    </rPh>
    <rPh sb="18" eb="20">
      <t>ケイヒ</t>
    </rPh>
    <rPh sb="20" eb="23">
      <t>カイシュウリツ</t>
    </rPh>
    <rPh sb="24" eb="28">
      <t>ルイジダンタイ</t>
    </rPh>
    <rPh sb="29" eb="30">
      <t>クラ</t>
    </rPh>
    <rPh sb="31" eb="32">
      <t>オオ</t>
    </rPh>
    <rPh sb="34" eb="36">
      <t>ウワマワ</t>
    </rPh>
    <rPh sb="42" eb="44">
      <t>コンゴ</t>
    </rPh>
    <rPh sb="47" eb="49">
      <t>ジョウキョウ</t>
    </rPh>
    <rPh sb="50" eb="52">
      <t>イジ</t>
    </rPh>
    <rPh sb="56" eb="58">
      <t>ヒツヨウ</t>
    </rPh>
    <rPh sb="62" eb="65">
      <t>ショウキボ</t>
    </rPh>
    <rPh sb="65" eb="67">
      <t>シュウゴウ</t>
    </rPh>
    <rPh sb="67" eb="69">
      <t>ハイスイ</t>
    </rPh>
    <rPh sb="112" eb="11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</si>
</sst>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43-45AB-BB45-099E0724AC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043-45AB-BB45-099E0724AC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9-4DA2-B6B6-05B8FDA6E6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32.979999999999997</c:v>
                </c:pt>
              </c:numCache>
            </c:numRef>
          </c:val>
          <c:smooth val="0"/>
          <c:extLst>
            <c:ext xmlns:c16="http://schemas.microsoft.com/office/drawing/2014/chart" uri="{C3380CC4-5D6E-409C-BE32-E72D297353CC}">
              <c16:uniqueId val="{00000001-C929-4DA2-B6B6-05B8FDA6E6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2A0-4E86-BF2C-B2A9FC1707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89.95</c:v>
                </c:pt>
              </c:numCache>
            </c:numRef>
          </c:val>
          <c:smooth val="0"/>
          <c:extLst>
            <c:ext xmlns:c16="http://schemas.microsoft.com/office/drawing/2014/chart" uri="{C3380CC4-5D6E-409C-BE32-E72D297353CC}">
              <c16:uniqueId val="{00000001-92A0-4E86-BF2C-B2A9FC1707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211.01</c:v>
                </c:pt>
              </c:numCache>
            </c:numRef>
          </c:val>
          <c:extLst>
            <c:ext xmlns:c16="http://schemas.microsoft.com/office/drawing/2014/chart" uri="{C3380CC4-5D6E-409C-BE32-E72D297353CC}">
              <c16:uniqueId val="{00000000-2112-4926-BF9F-2419448993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109.38</c:v>
                </c:pt>
              </c:numCache>
            </c:numRef>
          </c:val>
          <c:smooth val="0"/>
          <c:extLst>
            <c:ext xmlns:c16="http://schemas.microsoft.com/office/drawing/2014/chart" uri="{C3380CC4-5D6E-409C-BE32-E72D297353CC}">
              <c16:uniqueId val="{00000001-2112-4926-BF9F-2419448993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B936-427E-9D73-B1CE06AE613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36.090000000000003</c:v>
                </c:pt>
              </c:numCache>
            </c:numRef>
          </c:val>
          <c:smooth val="0"/>
          <c:extLst>
            <c:ext xmlns:c16="http://schemas.microsoft.com/office/drawing/2014/chart" uri="{C3380CC4-5D6E-409C-BE32-E72D297353CC}">
              <c16:uniqueId val="{00000001-B936-427E-9D73-B1CE06AE613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E5-46B4-B163-130F543BED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FE5-46B4-B163-130F543BED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96-4C51-8A52-DC1700A1C4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641.13</c:v>
                </c:pt>
              </c:numCache>
            </c:numRef>
          </c:val>
          <c:smooth val="0"/>
          <c:extLst>
            <c:ext xmlns:c16="http://schemas.microsoft.com/office/drawing/2014/chart" uri="{C3380CC4-5D6E-409C-BE32-E72D297353CC}">
              <c16:uniqueId val="{00000001-4E96-4C51-8A52-DC1700A1C4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56.56</c:v>
                </c:pt>
              </c:numCache>
            </c:numRef>
          </c:val>
          <c:extLst>
            <c:ext xmlns:c16="http://schemas.microsoft.com/office/drawing/2014/chart" uri="{C3380CC4-5D6E-409C-BE32-E72D297353CC}">
              <c16:uniqueId val="{00000000-CC6A-457A-B484-48DACB3332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90.92</c:v>
                </c:pt>
              </c:numCache>
            </c:numRef>
          </c:val>
          <c:smooth val="0"/>
          <c:extLst>
            <c:ext xmlns:c16="http://schemas.microsoft.com/office/drawing/2014/chart" uri="{C3380CC4-5D6E-409C-BE32-E72D297353CC}">
              <c16:uniqueId val="{00000001-CC6A-457A-B484-48DACB3332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231.71</c:v>
                </c:pt>
              </c:numCache>
            </c:numRef>
          </c:val>
          <c:extLst>
            <c:ext xmlns:c16="http://schemas.microsoft.com/office/drawing/2014/chart" uri="{C3380CC4-5D6E-409C-BE32-E72D297353CC}">
              <c16:uniqueId val="{00000000-A656-4F51-A0A4-2337930194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1312.67</c:v>
                </c:pt>
              </c:numCache>
            </c:numRef>
          </c:val>
          <c:smooth val="0"/>
          <c:extLst>
            <c:ext xmlns:c16="http://schemas.microsoft.com/office/drawing/2014/chart" uri="{C3380CC4-5D6E-409C-BE32-E72D297353CC}">
              <c16:uniqueId val="{00000001-A656-4F51-A0A4-2337930194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233.77</c:v>
                </c:pt>
              </c:numCache>
            </c:numRef>
          </c:val>
          <c:extLst>
            <c:ext xmlns:c16="http://schemas.microsoft.com/office/drawing/2014/chart" uri="{C3380CC4-5D6E-409C-BE32-E72D297353CC}">
              <c16:uniqueId val="{00000000-F711-4CC2-B6D3-40D6243148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34.44</c:v>
                </c:pt>
              </c:numCache>
            </c:numRef>
          </c:val>
          <c:smooth val="0"/>
          <c:extLst>
            <c:ext xmlns:c16="http://schemas.microsoft.com/office/drawing/2014/chart" uri="{C3380CC4-5D6E-409C-BE32-E72D297353CC}">
              <c16:uniqueId val="{00000001-F711-4CC2-B6D3-40D6243148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58.35</c:v>
                </c:pt>
              </c:numCache>
            </c:numRef>
          </c:val>
          <c:extLst>
            <c:ext xmlns:c16="http://schemas.microsoft.com/office/drawing/2014/chart" uri="{C3380CC4-5D6E-409C-BE32-E72D297353CC}">
              <c16:uniqueId val="{00000000-0542-4265-ADC3-0C8749B161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541.80999999999995</c:v>
                </c:pt>
              </c:numCache>
            </c:numRef>
          </c:val>
          <c:smooth val="0"/>
          <c:extLst>
            <c:ext xmlns:c16="http://schemas.microsoft.com/office/drawing/2014/chart" uri="{C3380CC4-5D6E-409C-BE32-E72D297353CC}">
              <c16:uniqueId val="{00000001-0542-4265-ADC3-0C8749B161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中津市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82221</v>
      </c>
      <c r="AM8" s="36"/>
      <c r="AN8" s="36"/>
      <c r="AO8" s="36"/>
      <c r="AP8" s="36"/>
      <c r="AQ8" s="36"/>
      <c r="AR8" s="36"/>
      <c r="AS8" s="36"/>
      <c r="AT8" s="37">
        <f>データ!T6</f>
        <v>491.44</v>
      </c>
      <c r="AU8" s="37"/>
      <c r="AV8" s="37"/>
      <c r="AW8" s="37"/>
      <c r="AX8" s="37"/>
      <c r="AY8" s="37"/>
      <c r="AZ8" s="37"/>
      <c r="BA8" s="37"/>
      <c r="BB8" s="37">
        <f>データ!U6</f>
        <v>167.31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58.3</v>
      </c>
      <c r="J10" s="37"/>
      <c r="K10" s="37"/>
      <c r="L10" s="37"/>
      <c r="M10" s="37"/>
      <c r="N10" s="37"/>
      <c r="O10" s="37"/>
      <c r="P10" s="37">
        <f>データ!P6</f>
        <v>0.13</v>
      </c>
      <c r="Q10" s="37"/>
      <c r="R10" s="37"/>
      <c r="S10" s="37"/>
      <c r="T10" s="37"/>
      <c r="U10" s="37"/>
      <c r="V10" s="37"/>
      <c r="W10" s="37">
        <f>データ!Q6</f>
        <v>100</v>
      </c>
      <c r="X10" s="37"/>
      <c r="Y10" s="37"/>
      <c r="Z10" s="37"/>
      <c r="AA10" s="37"/>
      <c r="AB10" s="37"/>
      <c r="AC10" s="37"/>
      <c r="AD10" s="36">
        <f>データ!R6</f>
        <v>2919</v>
      </c>
      <c r="AE10" s="36"/>
      <c r="AF10" s="36"/>
      <c r="AG10" s="36"/>
      <c r="AH10" s="36"/>
      <c r="AI10" s="36"/>
      <c r="AJ10" s="36"/>
      <c r="AK10" s="2"/>
      <c r="AL10" s="36">
        <f>データ!V6</f>
        <v>109</v>
      </c>
      <c r="AM10" s="36"/>
      <c r="AN10" s="36"/>
      <c r="AO10" s="36"/>
      <c r="AP10" s="36"/>
      <c r="AQ10" s="36"/>
      <c r="AR10" s="36"/>
      <c r="AS10" s="36"/>
      <c r="AT10" s="37">
        <f>データ!W6</f>
        <v>0.02</v>
      </c>
      <c r="AU10" s="37"/>
      <c r="AV10" s="37"/>
      <c r="AW10" s="37"/>
      <c r="AX10" s="37"/>
      <c r="AY10" s="37"/>
      <c r="AZ10" s="37"/>
      <c r="BA10" s="37"/>
      <c r="BB10" s="37">
        <f>データ!X6</f>
        <v>5450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SCLdsS0sdJy8MVghsQFwe1NSuazXzLiW5HdznIAA2UA/YXnK/0Upf7siryB0Rhfgkagwgl7BuM2fw2CQ4NDRSg==" saltValue="scqLWm4Io309/Zn8gvE9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442038</v>
      </c>
      <c r="D6" s="19">
        <f t="shared" si="3"/>
        <v>46</v>
      </c>
      <c r="E6" s="19">
        <f t="shared" si="3"/>
        <v>17</v>
      </c>
      <c r="F6" s="19">
        <f t="shared" si="3"/>
        <v>9</v>
      </c>
      <c r="G6" s="19">
        <f t="shared" si="3"/>
        <v>0</v>
      </c>
      <c r="H6" s="19" t="str">
        <f t="shared" si="3"/>
        <v>大分県　中津市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58.3</v>
      </c>
      <c r="P6" s="20">
        <f t="shared" si="3"/>
        <v>0.13</v>
      </c>
      <c r="Q6" s="20">
        <f t="shared" si="3"/>
        <v>100</v>
      </c>
      <c r="R6" s="20">
        <f t="shared" si="3"/>
        <v>2919</v>
      </c>
      <c r="S6" s="20">
        <f t="shared" si="3"/>
        <v>82221</v>
      </c>
      <c r="T6" s="20">
        <f t="shared" si="3"/>
        <v>491.44</v>
      </c>
      <c r="U6" s="20">
        <f t="shared" si="3"/>
        <v>167.31</v>
      </c>
      <c r="V6" s="20">
        <f t="shared" si="3"/>
        <v>109</v>
      </c>
      <c r="W6" s="20">
        <f t="shared" si="3"/>
        <v>0.02</v>
      </c>
      <c r="X6" s="20">
        <f t="shared" si="3"/>
        <v>5450</v>
      </c>
      <c r="Y6" s="21" t="str">
        <f>IF(Y7="",NA(),Y7)</f>
        <v>-</v>
      </c>
      <c r="Z6" s="21" t="str">
        <f t="shared" ref="Z6:AH6" si="4">IF(Z7="",NA(),Z7)</f>
        <v>-</v>
      </c>
      <c r="AA6" s="21" t="str">
        <f t="shared" si="4"/>
        <v>-</v>
      </c>
      <c r="AB6" s="21" t="str">
        <f t="shared" si="4"/>
        <v>-</v>
      </c>
      <c r="AC6" s="21">
        <f t="shared" si="4"/>
        <v>211.01</v>
      </c>
      <c r="AD6" s="21" t="str">
        <f t="shared" si="4"/>
        <v>-</v>
      </c>
      <c r="AE6" s="21" t="str">
        <f t="shared" si="4"/>
        <v>-</v>
      </c>
      <c r="AF6" s="21" t="str">
        <f t="shared" si="4"/>
        <v>-</v>
      </c>
      <c r="AG6" s="21" t="str">
        <f t="shared" si="4"/>
        <v>-</v>
      </c>
      <c r="AH6" s="21">
        <f t="shared" si="4"/>
        <v>109.38</v>
      </c>
      <c r="AI6" s="20" t="str">
        <f>IF(AI7="","",IF(AI7="-","【-】","【"&amp;SUBSTITUTE(TEXT(AI7,"#,##0.00"),"-","△")&amp;"】"))</f>
        <v>【109.13】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641.13</v>
      </c>
      <c r="AT6" s="20" t="str">
        <f>IF(AT7="","",IF(AT7="-","【-】","【"&amp;SUBSTITUTE(TEXT(AT7,"#,##0.00"),"-","△")&amp;"】"))</f>
        <v>【631.67】</v>
      </c>
      <c r="AU6" s="21" t="str">
        <f>IF(AU7="",NA(),AU7)</f>
        <v>-</v>
      </c>
      <c r="AV6" s="21" t="str">
        <f t="shared" ref="AV6:BD6" si="6">IF(AV7="",NA(),AV7)</f>
        <v>-</v>
      </c>
      <c r="AW6" s="21" t="str">
        <f t="shared" si="6"/>
        <v>-</v>
      </c>
      <c r="AX6" s="21" t="str">
        <f t="shared" si="6"/>
        <v>-</v>
      </c>
      <c r="AY6" s="21">
        <f t="shared" si="6"/>
        <v>56.56</v>
      </c>
      <c r="AZ6" s="21" t="str">
        <f t="shared" si="6"/>
        <v>-</v>
      </c>
      <c r="BA6" s="21" t="str">
        <f t="shared" si="6"/>
        <v>-</v>
      </c>
      <c r="BB6" s="21" t="str">
        <f t="shared" si="6"/>
        <v>-</v>
      </c>
      <c r="BC6" s="21" t="str">
        <f t="shared" si="6"/>
        <v>-</v>
      </c>
      <c r="BD6" s="21">
        <f t="shared" si="6"/>
        <v>90.92</v>
      </c>
      <c r="BE6" s="20" t="str">
        <f>IF(BE7="","",IF(BE7="-","【-】","【"&amp;SUBSTITUTE(TEXT(BE7,"#,##0.00"),"-","△")&amp;"】"))</f>
        <v>【91.66】</v>
      </c>
      <c r="BF6" s="21" t="str">
        <f>IF(BF7="",NA(),BF7)</f>
        <v>-</v>
      </c>
      <c r="BG6" s="21" t="str">
        <f t="shared" ref="BG6:BO6" si="7">IF(BG7="",NA(),BG7)</f>
        <v>-</v>
      </c>
      <c r="BH6" s="21" t="str">
        <f t="shared" si="7"/>
        <v>-</v>
      </c>
      <c r="BI6" s="21" t="str">
        <f t="shared" si="7"/>
        <v>-</v>
      </c>
      <c r="BJ6" s="21">
        <f t="shared" si="7"/>
        <v>231.71</v>
      </c>
      <c r="BK6" s="21" t="str">
        <f t="shared" si="7"/>
        <v>-</v>
      </c>
      <c r="BL6" s="21" t="str">
        <f t="shared" si="7"/>
        <v>-</v>
      </c>
      <c r="BM6" s="21" t="str">
        <f t="shared" si="7"/>
        <v>-</v>
      </c>
      <c r="BN6" s="21" t="str">
        <f t="shared" si="7"/>
        <v>-</v>
      </c>
      <c r="BO6" s="21">
        <f t="shared" si="7"/>
        <v>1312.67</v>
      </c>
      <c r="BP6" s="20" t="str">
        <f>IF(BP7="","",IF(BP7="-","【-】","【"&amp;SUBSTITUTE(TEXT(BP7,"#,##0.00"),"-","△")&amp;"】"))</f>
        <v>【1,321.62】</v>
      </c>
      <c r="BQ6" s="21" t="str">
        <f>IF(BQ7="",NA(),BQ7)</f>
        <v>-</v>
      </c>
      <c r="BR6" s="21" t="str">
        <f t="shared" ref="BR6:BZ6" si="8">IF(BR7="",NA(),BR7)</f>
        <v>-</v>
      </c>
      <c r="BS6" s="21" t="str">
        <f t="shared" si="8"/>
        <v>-</v>
      </c>
      <c r="BT6" s="21" t="str">
        <f t="shared" si="8"/>
        <v>-</v>
      </c>
      <c r="BU6" s="21">
        <f t="shared" si="8"/>
        <v>233.77</v>
      </c>
      <c r="BV6" s="21" t="str">
        <f t="shared" si="8"/>
        <v>-</v>
      </c>
      <c r="BW6" s="21" t="str">
        <f t="shared" si="8"/>
        <v>-</v>
      </c>
      <c r="BX6" s="21" t="str">
        <f t="shared" si="8"/>
        <v>-</v>
      </c>
      <c r="BY6" s="21" t="str">
        <f t="shared" si="8"/>
        <v>-</v>
      </c>
      <c r="BZ6" s="21">
        <f t="shared" si="8"/>
        <v>34.44</v>
      </c>
      <c r="CA6" s="20" t="str">
        <f>IF(CA7="","",IF(CA7="-","【-】","【"&amp;SUBSTITUTE(TEXT(CA7,"#,##0.00"),"-","△")&amp;"】"))</f>
        <v>【34.61】</v>
      </c>
      <c r="CB6" s="21" t="str">
        <f>IF(CB7="",NA(),CB7)</f>
        <v>-</v>
      </c>
      <c r="CC6" s="21" t="str">
        <f t="shared" ref="CC6:CK6" si="9">IF(CC7="",NA(),CC7)</f>
        <v>-</v>
      </c>
      <c r="CD6" s="21" t="str">
        <f t="shared" si="9"/>
        <v>-</v>
      </c>
      <c r="CE6" s="21" t="str">
        <f t="shared" si="9"/>
        <v>-</v>
      </c>
      <c r="CF6" s="21">
        <f t="shared" si="9"/>
        <v>58.35</v>
      </c>
      <c r="CG6" s="21" t="str">
        <f t="shared" si="9"/>
        <v>-</v>
      </c>
      <c r="CH6" s="21" t="str">
        <f t="shared" si="9"/>
        <v>-</v>
      </c>
      <c r="CI6" s="21" t="str">
        <f t="shared" si="9"/>
        <v>-</v>
      </c>
      <c r="CJ6" s="21" t="str">
        <f t="shared" si="9"/>
        <v>-</v>
      </c>
      <c r="CK6" s="21">
        <f t="shared" si="9"/>
        <v>541.80999999999995</v>
      </c>
      <c r="CL6" s="20" t="str">
        <f>IF(CL7="","",IF(CL7="-","【-】","【"&amp;SUBSTITUTE(TEXT(CL7,"#,##0.00"),"-","△")&amp;"】"))</f>
        <v>【538.24】</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32.979999999999997</v>
      </c>
      <c r="CW6" s="20" t="str">
        <f>IF(CW7="","",IF(CW7="-","【-】","【"&amp;SUBSTITUTE(TEXT(CW7,"#,##0.00"),"-","△")&amp;"】"))</f>
        <v>【33.03】</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89.95</v>
      </c>
      <c r="DH6" s="20" t="str">
        <f>IF(DH7="","",IF(DH7="-","【-】","【"&amp;SUBSTITUTE(TEXT(DH7,"#,##0.00"),"-","△")&amp;"】"))</f>
        <v>【89.81】</v>
      </c>
      <c r="DI6" s="21" t="str">
        <f>IF(DI7="",NA(),DI7)</f>
        <v>-</v>
      </c>
      <c r="DJ6" s="21" t="str">
        <f t="shared" ref="DJ6:DR6" si="12">IF(DJ7="",NA(),DJ7)</f>
        <v>-</v>
      </c>
      <c r="DK6" s="21" t="str">
        <f t="shared" si="12"/>
        <v>-</v>
      </c>
      <c r="DL6" s="21" t="str">
        <f t="shared" si="12"/>
        <v>-</v>
      </c>
      <c r="DM6" s="21">
        <f t="shared" si="12"/>
        <v>3.6</v>
      </c>
      <c r="DN6" s="21" t="str">
        <f t="shared" si="12"/>
        <v>-</v>
      </c>
      <c r="DO6" s="21" t="str">
        <f t="shared" si="12"/>
        <v>-</v>
      </c>
      <c r="DP6" s="21" t="str">
        <f t="shared" si="12"/>
        <v>-</v>
      </c>
      <c r="DQ6" s="21" t="str">
        <f t="shared" si="12"/>
        <v>-</v>
      </c>
      <c r="DR6" s="21">
        <f t="shared" si="12"/>
        <v>36.090000000000003</v>
      </c>
      <c r="DS6" s="20" t="str">
        <f>IF(DS7="","",IF(DS7="-","【-】","【"&amp;SUBSTITUTE(TEXT(DS7,"#,##0.00"),"-","△")&amp;"】"))</f>
        <v>【35.75】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442038</v>
      </c>
      <c r="D7" s="23">
        <v>46</v>
      </c>
      <c r="E7" s="23">
        <v>17</v>
      </c>
      <c r="F7" s="23">
        <v>9</v>
      </c>
      <c r="G7" s="23">
        <v>0</v>
      </c>
      <c r="H7" s="23" t="s">
        <v>96</v>
      </c>
      <c r="I7" s="23" t="s">
        <v>97</v>
      </c>
      <c r="J7" s="23" t="s">
        <v>98</v>
      </c>
      <c r="K7" s="23" t="s">
        <v>99</v>
      </c>
      <c r="L7" s="23" t="s">
        <v>100</v>
      </c>
      <c r="M7" s="23" t="s">
        <v>101</v>
      </c>
      <c r="N7" s="24" t="s">
        <v>102</v>
      </c>
      <c r="O7" s="24">
        <v>58.3</v>
      </c>
      <c r="P7" s="24">
        <v>0.13</v>
      </c>
      <c r="Q7" s="24">
        <v>100</v>
      </c>
      <c r="R7" s="24">
        <v>2919</v>
      </c>
      <c r="S7" s="24">
        <v>82221</v>
      </c>
      <c r="T7" s="24">
        <v>491.44</v>
      </c>
      <c r="U7" s="24">
        <v>167.31</v>
      </c>
      <c r="V7" s="24">
        <v>109</v>
      </c>
      <c r="W7" s="24">
        <v>0.02</v>
      </c>
      <c r="X7" s="24">
        <v>5450</v>
      </c>
      <c r="Y7" s="24" t="s">
        <v>102</v>
      </c>
      <c r="Z7" s="24" t="s">
        <v>102</v>
      </c>
      <c r="AA7" s="24" t="s">
        <v>102</v>
      </c>
      <c r="AB7" s="24" t="s">
        <v>102</v>
      </c>
      <c r="AC7" s="24">
        <v>211.01</v>
      </c>
      <c r="AD7" s="24" t="s">
        <v>102</v>
      </c>
      <c r="AE7" s="24" t="s">
        <v>102</v>
      </c>
      <c r="AF7" s="24" t="s">
        <v>102</v>
      </c>
      <c r="AG7" s="24" t="s">
        <v>102</v>
      </c>
      <c r="AH7" s="24">
        <v>109.38</v>
      </c>
      <c r="AI7" s="24">
        <v>109.13</v>
      </c>
      <c r="AJ7" s="24" t="s">
        <v>102</v>
      </c>
      <c r="AK7" s="24" t="s">
        <v>102</v>
      </c>
      <c r="AL7" s="24" t="s">
        <v>102</v>
      </c>
      <c r="AM7" s="24" t="s">
        <v>102</v>
      </c>
      <c r="AN7" s="24">
        <v>0</v>
      </c>
      <c r="AO7" s="24" t="s">
        <v>102</v>
      </c>
      <c r="AP7" s="24" t="s">
        <v>102</v>
      </c>
      <c r="AQ7" s="24" t="s">
        <v>102</v>
      </c>
      <c r="AR7" s="24" t="s">
        <v>102</v>
      </c>
      <c r="AS7" s="24">
        <v>641.13</v>
      </c>
      <c r="AT7" s="24">
        <v>631.66999999999996</v>
      </c>
      <c r="AU7" s="24" t="s">
        <v>102</v>
      </c>
      <c r="AV7" s="24" t="s">
        <v>102</v>
      </c>
      <c r="AW7" s="24" t="s">
        <v>102</v>
      </c>
      <c r="AX7" s="24" t="s">
        <v>102</v>
      </c>
      <c r="AY7" s="24">
        <v>56.56</v>
      </c>
      <c r="AZ7" s="24" t="s">
        <v>102</v>
      </c>
      <c r="BA7" s="24" t="s">
        <v>102</v>
      </c>
      <c r="BB7" s="24" t="s">
        <v>102</v>
      </c>
      <c r="BC7" s="24" t="s">
        <v>102</v>
      </c>
      <c r="BD7" s="24">
        <v>90.92</v>
      </c>
      <c r="BE7" s="24">
        <v>91.66</v>
      </c>
      <c r="BF7" s="24" t="s">
        <v>102</v>
      </c>
      <c r="BG7" s="24" t="s">
        <v>102</v>
      </c>
      <c r="BH7" s="24" t="s">
        <v>102</v>
      </c>
      <c r="BI7" s="24" t="s">
        <v>102</v>
      </c>
      <c r="BJ7" s="24">
        <v>231.71</v>
      </c>
      <c r="BK7" s="24" t="s">
        <v>102</v>
      </c>
      <c r="BL7" s="24" t="s">
        <v>102</v>
      </c>
      <c r="BM7" s="24" t="s">
        <v>102</v>
      </c>
      <c r="BN7" s="24" t="s">
        <v>102</v>
      </c>
      <c r="BO7" s="24">
        <v>1312.67</v>
      </c>
      <c r="BP7" s="24">
        <v>1321.62</v>
      </c>
      <c r="BQ7" s="24" t="s">
        <v>102</v>
      </c>
      <c r="BR7" s="24" t="s">
        <v>102</v>
      </c>
      <c r="BS7" s="24" t="s">
        <v>102</v>
      </c>
      <c r="BT7" s="24" t="s">
        <v>102</v>
      </c>
      <c r="BU7" s="24">
        <v>233.77</v>
      </c>
      <c r="BV7" s="24" t="s">
        <v>102</v>
      </c>
      <c r="BW7" s="24" t="s">
        <v>102</v>
      </c>
      <c r="BX7" s="24" t="s">
        <v>102</v>
      </c>
      <c r="BY7" s="24" t="s">
        <v>102</v>
      </c>
      <c r="BZ7" s="24">
        <v>34.44</v>
      </c>
      <c r="CA7" s="24">
        <v>34.61</v>
      </c>
      <c r="CB7" s="24" t="s">
        <v>102</v>
      </c>
      <c r="CC7" s="24" t="s">
        <v>102</v>
      </c>
      <c r="CD7" s="24" t="s">
        <v>102</v>
      </c>
      <c r="CE7" s="24" t="s">
        <v>102</v>
      </c>
      <c r="CF7" s="24">
        <v>58.35</v>
      </c>
      <c r="CG7" s="24" t="s">
        <v>102</v>
      </c>
      <c r="CH7" s="24" t="s">
        <v>102</v>
      </c>
      <c r="CI7" s="24" t="s">
        <v>102</v>
      </c>
      <c r="CJ7" s="24" t="s">
        <v>102</v>
      </c>
      <c r="CK7" s="24">
        <v>541.80999999999995</v>
      </c>
      <c r="CL7" s="24">
        <v>538.24</v>
      </c>
      <c r="CM7" s="24" t="s">
        <v>102</v>
      </c>
      <c r="CN7" s="24" t="s">
        <v>102</v>
      </c>
      <c r="CO7" s="24" t="s">
        <v>102</v>
      </c>
      <c r="CP7" s="24" t="s">
        <v>102</v>
      </c>
      <c r="CQ7" s="24" t="s">
        <v>102</v>
      </c>
      <c r="CR7" s="24" t="s">
        <v>102</v>
      </c>
      <c r="CS7" s="24" t="s">
        <v>102</v>
      </c>
      <c r="CT7" s="24" t="s">
        <v>102</v>
      </c>
      <c r="CU7" s="24" t="s">
        <v>102</v>
      </c>
      <c r="CV7" s="24">
        <v>32.979999999999997</v>
      </c>
      <c r="CW7" s="24">
        <v>33.03</v>
      </c>
      <c r="CX7" s="24" t="s">
        <v>102</v>
      </c>
      <c r="CY7" s="24" t="s">
        <v>102</v>
      </c>
      <c r="CZ7" s="24" t="s">
        <v>102</v>
      </c>
      <c r="DA7" s="24" t="s">
        <v>102</v>
      </c>
      <c r="DB7" s="24">
        <v>100</v>
      </c>
      <c r="DC7" s="24" t="s">
        <v>102</v>
      </c>
      <c r="DD7" s="24" t="s">
        <v>102</v>
      </c>
      <c r="DE7" s="24" t="s">
        <v>102</v>
      </c>
      <c r="DF7" s="24" t="s">
        <v>102</v>
      </c>
      <c r="DG7" s="24">
        <v>89.95</v>
      </c>
      <c r="DH7" s="24">
        <v>89.81</v>
      </c>
      <c r="DI7" s="24" t="s">
        <v>102</v>
      </c>
      <c r="DJ7" s="24" t="s">
        <v>102</v>
      </c>
      <c r="DK7" s="24" t="s">
        <v>102</v>
      </c>
      <c r="DL7" s="24" t="s">
        <v>102</v>
      </c>
      <c r="DM7" s="24">
        <v>3.6</v>
      </c>
      <c r="DN7" s="24" t="s">
        <v>102</v>
      </c>
      <c r="DO7" s="24" t="s">
        <v>102</v>
      </c>
      <c r="DP7" s="24" t="s">
        <v>102</v>
      </c>
      <c r="DQ7" s="24" t="s">
        <v>102</v>
      </c>
      <c r="DR7" s="24">
        <v>36.090000000000003</v>
      </c>
      <c r="DS7" s="24">
        <v>35.75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2025-01-24T07:23:29Z</dcterms:created>
  <dcterms:modified xsi:type="dcterms:W3CDTF">2025-02-26T00:30:36Z</dcterms:modified>
  <cp:category/>
</cp:coreProperties>
</file>