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C:\Users\151238\Desktop\確認用\"/>
    </mc:Choice>
  </mc:AlternateContent>
  <xr:revisionPtr revIDLastSave="0" documentId="13_ncr:1_{5F80B40A-5606-4931-867A-4C582639F16E}" xr6:coauthVersionLast="47" xr6:coauthVersionMax="47" xr10:uidLastSave="{00000000-0000-0000-0000-000000000000}"/>
  <workbookProtection workbookAlgorithmName="SHA-512" workbookHashValue="G25yLs4JYAbu57KxdgjXXdjOBk4+Q5g9pddzaHRTF+EPkLhQJVgb1/Z4Aw9ngPkR7o9Y9AoBa3kIOcg5jyGDPQ==" workbookSaltValue="t5wODvfIOAeYosEGh+8oyA==" workbookSpinCount="100000" lockStructure="1"/>
  <bookViews>
    <workbookView xWindow="-27915" yWindow="1395" windowWidth="27270" windowHeight="1408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AL8" i="4" s="1"/>
  <c r="R6" i="5"/>
  <c r="Q6" i="5"/>
  <c r="W10" i="4" s="1"/>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G85" i="4"/>
  <c r="F85" i="4"/>
  <c r="E85" i="4"/>
  <c r="AT10" i="4"/>
  <c r="AL10" i="4"/>
  <c r="AD10" i="4"/>
  <c r="I10" i="4"/>
  <c r="B10" i="4"/>
  <c r="P8" i="4"/>
  <c r="I8" i="4"/>
</calcChain>
</file>

<file path=xl/sharedStrings.xml><?xml version="1.0" encoding="utf-8"?>
<sst xmlns="http://schemas.openxmlformats.org/spreadsheetml/2006/main" count="231" uniqueCount="114">
  <si>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</si>
  <si>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</si>
  <si>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</si>
  <si>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</si>
  <si>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</si>
  <si>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</si>
  <si>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</si>
  <si>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</si>
  <si>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</si>
  <si>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</si>
  <si>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</si>
  <si>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</si>
  <si>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</si>
  <si>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</si>
  <si>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</si>
  <si>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</si>
  <si>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</si>
  <si>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</si>
  <si>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</si>
  <si>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</si>
  <si>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</si>
  <si>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</si>
  <si>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</si>
  <si>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</si>
  <si>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</si>
  <si>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</si>
  <si>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</si>
  <si>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</si>
  <si>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</si>
  <si>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</si>
  <si>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</si>
  <si>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</si>
  <si>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</si>
  <si>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</si>
  <si>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</si>
  <si>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</si>
  <si>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</si>
  <si>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</si>
  <si>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</si>
  <si>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</si>
  <si>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</si>
  <si>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</si>
  <si>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</si>
  <si>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</si>
  <si>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</si>
  <si>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</si>
  <si>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</si>
  <si>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</si>
  <si>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</si>
  <si>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</si>
  <si>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</si>
  <si>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</si>
  <si>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</si>
  <si>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</si>
  <si>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</si>
  <si>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</si>
  <si>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</si>
  <si>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</si>
  <si>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</si>
  <si>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</si>
  <si>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</si>
  <si>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</si>
  <si>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</si>
  <si>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</si>
  <si>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</si>
  <si>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</si>
  <si>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</si>
  <si>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</si>
  <si>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</si>
  <si>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</si>
  <si>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</si>
  <si>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</si>
  <si>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</si>
  <si>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</si>
  <si>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</si>
  <si>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</si>
  <si>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</si>
  <si>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</si>
  <si>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</si>
  <si>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</si>
  <si>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</si>
  <si>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</si>
  <si>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</si>
  <si>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</si>
  <si>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</si>
  <si>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</si>
  <si>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</si>
  <si>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</si>
  <si>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</si>
  <si>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</si>
  <si>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</si>
  <si>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</si>
  <si>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</si>
  <si>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</si>
  <si>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</si>
  <si>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日田市</t>
  </si>
  <si>
    <t>法適用</t>
  </si>
  <si>
    <t>下水道事業</t>
  </si>
  <si>
    <t>公共下水道</t>
  </si>
  <si>
    <t>Bd1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</si>
  <si>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</si>
  <si>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</si>
  <si>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</si>
  <si>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</si>
  <si>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</si>
  <si>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</si>
  <si>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</si>
  <si>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</si>
  <si>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</si>
  <si>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</si>
  <si>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</si>
  <si>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①全国・類似団体平均よりも低いが、100%は超えている。ただし、使用料で賄えない資本費に対する繰入金を含んだ数値である。
②累積欠損金は生じていない。
③令和2年度より、資本費平準化債等の借入を行い、流動資産が増加したことで100％は超えている。
④全国・類似団体平均に比べて高い水準にあり、企業債への依存度が大きい。汚水管の整備が概成したことから、今後当分の間は投資額の減少に伴い、企業債残高も減少していく見込みである。
⑤100%を超えているが、①と同様に資本費に対する繰入金を含んだ数値である。
⑥類似団体平均よりもやや低いが、全国平均よりも高い。資本費の負担が大きく、今後の投資の抑制が課題である。
⑦全国・類似団体の平均よりも高く、効率的に施設の利用がなされていると言える。
⑧全国・類似団体の平均よりも低い水準である。今後は、処理区域の拡大は見込めないため、現在の処理区域内での接続率向上に努めていく。
(※)訂正 ⑤経費回収率R04：100.58→100.54
　　　　 ⑥汚水処理原価R04：154.96→155.02</t>
    <rPh sb="117" eb="118">
      <t>コ</t>
    </rPh>
    <rPh sb="416" eb="418">
      <t>ケイヒ</t>
    </rPh>
    <rPh sb="418" eb="420">
      <t>カイシュウ</t>
    </rPh>
    <rPh sb="420" eb="421">
      <t>リツ</t>
    </rPh>
    <rPh sb="445" eb="447">
      <t>オスイ</t>
    </rPh>
    <rPh sb="447" eb="449">
      <t>ショリ</t>
    </rPh>
    <rPh sb="449" eb="451">
      <t>ゲンカ</t>
    </rPh>
    <phoneticPr fontId="4"/>
  </si>
  <si>
    <t>①全国・類似団体平均と比較して低い水準にあるが、法適用以前の減価償却累計額が貸借対照表に計上されていないために、実際よりも低い数値が反映されていると考えられる。
②供用開始から43年であり、現在のところ法定耐用年数を超過した管渠は存在しない。
③法定耐用年数を超過した管渠がないため、低い水準となっている。</t>
    <phoneticPr fontId="4"/>
  </si>
  <si>
    <t>　当市の公共下水道事業は、平成29年度から法の全部を適用し、公営企業会計へと移行した。
　その結果、資本費の負担が大きい現状が見えてきた。資本費への繰り入れは、基準に則り、最低限となるよう行っているため、利益による剰余が少ない状況である。
　また、資本的収支に余裕がなく、一般会計からの基準外繰入を行っている。令和5年度も、基準外繰入を減らしていくために、資本費平準化債等の活用を行った。
　施設については、管渠の法定耐用年数を迎えるまで7年を残しているが、今後の更新では、将来の人口減少を見据えて資本費の削減に努めなければならない。</t>
    <rPh sb="125" eb="126">
      <t>ホン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</si>
</sst>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quot;-&quot;">
                  <c:v>0.03</c:v>
                </c:pt>
                <c:pt idx="1">
                  <c:v>0</c:v>
                </c:pt>
                <c:pt idx="2">
                  <c:v>0</c:v>
                </c:pt>
                <c:pt idx="3" formatCode="#,##0.00;&quot;△&quot;#,##0.00;&quot;-&quot;">
                  <c:v>0.03</c:v>
                </c:pt>
                <c:pt idx="4" formatCode="#,##0.00;&quot;△&quot;#,##0.00;&quot;-&quot;">
                  <c:v>7.0000000000000007E-2</c:v>
                </c:pt>
              </c:numCache>
            </c:numRef>
          </c:val>
          <c:extLst>
            <c:ext xmlns:c16="http://schemas.microsoft.com/office/drawing/2014/chart" uri="{C3380CC4-5D6E-409C-BE32-E72D297353CC}">
              <c16:uniqueId val="{00000000-8330-4AAC-BEC2-3C8AE46E0484}"/>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0.09</c:v>
                </c:pt>
                <c:pt idx="2">
                  <c:v>0.17</c:v>
                </c:pt>
                <c:pt idx="3">
                  <c:v>0.13</c:v>
                </c:pt>
                <c:pt idx="4">
                  <c:v>0.06</c:v>
                </c:pt>
              </c:numCache>
            </c:numRef>
          </c:val>
          <c:smooth val="0"/>
          <c:extLst>
            <c:ext xmlns:c16="http://schemas.microsoft.com/office/drawing/2014/chart" uri="{C3380CC4-5D6E-409C-BE32-E72D297353CC}">
              <c16:uniqueId val="{00000001-8330-4AAC-BEC2-3C8AE46E0484}"/>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76.069999999999993</c:v>
                </c:pt>
                <c:pt idx="1">
                  <c:v>73.739999999999995</c:v>
                </c:pt>
                <c:pt idx="2">
                  <c:v>73.62</c:v>
                </c:pt>
                <c:pt idx="3">
                  <c:v>86.38</c:v>
                </c:pt>
                <c:pt idx="4">
                  <c:v>75.45</c:v>
                </c:pt>
              </c:numCache>
            </c:numRef>
          </c:val>
          <c:extLst>
            <c:ext xmlns:c16="http://schemas.microsoft.com/office/drawing/2014/chart" uri="{C3380CC4-5D6E-409C-BE32-E72D297353CC}">
              <c16:uniqueId val="{00000000-50AF-45EE-BC98-31140448D8BA}"/>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68.31</c:v>
                </c:pt>
                <c:pt idx="1">
                  <c:v>65.28</c:v>
                </c:pt>
                <c:pt idx="2">
                  <c:v>64.92</c:v>
                </c:pt>
                <c:pt idx="3">
                  <c:v>64.14</c:v>
                </c:pt>
                <c:pt idx="4">
                  <c:v>63.71</c:v>
                </c:pt>
              </c:numCache>
            </c:numRef>
          </c:val>
          <c:smooth val="0"/>
          <c:extLst>
            <c:ext xmlns:c16="http://schemas.microsoft.com/office/drawing/2014/chart" uri="{C3380CC4-5D6E-409C-BE32-E72D297353CC}">
              <c16:uniqueId val="{00000001-50AF-45EE-BC98-31140448D8BA}"/>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90.65</c:v>
                </c:pt>
                <c:pt idx="1">
                  <c:v>88.77</c:v>
                </c:pt>
                <c:pt idx="2">
                  <c:v>89.13</c:v>
                </c:pt>
                <c:pt idx="3">
                  <c:v>89.17</c:v>
                </c:pt>
                <c:pt idx="4">
                  <c:v>89.09</c:v>
                </c:pt>
              </c:numCache>
            </c:numRef>
          </c:val>
          <c:extLst>
            <c:ext xmlns:c16="http://schemas.microsoft.com/office/drawing/2014/chart" uri="{C3380CC4-5D6E-409C-BE32-E72D297353CC}">
              <c16:uniqueId val="{00000000-CE85-417F-9575-E68841D33EA2}"/>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92.62</c:v>
                </c:pt>
                <c:pt idx="1">
                  <c:v>92.72</c:v>
                </c:pt>
                <c:pt idx="2">
                  <c:v>92.88</c:v>
                </c:pt>
                <c:pt idx="3">
                  <c:v>92.9</c:v>
                </c:pt>
                <c:pt idx="4">
                  <c:v>92.89</c:v>
                </c:pt>
              </c:numCache>
            </c:numRef>
          </c:val>
          <c:smooth val="0"/>
          <c:extLst>
            <c:ext xmlns:c16="http://schemas.microsoft.com/office/drawing/2014/chart" uri="{C3380CC4-5D6E-409C-BE32-E72D297353CC}">
              <c16:uniqueId val="{00000001-CE85-417F-9575-E68841D33EA2}"/>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100.14</c:v>
                </c:pt>
                <c:pt idx="1">
                  <c:v>100.2</c:v>
                </c:pt>
                <c:pt idx="2">
                  <c:v>100.25</c:v>
                </c:pt>
                <c:pt idx="3">
                  <c:v>100.49</c:v>
                </c:pt>
                <c:pt idx="4">
                  <c:v>100.22</c:v>
                </c:pt>
              </c:numCache>
            </c:numRef>
          </c:val>
          <c:extLst>
            <c:ext xmlns:c16="http://schemas.microsoft.com/office/drawing/2014/chart" uri="{C3380CC4-5D6E-409C-BE32-E72D297353CC}">
              <c16:uniqueId val="{00000000-4547-44A7-857F-4F468A2AA7C3}"/>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106.99</c:v>
                </c:pt>
                <c:pt idx="1">
                  <c:v>107.85</c:v>
                </c:pt>
                <c:pt idx="2">
                  <c:v>108.04</c:v>
                </c:pt>
                <c:pt idx="3">
                  <c:v>107.49</c:v>
                </c:pt>
                <c:pt idx="4">
                  <c:v>107.64</c:v>
                </c:pt>
              </c:numCache>
            </c:numRef>
          </c:val>
          <c:smooth val="0"/>
          <c:extLst>
            <c:ext xmlns:c16="http://schemas.microsoft.com/office/drawing/2014/chart" uri="{C3380CC4-5D6E-409C-BE32-E72D297353CC}">
              <c16:uniqueId val="{00000001-4547-44A7-857F-4F468A2AA7C3}"/>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12.21</c:v>
                </c:pt>
                <c:pt idx="1">
                  <c:v>15.64</c:v>
                </c:pt>
                <c:pt idx="2">
                  <c:v>19.18</c:v>
                </c:pt>
                <c:pt idx="3">
                  <c:v>22.43</c:v>
                </c:pt>
                <c:pt idx="4">
                  <c:v>25.81</c:v>
                </c:pt>
              </c:numCache>
            </c:numRef>
          </c:val>
          <c:extLst>
            <c:ext xmlns:c16="http://schemas.microsoft.com/office/drawing/2014/chart" uri="{C3380CC4-5D6E-409C-BE32-E72D297353CC}">
              <c16:uniqueId val="{00000000-2220-45DD-9CA7-5E50A860F1A5}"/>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26.36</c:v>
                </c:pt>
                <c:pt idx="1">
                  <c:v>23.79</c:v>
                </c:pt>
                <c:pt idx="2">
                  <c:v>25.66</c:v>
                </c:pt>
                <c:pt idx="3">
                  <c:v>27.46</c:v>
                </c:pt>
                <c:pt idx="4">
                  <c:v>29.93</c:v>
                </c:pt>
              </c:numCache>
            </c:numRef>
          </c:val>
          <c:smooth val="0"/>
          <c:extLst>
            <c:ext xmlns:c16="http://schemas.microsoft.com/office/drawing/2014/chart" uri="{C3380CC4-5D6E-409C-BE32-E72D297353CC}">
              <c16:uniqueId val="{00000001-2220-45DD-9CA7-5E50A860F1A5}"/>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4A0-4793-A876-7BB2EECFCB7F}"/>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1.43</c:v>
                </c:pt>
                <c:pt idx="1">
                  <c:v>1.22</c:v>
                </c:pt>
                <c:pt idx="2">
                  <c:v>1.61</c:v>
                </c:pt>
                <c:pt idx="3">
                  <c:v>2.08</c:v>
                </c:pt>
                <c:pt idx="4">
                  <c:v>2.74</c:v>
                </c:pt>
              </c:numCache>
            </c:numRef>
          </c:val>
          <c:smooth val="0"/>
          <c:extLst>
            <c:ext xmlns:c16="http://schemas.microsoft.com/office/drawing/2014/chart" uri="{C3380CC4-5D6E-409C-BE32-E72D297353CC}">
              <c16:uniqueId val="{00000001-94A0-4793-A876-7BB2EECFCB7F}"/>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C4D-42AD-BF53-9450D7A592C5}"/>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7.42</c:v>
                </c:pt>
                <c:pt idx="1">
                  <c:v>4.72</c:v>
                </c:pt>
                <c:pt idx="2">
                  <c:v>4.49</c:v>
                </c:pt>
                <c:pt idx="3">
                  <c:v>5.41</c:v>
                </c:pt>
                <c:pt idx="4">
                  <c:v>5.61</c:v>
                </c:pt>
              </c:numCache>
            </c:numRef>
          </c:val>
          <c:smooth val="0"/>
          <c:extLst>
            <c:ext xmlns:c16="http://schemas.microsoft.com/office/drawing/2014/chart" uri="{C3380CC4-5D6E-409C-BE32-E72D297353CC}">
              <c16:uniqueId val="{00000001-4C4D-42AD-BF53-9450D7A592C5}"/>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62.69</c:v>
                </c:pt>
                <c:pt idx="1">
                  <c:v>79.599999999999994</c:v>
                </c:pt>
                <c:pt idx="2">
                  <c:v>91.18</c:v>
                </c:pt>
                <c:pt idx="3">
                  <c:v>114.53</c:v>
                </c:pt>
                <c:pt idx="4">
                  <c:v>110.13</c:v>
                </c:pt>
              </c:numCache>
            </c:numRef>
          </c:val>
          <c:extLst>
            <c:ext xmlns:c16="http://schemas.microsoft.com/office/drawing/2014/chart" uri="{C3380CC4-5D6E-409C-BE32-E72D297353CC}">
              <c16:uniqueId val="{00000000-E948-404A-BCE1-09F50203F4E8}"/>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68.180000000000007</c:v>
                </c:pt>
                <c:pt idx="1">
                  <c:v>67.930000000000007</c:v>
                </c:pt>
                <c:pt idx="2">
                  <c:v>68.53</c:v>
                </c:pt>
                <c:pt idx="3">
                  <c:v>69.180000000000007</c:v>
                </c:pt>
                <c:pt idx="4">
                  <c:v>76.319999999999993</c:v>
                </c:pt>
              </c:numCache>
            </c:numRef>
          </c:val>
          <c:smooth val="0"/>
          <c:extLst>
            <c:ext xmlns:c16="http://schemas.microsoft.com/office/drawing/2014/chart" uri="{C3380CC4-5D6E-409C-BE32-E72D297353CC}">
              <c16:uniqueId val="{00000001-E948-404A-BCE1-09F50203F4E8}"/>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976.76</c:v>
                </c:pt>
                <c:pt idx="1">
                  <c:v>956.11</c:v>
                </c:pt>
                <c:pt idx="2">
                  <c:v>911.17</c:v>
                </c:pt>
                <c:pt idx="3">
                  <c:v>839.88</c:v>
                </c:pt>
                <c:pt idx="4">
                  <c:v>801.55</c:v>
                </c:pt>
              </c:numCache>
            </c:numRef>
          </c:val>
          <c:extLst>
            <c:ext xmlns:c16="http://schemas.microsoft.com/office/drawing/2014/chart" uri="{C3380CC4-5D6E-409C-BE32-E72D297353CC}">
              <c16:uniqueId val="{00000000-E739-4CCC-B1D5-3DD60DCECA3E}"/>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847.44</c:v>
                </c:pt>
                <c:pt idx="1">
                  <c:v>857.88</c:v>
                </c:pt>
                <c:pt idx="2">
                  <c:v>825.1</c:v>
                </c:pt>
                <c:pt idx="3">
                  <c:v>789.87</c:v>
                </c:pt>
                <c:pt idx="4">
                  <c:v>749.43</c:v>
                </c:pt>
              </c:numCache>
            </c:numRef>
          </c:val>
          <c:smooth val="0"/>
          <c:extLst>
            <c:ext xmlns:c16="http://schemas.microsoft.com/office/drawing/2014/chart" uri="{C3380CC4-5D6E-409C-BE32-E72D297353CC}">
              <c16:uniqueId val="{00000001-E739-4CCC-B1D5-3DD60DCECA3E}"/>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100.21</c:v>
                </c:pt>
                <c:pt idx="1">
                  <c:v>100.11</c:v>
                </c:pt>
                <c:pt idx="2">
                  <c:v>100.26</c:v>
                </c:pt>
                <c:pt idx="3">
                  <c:v>100.58</c:v>
                </c:pt>
                <c:pt idx="4">
                  <c:v>100.3</c:v>
                </c:pt>
              </c:numCache>
            </c:numRef>
          </c:val>
          <c:extLst>
            <c:ext xmlns:c16="http://schemas.microsoft.com/office/drawing/2014/chart" uri="{C3380CC4-5D6E-409C-BE32-E72D297353CC}">
              <c16:uniqueId val="{00000000-2EE3-4D1C-BD24-6DC385BD0F46}"/>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94.69</c:v>
                </c:pt>
                <c:pt idx="1">
                  <c:v>94.97</c:v>
                </c:pt>
                <c:pt idx="2">
                  <c:v>97.07</c:v>
                </c:pt>
                <c:pt idx="3">
                  <c:v>98.06</c:v>
                </c:pt>
                <c:pt idx="4">
                  <c:v>98.46</c:v>
                </c:pt>
              </c:numCache>
            </c:numRef>
          </c:val>
          <c:smooth val="0"/>
          <c:extLst>
            <c:ext xmlns:c16="http://schemas.microsoft.com/office/drawing/2014/chart" uri="{C3380CC4-5D6E-409C-BE32-E72D297353CC}">
              <c16:uniqueId val="{00000001-2EE3-4D1C-BD24-6DC385BD0F46}"/>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158.06</c:v>
                </c:pt>
                <c:pt idx="1">
                  <c:v>155.18</c:v>
                </c:pt>
                <c:pt idx="2">
                  <c:v>155.51</c:v>
                </c:pt>
                <c:pt idx="3">
                  <c:v>154.96</c:v>
                </c:pt>
                <c:pt idx="4">
                  <c:v>155.46</c:v>
                </c:pt>
              </c:numCache>
            </c:numRef>
          </c:val>
          <c:extLst>
            <c:ext xmlns:c16="http://schemas.microsoft.com/office/drawing/2014/chart" uri="{C3380CC4-5D6E-409C-BE32-E72D297353CC}">
              <c16:uniqueId val="{00000000-BD43-434D-B02F-134A709EB389}"/>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159.78</c:v>
                </c:pt>
                <c:pt idx="1">
                  <c:v>159.49</c:v>
                </c:pt>
                <c:pt idx="2">
                  <c:v>157.81</c:v>
                </c:pt>
                <c:pt idx="3">
                  <c:v>157.37</c:v>
                </c:pt>
                <c:pt idx="4">
                  <c:v>157.44999999999999</c:v>
                </c:pt>
              </c:numCache>
            </c:numRef>
          </c:val>
          <c:smooth val="0"/>
          <c:extLst>
            <c:ext xmlns:c16="http://schemas.microsoft.com/office/drawing/2014/chart" uri="{C3380CC4-5D6E-409C-BE32-E72D297353CC}">
              <c16:uniqueId val="{00000001-BD43-434D-B02F-134A709EB389}"/>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70" zoomScaleNormal="7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大分県　日田市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4" t="str">
        <f>データ!I6</f>
        <v>法適用</v>
      </c>
      <c r="C8" s="34"/>
      <c r="D8" s="34"/>
      <c r="E8" s="34"/>
      <c r="F8" s="34"/>
      <c r="G8" s="34"/>
      <c r="H8" s="34"/>
      <c r="I8" s="34" t="str">
        <f>データ!J6</f>
        <v>下水道事業</v>
      </c>
      <c r="J8" s="34"/>
      <c r="K8" s="34"/>
      <c r="L8" s="34"/>
      <c r="M8" s="34"/>
      <c r="N8" s="34"/>
      <c r="O8" s="34"/>
      <c r="P8" s="34" t="str">
        <f>データ!K6</f>
        <v>公共下水道</v>
      </c>
      <c r="Q8" s="34"/>
      <c r="R8" s="34"/>
      <c r="S8" s="34"/>
      <c r="T8" s="34"/>
      <c r="U8" s="34"/>
      <c r="V8" s="34"/>
      <c r="W8" s="34" t="str">
        <f>データ!L6</f>
        <v>Bd1</v>
      </c>
      <c r="X8" s="34"/>
      <c r="Y8" s="34"/>
      <c r="Z8" s="34"/>
      <c r="AA8" s="34"/>
      <c r="AB8" s="34"/>
      <c r="AC8" s="34"/>
      <c r="AD8" s="35" t="str">
        <f>データ!$M$6</f>
        <v>非設置</v>
      </c>
      <c r="AE8" s="35"/>
      <c r="AF8" s="35"/>
      <c r="AG8" s="35"/>
      <c r="AH8" s="35"/>
      <c r="AI8" s="35"/>
      <c r="AJ8" s="35"/>
      <c r="AK8" s="3"/>
      <c r="AL8" s="36">
        <f>データ!S6</f>
        <v>61125</v>
      </c>
      <c r="AM8" s="36"/>
      <c r="AN8" s="36"/>
      <c r="AO8" s="36"/>
      <c r="AP8" s="36"/>
      <c r="AQ8" s="36"/>
      <c r="AR8" s="36"/>
      <c r="AS8" s="36"/>
      <c r="AT8" s="37">
        <f>データ!T6</f>
        <v>666.03</v>
      </c>
      <c r="AU8" s="37"/>
      <c r="AV8" s="37"/>
      <c r="AW8" s="37"/>
      <c r="AX8" s="37"/>
      <c r="AY8" s="37"/>
      <c r="AZ8" s="37"/>
      <c r="BA8" s="37"/>
      <c r="BB8" s="37">
        <f>データ!U6</f>
        <v>91.78</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7" t="str">
        <f>データ!N6</f>
        <v>-</v>
      </c>
      <c r="C10" s="37"/>
      <c r="D10" s="37"/>
      <c r="E10" s="37"/>
      <c r="F10" s="37"/>
      <c r="G10" s="37"/>
      <c r="H10" s="37"/>
      <c r="I10" s="37">
        <f>データ!O6</f>
        <v>65.19</v>
      </c>
      <c r="J10" s="37"/>
      <c r="K10" s="37"/>
      <c r="L10" s="37"/>
      <c r="M10" s="37"/>
      <c r="N10" s="37"/>
      <c r="O10" s="37"/>
      <c r="P10" s="37">
        <f>データ!P6</f>
        <v>72.790000000000006</v>
      </c>
      <c r="Q10" s="37"/>
      <c r="R10" s="37"/>
      <c r="S10" s="37"/>
      <c r="T10" s="37"/>
      <c r="U10" s="37"/>
      <c r="V10" s="37"/>
      <c r="W10" s="37">
        <f>データ!Q6</f>
        <v>85.79</v>
      </c>
      <c r="X10" s="37"/>
      <c r="Y10" s="37"/>
      <c r="Z10" s="37"/>
      <c r="AA10" s="37"/>
      <c r="AB10" s="37"/>
      <c r="AC10" s="37"/>
      <c r="AD10" s="36">
        <f>データ!R6</f>
        <v>3130</v>
      </c>
      <c r="AE10" s="36"/>
      <c r="AF10" s="36"/>
      <c r="AG10" s="36"/>
      <c r="AH10" s="36"/>
      <c r="AI10" s="36"/>
      <c r="AJ10" s="36"/>
      <c r="AK10" s="2"/>
      <c r="AL10" s="36">
        <f>データ!V6</f>
        <v>44069</v>
      </c>
      <c r="AM10" s="36"/>
      <c r="AN10" s="36"/>
      <c r="AO10" s="36"/>
      <c r="AP10" s="36"/>
      <c r="AQ10" s="36"/>
      <c r="AR10" s="36"/>
      <c r="AS10" s="36"/>
      <c r="AT10" s="37">
        <f>データ!W6</f>
        <v>12.34</v>
      </c>
      <c r="AU10" s="37"/>
      <c r="AV10" s="37"/>
      <c r="AW10" s="37"/>
      <c r="AX10" s="37"/>
      <c r="AY10" s="37"/>
      <c r="AZ10" s="37"/>
      <c r="BA10" s="37"/>
      <c r="BB10" s="37">
        <f>データ!X6</f>
        <v>3571.23</v>
      </c>
      <c r="BC10" s="37"/>
      <c r="BD10" s="37"/>
      <c r="BE10" s="37"/>
      <c r="BF10" s="37"/>
      <c r="BG10" s="37"/>
      <c r="BH10" s="37"/>
      <c r="BI10" s="37"/>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111</v>
      </c>
      <c r="BM16" s="65"/>
      <c r="BN16" s="65"/>
      <c r="BO16" s="65"/>
      <c r="BP16" s="65"/>
      <c r="BQ16" s="65"/>
      <c r="BR16" s="65"/>
      <c r="BS16" s="65"/>
      <c r="BT16" s="65"/>
      <c r="BU16" s="65"/>
      <c r="BV16" s="65"/>
      <c r="BW16" s="65"/>
      <c r="BX16" s="65"/>
      <c r="BY16" s="65"/>
      <c r="BZ16" s="6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112</v>
      </c>
      <c r="BM47" s="65"/>
      <c r="BN47" s="65"/>
      <c r="BO47" s="65"/>
      <c r="BP47" s="65"/>
      <c r="BQ47" s="65"/>
      <c r="BR47" s="65"/>
      <c r="BS47" s="65"/>
      <c r="BT47" s="65"/>
      <c r="BU47" s="65"/>
      <c r="BV47" s="65"/>
      <c r="BW47" s="65"/>
      <c r="BX47" s="65"/>
      <c r="BY47" s="65"/>
      <c r="BZ47" s="6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15">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113</v>
      </c>
      <c r="BM66" s="65"/>
      <c r="BN66" s="65"/>
      <c r="BO66" s="65"/>
      <c r="BP66" s="65"/>
      <c r="BQ66" s="65"/>
      <c r="BR66" s="65"/>
      <c r="BS66" s="65"/>
      <c r="BT66" s="65"/>
      <c r="BU66" s="65"/>
      <c r="BV66" s="65"/>
      <c r="BW66" s="65"/>
      <c r="BX66" s="65"/>
      <c r="BY66" s="65"/>
      <c r="BZ66" s="6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15">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JkFLJxkbNGslVV77P9oHk2hkIRn1a+BB1khsya+xwKlVh1YSIU9f11nA7pa2BB0uJ+TdMrOO6mRv0gnj43ljBg==" saltValue="93tasBxWtjUoSNBRd3iziQ=="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28</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54</v>
      </c>
      <c r="B4" s="16"/>
      <c r="C4" s="16"/>
      <c r="D4" s="16"/>
      <c r="E4" s="16"/>
      <c r="F4" s="16"/>
      <c r="G4" s="16"/>
      <c r="H4" s="75"/>
      <c r="I4" s="76"/>
      <c r="J4" s="76"/>
      <c r="K4" s="76"/>
      <c r="L4" s="76"/>
      <c r="M4" s="76"/>
      <c r="N4" s="76"/>
      <c r="O4" s="76"/>
      <c r="P4" s="76"/>
      <c r="Q4" s="76"/>
      <c r="R4" s="76"/>
      <c r="S4" s="76"/>
      <c r="T4" s="76"/>
      <c r="U4" s="76"/>
      <c r="V4" s="76"/>
      <c r="W4" s="76"/>
      <c r="X4" s="77"/>
      <c r="Y4" s="71" t="s">
        <v>55</v>
      </c>
      <c r="Z4" s="71"/>
      <c r="AA4" s="71"/>
      <c r="AB4" s="71"/>
      <c r="AC4" s="71"/>
      <c r="AD4" s="71"/>
      <c r="AE4" s="71"/>
      <c r="AF4" s="71"/>
      <c r="AG4" s="71"/>
      <c r="AH4" s="71"/>
      <c r="AI4" s="71"/>
      <c r="AJ4" s="71" t="s">
        <v>56</v>
      </c>
      <c r="AK4" s="71"/>
      <c r="AL4" s="71"/>
      <c r="AM4" s="71"/>
      <c r="AN4" s="71"/>
      <c r="AO4" s="71"/>
      <c r="AP4" s="71"/>
      <c r="AQ4" s="71"/>
      <c r="AR4" s="71"/>
      <c r="AS4" s="71"/>
      <c r="AT4" s="71"/>
      <c r="AU4" s="71" t="s">
        <v>57</v>
      </c>
      <c r="AV4" s="71"/>
      <c r="AW4" s="71"/>
      <c r="AX4" s="71"/>
      <c r="AY4" s="71"/>
      <c r="AZ4" s="71"/>
      <c r="BA4" s="71"/>
      <c r="BB4" s="71"/>
      <c r="BC4" s="71"/>
      <c r="BD4" s="71"/>
      <c r="BE4" s="71"/>
      <c r="BF4" s="71" t="s">
        <v>58</v>
      </c>
      <c r="BG4" s="71"/>
      <c r="BH4" s="71"/>
      <c r="BI4" s="71"/>
      <c r="BJ4" s="71"/>
      <c r="BK4" s="71"/>
      <c r="BL4" s="71"/>
      <c r="BM4" s="71"/>
      <c r="BN4" s="71"/>
      <c r="BO4" s="71"/>
      <c r="BP4" s="71"/>
      <c r="BQ4" s="71" t="s">
        <v>59</v>
      </c>
      <c r="BR4" s="71"/>
      <c r="BS4" s="71"/>
      <c r="BT4" s="71"/>
      <c r="BU4" s="71"/>
      <c r="BV4" s="71"/>
      <c r="BW4" s="71"/>
      <c r="BX4" s="71"/>
      <c r="BY4" s="71"/>
      <c r="BZ4" s="71"/>
      <c r="CA4" s="71"/>
      <c r="CB4" s="71" t="s">
        <v>60</v>
      </c>
      <c r="CC4" s="71"/>
      <c r="CD4" s="71"/>
      <c r="CE4" s="71"/>
      <c r="CF4" s="71"/>
      <c r="CG4" s="71"/>
      <c r="CH4" s="71"/>
      <c r="CI4" s="71"/>
      <c r="CJ4" s="71"/>
      <c r="CK4" s="71"/>
      <c r="CL4" s="71"/>
      <c r="CM4" s="71" t="s">
        <v>61</v>
      </c>
      <c r="CN4" s="71"/>
      <c r="CO4" s="71"/>
      <c r="CP4" s="71"/>
      <c r="CQ4" s="71"/>
      <c r="CR4" s="71"/>
      <c r="CS4" s="71"/>
      <c r="CT4" s="71"/>
      <c r="CU4" s="71"/>
      <c r="CV4" s="71"/>
      <c r="CW4" s="71"/>
      <c r="CX4" s="71" t="s">
        <v>62</v>
      </c>
      <c r="CY4" s="71"/>
      <c r="CZ4" s="71"/>
      <c r="DA4" s="71"/>
      <c r="DB4" s="71"/>
      <c r="DC4" s="71"/>
      <c r="DD4" s="71"/>
      <c r="DE4" s="71"/>
      <c r="DF4" s="71"/>
      <c r="DG4" s="71"/>
      <c r="DH4" s="71"/>
      <c r="DI4" s="71" t="s">
        <v>63</v>
      </c>
      <c r="DJ4" s="71"/>
      <c r="DK4" s="71"/>
      <c r="DL4" s="71"/>
      <c r="DM4" s="71"/>
      <c r="DN4" s="71"/>
      <c r="DO4" s="71"/>
      <c r="DP4" s="71"/>
      <c r="DQ4" s="71"/>
      <c r="DR4" s="71"/>
      <c r="DS4" s="71"/>
      <c r="DT4" s="71" t="s">
        <v>64</v>
      </c>
      <c r="DU4" s="71"/>
      <c r="DV4" s="71"/>
      <c r="DW4" s="71"/>
      <c r="DX4" s="71"/>
      <c r="DY4" s="71"/>
      <c r="DZ4" s="71"/>
      <c r="EA4" s="71"/>
      <c r="EB4" s="71"/>
      <c r="EC4" s="71"/>
      <c r="ED4" s="71"/>
      <c r="EE4" s="71" t="s">
        <v>65</v>
      </c>
      <c r="EF4" s="71"/>
      <c r="EG4" s="71"/>
      <c r="EH4" s="71"/>
      <c r="EI4" s="71"/>
      <c r="EJ4" s="71"/>
      <c r="EK4" s="71"/>
      <c r="EL4" s="71"/>
      <c r="EM4" s="71"/>
      <c r="EN4" s="71"/>
      <c r="EO4" s="71"/>
    </row>
    <row r="5" spans="1:148" x14ac:dyDescent="0.15">
      <c r="A5" s="14" t="s">
        <v>66</v>
      </c>
      <c r="B5" s="17"/>
      <c r="C5" s="17"/>
      <c r="D5" s="17"/>
      <c r="E5" s="17"/>
      <c r="F5" s="17"/>
      <c r="G5" s="17"/>
      <c r="H5" s="18" t="s">
        <v>67</v>
      </c>
      <c r="I5" s="18" t="s">
        <v>68</v>
      </c>
      <c r="J5" s="18" t="s">
        <v>69</v>
      </c>
      <c r="K5" s="18" t="s">
        <v>70</v>
      </c>
      <c r="L5" s="18" t="s">
        <v>71</v>
      </c>
      <c r="M5" s="18" t="s">
        <v>5</v>
      </c>
      <c r="N5" s="18" t="s">
        <v>72</v>
      </c>
      <c r="O5" s="18" t="s">
        <v>73</v>
      </c>
      <c r="P5" s="18" t="s">
        <v>74</v>
      </c>
      <c r="Q5" s="18" t="s">
        <v>75</v>
      </c>
      <c r="R5" s="18" t="s">
        <v>76</v>
      </c>
      <c r="S5" s="18" t="s">
        <v>77</v>
      </c>
      <c r="T5" s="18" t="s">
        <v>78</v>
      </c>
      <c r="U5" s="18" t="s">
        <v>79</v>
      </c>
      <c r="V5" s="18" t="s">
        <v>80</v>
      </c>
      <c r="W5" s="18" t="s">
        <v>81</v>
      </c>
      <c r="X5" s="18" t="s">
        <v>82</v>
      </c>
      <c r="Y5" s="18" t="s">
        <v>83</v>
      </c>
      <c r="Z5" s="18" t="s">
        <v>84</v>
      </c>
      <c r="AA5" s="18" t="s">
        <v>85</v>
      </c>
      <c r="AB5" s="18" t="s">
        <v>86</v>
      </c>
      <c r="AC5" s="18" t="s">
        <v>87</v>
      </c>
      <c r="AD5" s="18" t="s">
        <v>88</v>
      </c>
      <c r="AE5" s="18" t="s">
        <v>89</v>
      </c>
      <c r="AF5" s="18" t="s">
        <v>90</v>
      </c>
      <c r="AG5" s="18" t="s">
        <v>91</v>
      </c>
      <c r="AH5" s="18" t="s">
        <v>92</v>
      </c>
      <c r="AI5" s="18" t="s">
        <v>31</v>
      </c>
      <c r="AJ5" s="18" t="s">
        <v>83</v>
      </c>
      <c r="AK5" s="18" t="s">
        <v>84</v>
      </c>
      <c r="AL5" s="18" t="s">
        <v>85</v>
      </c>
      <c r="AM5" s="18" t="s">
        <v>86</v>
      </c>
      <c r="AN5" s="18" t="s">
        <v>87</v>
      </c>
      <c r="AO5" s="18" t="s">
        <v>88</v>
      </c>
      <c r="AP5" s="18" t="s">
        <v>89</v>
      </c>
      <c r="AQ5" s="18" t="s">
        <v>90</v>
      </c>
      <c r="AR5" s="18" t="s">
        <v>91</v>
      </c>
      <c r="AS5" s="18" t="s">
        <v>92</v>
      </c>
      <c r="AT5" s="18" t="s">
        <v>93</v>
      </c>
      <c r="AU5" s="18" t="s">
        <v>83</v>
      </c>
      <c r="AV5" s="18" t="s">
        <v>84</v>
      </c>
      <c r="AW5" s="18" t="s">
        <v>85</v>
      </c>
      <c r="AX5" s="18" t="s">
        <v>86</v>
      </c>
      <c r="AY5" s="18" t="s">
        <v>87</v>
      </c>
      <c r="AZ5" s="18" t="s">
        <v>88</v>
      </c>
      <c r="BA5" s="18" t="s">
        <v>89</v>
      </c>
      <c r="BB5" s="18" t="s">
        <v>90</v>
      </c>
      <c r="BC5" s="18" t="s">
        <v>91</v>
      </c>
      <c r="BD5" s="18" t="s">
        <v>92</v>
      </c>
      <c r="BE5" s="18" t="s">
        <v>93</v>
      </c>
      <c r="BF5" s="18" t="s">
        <v>83</v>
      </c>
      <c r="BG5" s="18" t="s">
        <v>84</v>
      </c>
      <c r="BH5" s="18" t="s">
        <v>85</v>
      </c>
      <c r="BI5" s="18" t="s">
        <v>86</v>
      </c>
      <c r="BJ5" s="18" t="s">
        <v>87</v>
      </c>
      <c r="BK5" s="18" t="s">
        <v>88</v>
      </c>
      <c r="BL5" s="18" t="s">
        <v>89</v>
      </c>
      <c r="BM5" s="18" t="s">
        <v>90</v>
      </c>
      <c r="BN5" s="18" t="s">
        <v>91</v>
      </c>
      <c r="BO5" s="18" t="s">
        <v>92</v>
      </c>
      <c r="BP5" s="18" t="s">
        <v>93</v>
      </c>
      <c r="BQ5" s="18" t="s">
        <v>83</v>
      </c>
      <c r="BR5" s="18" t="s">
        <v>84</v>
      </c>
      <c r="BS5" s="18" t="s">
        <v>85</v>
      </c>
      <c r="BT5" s="18" t="s">
        <v>86</v>
      </c>
      <c r="BU5" s="18" t="s">
        <v>87</v>
      </c>
      <c r="BV5" s="18" t="s">
        <v>88</v>
      </c>
      <c r="BW5" s="18" t="s">
        <v>89</v>
      </c>
      <c r="BX5" s="18" t="s">
        <v>90</v>
      </c>
      <c r="BY5" s="18" t="s">
        <v>91</v>
      </c>
      <c r="BZ5" s="18" t="s">
        <v>92</v>
      </c>
      <c r="CA5" s="18" t="s">
        <v>93</v>
      </c>
      <c r="CB5" s="18" t="s">
        <v>83</v>
      </c>
      <c r="CC5" s="18" t="s">
        <v>84</v>
      </c>
      <c r="CD5" s="18" t="s">
        <v>85</v>
      </c>
      <c r="CE5" s="18" t="s">
        <v>86</v>
      </c>
      <c r="CF5" s="18" t="s">
        <v>87</v>
      </c>
      <c r="CG5" s="18" t="s">
        <v>88</v>
      </c>
      <c r="CH5" s="18" t="s">
        <v>89</v>
      </c>
      <c r="CI5" s="18" t="s">
        <v>90</v>
      </c>
      <c r="CJ5" s="18" t="s">
        <v>91</v>
      </c>
      <c r="CK5" s="18" t="s">
        <v>92</v>
      </c>
      <c r="CL5" s="18" t="s">
        <v>93</v>
      </c>
      <c r="CM5" s="18" t="s">
        <v>83</v>
      </c>
      <c r="CN5" s="18" t="s">
        <v>84</v>
      </c>
      <c r="CO5" s="18" t="s">
        <v>85</v>
      </c>
      <c r="CP5" s="18" t="s">
        <v>86</v>
      </c>
      <c r="CQ5" s="18" t="s">
        <v>87</v>
      </c>
      <c r="CR5" s="18" t="s">
        <v>88</v>
      </c>
      <c r="CS5" s="18" t="s">
        <v>89</v>
      </c>
      <c r="CT5" s="18" t="s">
        <v>90</v>
      </c>
      <c r="CU5" s="18" t="s">
        <v>91</v>
      </c>
      <c r="CV5" s="18" t="s">
        <v>92</v>
      </c>
      <c r="CW5" s="18" t="s">
        <v>93</v>
      </c>
      <c r="CX5" s="18" t="s">
        <v>83</v>
      </c>
      <c r="CY5" s="18" t="s">
        <v>84</v>
      </c>
      <c r="CZ5" s="18" t="s">
        <v>85</v>
      </c>
      <c r="DA5" s="18" t="s">
        <v>86</v>
      </c>
      <c r="DB5" s="18" t="s">
        <v>87</v>
      </c>
      <c r="DC5" s="18" t="s">
        <v>88</v>
      </c>
      <c r="DD5" s="18" t="s">
        <v>89</v>
      </c>
      <c r="DE5" s="18" t="s">
        <v>90</v>
      </c>
      <c r="DF5" s="18" t="s">
        <v>91</v>
      </c>
      <c r="DG5" s="18" t="s">
        <v>92</v>
      </c>
      <c r="DH5" s="18" t="s">
        <v>93</v>
      </c>
      <c r="DI5" s="18" t="s">
        <v>83</v>
      </c>
      <c r="DJ5" s="18" t="s">
        <v>84</v>
      </c>
      <c r="DK5" s="18" t="s">
        <v>85</v>
      </c>
      <c r="DL5" s="18" t="s">
        <v>86</v>
      </c>
      <c r="DM5" s="18" t="s">
        <v>87</v>
      </c>
      <c r="DN5" s="18" t="s">
        <v>88</v>
      </c>
      <c r="DO5" s="18" t="s">
        <v>89</v>
      </c>
      <c r="DP5" s="18" t="s">
        <v>90</v>
      </c>
      <c r="DQ5" s="18" t="s">
        <v>91</v>
      </c>
      <c r="DR5" s="18" t="s">
        <v>92</v>
      </c>
      <c r="DS5" s="18" t="s">
        <v>93</v>
      </c>
      <c r="DT5" s="18" t="s">
        <v>83</v>
      </c>
      <c r="DU5" s="18" t="s">
        <v>84</v>
      </c>
      <c r="DV5" s="18" t="s">
        <v>85</v>
      </c>
      <c r="DW5" s="18" t="s">
        <v>86</v>
      </c>
      <c r="DX5" s="18" t="s">
        <v>87</v>
      </c>
      <c r="DY5" s="18" t="s">
        <v>88</v>
      </c>
      <c r="DZ5" s="18" t="s">
        <v>89</v>
      </c>
      <c r="EA5" s="18" t="s">
        <v>90</v>
      </c>
      <c r="EB5" s="18" t="s">
        <v>91</v>
      </c>
      <c r="EC5" s="18" t="s">
        <v>92</v>
      </c>
      <c r="ED5" s="18" t="s">
        <v>93</v>
      </c>
      <c r="EE5" s="18" t="s">
        <v>83</v>
      </c>
      <c r="EF5" s="18" t="s">
        <v>84</v>
      </c>
      <c r="EG5" s="18" t="s">
        <v>85</v>
      </c>
      <c r="EH5" s="18" t="s">
        <v>86</v>
      </c>
      <c r="EI5" s="18" t="s">
        <v>87</v>
      </c>
      <c r="EJ5" s="18" t="s">
        <v>88</v>
      </c>
      <c r="EK5" s="18" t="s">
        <v>89</v>
      </c>
      <c r="EL5" s="18" t="s">
        <v>90</v>
      </c>
      <c r="EM5" s="18" t="s">
        <v>91</v>
      </c>
      <c r="EN5" s="18" t="s">
        <v>92</v>
      </c>
      <c r="EO5" s="18" t="s">
        <v>93</v>
      </c>
    </row>
    <row r="6" spans="1:148" s="22" customFormat="1" x14ac:dyDescent="0.15">
      <c r="A6" s="14" t="s">
        <v>94</v>
      </c>
      <c r="B6" s="19">
        <f>B7</f>
        <v>2023</v>
      </c>
      <c r="C6" s="19">
        <f t="shared" ref="C6:X6" si="3">C7</f>
        <v>442046</v>
      </c>
      <c r="D6" s="19">
        <f t="shared" si="3"/>
        <v>46</v>
      </c>
      <c r="E6" s="19">
        <f t="shared" si="3"/>
        <v>17</v>
      </c>
      <c r="F6" s="19">
        <f t="shared" si="3"/>
        <v>1</v>
      </c>
      <c r="G6" s="19">
        <f t="shared" si="3"/>
        <v>0</v>
      </c>
      <c r="H6" s="19" t="str">
        <f t="shared" si="3"/>
        <v>大分県　日田市</v>
      </c>
      <c r="I6" s="19" t="str">
        <f t="shared" si="3"/>
        <v>法適用</v>
      </c>
      <c r="J6" s="19" t="str">
        <f t="shared" si="3"/>
        <v>下水道事業</v>
      </c>
      <c r="K6" s="19" t="str">
        <f t="shared" si="3"/>
        <v>公共下水道</v>
      </c>
      <c r="L6" s="19" t="str">
        <f t="shared" si="3"/>
        <v>Bd1</v>
      </c>
      <c r="M6" s="19" t="str">
        <f t="shared" si="3"/>
        <v>非設置</v>
      </c>
      <c r="N6" s="20" t="str">
        <f t="shared" si="3"/>
        <v>-</v>
      </c>
      <c r="O6" s="20">
        <f t="shared" si="3"/>
        <v>65.19</v>
      </c>
      <c r="P6" s="20">
        <f t="shared" si="3"/>
        <v>72.790000000000006</v>
      </c>
      <c r="Q6" s="20">
        <f t="shared" si="3"/>
        <v>85.79</v>
      </c>
      <c r="R6" s="20">
        <f t="shared" si="3"/>
        <v>3130</v>
      </c>
      <c r="S6" s="20">
        <f t="shared" si="3"/>
        <v>61125</v>
      </c>
      <c r="T6" s="20">
        <f t="shared" si="3"/>
        <v>666.03</v>
      </c>
      <c r="U6" s="20">
        <f t="shared" si="3"/>
        <v>91.78</v>
      </c>
      <c r="V6" s="20">
        <f t="shared" si="3"/>
        <v>44069</v>
      </c>
      <c r="W6" s="20">
        <f t="shared" si="3"/>
        <v>12.34</v>
      </c>
      <c r="X6" s="20">
        <f t="shared" si="3"/>
        <v>3571.23</v>
      </c>
      <c r="Y6" s="21">
        <f>IF(Y7="",NA(),Y7)</f>
        <v>100.14</v>
      </c>
      <c r="Z6" s="21">
        <f t="shared" ref="Z6:AH6" si="4">IF(Z7="",NA(),Z7)</f>
        <v>100.2</v>
      </c>
      <c r="AA6" s="21">
        <f t="shared" si="4"/>
        <v>100.25</v>
      </c>
      <c r="AB6" s="21">
        <f t="shared" si="4"/>
        <v>100.49</v>
      </c>
      <c r="AC6" s="21">
        <f t="shared" si="4"/>
        <v>100.22</v>
      </c>
      <c r="AD6" s="21">
        <f t="shared" si="4"/>
        <v>106.99</v>
      </c>
      <c r="AE6" s="21">
        <f t="shared" si="4"/>
        <v>107.85</v>
      </c>
      <c r="AF6" s="21">
        <f t="shared" si="4"/>
        <v>108.04</v>
      </c>
      <c r="AG6" s="21">
        <f t="shared" si="4"/>
        <v>107.49</v>
      </c>
      <c r="AH6" s="21">
        <f t="shared" si="4"/>
        <v>107.64</v>
      </c>
      <c r="AI6" s="20" t="str">
        <f>IF(AI7="","",IF(AI7="-","【-】","【"&amp;SUBSTITUTE(TEXT(AI7,"#,##0.00"),"-","△")&amp;"】"))</f>
        <v>【105.91】</v>
      </c>
      <c r="AJ6" s="20">
        <f>IF(AJ7="",NA(),AJ7)</f>
        <v>0</v>
      </c>
      <c r="AK6" s="20">
        <f t="shared" ref="AK6:AS6" si="5">IF(AK7="",NA(),AK7)</f>
        <v>0</v>
      </c>
      <c r="AL6" s="20">
        <f t="shared" si="5"/>
        <v>0</v>
      </c>
      <c r="AM6" s="20">
        <f t="shared" si="5"/>
        <v>0</v>
      </c>
      <c r="AN6" s="20">
        <f t="shared" si="5"/>
        <v>0</v>
      </c>
      <c r="AO6" s="21">
        <f t="shared" si="5"/>
        <v>7.42</v>
      </c>
      <c r="AP6" s="21">
        <f t="shared" si="5"/>
        <v>4.72</v>
      </c>
      <c r="AQ6" s="21">
        <f t="shared" si="5"/>
        <v>4.49</v>
      </c>
      <c r="AR6" s="21">
        <f t="shared" si="5"/>
        <v>5.41</v>
      </c>
      <c r="AS6" s="21">
        <f t="shared" si="5"/>
        <v>5.61</v>
      </c>
      <c r="AT6" s="20" t="str">
        <f>IF(AT7="","",IF(AT7="-","【-】","【"&amp;SUBSTITUTE(TEXT(AT7,"#,##0.00"),"-","△")&amp;"】"))</f>
        <v>【3.03】</v>
      </c>
      <c r="AU6" s="21">
        <f>IF(AU7="",NA(),AU7)</f>
        <v>62.69</v>
      </c>
      <c r="AV6" s="21">
        <f t="shared" ref="AV6:BD6" si="6">IF(AV7="",NA(),AV7)</f>
        <v>79.599999999999994</v>
      </c>
      <c r="AW6" s="21">
        <f t="shared" si="6"/>
        <v>91.18</v>
      </c>
      <c r="AX6" s="21">
        <f t="shared" si="6"/>
        <v>114.53</v>
      </c>
      <c r="AY6" s="21">
        <f t="shared" si="6"/>
        <v>110.13</v>
      </c>
      <c r="AZ6" s="21">
        <f t="shared" si="6"/>
        <v>68.180000000000007</v>
      </c>
      <c r="BA6" s="21">
        <f t="shared" si="6"/>
        <v>67.930000000000007</v>
      </c>
      <c r="BB6" s="21">
        <f t="shared" si="6"/>
        <v>68.53</v>
      </c>
      <c r="BC6" s="21">
        <f t="shared" si="6"/>
        <v>69.180000000000007</v>
      </c>
      <c r="BD6" s="21">
        <f t="shared" si="6"/>
        <v>76.319999999999993</v>
      </c>
      <c r="BE6" s="20" t="str">
        <f>IF(BE7="","",IF(BE7="-","【-】","【"&amp;SUBSTITUTE(TEXT(BE7,"#,##0.00"),"-","△")&amp;"】"))</f>
        <v>【78.43】</v>
      </c>
      <c r="BF6" s="21">
        <f>IF(BF7="",NA(),BF7)</f>
        <v>976.76</v>
      </c>
      <c r="BG6" s="21">
        <f t="shared" ref="BG6:BO6" si="7">IF(BG7="",NA(),BG7)</f>
        <v>956.11</v>
      </c>
      <c r="BH6" s="21">
        <f t="shared" si="7"/>
        <v>911.17</v>
      </c>
      <c r="BI6" s="21">
        <f t="shared" si="7"/>
        <v>839.88</v>
      </c>
      <c r="BJ6" s="21">
        <f t="shared" si="7"/>
        <v>801.55</v>
      </c>
      <c r="BK6" s="21">
        <f t="shared" si="7"/>
        <v>847.44</v>
      </c>
      <c r="BL6" s="21">
        <f t="shared" si="7"/>
        <v>857.88</v>
      </c>
      <c r="BM6" s="21">
        <f t="shared" si="7"/>
        <v>825.1</v>
      </c>
      <c r="BN6" s="21">
        <f t="shared" si="7"/>
        <v>789.87</v>
      </c>
      <c r="BO6" s="21">
        <f t="shared" si="7"/>
        <v>749.43</v>
      </c>
      <c r="BP6" s="20" t="str">
        <f>IF(BP7="","",IF(BP7="-","【-】","【"&amp;SUBSTITUTE(TEXT(BP7,"#,##0.00"),"-","△")&amp;"】"))</f>
        <v>【630.82】</v>
      </c>
      <c r="BQ6" s="21">
        <f>IF(BQ7="",NA(),BQ7)</f>
        <v>100.21</v>
      </c>
      <c r="BR6" s="21">
        <f t="shared" ref="BR6:BZ6" si="8">IF(BR7="",NA(),BR7)</f>
        <v>100.11</v>
      </c>
      <c r="BS6" s="21">
        <f t="shared" si="8"/>
        <v>100.26</v>
      </c>
      <c r="BT6" s="21">
        <f t="shared" si="8"/>
        <v>100.58</v>
      </c>
      <c r="BU6" s="21">
        <f t="shared" si="8"/>
        <v>100.3</v>
      </c>
      <c r="BV6" s="21">
        <f t="shared" si="8"/>
        <v>94.69</v>
      </c>
      <c r="BW6" s="21">
        <f t="shared" si="8"/>
        <v>94.97</v>
      </c>
      <c r="BX6" s="21">
        <f t="shared" si="8"/>
        <v>97.07</v>
      </c>
      <c r="BY6" s="21">
        <f t="shared" si="8"/>
        <v>98.06</v>
      </c>
      <c r="BZ6" s="21">
        <f t="shared" si="8"/>
        <v>98.46</v>
      </c>
      <c r="CA6" s="20" t="str">
        <f>IF(CA7="","",IF(CA7="-","【-】","【"&amp;SUBSTITUTE(TEXT(CA7,"#,##0.00"),"-","△")&amp;"】"))</f>
        <v>【97.81】</v>
      </c>
      <c r="CB6" s="21">
        <f>IF(CB7="",NA(),CB7)</f>
        <v>158.06</v>
      </c>
      <c r="CC6" s="21">
        <f t="shared" ref="CC6:CK6" si="9">IF(CC7="",NA(),CC7)</f>
        <v>155.18</v>
      </c>
      <c r="CD6" s="21">
        <f t="shared" si="9"/>
        <v>155.51</v>
      </c>
      <c r="CE6" s="21">
        <f t="shared" si="9"/>
        <v>154.96</v>
      </c>
      <c r="CF6" s="21">
        <f t="shared" si="9"/>
        <v>155.46</v>
      </c>
      <c r="CG6" s="21">
        <f t="shared" si="9"/>
        <v>159.78</v>
      </c>
      <c r="CH6" s="21">
        <f t="shared" si="9"/>
        <v>159.49</v>
      </c>
      <c r="CI6" s="21">
        <f t="shared" si="9"/>
        <v>157.81</v>
      </c>
      <c r="CJ6" s="21">
        <f t="shared" si="9"/>
        <v>157.37</v>
      </c>
      <c r="CK6" s="21">
        <f t="shared" si="9"/>
        <v>157.44999999999999</v>
      </c>
      <c r="CL6" s="20" t="str">
        <f>IF(CL7="","",IF(CL7="-","【-】","【"&amp;SUBSTITUTE(TEXT(CL7,"#,##0.00"),"-","△")&amp;"】"))</f>
        <v>【138.75】</v>
      </c>
      <c r="CM6" s="21">
        <f>IF(CM7="",NA(),CM7)</f>
        <v>76.069999999999993</v>
      </c>
      <c r="CN6" s="21">
        <f t="shared" ref="CN6:CV6" si="10">IF(CN7="",NA(),CN7)</f>
        <v>73.739999999999995</v>
      </c>
      <c r="CO6" s="21">
        <f t="shared" si="10"/>
        <v>73.62</v>
      </c>
      <c r="CP6" s="21">
        <f t="shared" si="10"/>
        <v>86.38</v>
      </c>
      <c r="CQ6" s="21">
        <f t="shared" si="10"/>
        <v>75.45</v>
      </c>
      <c r="CR6" s="21">
        <f t="shared" si="10"/>
        <v>68.31</v>
      </c>
      <c r="CS6" s="21">
        <f t="shared" si="10"/>
        <v>65.28</v>
      </c>
      <c r="CT6" s="21">
        <f t="shared" si="10"/>
        <v>64.92</v>
      </c>
      <c r="CU6" s="21">
        <f t="shared" si="10"/>
        <v>64.14</v>
      </c>
      <c r="CV6" s="21">
        <f t="shared" si="10"/>
        <v>63.71</v>
      </c>
      <c r="CW6" s="20" t="str">
        <f>IF(CW7="","",IF(CW7="-","【-】","【"&amp;SUBSTITUTE(TEXT(CW7,"#,##0.00"),"-","△")&amp;"】"))</f>
        <v>【58.94】</v>
      </c>
      <c r="CX6" s="21">
        <f>IF(CX7="",NA(),CX7)</f>
        <v>90.65</v>
      </c>
      <c r="CY6" s="21">
        <f t="shared" ref="CY6:DG6" si="11">IF(CY7="",NA(),CY7)</f>
        <v>88.77</v>
      </c>
      <c r="CZ6" s="21">
        <f t="shared" si="11"/>
        <v>89.13</v>
      </c>
      <c r="DA6" s="21">
        <f t="shared" si="11"/>
        <v>89.17</v>
      </c>
      <c r="DB6" s="21">
        <f t="shared" si="11"/>
        <v>89.09</v>
      </c>
      <c r="DC6" s="21">
        <f t="shared" si="11"/>
        <v>92.62</v>
      </c>
      <c r="DD6" s="21">
        <f t="shared" si="11"/>
        <v>92.72</v>
      </c>
      <c r="DE6" s="21">
        <f t="shared" si="11"/>
        <v>92.88</v>
      </c>
      <c r="DF6" s="21">
        <f t="shared" si="11"/>
        <v>92.9</v>
      </c>
      <c r="DG6" s="21">
        <f t="shared" si="11"/>
        <v>92.89</v>
      </c>
      <c r="DH6" s="20" t="str">
        <f>IF(DH7="","",IF(DH7="-","【-】","【"&amp;SUBSTITUTE(TEXT(DH7,"#,##0.00"),"-","△")&amp;"】"))</f>
        <v>【95.91】</v>
      </c>
      <c r="DI6" s="21">
        <f>IF(DI7="",NA(),DI7)</f>
        <v>12.21</v>
      </c>
      <c r="DJ6" s="21">
        <f t="shared" ref="DJ6:DR6" si="12">IF(DJ7="",NA(),DJ7)</f>
        <v>15.64</v>
      </c>
      <c r="DK6" s="21">
        <f t="shared" si="12"/>
        <v>19.18</v>
      </c>
      <c r="DL6" s="21">
        <f t="shared" si="12"/>
        <v>22.43</v>
      </c>
      <c r="DM6" s="21">
        <f t="shared" si="12"/>
        <v>25.81</v>
      </c>
      <c r="DN6" s="21">
        <f t="shared" si="12"/>
        <v>26.36</v>
      </c>
      <c r="DO6" s="21">
        <f t="shared" si="12"/>
        <v>23.79</v>
      </c>
      <c r="DP6" s="21">
        <f t="shared" si="12"/>
        <v>25.66</v>
      </c>
      <c r="DQ6" s="21">
        <f t="shared" si="12"/>
        <v>27.46</v>
      </c>
      <c r="DR6" s="21">
        <f t="shared" si="12"/>
        <v>29.93</v>
      </c>
      <c r="DS6" s="20" t="str">
        <f>IF(DS7="","",IF(DS7="-","【-】","【"&amp;SUBSTITUTE(TEXT(DS7,"#,##0.00"),"-","△")&amp;"】"))</f>
        <v>【41.09】</v>
      </c>
      <c r="DT6" s="20">
        <f>IF(DT7="",NA(),DT7)</f>
        <v>0</v>
      </c>
      <c r="DU6" s="20">
        <f t="shared" ref="DU6:EC6" si="13">IF(DU7="",NA(),DU7)</f>
        <v>0</v>
      </c>
      <c r="DV6" s="20">
        <f t="shared" si="13"/>
        <v>0</v>
      </c>
      <c r="DW6" s="20">
        <f t="shared" si="13"/>
        <v>0</v>
      </c>
      <c r="DX6" s="20">
        <f t="shared" si="13"/>
        <v>0</v>
      </c>
      <c r="DY6" s="21">
        <f t="shared" si="13"/>
        <v>1.43</v>
      </c>
      <c r="DZ6" s="21">
        <f t="shared" si="13"/>
        <v>1.22</v>
      </c>
      <c r="EA6" s="21">
        <f t="shared" si="13"/>
        <v>1.61</v>
      </c>
      <c r="EB6" s="21">
        <f t="shared" si="13"/>
        <v>2.08</v>
      </c>
      <c r="EC6" s="21">
        <f t="shared" si="13"/>
        <v>2.74</v>
      </c>
      <c r="ED6" s="20" t="str">
        <f>IF(ED7="","",IF(ED7="-","【-】","【"&amp;SUBSTITUTE(TEXT(ED7,"#,##0.00"),"-","△")&amp;"】"))</f>
        <v>【8.68】</v>
      </c>
      <c r="EE6" s="21">
        <f>IF(EE7="",NA(),EE7)</f>
        <v>0.03</v>
      </c>
      <c r="EF6" s="20">
        <f t="shared" ref="EF6:EN6" si="14">IF(EF7="",NA(),EF7)</f>
        <v>0</v>
      </c>
      <c r="EG6" s="20">
        <f t="shared" si="14"/>
        <v>0</v>
      </c>
      <c r="EH6" s="21">
        <f t="shared" si="14"/>
        <v>0.03</v>
      </c>
      <c r="EI6" s="21">
        <f t="shared" si="14"/>
        <v>7.0000000000000007E-2</v>
      </c>
      <c r="EJ6" s="21">
        <f t="shared" si="14"/>
        <v>0.09</v>
      </c>
      <c r="EK6" s="21">
        <f t="shared" si="14"/>
        <v>0.09</v>
      </c>
      <c r="EL6" s="21">
        <f t="shared" si="14"/>
        <v>0.17</v>
      </c>
      <c r="EM6" s="21">
        <f t="shared" si="14"/>
        <v>0.13</v>
      </c>
      <c r="EN6" s="21">
        <f t="shared" si="14"/>
        <v>0.06</v>
      </c>
      <c r="EO6" s="20" t="str">
        <f>IF(EO7="","",IF(EO7="-","【-】","【"&amp;SUBSTITUTE(TEXT(EO7,"#,##0.00"),"-","△")&amp;"】"))</f>
        <v>【0.22】</v>
      </c>
    </row>
    <row r="7" spans="1:148" s="22" customFormat="1" x14ac:dyDescent="0.15">
      <c r="A7" s="14"/>
      <c r="B7" s="23">
        <v>2023</v>
      </c>
      <c r="C7" s="23">
        <v>442046</v>
      </c>
      <c r="D7" s="23">
        <v>46</v>
      </c>
      <c r="E7" s="23">
        <v>17</v>
      </c>
      <c r="F7" s="23">
        <v>1</v>
      </c>
      <c r="G7" s="23">
        <v>0</v>
      </c>
      <c r="H7" s="23" t="s">
        <v>95</v>
      </c>
      <c r="I7" s="23" t="s">
        <v>96</v>
      </c>
      <c r="J7" s="23" t="s">
        <v>97</v>
      </c>
      <c r="K7" s="23" t="s">
        <v>98</v>
      </c>
      <c r="L7" s="23" t="s">
        <v>99</v>
      </c>
      <c r="M7" s="23" t="s">
        <v>100</v>
      </c>
      <c r="N7" s="24" t="s">
        <v>101</v>
      </c>
      <c r="O7" s="24">
        <v>65.19</v>
      </c>
      <c r="P7" s="24">
        <v>72.790000000000006</v>
      </c>
      <c r="Q7" s="24">
        <v>85.79</v>
      </c>
      <c r="R7" s="24">
        <v>3130</v>
      </c>
      <c r="S7" s="24">
        <v>61125</v>
      </c>
      <c r="T7" s="24">
        <v>666.03</v>
      </c>
      <c r="U7" s="24">
        <v>91.78</v>
      </c>
      <c r="V7" s="24">
        <v>44069</v>
      </c>
      <c r="W7" s="24">
        <v>12.34</v>
      </c>
      <c r="X7" s="24">
        <v>3571.23</v>
      </c>
      <c r="Y7" s="24">
        <v>100.14</v>
      </c>
      <c r="Z7" s="24">
        <v>100.2</v>
      </c>
      <c r="AA7" s="24">
        <v>100.25</v>
      </c>
      <c r="AB7" s="24">
        <v>100.49</v>
      </c>
      <c r="AC7" s="24">
        <v>100.22</v>
      </c>
      <c r="AD7" s="24">
        <v>106.99</v>
      </c>
      <c r="AE7" s="24">
        <v>107.85</v>
      </c>
      <c r="AF7" s="24">
        <v>108.04</v>
      </c>
      <c r="AG7" s="24">
        <v>107.49</v>
      </c>
      <c r="AH7" s="24">
        <v>107.64</v>
      </c>
      <c r="AI7" s="24">
        <v>105.91</v>
      </c>
      <c r="AJ7" s="24">
        <v>0</v>
      </c>
      <c r="AK7" s="24">
        <v>0</v>
      </c>
      <c r="AL7" s="24">
        <v>0</v>
      </c>
      <c r="AM7" s="24">
        <v>0</v>
      </c>
      <c r="AN7" s="24">
        <v>0</v>
      </c>
      <c r="AO7" s="24">
        <v>7.42</v>
      </c>
      <c r="AP7" s="24">
        <v>4.72</v>
      </c>
      <c r="AQ7" s="24">
        <v>4.49</v>
      </c>
      <c r="AR7" s="24">
        <v>5.41</v>
      </c>
      <c r="AS7" s="24">
        <v>5.61</v>
      </c>
      <c r="AT7" s="24">
        <v>3.03</v>
      </c>
      <c r="AU7" s="24">
        <v>62.69</v>
      </c>
      <c r="AV7" s="24">
        <v>79.599999999999994</v>
      </c>
      <c r="AW7" s="24">
        <v>91.18</v>
      </c>
      <c r="AX7" s="24">
        <v>114.53</v>
      </c>
      <c r="AY7" s="24">
        <v>110.13</v>
      </c>
      <c r="AZ7" s="24">
        <v>68.180000000000007</v>
      </c>
      <c r="BA7" s="24">
        <v>67.930000000000007</v>
      </c>
      <c r="BB7" s="24">
        <v>68.53</v>
      </c>
      <c r="BC7" s="24">
        <v>69.180000000000007</v>
      </c>
      <c r="BD7" s="24">
        <v>76.319999999999993</v>
      </c>
      <c r="BE7" s="24">
        <v>78.430000000000007</v>
      </c>
      <c r="BF7" s="24">
        <v>976.76</v>
      </c>
      <c r="BG7" s="24">
        <v>956.11</v>
      </c>
      <c r="BH7" s="24">
        <v>911.17</v>
      </c>
      <c r="BI7" s="24">
        <v>839.88</v>
      </c>
      <c r="BJ7" s="24">
        <v>801.55</v>
      </c>
      <c r="BK7" s="24">
        <v>847.44</v>
      </c>
      <c r="BL7" s="24">
        <v>857.88</v>
      </c>
      <c r="BM7" s="24">
        <v>825.1</v>
      </c>
      <c r="BN7" s="24">
        <v>789.87</v>
      </c>
      <c r="BO7" s="24">
        <v>749.43</v>
      </c>
      <c r="BP7" s="24">
        <v>630.82000000000005</v>
      </c>
      <c r="BQ7" s="24">
        <v>100.21</v>
      </c>
      <c r="BR7" s="24">
        <v>100.11</v>
      </c>
      <c r="BS7" s="24">
        <v>100.26</v>
      </c>
      <c r="BT7" s="24">
        <v>100.58</v>
      </c>
      <c r="BU7" s="24">
        <v>100.3</v>
      </c>
      <c r="BV7" s="24">
        <v>94.69</v>
      </c>
      <c r="BW7" s="24">
        <v>94.97</v>
      </c>
      <c r="BX7" s="24">
        <v>97.07</v>
      </c>
      <c r="BY7" s="24">
        <v>98.06</v>
      </c>
      <c r="BZ7" s="24">
        <v>98.46</v>
      </c>
      <c r="CA7" s="24">
        <v>97.81</v>
      </c>
      <c r="CB7" s="24">
        <v>158.06</v>
      </c>
      <c r="CC7" s="24">
        <v>155.18</v>
      </c>
      <c r="CD7" s="24">
        <v>155.51</v>
      </c>
      <c r="CE7" s="24">
        <v>154.96</v>
      </c>
      <c r="CF7" s="24">
        <v>155.46</v>
      </c>
      <c r="CG7" s="24">
        <v>159.78</v>
      </c>
      <c r="CH7" s="24">
        <v>159.49</v>
      </c>
      <c r="CI7" s="24">
        <v>157.81</v>
      </c>
      <c r="CJ7" s="24">
        <v>157.37</v>
      </c>
      <c r="CK7" s="24">
        <v>157.44999999999999</v>
      </c>
      <c r="CL7" s="24">
        <v>138.75</v>
      </c>
      <c r="CM7" s="24">
        <v>76.069999999999993</v>
      </c>
      <c r="CN7" s="24">
        <v>73.739999999999995</v>
      </c>
      <c r="CO7" s="24">
        <v>73.62</v>
      </c>
      <c r="CP7" s="24">
        <v>86.38</v>
      </c>
      <c r="CQ7" s="24">
        <v>75.45</v>
      </c>
      <c r="CR7" s="24">
        <v>68.31</v>
      </c>
      <c r="CS7" s="24">
        <v>65.28</v>
      </c>
      <c r="CT7" s="24">
        <v>64.92</v>
      </c>
      <c r="CU7" s="24">
        <v>64.14</v>
      </c>
      <c r="CV7" s="24">
        <v>63.71</v>
      </c>
      <c r="CW7" s="24">
        <v>58.94</v>
      </c>
      <c r="CX7" s="24">
        <v>90.65</v>
      </c>
      <c r="CY7" s="24">
        <v>88.77</v>
      </c>
      <c r="CZ7" s="24">
        <v>89.13</v>
      </c>
      <c r="DA7" s="24">
        <v>89.17</v>
      </c>
      <c r="DB7" s="24">
        <v>89.09</v>
      </c>
      <c r="DC7" s="24">
        <v>92.62</v>
      </c>
      <c r="DD7" s="24">
        <v>92.72</v>
      </c>
      <c r="DE7" s="24">
        <v>92.88</v>
      </c>
      <c r="DF7" s="24">
        <v>92.9</v>
      </c>
      <c r="DG7" s="24">
        <v>92.89</v>
      </c>
      <c r="DH7" s="24">
        <v>95.91</v>
      </c>
      <c r="DI7" s="24">
        <v>12.21</v>
      </c>
      <c r="DJ7" s="24">
        <v>15.64</v>
      </c>
      <c r="DK7" s="24">
        <v>19.18</v>
      </c>
      <c r="DL7" s="24">
        <v>22.43</v>
      </c>
      <c r="DM7" s="24">
        <v>25.81</v>
      </c>
      <c r="DN7" s="24">
        <v>26.36</v>
      </c>
      <c r="DO7" s="24">
        <v>23.79</v>
      </c>
      <c r="DP7" s="24">
        <v>25.66</v>
      </c>
      <c r="DQ7" s="24">
        <v>27.46</v>
      </c>
      <c r="DR7" s="24">
        <v>29.93</v>
      </c>
      <c r="DS7" s="24">
        <v>41.09</v>
      </c>
      <c r="DT7" s="24">
        <v>0</v>
      </c>
      <c r="DU7" s="24">
        <v>0</v>
      </c>
      <c r="DV7" s="24">
        <v>0</v>
      </c>
      <c r="DW7" s="24">
        <v>0</v>
      </c>
      <c r="DX7" s="24">
        <v>0</v>
      </c>
      <c r="DY7" s="24">
        <v>1.43</v>
      </c>
      <c r="DZ7" s="24">
        <v>1.22</v>
      </c>
      <c r="EA7" s="24">
        <v>1.61</v>
      </c>
      <c r="EB7" s="24">
        <v>2.08</v>
      </c>
      <c r="EC7" s="24">
        <v>2.74</v>
      </c>
      <c r="ED7" s="24">
        <v>8.68</v>
      </c>
      <c r="EE7" s="24">
        <v>0.03</v>
      </c>
      <c r="EF7" s="24">
        <v>0</v>
      </c>
      <c r="EG7" s="24">
        <v>0</v>
      </c>
      <c r="EH7" s="24">
        <v>0.03</v>
      </c>
      <c r="EI7" s="24">
        <v>7.0000000000000007E-2</v>
      </c>
      <c r="EJ7" s="24">
        <v>0.09</v>
      </c>
      <c r="EK7" s="24">
        <v>0.09</v>
      </c>
      <c r="EL7" s="24">
        <v>0.17</v>
      </c>
      <c r="EM7" s="24">
        <v>0.13</v>
      </c>
      <c r="EN7" s="24">
        <v>0.06</v>
      </c>
      <c r="EO7" s="24">
        <v>0.22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102</v>
      </c>
      <c r="C9" s="26" t="s">
        <v>103</v>
      </c>
      <c r="D9" s="26" t="s">
        <v>104</v>
      </c>
      <c r="E9" s="26" t="s">
        <v>105</v>
      </c>
      <c r="F9" s="26"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107</v>
      </c>
    </row>
    <row r="12" spans="1:148" x14ac:dyDescent="0.15">
      <c r="B12">
        <v>1</v>
      </c>
      <c r="C12">
        <v>1</v>
      </c>
      <c r="D12">
        <v>2</v>
      </c>
      <c r="E12">
        <v>3</v>
      </c>
      <c r="F12">
        <v>4</v>
      </c>
      <c r="G12" t="s">
        <v>108</v>
      </c>
    </row>
    <row r="13" spans="1:148" x14ac:dyDescent="0.15">
      <c r="B13" t="s">
        <v>109</v>
      </c>
      <c r="C13" t="s">
        <v>109</v>
      </c>
      <c r="D13" t="s">
        <v>109</v>
      </c>
      <c r="E13" t="s">
        <v>109</v>
      </c>
      <c r="F13" t="s">
        <v>109</v>
      </c>
      <c r="G13" t="s">
        <v>110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cp:keywords/>
  <dc:description/>
  <dcterms:created xsi:type="dcterms:W3CDTF">2025-01-24T07:07:26Z</dcterms:created>
  <dcterms:modified xsi:type="dcterms:W3CDTF">2025-02-17T07:29:33Z</dcterms:modified>
  <cp:category/>
</cp:coreProperties>
</file>