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C41CE2F0-6216-4436-84C6-6B10BB58BADD}" xr6:coauthVersionLast="47" xr6:coauthVersionMax="47" xr10:uidLastSave="{00000000-0000-0000-0000-000000000000}"/>
  <workbookProtection workbookAlgorithmName="SHA-512" workbookHashValue="z7xSdC/XEFsB3uNF8yS3+hwWstIHeaoAVnOg+caeYeBKTYi20fKldFAGo+p9+O/lG5rJVOnX6lMrBlcpK4cDXQ==" workbookSaltValue="h38S5rN3aKDw5C9opab09w=="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E85" i="4"/>
  <c r="BB10" i="4"/>
  <c r="W10" i="4"/>
  <c r="BB8" i="4"/>
  <c r="W8" i="4"/>
  <c r="B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<sst xmlns="http://schemas.openxmlformats.org/spreadsheetml/2006/main" count="231" uniqueCount="115">
  <si>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</si>
  <si>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</si>
  <si>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</si>
  <si>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</si>
  <si>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</si>
  <si>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</si>
  <si>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</si>
  <si>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</si>
  <si>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</si>
  <si>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</si>
  <si>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</si>
  <si>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</si>
  <si>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</si>
  <si>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</si>
  <si>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</si>
  <si>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</si>
  <si>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</si>
  <si>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</si>
  <si>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</si>
  <si>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</si>
  <si>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</si>
  <si>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</si>
  <si>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</si>
  <si>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</si>
  <si>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</si>
  <si>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</si>
  <si>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</si>
  <si>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</si>
  <si>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</si>
  <si>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</si>
  <si>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</si>
  <si>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</si>
  <si>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</si>
  <si>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</si>
  <si>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</si>
  <si>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</si>
  <si>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</si>
  <si>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</si>
  <si>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</si>
  <si>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</si>
  <si>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</si>
  <si>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</si>
  <si>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</si>
  <si>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</si>
  <si>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</si>
  <si>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</si>
  <si>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</si>
  <si>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</si>
  <si>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</si>
  <si>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</si>
  <si>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</si>
  <si>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</si>
  <si>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</si>
  <si>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</si>
  <si>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</si>
  <si>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</si>
  <si>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</si>
  <si>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</si>
  <si>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</si>
  <si>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</si>
  <si>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</si>
  <si>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</si>
  <si>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</si>
  <si>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</si>
  <si>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</si>
  <si>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</si>
  <si>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</si>
  <si>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</si>
  <si>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</si>
  <si>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</si>
  <si>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</si>
  <si>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</si>
  <si>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</si>
  <si>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</si>
  <si>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</si>
  <si>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</si>
  <si>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</si>
  <si>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</si>
  <si>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</si>
  <si>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</si>
  <si>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</si>
  <si>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</si>
  <si>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</si>
  <si>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</si>
  <si>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</si>
  <si>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</si>
  <si>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</si>
  <si>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</si>
  <si>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</si>
  <si>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</si>
  <si>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</si>
  <si>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</si>
  <si>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</si>
  <si>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</si>
  <si>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</si>
  <si>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</si>
  <si>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</si>
  <si>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</si>
  <si>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</si>
  <si>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</si>
  <si>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</si>
  <si>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</si>
  <si>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</si>
  <si>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</si>
  <si>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</si>
  <si>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</si>
  <si>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</si>
  <si>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</si>
  <si>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</si>
  <si>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</si>
  <si>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</si>
  <si>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</si>
  <si>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①『経常収支比率』…経常費用が経常収益でどの程度賄えているかを示す指標。概ね良好である。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⑦『施設利用率』…施設の対応可能能力に対する処理水量の割合で、施設の利用状況を判断する指標。類似団体平均を下回っているが、概ね適正な値である。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525" eb="527">
      <t>シタマワ</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</si>
  <si>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19" eb="221">
      <t>レイネン</t>
    </rPh>
    <rPh sb="221" eb="223">
      <t>ドウヨウ</t>
    </rPh>
    <rPh sb="224" eb="225">
      <t>アタイ</t>
    </rPh>
    <phoneticPr fontId="4"/>
  </si>
  <si>
    <t>『老朽化の状況』については、概ね良好と判断されるが、『経営の健全性・効率性』については次の2点が主な課題と判断される。
①累積欠損金があり、その比率が令和5年度において176.11％となっていること。
②水洗化率が、令和5年度において78.60％となっており、100％を下回っていること。
　以上のことから、今後は、整備中の面整備の早期促進による水洗化率の向上、維持管理費、支払利息等の費用の削減、使用料の改定等による収益性の向上を図ること含め、経営戦略の見直しを行い、運営の健全性を確保する必要がある。</t>
    <rPh sb="220" eb="221">
      <t>フク</t>
    </rPh>
    <rPh sb="223" eb="227">
      <t>ケイエイセンリャク</t>
    </rPh>
    <rPh sb="228" eb="230">
      <t>ミナオ</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</si>
</sst>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0.11</c:v>
                </c:pt>
                <c:pt idx="1">
                  <c:v>0.06</c:v>
                </c:pt>
                <c:pt idx="2">
                  <c:v>0.44</c:v>
                </c:pt>
                <c:pt idx="3">
                  <c:v>0.06</c:v>
                </c:pt>
                <c:pt idx="4">
                  <c:v>0.05</c:v>
                </c:pt>
              </c:numCache>
            </c:numRef>
          </c:val>
          <c:extLst>
            <c:ext xmlns:c16="http://schemas.microsoft.com/office/drawing/2014/chart" uri="{C3380CC4-5D6E-409C-BE32-E72D297353CC}">
              <c16:uniqueId val="{00000000-1A5F-4670-8A67-10BA334032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1A5F-4670-8A67-10BA334032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96.16</c:v>
                </c:pt>
                <c:pt idx="1">
                  <c:v>99.99</c:v>
                </c:pt>
                <c:pt idx="2">
                  <c:v>100.01</c:v>
                </c:pt>
                <c:pt idx="3">
                  <c:v>100.01</c:v>
                </c:pt>
                <c:pt idx="4">
                  <c:v>100.03</c:v>
                </c:pt>
              </c:numCache>
            </c:numRef>
          </c:val>
          <c:extLst>
            <c:ext xmlns:c16="http://schemas.microsoft.com/office/drawing/2014/chart" uri="{C3380CC4-5D6E-409C-BE32-E72D297353CC}">
              <c16:uniqueId val="{00000000-77FF-425A-B1D0-5DA6E824CB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77FF-425A-B1D0-5DA6E824CB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38.51</c:v>
                </c:pt>
                <c:pt idx="1">
                  <c:v>39.049999999999997</c:v>
                </c:pt>
                <c:pt idx="2">
                  <c:v>40.19</c:v>
                </c:pt>
                <c:pt idx="3">
                  <c:v>41.63</c:v>
                </c:pt>
                <c:pt idx="4">
                  <c:v>42.79</c:v>
                </c:pt>
              </c:numCache>
            </c:numRef>
          </c:val>
          <c:extLst>
            <c:ext xmlns:c16="http://schemas.microsoft.com/office/drawing/2014/chart" uri="{C3380CC4-5D6E-409C-BE32-E72D297353CC}">
              <c16:uniqueId val="{00000000-66FF-413E-86AB-BFAE149CCC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66FF-413E-86AB-BFAE149CCC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4-4384-B285-840E5F2BEF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3264-4384-B285-840E5F2BEF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182.05</c:v>
                </c:pt>
                <c:pt idx="1">
                  <c:v>177.22</c:v>
                </c:pt>
                <c:pt idx="2">
                  <c:v>177.68</c:v>
                </c:pt>
                <c:pt idx="3">
                  <c:v>176.87</c:v>
                </c:pt>
                <c:pt idx="4">
                  <c:v>176.11</c:v>
                </c:pt>
              </c:numCache>
            </c:numRef>
          </c:val>
          <c:extLst>
            <c:ext xmlns:c16="http://schemas.microsoft.com/office/drawing/2014/chart" uri="{C3380CC4-5D6E-409C-BE32-E72D297353CC}">
              <c16:uniqueId val="{00000000-0D56-49A1-8AE5-492271645B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0D56-49A1-8AE5-492271645B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105.32</c:v>
                </c:pt>
                <c:pt idx="1">
                  <c:v>109.06</c:v>
                </c:pt>
                <c:pt idx="2">
                  <c:v>103.38</c:v>
                </c:pt>
                <c:pt idx="3">
                  <c:v>104.05</c:v>
                </c:pt>
                <c:pt idx="4">
                  <c:v>99.46</c:v>
                </c:pt>
              </c:numCache>
            </c:numRef>
          </c:val>
          <c:extLst>
            <c:ext xmlns:c16="http://schemas.microsoft.com/office/drawing/2014/chart" uri="{C3380CC4-5D6E-409C-BE32-E72D297353CC}">
              <c16:uniqueId val="{00000000-8EDE-4321-AF94-4FA964214C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8EDE-4321-AF94-4FA964214C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734.76</c:v>
                </c:pt>
                <c:pt idx="1">
                  <c:v>573.1</c:v>
                </c:pt>
                <c:pt idx="2">
                  <c:v>576.99</c:v>
                </c:pt>
                <c:pt idx="3">
                  <c:v>552.05999999999995</c:v>
                </c:pt>
                <c:pt idx="4">
                  <c:v>508.84</c:v>
                </c:pt>
              </c:numCache>
            </c:numRef>
          </c:val>
          <c:extLst>
            <c:ext xmlns:c16="http://schemas.microsoft.com/office/drawing/2014/chart" uri="{C3380CC4-5D6E-409C-BE32-E72D297353CC}">
              <c16:uniqueId val="{00000000-38B1-49E0-A89B-63A02CA519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38B1-49E0-A89B-63A02CA519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89.4</c:v>
                </c:pt>
                <c:pt idx="1">
                  <c:v>98.6</c:v>
                </c:pt>
                <c:pt idx="2">
                  <c:v>97.6</c:v>
                </c:pt>
                <c:pt idx="3">
                  <c:v>99.61</c:v>
                </c:pt>
                <c:pt idx="4">
                  <c:v>99.4</c:v>
                </c:pt>
              </c:numCache>
            </c:numRef>
          </c:val>
          <c:extLst>
            <c:ext xmlns:c16="http://schemas.microsoft.com/office/drawing/2014/chart" uri="{C3380CC4-5D6E-409C-BE32-E72D297353CC}">
              <c16:uniqueId val="{00000000-35E4-4B61-8345-12AE31C332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35E4-4B61-8345-12AE31C332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164.41</c:v>
                </c:pt>
                <c:pt idx="1">
                  <c:v>148.44999999999999</c:v>
                </c:pt>
                <c:pt idx="2">
                  <c:v>150.09</c:v>
                </c:pt>
                <c:pt idx="3">
                  <c:v>147.55000000000001</c:v>
                </c:pt>
                <c:pt idx="4">
                  <c:v>148.12</c:v>
                </c:pt>
              </c:numCache>
            </c:numRef>
          </c:val>
          <c:extLst>
            <c:ext xmlns:c16="http://schemas.microsoft.com/office/drawing/2014/chart" uri="{C3380CC4-5D6E-409C-BE32-E72D297353CC}">
              <c16:uniqueId val="{00000000-4694-47B8-B993-7BC6288781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4694-47B8-B993-7BC6288781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56.76</c:v>
                </c:pt>
                <c:pt idx="1">
                  <c:v>51.33</c:v>
                </c:pt>
                <c:pt idx="2">
                  <c:v>54.44</c:v>
                </c:pt>
                <c:pt idx="3">
                  <c:v>47.66</c:v>
                </c:pt>
                <c:pt idx="4">
                  <c:v>47.1</c:v>
                </c:pt>
              </c:numCache>
            </c:numRef>
          </c:val>
          <c:extLst>
            <c:ext xmlns:c16="http://schemas.microsoft.com/office/drawing/2014/chart" uri="{C3380CC4-5D6E-409C-BE32-E72D297353CC}">
              <c16:uniqueId val="{00000000-0950-4AAD-97A5-5B45CFDE5F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0950-4AAD-97A5-5B45CFDE5F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78.040000000000006</c:v>
                </c:pt>
                <c:pt idx="1">
                  <c:v>78.819999999999993</c:v>
                </c:pt>
                <c:pt idx="2">
                  <c:v>78.760000000000005</c:v>
                </c:pt>
                <c:pt idx="3">
                  <c:v>77.8</c:v>
                </c:pt>
                <c:pt idx="4">
                  <c:v>78.599999999999994</c:v>
                </c:pt>
              </c:numCache>
            </c:numRef>
          </c:val>
          <c:extLst>
            <c:ext xmlns:c16="http://schemas.microsoft.com/office/drawing/2014/chart" uri="{C3380CC4-5D6E-409C-BE32-E72D297353CC}">
              <c16:uniqueId val="{00000000-9177-4C55-8AC6-B19C1D3CE2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9177-4C55-8AC6-B19C1D3CE2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73.459999999999994</v>
      </c>
      <c r="J10" s="37"/>
      <c r="K10" s="37"/>
      <c r="L10" s="37"/>
      <c r="M10" s="37"/>
      <c r="N10" s="37"/>
      <c r="O10" s="37"/>
      <c r="P10" s="37">
        <f>データ!P6</f>
        <v>29.85</v>
      </c>
      <c r="Q10" s="37"/>
      <c r="R10" s="37"/>
      <c r="S10" s="37"/>
      <c r="T10" s="37"/>
      <c r="U10" s="37"/>
      <c r="V10" s="37"/>
      <c r="W10" s="37">
        <f>データ!Q6</f>
        <v>51.51</v>
      </c>
      <c r="X10" s="37"/>
      <c r="Y10" s="37"/>
      <c r="Z10" s="37"/>
      <c r="AA10" s="37"/>
      <c r="AB10" s="37"/>
      <c r="AC10" s="37"/>
      <c r="AD10" s="36">
        <f>データ!R6</f>
        <v>2910</v>
      </c>
      <c r="AE10" s="36"/>
      <c r="AF10" s="36"/>
      <c r="AG10" s="36"/>
      <c r="AH10" s="36"/>
      <c r="AI10" s="36"/>
      <c r="AJ10" s="36"/>
      <c r="AK10" s="2"/>
      <c r="AL10" s="36">
        <f>データ!V6</f>
        <v>19427</v>
      </c>
      <c r="AM10" s="36"/>
      <c r="AN10" s="36"/>
      <c r="AO10" s="36"/>
      <c r="AP10" s="36"/>
      <c r="AQ10" s="36"/>
      <c r="AR10" s="36"/>
      <c r="AS10" s="36"/>
      <c r="AT10" s="37">
        <f>データ!W6</f>
        <v>4.3499999999999996</v>
      </c>
      <c r="AU10" s="37"/>
      <c r="AV10" s="37"/>
      <c r="AW10" s="37"/>
      <c r="AX10" s="37"/>
      <c r="AY10" s="37"/>
      <c r="AZ10" s="37"/>
      <c r="BA10" s="37"/>
      <c r="BB10" s="37">
        <f>データ!X6</f>
        <v>4465.9799999999996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p/mrrtdeuJZBRZBPh612FZqWyKXNHdLqmo+udPOs0XDca76A63dWfy946OFGo8p1LygcA1qwDhxePVTmT2IRA==" saltValue="uiKy8VjGyrpeG+3KvDRb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442054</v>
      </c>
      <c r="D6" s="19">
        <f t="shared" si="3"/>
        <v>46</v>
      </c>
      <c r="E6" s="19">
        <f t="shared" si="3"/>
        <v>17</v>
      </c>
      <c r="F6" s="19">
        <f t="shared" si="3"/>
        <v>1</v>
      </c>
      <c r="G6" s="19">
        <f t="shared" si="3"/>
        <v>0</v>
      </c>
      <c r="H6" s="19" t="str">
        <f t="shared" si="3"/>
        <v>大分県　佐伯市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73.459999999999994</v>
      </c>
      <c r="P6" s="20">
        <f t="shared" si="3"/>
        <v>29.85</v>
      </c>
      <c r="Q6" s="20">
        <f t="shared" si="3"/>
        <v>51.51</v>
      </c>
      <c r="R6" s="20">
        <f t="shared" si="3"/>
        <v>2910</v>
      </c>
      <c r="S6" s="20">
        <f t="shared" si="3"/>
        <v>65624</v>
      </c>
      <c r="T6" s="20">
        <f t="shared" si="3"/>
        <v>903.14</v>
      </c>
      <c r="U6" s="20">
        <f t="shared" si="3"/>
        <v>72.66</v>
      </c>
      <c r="V6" s="20">
        <f t="shared" si="3"/>
        <v>19427</v>
      </c>
      <c r="W6" s="20">
        <f t="shared" si="3"/>
        <v>4.3499999999999996</v>
      </c>
      <c r="X6" s="20">
        <f t="shared" si="3"/>
        <v>4465.9799999999996</v>
      </c>
      <c r="Y6" s="21">
        <f>IF(Y7="",NA(),Y7)</f>
        <v>96.16</v>
      </c>
      <c r="Z6" s="21">
        <f t="shared" ref="Z6:AH6" si="4">IF(Z7="",NA(),Z7)</f>
        <v>99.99</v>
      </c>
      <c r="AA6" s="21">
        <f t="shared" si="4"/>
        <v>100.01</v>
      </c>
      <c r="AB6" s="21">
        <f t="shared" si="4"/>
        <v>100.01</v>
      </c>
      <c r="AC6" s="21">
        <f t="shared" si="4"/>
        <v>100.03</v>
      </c>
      <c r="AD6" s="21">
        <f t="shared" si="4"/>
        <v>106.81</v>
      </c>
      <c r="AE6" s="21">
        <f t="shared" si="4"/>
        <v>106.5</v>
      </c>
      <c r="AF6" s="21">
        <f t="shared" si="4"/>
        <v>106.22</v>
      </c>
      <c r="AG6" s="21">
        <f t="shared" si="4"/>
        <v>107.01</v>
      </c>
      <c r="AH6" s="21">
        <f t="shared" si="4"/>
        <v>106.53</v>
      </c>
      <c r="AI6" s="20" t="str">
        <f>IF(AI7="","",IF(AI7="-","【-】","【"&amp;SUBSTITUTE(TEXT(AI7,"#,##0.00"),"-","△")&amp;"】"))</f>
        <v>【105.91】</v>
      </c>
      <c r="AJ6" s="21">
        <f>IF(AJ7="",NA(),AJ7)</f>
        <v>182.05</v>
      </c>
      <c r="AK6" s="21">
        <f t="shared" ref="AK6:AS6" si="5">IF(AK7="",NA(),AK7)</f>
        <v>177.22</v>
      </c>
      <c r="AL6" s="21">
        <f t="shared" si="5"/>
        <v>177.68</v>
      </c>
      <c r="AM6" s="21">
        <f t="shared" si="5"/>
        <v>176.87</v>
      </c>
      <c r="AN6" s="21">
        <f t="shared" si="5"/>
        <v>176.11</v>
      </c>
      <c r="AO6" s="21">
        <f t="shared" si="5"/>
        <v>34.4</v>
      </c>
      <c r="AP6" s="21">
        <f t="shared" si="5"/>
        <v>18.36</v>
      </c>
      <c r="AQ6" s="21">
        <f t="shared" si="5"/>
        <v>18.010000000000002</v>
      </c>
      <c r="AR6" s="21">
        <f t="shared" si="5"/>
        <v>23.86</v>
      </c>
      <c r="AS6" s="21">
        <f t="shared" si="5"/>
        <v>18.41</v>
      </c>
      <c r="AT6" s="20" t="str">
        <f>IF(AT7="","",IF(AT7="-","【-】","【"&amp;SUBSTITUTE(TEXT(AT7,"#,##0.00"),"-","△")&amp;"】"))</f>
        <v>【3.03】</v>
      </c>
      <c r="AU6" s="21">
        <f>IF(AU7="",NA(),AU7)</f>
        <v>105.32</v>
      </c>
      <c r="AV6" s="21">
        <f t="shared" ref="AV6:BD6" si="6">IF(AV7="",NA(),AV7)</f>
        <v>109.06</v>
      </c>
      <c r="AW6" s="21">
        <f t="shared" si="6"/>
        <v>103.38</v>
      </c>
      <c r="AX6" s="21">
        <f t="shared" si="6"/>
        <v>104.05</v>
      </c>
      <c r="AY6" s="21">
        <f t="shared" si="6"/>
        <v>99.46</v>
      </c>
      <c r="AZ6" s="21">
        <f t="shared" si="6"/>
        <v>68.17</v>
      </c>
      <c r="BA6" s="21">
        <f t="shared" si="6"/>
        <v>55.6</v>
      </c>
      <c r="BB6" s="21">
        <f t="shared" si="6"/>
        <v>59.4</v>
      </c>
      <c r="BC6" s="21">
        <f t="shared" si="6"/>
        <v>68.27</v>
      </c>
      <c r="BD6" s="21">
        <f t="shared" si="6"/>
        <v>74.790000000000006</v>
      </c>
      <c r="BE6" s="20" t="str">
        <f>IF(BE7="","",IF(BE7="-","【-】","【"&amp;SUBSTITUTE(TEXT(BE7,"#,##0.00"),"-","△")&amp;"】"))</f>
        <v>【78.43】</v>
      </c>
      <c r="BF6" s="21">
        <f>IF(BF7="",NA(),BF7)</f>
        <v>734.76</v>
      </c>
      <c r="BG6" s="21">
        <f t="shared" ref="BG6:BO6" si="7">IF(BG7="",NA(),BG7)</f>
        <v>573.1</v>
      </c>
      <c r="BH6" s="21">
        <f t="shared" si="7"/>
        <v>576.99</v>
      </c>
      <c r="BI6" s="21">
        <f t="shared" si="7"/>
        <v>552.05999999999995</v>
      </c>
      <c r="BJ6" s="21">
        <f t="shared" si="7"/>
        <v>508.84</v>
      </c>
      <c r="BK6" s="21">
        <f t="shared" si="7"/>
        <v>789.44</v>
      </c>
      <c r="BL6" s="21">
        <f t="shared" si="7"/>
        <v>789.08</v>
      </c>
      <c r="BM6" s="21">
        <f t="shared" si="7"/>
        <v>747.84</v>
      </c>
      <c r="BN6" s="21">
        <f t="shared" si="7"/>
        <v>804.98</v>
      </c>
      <c r="BO6" s="21">
        <f t="shared" si="7"/>
        <v>767.56</v>
      </c>
      <c r="BP6" s="20" t="str">
        <f>IF(BP7="","",IF(BP7="-","【-】","【"&amp;SUBSTITUTE(TEXT(BP7,"#,##0.00"),"-","△")&amp;"】"))</f>
        <v>【630.82】</v>
      </c>
      <c r="BQ6" s="21">
        <f>IF(BQ7="",NA(),BQ7)</f>
        <v>89.4</v>
      </c>
      <c r="BR6" s="21">
        <f t="shared" ref="BR6:BZ6" si="8">IF(BR7="",NA(),BR7)</f>
        <v>98.6</v>
      </c>
      <c r="BS6" s="21">
        <f t="shared" si="8"/>
        <v>97.6</v>
      </c>
      <c r="BT6" s="21">
        <f t="shared" si="8"/>
        <v>99.61</v>
      </c>
      <c r="BU6" s="21">
        <f t="shared" si="8"/>
        <v>99.4</v>
      </c>
      <c r="BV6" s="21">
        <f t="shared" si="8"/>
        <v>87.29</v>
      </c>
      <c r="BW6" s="21">
        <f t="shared" si="8"/>
        <v>88.25</v>
      </c>
      <c r="BX6" s="21">
        <f t="shared" si="8"/>
        <v>90.17</v>
      </c>
      <c r="BY6" s="21">
        <f t="shared" si="8"/>
        <v>88.71</v>
      </c>
      <c r="BZ6" s="21">
        <f t="shared" si="8"/>
        <v>90.23</v>
      </c>
      <c r="CA6" s="20" t="str">
        <f>IF(CA7="","",IF(CA7="-","【-】","【"&amp;SUBSTITUTE(TEXT(CA7,"#,##0.00"),"-","△")&amp;"】"))</f>
        <v>【97.81】</v>
      </c>
      <c r="CB6" s="21">
        <f>IF(CB7="",NA(),CB7)</f>
        <v>164.41</v>
      </c>
      <c r="CC6" s="21">
        <f t="shared" ref="CC6:CK6" si="9">IF(CC7="",NA(),CC7)</f>
        <v>148.44999999999999</v>
      </c>
      <c r="CD6" s="21">
        <f t="shared" si="9"/>
        <v>150.09</v>
      </c>
      <c r="CE6" s="21">
        <f t="shared" si="9"/>
        <v>147.55000000000001</v>
      </c>
      <c r="CF6" s="21">
        <f t="shared" si="9"/>
        <v>148.12</v>
      </c>
      <c r="CG6" s="21">
        <f t="shared" si="9"/>
        <v>176.67</v>
      </c>
      <c r="CH6" s="21">
        <f t="shared" si="9"/>
        <v>176.37</v>
      </c>
      <c r="CI6" s="21">
        <f t="shared" si="9"/>
        <v>173.17</v>
      </c>
      <c r="CJ6" s="21">
        <f t="shared" si="9"/>
        <v>174.8</v>
      </c>
      <c r="CK6" s="21">
        <f t="shared" si="9"/>
        <v>170.2</v>
      </c>
      <c r="CL6" s="20" t="str">
        <f>IF(CL7="","",IF(CL7="-","【-】","【"&amp;SUBSTITUTE(TEXT(CL7,"#,##0.00"),"-","△")&amp;"】"))</f>
        <v>【138.75】</v>
      </c>
      <c r="CM6" s="21">
        <f>IF(CM7="",NA(),CM7)</f>
        <v>56.76</v>
      </c>
      <c r="CN6" s="21">
        <f t="shared" ref="CN6:CV6" si="10">IF(CN7="",NA(),CN7)</f>
        <v>51.33</v>
      </c>
      <c r="CO6" s="21">
        <f t="shared" si="10"/>
        <v>54.44</v>
      </c>
      <c r="CP6" s="21">
        <f t="shared" si="10"/>
        <v>47.66</v>
      </c>
      <c r="CQ6" s="21">
        <f t="shared" si="10"/>
        <v>47.1</v>
      </c>
      <c r="CR6" s="21">
        <f t="shared" si="10"/>
        <v>57.42</v>
      </c>
      <c r="CS6" s="21">
        <f t="shared" si="10"/>
        <v>56.72</v>
      </c>
      <c r="CT6" s="21">
        <f t="shared" si="10"/>
        <v>56.43</v>
      </c>
      <c r="CU6" s="21">
        <f t="shared" si="10"/>
        <v>55.82</v>
      </c>
      <c r="CV6" s="21">
        <f t="shared" si="10"/>
        <v>56.51</v>
      </c>
      <c r="CW6" s="20" t="str">
        <f>IF(CW7="","",IF(CW7="-","【-】","【"&amp;SUBSTITUTE(TEXT(CW7,"#,##0.00"),"-","△")&amp;"】"))</f>
        <v>【58.94】</v>
      </c>
      <c r="CX6" s="21">
        <f>IF(CX7="",NA(),CX7)</f>
        <v>78.040000000000006</v>
      </c>
      <c r="CY6" s="21">
        <f t="shared" ref="CY6:DG6" si="11">IF(CY7="",NA(),CY7)</f>
        <v>78.819999999999993</v>
      </c>
      <c r="CZ6" s="21">
        <f t="shared" si="11"/>
        <v>78.760000000000005</v>
      </c>
      <c r="DA6" s="21">
        <f t="shared" si="11"/>
        <v>77.8</v>
      </c>
      <c r="DB6" s="21">
        <f t="shared" si="11"/>
        <v>78.599999999999994</v>
      </c>
      <c r="DC6" s="21">
        <f t="shared" si="11"/>
        <v>90.42</v>
      </c>
      <c r="DD6" s="21">
        <f t="shared" si="11"/>
        <v>90.72</v>
      </c>
      <c r="DE6" s="21">
        <f t="shared" si="11"/>
        <v>91.07</v>
      </c>
      <c r="DF6" s="21">
        <f t="shared" si="11"/>
        <v>90.67</v>
      </c>
      <c r="DG6" s="21">
        <f t="shared" si="11"/>
        <v>90.62</v>
      </c>
      <c r="DH6" s="20" t="str">
        <f>IF(DH7="","",IF(DH7="-","【-】","【"&amp;SUBSTITUTE(TEXT(DH7,"#,##0.00"),"-","△")&amp;"】"))</f>
        <v>【95.91】</v>
      </c>
      <c r="DI6" s="21">
        <f>IF(DI7="",NA(),DI7)</f>
        <v>38.51</v>
      </c>
      <c r="DJ6" s="21">
        <f t="shared" ref="DJ6:DR6" si="12">IF(DJ7="",NA(),DJ7)</f>
        <v>39.049999999999997</v>
      </c>
      <c r="DK6" s="21">
        <f t="shared" si="12"/>
        <v>40.19</v>
      </c>
      <c r="DL6" s="21">
        <f t="shared" si="12"/>
        <v>41.63</v>
      </c>
      <c r="DM6" s="21">
        <f t="shared" si="12"/>
        <v>42.79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0.11</v>
      </c>
      <c r="EF6" s="21">
        <f t="shared" ref="EF6:EN6" si="14">IF(EF7="",NA(),EF7)</f>
        <v>0.06</v>
      </c>
      <c r="EG6" s="21">
        <f t="shared" si="14"/>
        <v>0.44</v>
      </c>
      <c r="EH6" s="21">
        <f t="shared" si="14"/>
        <v>0.06</v>
      </c>
      <c r="EI6" s="21">
        <f t="shared" si="14"/>
        <v>0.05</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442054</v>
      </c>
      <c r="D7" s="23">
        <v>46</v>
      </c>
      <c r="E7" s="23">
        <v>17</v>
      </c>
      <c r="F7" s="23">
        <v>1</v>
      </c>
      <c r="G7" s="23">
        <v>0</v>
      </c>
      <c r="H7" s="23" t="s">
        <v>96</v>
      </c>
      <c r="I7" s="23" t="s">
        <v>97</v>
      </c>
      <c r="J7" s="23" t="s">
        <v>98</v>
      </c>
      <c r="K7" s="23" t="s">
        <v>99</v>
      </c>
      <c r="L7" s="23" t="s">
        <v>100</v>
      </c>
      <c r="M7" s="23" t="s">
        <v>101</v>
      </c>
      <c r="N7" s="24" t="s">
        <v>102</v>
      </c>
      <c r="O7" s="24">
        <v>73.459999999999994</v>
      </c>
      <c r="P7" s="24">
        <v>29.85</v>
      </c>
      <c r="Q7" s="24">
        <v>51.51</v>
      </c>
      <c r="R7" s="24">
        <v>2910</v>
      </c>
      <c r="S7" s="24">
        <v>65624</v>
      </c>
      <c r="T7" s="24">
        <v>903.14</v>
      </c>
      <c r="U7" s="24">
        <v>72.66</v>
      </c>
      <c r="V7" s="24">
        <v>19427</v>
      </c>
      <c r="W7" s="24">
        <v>4.3499999999999996</v>
      </c>
      <c r="X7" s="24">
        <v>4465.9799999999996</v>
      </c>
      <c r="Y7" s="24">
        <v>96.16</v>
      </c>
      <c r="Z7" s="24">
        <v>99.99</v>
      </c>
      <c r="AA7" s="24">
        <v>100.01</v>
      </c>
      <c r="AB7" s="24">
        <v>100.01</v>
      </c>
      <c r="AC7" s="24">
        <v>100.03</v>
      </c>
      <c r="AD7" s="24">
        <v>106.81</v>
      </c>
      <c r="AE7" s="24">
        <v>106.5</v>
      </c>
      <c r="AF7" s="24">
        <v>106.22</v>
      </c>
      <c r="AG7" s="24">
        <v>107.01</v>
      </c>
      <c r="AH7" s="24">
        <v>106.53</v>
      </c>
      <c r="AI7" s="24">
        <v>105.91</v>
      </c>
      <c r="AJ7" s="24">
        <v>182.05</v>
      </c>
      <c r="AK7" s="24">
        <v>177.22</v>
      </c>
      <c r="AL7" s="24">
        <v>177.68</v>
      </c>
      <c r="AM7" s="24">
        <v>176.87</v>
      </c>
      <c r="AN7" s="24">
        <v>176.11</v>
      </c>
      <c r="AO7" s="24">
        <v>34.4</v>
      </c>
      <c r="AP7" s="24">
        <v>18.36</v>
      </c>
      <c r="AQ7" s="24">
        <v>18.010000000000002</v>
      </c>
      <c r="AR7" s="24">
        <v>23.86</v>
      </c>
      <c r="AS7" s="24">
        <v>18.41</v>
      </c>
      <c r="AT7" s="24">
        <v>3.03</v>
      </c>
      <c r="AU7" s="24">
        <v>105.32</v>
      </c>
      <c r="AV7" s="24">
        <v>109.06</v>
      </c>
      <c r="AW7" s="24">
        <v>103.38</v>
      </c>
      <c r="AX7" s="24">
        <v>104.05</v>
      </c>
      <c r="AY7" s="24">
        <v>99.46</v>
      </c>
      <c r="AZ7" s="24">
        <v>68.17</v>
      </c>
      <c r="BA7" s="24">
        <v>55.6</v>
      </c>
      <c r="BB7" s="24">
        <v>59.4</v>
      </c>
      <c r="BC7" s="24">
        <v>68.27</v>
      </c>
      <c r="BD7" s="24">
        <v>74.790000000000006</v>
      </c>
      <c r="BE7" s="24">
        <v>78.430000000000007</v>
      </c>
      <c r="BF7" s="24">
        <v>734.76</v>
      </c>
      <c r="BG7" s="24">
        <v>573.1</v>
      </c>
      <c r="BH7" s="24">
        <v>576.99</v>
      </c>
      <c r="BI7" s="24">
        <v>552.05999999999995</v>
      </c>
      <c r="BJ7" s="24">
        <v>508.84</v>
      </c>
      <c r="BK7" s="24">
        <v>789.44</v>
      </c>
      <c r="BL7" s="24">
        <v>789.08</v>
      </c>
      <c r="BM7" s="24">
        <v>747.84</v>
      </c>
      <c r="BN7" s="24">
        <v>804.98</v>
      </c>
      <c r="BO7" s="24">
        <v>767.56</v>
      </c>
      <c r="BP7" s="24">
        <v>630.82000000000005</v>
      </c>
      <c r="BQ7" s="24">
        <v>89.4</v>
      </c>
      <c r="BR7" s="24">
        <v>98.6</v>
      </c>
      <c r="BS7" s="24">
        <v>97.6</v>
      </c>
      <c r="BT7" s="24">
        <v>99.61</v>
      </c>
      <c r="BU7" s="24">
        <v>99.4</v>
      </c>
      <c r="BV7" s="24">
        <v>87.29</v>
      </c>
      <c r="BW7" s="24">
        <v>88.25</v>
      </c>
      <c r="BX7" s="24">
        <v>90.17</v>
      </c>
      <c r="BY7" s="24">
        <v>88.71</v>
      </c>
      <c r="BZ7" s="24">
        <v>90.23</v>
      </c>
      <c r="CA7" s="24">
        <v>97.81</v>
      </c>
      <c r="CB7" s="24">
        <v>164.41</v>
      </c>
      <c r="CC7" s="24">
        <v>148.44999999999999</v>
      </c>
      <c r="CD7" s="24">
        <v>150.09</v>
      </c>
      <c r="CE7" s="24">
        <v>147.55000000000001</v>
      </c>
      <c r="CF7" s="24">
        <v>148.12</v>
      </c>
      <c r="CG7" s="24">
        <v>176.67</v>
      </c>
      <c r="CH7" s="24">
        <v>176.37</v>
      </c>
      <c r="CI7" s="24">
        <v>173.17</v>
      </c>
      <c r="CJ7" s="24">
        <v>174.8</v>
      </c>
      <c r="CK7" s="24">
        <v>170.2</v>
      </c>
      <c r="CL7" s="24">
        <v>138.75</v>
      </c>
      <c r="CM7" s="24">
        <v>56.76</v>
      </c>
      <c r="CN7" s="24">
        <v>51.33</v>
      </c>
      <c r="CO7" s="24">
        <v>54.44</v>
      </c>
      <c r="CP7" s="24">
        <v>47.66</v>
      </c>
      <c r="CQ7" s="24">
        <v>47.1</v>
      </c>
      <c r="CR7" s="24">
        <v>57.42</v>
      </c>
      <c r="CS7" s="24">
        <v>56.72</v>
      </c>
      <c r="CT7" s="24">
        <v>56.43</v>
      </c>
      <c r="CU7" s="24">
        <v>55.82</v>
      </c>
      <c r="CV7" s="24">
        <v>56.51</v>
      </c>
      <c r="CW7" s="24">
        <v>58.94</v>
      </c>
      <c r="CX7" s="24">
        <v>78.040000000000006</v>
      </c>
      <c r="CY7" s="24">
        <v>78.819999999999993</v>
      </c>
      <c r="CZ7" s="24">
        <v>78.760000000000005</v>
      </c>
      <c r="DA7" s="24">
        <v>77.8</v>
      </c>
      <c r="DB7" s="24">
        <v>78.599999999999994</v>
      </c>
      <c r="DC7" s="24">
        <v>90.42</v>
      </c>
      <c r="DD7" s="24">
        <v>90.72</v>
      </c>
      <c r="DE7" s="24">
        <v>91.07</v>
      </c>
      <c r="DF7" s="24">
        <v>90.67</v>
      </c>
      <c r="DG7" s="24">
        <v>90.62</v>
      </c>
      <c r="DH7" s="24">
        <v>95.91</v>
      </c>
      <c r="DI7" s="24">
        <v>38.51</v>
      </c>
      <c r="DJ7" s="24">
        <v>39.049999999999997</v>
      </c>
      <c r="DK7" s="24">
        <v>40.19</v>
      </c>
      <c r="DL7" s="24">
        <v>41.63</v>
      </c>
      <c r="DM7" s="24">
        <v>42.79</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0.11</v>
      </c>
      <c r="EF7" s="24">
        <v>0.06</v>
      </c>
      <c r="EG7" s="24">
        <v>0.44</v>
      </c>
      <c r="EH7" s="24">
        <v>0.06</v>
      </c>
      <c r="EI7" s="24">
        <v>0.05</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2025-01-24T07:07:27Z</dcterms:created>
  <dcterms:modified xsi:type="dcterms:W3CDTF">2025-02-17T07:29:47Z</dcterms:modified>
  <cp:category/>
</cp:coreProperties>
</file>