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08 竹田市\"/>
    </mc:Choice>
  </mc:AlternateContent>
  <xr:revisionPtr revIDLastSave="0" documentId="13_ncr:1_{9089D21C-D6F5-416D-B3CA-2CD877AAD362}" xr6:coauthVersionLast="47" xr6:coauthVersionMax="47" xr10:uidLastSave="{00000000-0000-0000-0000-000000000000}"/>
  <workbookProtection workbookAlgorithmName="SHA-512" workbookHashValue="X8hSjerLBBuk0kGclbGZclssSPAD00OOcdEFCNR11lG2vtwuNoh8tqW7yt71ImWl8CE0/zbZYjnJWmN1SlJkwA==" workbookSaltValue="AXImA+7BILAqSZkW4/93IQ==" workbookSpinCount="100000" lockStructure="1"/>
  <bookViews>
    <workbookView xWindow="1290" yWindow="960" windowWidth="23925" windowHeight="1408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L8" i="4"/>
  <c r="P8" i="4"/>
  <c r="I8" i="4"/>
</calcChain>
</file>

<file path=xl/sharedStrings.xml><?xml version="1.0" encoding="utf-8"?>
<sst xmlns="http://schemas.openxmlformats.org/spreadsheetml/2006/main" count="247" uniqueCount="119">
  <si>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</si>
  <si>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</si>
  <si>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</si>
  <si>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</si>
  <si>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</si>
  <si>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</si>
  <si>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</si>
  <si>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</si>
  <si>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</si>
  <si>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</si>
  <si>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</si>
  <si>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</si>
  <si>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</si>
  <si>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</si>
  <si>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</si>
  <si>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</si>
  <si>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</si>
  <si>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</si>
  <si>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</si>
  <si>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</si>
  <si>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</si>
  <si>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</si>
  <si>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</si>
  <si>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</si>
  <si>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</si>
  <si>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</si>
  <si>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</si>
  <si>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</si>
  <si>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</si>
  <si>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</si>
  <si>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</si>
  <si>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</si>
  <si>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</si>
  <si>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</si>
  <si>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</si>
  <si>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</si>
  <si>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</si>
  <si>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</si>
  <si>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</si>
  <si>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</si>
  <si>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</si>
  <si>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</si>
  <si>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</si>
  <si>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</si>
  <si>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</si>
  <si>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</si>
  <si>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</si>
  <si>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</si>
  <si>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</si>
  <si>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</si>
  <si>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</si>
  <si>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</si>
  <si>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</si>
  <si>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</si>
  <si>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</si>
  <si>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</si>
  <si>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</si>
  <si>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</si>
  <si>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</si>
  <si>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</si>
  <si>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</si>
  <si>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</si>
  <si>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</si>
  <si>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</si>
  <si>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</si>
  <si>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</si>
  <si>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</si>
  <si>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</si>
  <si>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</si>
  <si>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</si>
  <si>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</si>
  <si>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</si>
  <si>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</si>
  <si>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</si>
  <si>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</si>
  <si>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</si>
  <si>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</si>
  <si>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</si>
  <si>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</si>
  <si>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</si>
  <si>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</si>
  <si>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</si>
  <si>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</si>
  <si>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</si>
  <si>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</si>
  <si>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</si>
  <si>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</si>
  <si>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</si>
  <si>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</si>
  <si>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</si>
  <si>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</si>
  <si>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</si>
  <si>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</si>
  <si>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</si>
  <si>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</si>
  <si>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</si>
  <si>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</si>
  <si>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</si>
  <si>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</si>
  <si>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</si>
  <si>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</si>
  <si>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</si>
  <si>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</si>
  <si>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</si>
  <si>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</si>
  <si>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</si>
  <si>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</si>
  <si>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</si>
  <si>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</si>
  <si>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</si>
  <si>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</si>
  <si>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</si>
  <si>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</si>
  <si>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</si>
  <si>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</si>
  <si>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</si>
  <si>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平成16年度から、市町村設置型浄化槽の整備を進めており、毎年70基程度の浄化槽が設置されています。設置から10年程度が経過した浄化槽のブロワー等の修理費用が増加してきており、今後も維持管理にかかる費用が年々増加していくことが予想されます。</t>
    <phoneticPr fontId="4"/>
  </si>
  <si>
    <t>設置から10年以上経過した浄化槽に係る維持管理費等が増加していくことで、維持管理コストが増加していく懸念があります。平成28年度策定の経営戦略を元に、事業の見直し等を含めて抜本的な改革を検討していく必要があります。</t>
    <rPh sb="21" eb="23">
      <t>カンリ</t>
    </rPh>
    <phoneticPr fontId="4"/>
  </si>
  <si>
    <t>①『収益的収支比率』：100％を超えている状況です。維持管理費の大半は使用料収入で賄えています。
④『企業債残高』：年々減少傾向です。事業規模より償還終了額が増加しているため、事業規模比率は年々低くなってきています。
⑤『経費回収率』：類似団体平均よりは高いものの、100％を下回っていることから使用料水準引き上げの検討が必要です。
⑥『汚水処理原価』：類似団体平均に比べ高い水準です。類似団体より汚水処理にかかる委託費と資本費が高いことが原因ではないかと考えられます。浄化槽の設置数が増加した分、使用料収入も増加しましたが、汚水処理に係る経費も増加し、結果として汚水処理原価が上がったものと考えられます。
⑦『施設利用率』：平均処理能力と現在処理能力が同等のため、100％を保持しています。
⑧『水洗化率』：年度内に当該年度分の浄化槽を設置しており、基準日である3月31日までに供用開始ができないところもありますが、基本的には100%です。</t>
    <rPh sb="148" eb="151">
      <t>シヨウリョウ</t>
    </rPh>
    <rPh sb="282" eb="286">
      <t>オスイショリ</t>
    </rPh>
    <rPh sb="359" eb="361">
      <t>トウガイ</t>
    </rPh>
    <rPh sb="361" eb="363">
      <t>ネンド</t>
    </rPh>
    <rPh sb="363" eb="364">
      <t>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</si>
</sst>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33-4309-81EB-4C2C5E0286A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633-4309-81EB-4C2C5E0286A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127-4C7F-BB7B-FFFC03D79FF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E127-4C7F-BB7B-FFFC03D79FF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98.92</c:v>
                </c:pt>
                <c:pt idx="1">
                  <c:v>99.41</c:v>
                </c:pt>
                <c:pt idx="2">
                  <c:v>100</c:v>
                </c:pt>
                <c:pt idx="3">
                  <c:v>100</c:v>
                </c:pt>
                <c:pt idx="4">
                  <c:v>100</c:v>
                </c:pt>
              </c:numCache>
            </c:numRef>
          </c:val>
          <c:extLst>
            <c:ext xmlns:c16="http://schemas.microsoft.com/office/drawing/2014/chart" uri="{C3380CC4-5D6E-409C-BE32-E72D297353CC}">
              <c16:uniqueId val="{00000000-EE08-4B24-AD8A-6455B41704E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EE08-4B24-AD8A-6455B41704E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106.97</c:v>
                </c:pt>
                <c:pt idx="1">
                  <c:v>106.14</c:v>
                </c:pt>
                <c:pt idx="2">
                  <c:v>105.84</c:v>
                </c:pt>
                <c:pt idx="3">
                  <c:v>104.65</c:v>
                </c:pt>
                <c:pt idx="4">
                  <c:v>103.75</c:v>
                </c:pt>
              </c:numCache>
            </c:numRef>
          </c:val>
          <c:extLst>
            <c:ext xmlns:c16="http://schemas.microsoft.com/office/drawing/2014/chart" uri="{C3380CC4-5D6E-409C-BE32-E72D297353CC}">
              <c16:uniqueId val="{00000000-0011-45AA-9621-D66C128A907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11-45AA-9621-D66C128A907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C7-4DAD-91DF-966F0774ADC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C7-4DAD-91DF-966F0774ADC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13-4443-91B7-5DC564A0004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13-4443-91B7-5DC564A0004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FA-4DE5-A3C2-9E34F49171F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FA-4DE5-A3C2-9E34F49171F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2B-4A3A-AD88-B63730B974F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2B-4A3A-AD88-B63730B974F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72.98</c:v>
                </c:pt>
                <c:pt idx="1">
                  <c:v>65.13</c:v>
                </c:pt>
                <c:pt idx="2">
                  <c:v>59.8</c:v>
                </c:pt>
                <c:pt idx="3">
                  <c:v>50.32</c:v>
                </c:pt>
                <c:pt idx="4">
                  <c:v>43.42</c:v>
                </c:pt>
              </c:numCache>
            </c:numRef>
          </c:val>
          <c:extLst>
            <c:ext xmlns:c16="http://schemas.microsoft.com/office/drawing/2014/chart" uri="{C3380CC4-5D6E-409C-BE32-E72D297353CC}">
              <c16:uniqueId val="{00000000-FF9B-475D-A021-581C2C4B445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FF9B-475D-A021-581C2C4B445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88.99</c:v>
                </c:pt>
                <c:pt idx="1">
                  <c:v>88.94</c:v>
                </c:pt>
                <c:pt idx="2">
                  <c:v>90.7</c:v>
                </c:pt>
                <c:pt idx="3">
                  <c:v>92</c:v>
                </c:pt>
                <c:pt idx="4">
                  <c:v>89.39</c:v>
                </c:pt>
              </c:numCache>
            </c:numRef>
          </c:val>
          <c:extLst>
            <c:ext xmlns:c16="http://schemas.microsoft.com/office/drawing/2014/chart" uri="{C3380CC4-5D6E-409C-BE32-E72D297353CC}">
              <c16:uniqueId val="{00000000-2DC6-4E09-BDD6-528E4557446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2DC6-4E09-BDD6-528E4557446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457.37</c:v>
                </c:pt>
                <c:pt idx="1">
                  <c:v>482.8</c:v>
                </c:pt>
                <c:pt idx="2">
                  <c:v>479.4</c:v>
                </c:pt>
                <c:pt idx="3">
                  <c:v>485.53</c:v>
                </c:pt>
                <c:pt idx="4">
                  <c:v>515.03</c:v>
                </c:pt>
              </c:numCache>
            </c:numRef>
          </c:val>
          <c:extLst>
            <c:ext xmlns:c16="http://schemas.microsoft.com/office/drawing/2014/chart" uri="{C3380CC4-5D6E-409C-BE32-E72D297353CC}">
              <c16:uniqueId val="{00000000-DE50-439B-9485-26B811DB04C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DE50-439B-9485-26B811DB04C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大分県　竹田市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45">
        <f>データ!S6</f>
        <v>19380</v>
      </c>
      <c r="AM8" s="45"/>
      <c r="AN8" s="45"/>
      <c r="AO8" s="45"/>
      <c r="AP8" s="45"/>
      <c r="AQ8" s="45"/>
      <c r="AR8" s="45"/>
      <c r="AS8" s="45"/>
      <c r="AT8" s="44">
        <f>データ!T6</f>
        <v>477.53</v>
      </c>
      <c r="AU8" s="44"/>
      <c r="AV8" s="44"/>
      <c r="AW8" s="44"/>
      <c r="AX8" s="44"/>
      <c r="AY8" s="44"/>
      <c r="AZ8" s="44"/>
      <c r="BA8" s="44"/>
      <c r="BB8" s="44">
        <f>データ!U6</f>
        <v>40.58</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20.37</v>
      </c>
      <c r="Q10" s="44"/>
      <c r="R10" s="44"/>
      <c r="S10" s="44"/>
      <c r="T10" s="44"/>
      <c r="U10" s="44"/>
      <c r="V10" s="44"/>
      <c r="W10" s="44">
        <f>データ!Q6</f>
        <v>100</v>
      </c>
      <c r="X10" s="44"/>
      <c r="Y10" s="44"/>
      <c r="Z10" s="44"/>
      <c r="AA10" s="44"/>
      <c r="AB10" s="44"/>
      <c r="AC10" s="44"/>
      <c r="AD10" s="45">
        <f>データ!R6</f>
        <v>4081</v>
      </c>
      <c r="AE10" s="45"/>
      <c r="AF10" s="45"/>
      <c r="AG10" s="45"/>
      <c r="AH10" s="45"/>
      <c r="AI10" s="45"/>
      <c r="AJ10" s="45"/>
      <c r="AK10" s="2"/>
      <c r="AL10" s="45">
        <f>データ!V6</f>
        <v>3899</v>
      </c>
      <c r="AM10" s="45"/>
      <c r="AN10" s="45"/>
      <c r="AO10" s="45"/>
      <c r="AP10" s="45"/>
      <c r="AQ10" s="45"/>
      <c r="AR10" s="45"/>
      <c r="AS10" s="45"/>
      <c r="AT10" s="44">
        <f>データ!W6</f>
        <v>0.48</v>
      </c>
      <c r="AU10" s="44"/>
      <c r="AV10" s="44"/>
      <c r="AW10" s="44"/>
      <c r="AX10" s="44"/>
      <c r="AY10" s="44"/>
      <c r="AZ10" s="44"/>
      <c r="BA10" s="44"/>
      <c r="BB10" s="44">
        <f>データ!X6</f>
        <v>8122.92</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43</v>
      </c>
      <c r="N86" s="12" t="s">
        <v>43</v>
      </c>
      <c r="O86" s="12" t="str">
        <f>データ!EO6</f>
        <v>【-】</v>
      </c>
    </row>
  </sheetData>
  <sheetProtection algorithmName="SHA-512" hashValue="5A6qm/cGr8G8UAThl4CB3lWynR04FOodGpv+hg+H0D/D4DketBdn4Mpa3lhpbYE4K+qBVgjjJ/Px5Be05bnSEA==" saltValue="bqRCRbUIr/hawnPoKl8E2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442089</v>
      </c>
      <c r="D6" s="19">
        <f t="shared" si="3"/>
        <v>47</v>
      </c>
      <c r="E6" s="19">
        <f t="shared" si="3"/>
        <v>18</v>
      </c>
      <c r="F6" s="19">
        <f t="shared" si="3"/>
        <v>0</v>
      </c>
      <c r="G6" s="19">
        <f t="shared" si="3"/>
        <v>0</v>
      </c>
      <c r="H6" s="19" t="str">
        <f t="shared" si="3"/>
        <v>大分県　竹田市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20.37</v>
      </c>
      <c r="Q6" s="20">
        <f t="shared" si="3"/>
        <v>100</v>
      </c>
      <c r="R6" s="20">
        <f t="shared" si="3"/>
        <v>4081</v>
      </c>
      <c r="S6" s="20">
        <f t="shared" si="3"/>
        <v>19380</v>
      </c>
      <c r="T6" s="20">
        <f t="shared" si="3"/>
        <v>477.53</v>
      </c>
      <c r="U6" s="20">
        <f t="shared" si="3"/>
        <v>40.58</v>
      </c>
      <c r="V6" s="20">
        <f t="shared" si="3"/>
        <v>3899</v>
      </c>
      <c r="W6" s="20">
        <f t="shared" si="3"/>
        <v>0.48</v>
      </c>
      <c r="X6" s="20">
        <f t="shared" si="3"/>
        <v>8122.92</v>
      </c>
      <c r="Y6" s="21">
        <f>IF(Y7="",NA(),Y7)</f>
        <v>106.97</v>
      </c>
      <c r="Z6" s="21">
        <f t="shared" ref="Z6:AH6" si="4">IF(Z7="",NA(),Z7)</f>
        <v>106.14</v>
      </c>
      <c r="AA6" s="21">
        <f t="shared" si="4"/>
        <v>105.84</v>
      </c>
      <c r="AB6" s="21">
        <f t="shared" si="4"/>
        <v>104.65</v>
      </c>
      <c r="AC6" s="21">
        <f t="shared" si="4"/>
        <v>103.75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72.98</v>
      </c>
      <c r="BG6" s="21">
        <f t="shared" ref="BG6:BO6" si="7">IF(BG7="",NA(),BG7)</f>
        <v>65.13</v>
      </c>
      <c r="BH6" s="21">
        <f t="shared" si="7"/>
        <v>59.8</v>
      </c>
      <c r="BI6" s="21">
        <f t="shared" si="7"/>
        <v>50.32</v>
      </c>
      <c r="BJ6" s="21">
        <f t="shared" si="7"/>
        <v>43.42</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88.99</v>
      </c>
      <c r="BR6" s="21">
        <f t="shared" ref="BR6:BZ6" si="8">IF(BR7="",NA(),BR7)</f>
        <v>88.94</v>
      </c>
      <c r="BS6" s="21">
        <f t="shared" si="8"/>
        <v>90.7</v>
      </c>
      <c r="BT6" s="21">
        <f t="shared" si="8"/>
        <v>92</v>
      </c>
      <c r="BU6" s="21">
        <f t="shared" si="8"/>
        <v>89.39</v>
      </c>
      <c r="BV6" s="21">
        <f t="shared" si="8"/>
        <v>62.5</v>
      </c>
      <c r="BW6" s="21">
        <f t="shared" si="8"/>
        <v>60.59</v>
      </c>
      <c r="BX6" s="21">
        <f t="shared" si="8"/>
        <v>60</v>
      </c>
      <c r="BY6" s="21">
        <f t="shared" si="8"/>
        <v>59.01</v>
      </c>
      <c r="BZ6" s="21">
        <f t="shared" si="8"/>
        <v>56.06</v>
      </c>
      <c r="CA6" s="20" t="str">
        <f>IF(CA7="","",IF(CA7="-","【-】","【"&amp;SUBSTITUTE(TEXT(CA7,"#,##0.00"),"-","△")&amp;"】"))</f>
        <v>【53.65】</v>
      </c>
      <c r="CB6" s="21">
        <f>IF(CB7="",NA(),CB7)</f>
        <v>457.37</v>
      </c>
      <c r="CC6" s="21">
        <f t="shared" ref="CC6:CK6" si="9">IF(CC7="",NA(),CC7)</f>
        <v>482.8</v>
      </c>
      <c r="CD6" s="21">
        <f t="shared" si="9"/>
        <v>479.4</v>
      </c>
      <c r="CE6" s="21">
        <f t="shared" si="9"/>
        <v>485.53</v>
      </c>
      <c r="CF6" s="21">
        <f t="shared" si="9"/>
        <v>515.03</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100</v>
      </c>
      <c r="CN6" s="21">
        <f t="shared" ref="CN6:CV6" si="10">IF(CN7="",NA(),CN7)</f>
        <v>100</v>
      </c>
      <c r="CO6" s="21">
        <f t="shared" si="10"/>
        <v>100</v>
      </c>
      <c r="CP6" s="21">
        <f t="shared" si="10"/>
        <v>100</v>
      </c>
      <c r="CQ6" s="21">
        <f t="shared" si="10"/>
        <v>100</v>
      </c>
      <c r="CR6" s="21">
        <f t="shared" si="10"/>
        <v>59.64</v>
      </c>
      <c r="CS6" s="21">
        <f t="shared" si="10"/>
        <v>58.19</v>
      </c>
      <c r="CT6" s="21">
        <f t="shared" si="10"/>
        <v>56.52</v>
      </c>
      <c r="CU6" s="21">
        <f t="shared" si="10"/>
        <v>88.45</v>
      </c>
      <c r="CV6" s="21">
        <f t="shared" si="10"/>
        <v>54.08</v>
      </c>
      <c r="CW6" s="20" t="str">
        <f>IF(CW7="","",IF(CW7="-","【-】","【"&amp;SUBSTITUTE(TEXT(CW7,"#,##0.00"),"-","△")&amp;"】"))</f>
        <v>【54.61】</v>
      </c>
      <c r="CX6" s="21">
        <f>IF(CX7="",NA(),CX7)</f>
        <v>98.92</v>
      </c>
      <c r="CY6" s="21">
        <f t="shared" ref="CY6:DG6" si="11">IF(CY7="",NA(),CY7)</f>
        <v>99.41</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442089</v>
      </c>
      <c r="D7" s="23">
        <v>47</v>
      </c>
      <c r="E7" s="23">
        <v>18</v>
      </c>
      <c r="F7" s="23">
        <v>0</v>
      </c>
      <c r="G7" s="23">
        <v>0</v>
      </c>
      <c r="H7" s="23" t="s">
        <v>97</v>
      </c>
      <c r="I7" s="23" t="s">
        <v>98</v>
      </c>
      <c r="J7" s="23" t="s">
        <v>99</v>
      </c>
      <c r="K7" s="23" t="s">
        <v>100</v>
      </c>
      <c r="L7" s="23" t="s">
        <v>101</v>
      </c>
      <c r="M7" s="23" t="s">
        <v>102</v>
      </c>
      <c r="N7" s="24" t="s">
        <v>103</v>
      </c>
      <c r="O7" s="24" t="s">
        <v>104</v>
      </c>
      <c r="P7" s="24">
        <v>20.37</v>
      </c>
      <c r="Q7" s="24">
        <v>100</v>
      </c>
      <c r="R7" s="24">
        <v>4081</v>
      </c>
      <c r="S7" s="24">
        <v>19380</v>
      </c>
      <c r="T7" s="24">
        <v>477.53</v>
      </c>
      <c r="U7" s="24">
        <v>40.58</v>
      </c>
      <c r="V7" s="24">
        <v>3899</v>
      </c>
      <c r="W7" s="24">
        <v>0.48</v>
      </c>
      <c r="X7" s="24">
        <v>8122.92</v>
      </c>
      <c r="Y7" s="24">
        <v>106.97</v>
      </c>
      <c r="Z7" s="24">
        <v>106.14</v>
      </c>
      <c r="AA7" s="24">
        <v>105.84</v>
      </c>
      <c r="AB7" s="24">
        <v>104.65</v>
      </c>
      <c r="AC7" s="24">
        <v>103.75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72.98</v>
      </c>
      <c r="BG7" s="24">
        <v>65.13</v>
      </c>
      <c r="BH7" s="24">
        <v>59.8</v>
      </c>
      <c r="BI7" s="24">
        <v>50.32</v>
      </c>
      <c r="BJ7" s="24">
        <v>43.42</v>
      </c>
      <c r="BK7" s="24">
        <v>270.57</v>
      </c>
      <c r="BL7" s="24">
        <v>294.27</v>
      </c>
      <c r="BM7" s="24">
        <v>294.08999999999997</v>
      </c>
      <c r="BN7" s="24">
        <v>294.08999999999997</v>
      </c>
      <c r="BO7" s="24">
        <v>338.47</v>
      </c>
      <c r="BP7" s="24">
        <v>349.83</v>
      </c>
      <c r="BQ7" s="24">
        <v>88.99</v>
      </c>
      <c r="BR7" s="24">
        <v>88.94</v>
      </c>
      <c r="BS7" s="24">
        <v>90.7</v>
      </c>
      <c r="BT7" s="24">
        <v>92</v>
      </c>
      <c r="BU7" s="24">
        <v>89.39</v>
      </c>
      <c r="BV7" s="24">
        <v>62.5</v>
      </c>
      <c r="BW7" s="24">
        <v>60.59</v>
      </c>
      <c r="BX7" s="24">
        <v>60</v>
      </c>
      <c r="BY7" s="24">
        <v>59.01</v>
      </c>
      <c r="BZ7" s="24">
        <v>56.06</v>
      </c>
      <c r="CA7" s="24">
        <v>53.65</v>
      </c>
      <c r="CB7" s="24">
        <v>457.37</v>
      </c>
      <c r="CC7" s="24">
        <v>482.8</v>
      </c>
      <c r="CD7" s="24">
        <v>479.4</v>
      </c>
      <c r="CE7" s="24">
        <v>485.53</v>
      </c>
      <c r="CF7" s="24">
        <v>515.03</v>
      </c>
      <c r="CG7" s="24">
        <v>269.33</v>
      </c>
      <c r="CH7" s="24">
        <v>280.23</v>
      </c>
      <c r="CI7" s="24">
        <v>282.70999999999998</v>
      </c>
      <c r="CJ7" s="24">
        <v>291.82</v>
      </c>
      <c r="CK7" s="24">
        <v>304.36</v>
      </c>
      <c r="CL7" s="24">
        <v>307.86</v>
      </c>
      <c r="CM7" s="24">
        <v>100</v>
      </c>
      <c r="CN7" s="24">
        <v>100</v>
      </c>
      <c r="CO7" s="24">
        <v>100</v>
      </c>
      <c r="CP7" s="24">
        <v>100</v>
      </c>
      <c r="CQ7" s="24">
        <v>100</v>
      </c>
      <c r="CR7" s="24">
        <v>59.64</v>
      </c>
      <c r="CS7" s="24">
        <v>58.19</v>
      </c>
      <c r="CT7" s="24">
        <v>56.52</v>
      </c>
      <c r="CU7" s="24">
        <v>88.45</v>
      </c>
      <c r="CV7" s="24">
        <v>54.08</v>
      </c>
      <c r="CW7" s="24">
        <v>54.61</v>
      </c>
      <c r="CX7" s="24">
        <v>98.92</v>
      </c>
      <c r="CY7" s="24">
        <v>99.41</v>
      </c>
      <c r="CZ7" s="24">
        <v>100</v>
      </c>
      <c r="DA7" s="24">
        <v>100</v>
      </c>
      <c r="DB7" s="24">
        <v>100</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2025-01-24T07:41:33Z</dcterms:created>
  <dcterms:modified xsi:type="dcterms:W3CDTF">2025-02-26T00:40:53Z</dcterms:modified>
  <cp:category/>
</cp:coreProperties>
</file>