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99490B39-D2BB-4F9B-8089-5952ACDBECDD}" xr6:coauthVersionLast="47" xr6:coauthVersionMax="47" xr10:uidLastSave="{00000000-0000-0000-0000-000000000000}"/>
  <workbookProtection workbookAlgorithmName="SHA-512" workbookHashValue="nlObdJ9YJGiYBm5U5dbZAUDSspA9P5ENaXJzXUL6ozbHCqPUaDNwEGgdu+miYZYm0fkCb6G8wWJhtmmQgT+/Ng==" workbookSaltValue="WM9zKa3adtgWEyH0Hh79b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<sst xmlns="http://schemas.openxmlformats.org/spreadsheetml/2006/main" count="236" uniqueCount="119">
  <si>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</si>
  <si>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</si>
  <si>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</si>
  <si>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</si>
  <si>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</si>
  <si>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</si>
  <si>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</si>
  <si>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</si>
  <si>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</si>
  <si>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</si>
  <si>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</si>
  <si>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</si>
  <si>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</si>
  <si>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</si>
  <si>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</si>
  <si>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</si>
  <si>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</si>
  <si>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</si>
  <si>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</si>
  <si>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</si>
  <si>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</si>
  <si>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</si>
  <si>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</si>
  <si>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</si>
  <si>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</si>
  <si>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</si>
  <si>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</si>
  <si>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</si>
  <si>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</si>
  <si>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</si>
  <si>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</si>
  <si>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</si>
  <si>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</si>
  <si>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</si>
  <si>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</si>
  <si>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</si>
  <si>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</si>
  <si>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</si>
  <si>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</si>
  <si>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</si>
  <si>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</si>
  <si>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</si>
  <si>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</si>
  <si>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</si>
  <si>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</si>
  <si>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</si>
  <si>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</si>
  <si>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</si>
  <si>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</si>
  <si>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</si>
  <si>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</si>
  <si>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</si>
  <si>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</si>
  <si>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</si>
  <si>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</si>
  <si>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</si>
  <si>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</si>
  <si>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</si>
  <si>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</si>
  <si>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</si>
  <si>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</si>
  <si>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</si>
  <si>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</si>
  <si>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</si>
  <si>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</si>
  <si>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</si>
  <si>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</si>
  <si>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</si>
  <si>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</si>
  <si>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</si>
  <si>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</si>
  <si>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</si>
  <si>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</si>
  <si>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</si>
  <si>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</si>
  <si>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</si>
  <si>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</si>
  <si>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</si>
  <si>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</si>
  <si>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</si>
  <si>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</si>
  <si>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</si>
  <si>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</si>
  <si>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</si>
  <si>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</si>
  <si>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</si>
  <si>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</si>
  <si>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</si>
  <si>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</si>
  <si>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</si>
  <si>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</si>
  <si>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</si>
  <si>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</si>
  <si>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</si>
  <si>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</si>
  <si>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</si>
  <si>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</si>
  <si>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</si>
  <si>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</si>
  <si>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</si>
  <si>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</si>
  <si>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</si>
  <si>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</si>
  <si>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</si>
  <si>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</si>
  <si>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</si>
  <si>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</si>
  <si>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</si>
  <si>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</si>
  <si>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</si>
  <si>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</si>
  <si>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</si>
  <si>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</si>
  <si>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</si>
  <si>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</si>
  <si>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</si>
  <si>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rPr>
        <sz val="11"/>
        <rFont val="ＭＳ ゴシック"/>
        <family val="3"/>
        <charset val="128"/>
      </rPr>
      <t>令和6年度から地方公営企業法を適用し企業会計に移行するにあたり、令和5年度決算については3月31日時点での打ち切り決算となっており、未執行分（収入＜支出）により各種分析数値が実際よりも良くなっていることに留意する必要がある。</t>
    </r>
    <r>
      <rPr>
        <sz val="11"/>
        <color theme="1"/>
        <rFont val="ＭＳ ゴシック"/>
        <family val="3"/>
        <charset val="128"/>
      </rPr>
      <t xml:space="preserve">
①100％を超える結果となっているが、企業会計移行に伴い打ち切り決算となったことが影響しているため楽観視できる状況ではないため、引き続き収支改善のための取り組みを行っていく必要がある。
④一般会計からの繰出基準に該当するため平成28年度から見直しを行っている。
⑤⑥前年度より数値が改善しているが、企業会計移行に伴い打ち切り決算となったことが影響しているため楽観視できる状況ではないため、引き続き収支改善のための取り組みを行っていく必要がある。
⑦類似団体平均より低い数値で推移しており、処理区域内人口も減少しているため、今後も数値の改善は難しい状況となっている。適正な規模の施設の在り方について検討を行っていく必要がある。
⑧人口減少に伴って年々数値が減少しており、類似団体と比較しても低い値で推移している。水洗化率向上のため、引き続き加入促進等の取り組みを行っていく必要がある。</t>
    </r>
    <rPh sb="0" eb="2">
      <t>レイワ</t>
    </rPh>
    <rPh sb="3" eb="5">
      <t>ネンド</t>
    </rPh>
    <rPh sb="32" eb="34">
      <t>レイワ</t>
    </rPh>
    <rPh sb="35" eb="37">
      <t>ネンド</t>
    </rPh>
    <rPh sb="37" eb="39">
      <t>ケッサン</t>
    </rPh>
    <rPh sb="45" eb="46">
      <t>ガツ</t>
    </rPh>
    <rPh sb="48" eb="49">
      <t>ニチ</t>
    </rPh>
    <rPh sb="49" eb="51">
      <t>ジテン</t>
    </rPh>
    <rPh sb="53" eb="54">
      <t>ウ</t>
    </rPh>
    <rPh sb="55" eb="56">
      <t>キ</t>
    </rPh>
    <rPh sb="57" eb="59">
      <t>ケッサン</t>
    </rPh>
    <rPh sb="66" eb="67">
      <t>ミ</t>
    </rPh>
    <rPh sb="67" eb="69">
      <t>シッコウ</t>
    </rPh>
    <rPh sb="69" eb="70">
      <t>ブン</t>
    </rPh>
    <rPh sb="71" eb="73">
      <t>シュウニュウ</t>
    </rPh>
    <rPh sb="74" eb="76">
      <t>シシュツ</t>
    </rPh>
    <rPh sb="80" eb="82">
      <t>カクシュ</t>
    </rPh>
    <rPh sb="82" eb="84">
      <t>ブンセキ</t>
    </rPh>
    <rPh sb="84" eb="86">
      <t>スウチ</t>
    </rPh>
    <rPh sb="87" eb="89">
      <t>ジッサイ</t>
    </rPh>
    <rPh sb="92" eb="93">
      <t>ヨ</t>
    </rPh>
    <rPh sb="102" eb="104">
      <t>リュウイ</t>
    </rPh>
    <rPh sb="106" eb="108">
      <t>ヒツヨウ</t>
    </rPh>
    <rPh sb="122" eb="124">
      <t>ケッカ</t>
    </rPh>
    <rPh sb="154" eb="156">
      <t>エイキョウ</t>
    </rPh>
    <rPh sb="162" eb="165">
      <t>ラッカンシ</t>
    </rPh>
    <rPh sb="168" eb="170">
      <t>ジョウキョウ</t>
    </rPh>
    <rPh sb="177" eb="178">
      <t>ヒ</t>
    </rPh>
    <rPh sb="179" eb="180">
      <t>ツヅ</t>
    </rPh>
    <rPh sb="181" eb="183">
      <t>シュウシ</t>
    </rPh>
    <rPh sb="183" eb="185">
      <t>カイゼン</t>
    </rPh>
    <rPh sb="189" eb="190">
      <t>ト</t>
    </rPh>
    <rPh sb="191" eb="192">
      <t>ク</t>
    </rPh>
    <rPh sb="194" eb="195">
      <t>オコナ</t>
    </rPh>
    <rPh sb="199" eb="201">
      <t>ヒツヨウ</t>
    </rPh>
    <rPh sb="207" eb="211">
      <t>イッパンカイケイ</t>
    </rPh>
    <rPh sb="214" eb="215">
      <t>ク</t>
    </rPh>
    <rPh sb="215" eb="216">
      <t>ダ</t>
    </rPh>
    <rPh sb="216" eb="218">
      <t>キジュン</t>
    </rPh>
    <rPh sb="219" eb="221">
      <t>ガイトウ</t>
    </rPh>
    <rPh sb="225" eb="227">
      <t>ヘイセイ</t>
    </rPh>
    <rPh sb="229" eb="231">
      <t>ネンド</t>
    </rPh>
    <rPh sb="233" eb="235">
      <t>ミナオ</t>
    </rPh>
    <rPh sb="237" eb="238">
      <t>オコナ</t>
    </rPh>
    <rPh sb="246" eb="249">
      <t>ゼンネンド</t>
    </rPh>
    <rPh sb="251" eb="253">
      <t>スウチ</t>
    </rPh>
    <rPh sb="254" eb="256">
      <t>カイゼン</t>
    </rPh>
    <rPh sb="319" eb="320">
      <t>ト</t>
    </rPh>
    <rPh sb="321" eb="322">
      <t>ク</t>
    </rPh>
    <rPh sb="337" eb="341">
      <t>ルイジダンタイ</t>
    </rPh>
    <rPh sb="341" eb="343">
      <t>ヘイキン</t>
    </rPh>
    <rPh sb="345" eb="346">
      <t>ヒク</t>
    </rPh>
    <rPh sb="347" eb="349">
      <t>スウチ</t>
    </rPh>
    <rPh sb="350" eb="352">
      <t>スイイ</t>
    </rPh>
    <rPh sb="357" eb="362">
      <t>ショリクイキナイ</t>
    </rPh>
    <rPh sb="362" eb="364">
      <t>ジンコウ</t>
    </rPh>
    <rPh sb="365" eb="367">
      <t>ゲンショウ</t>
    </rPh>
    <rPh sb="374" eb="376">
      <t>コンゴ</t>
    </rPh>
    <rPh sb="377" eb="379">
      <t>スウチ</t>
    </rPh>
    <rPh sb="380" eb="382">
      <t>カイゼン</t>
    </rPh>
    <rPh sb="383" eb="384">
      <t>ムズカ</t>
    </rPh>
    <rPh sb="386" eb="388">
      <t>ジョウキョウ</t>
    </rPh>
    <rPh sb="395" eb="397">
      <t>テキセイ</t>
    </rPh>
    <rPh sb="398" eb="400">
      <t>キボ</t>
    </rPh>
    <rPh sb="401" eb="403">
      <t>シセツ</t>
    </rPh>
    <rPh sb="404" eb="405">
      <t>ア</t>
    </rPh>
    <rPh sb="406" eb="407">
      <t>カタ</t>
    </rPh>
    <rPh sb="411" eb="413">
      <t>ケントウ</t>
    </rPh>
    <rPh sb="414" eb="415">
      <t>オコナ</t>
    </rPh>
    <rPh sb="419" eb="421">
      <t>ヒツヨウ</t>
    </rPh>
    <rPh sb="427" eb="431">
      <t>ジンコウゲンショウ</t>
    </rPh>
    <rPh sb="432" eb="433">
      <t>トモナ</t>
    </rPh>
    <rPh sb="435" eb="437">
      <t>ネンネン</t>
    </rPh>
    <rPh sb="437" eb="439">
      <t>スウチ</t>
    </rPh>
    <rPh sb="440" eb="442">
      <t>ゲンショウ</t>
    </rPh>
    <rPh sb="447" eb="451">
      <t>ルイジダンタイ</t>
    </rPh>
    <rPh sb="452" eb="454">
      <t>ヒカク</t>
    </rPh>
    <rPh sb="457" eb="458">
      <t>ヒク</t>
    </rPh>
    <rPh sb="459" eb="460">
      <t>アタイ</t>
    </rPh>
    <rPh sb="461" eb="463">
      <t>スイイ</t>
    </rPh>
    <rPh sb="468" eb="472">
      <t>スイセンカリツ</t>
    </rPh>
    <rPh sb="472" eb="474">
      <t>コウジョウ</t>
    </rPh>
    <rPh sb="478" eb="479">
      <t>ヒ</t>
    </rPh>
    <rPh sb="480" eb="481">
      <t>ツヅ</t>
    </rPh>
    <rPh sb="482" eb="486">
      <t>カニュウソクシン</t>
    </rPh>
    <rPh sb="486" eb="487">
      <t>ナド</t>
    </rPh>
    <rPh sb="488" eb="489">
      <t>ト</t>
    </rPh>
    <rPh sb="490" eb="491">
      <t>ク</t>
    </rPh>
    <rPh sb="493" eb="494">
      <t>オコナ</t>
    </rPh>
    <rPh sb="498" eb="500">
      <t>ヒツヨウ</t>
    </rPh>
    <phoneticPr fontId="4"/>
  </si>
  <si>
    <t>③供用開始から20年程度経過しているが、管渠の耐用年数（50年）経過までは期間があるため、老朽化対策としての管渠更新は行っていない。</t>
    <rPh sb="1" eb="5">
      <t>キョウヨウカイシ</t>
    </rPh>
    <rPh sb="9" eb="10">
      <t>ネン</t>
    </rPh>
    <rPh sb="10" eb="12">
      <t>テイド</t>
    </rPh>
    <rPh sb="12" eb="14">
      <t>ケイカ</t>
    </rPh>
    <rPh sb="20" eb="22">
      <t>カンキョ</t>
    </rPh>
    <rPh sb="23" eb="27">
      <t>タイヨウネンスウ</t>
    </rPh>
    <rPh sb="30" eb="31">
      <t>ネン</t>
    </rPh>
    <rPh sb="32" eb="34">
      <t>ケイカ</t>
    </rPh>
    <rPh sb="37" eb="39">
      <t>キカン</t>
    </rPh>
    <rPh sb="45" eb="48">
      <t>ロウキュウカ</t>
    </rPh>
    <rPh sb="48" eb="50">
      <t>タイサク</t>
    </rPh>
    <rPh sb="54" eb="56">
      <t>カンキョ</t>
    </rPh>
    <rPh sb="56" eb="58">
      <t>コウシン</t>
    </rPh>
    <rPh sb="59" eb="60">
      <t>オコナ</t>
    </rPh>
    <phoneticPr fontId="4"/>
  </si>
  <si>
    <t>　本市の農業集落排水は、投資した経費に見合った収入を得ることができておらず、経営が良好とはいえない状態である。また、今後も処理区域内人口の減少により、更なる収入の減少が見込まれる。
　令和4年度から立石処理区を特定環境保全公共下水道に統合したことで、下水道事業全体として維持管理費等の経費を削減することができたが、農業集落排水事業単体で見た場合には、使用料収入も大幅に減少することとなったため経費回収率等の数値は悪化する結果となっている。
　令和6年度から地方公営企業法を適用し、企業会計に移行することで様々な経営分析が可能となるため、詳細な分析を通じて経営状態が改善するような効果的な取り組みを行っていく必要がある。</t>
    <rPh sb="4" eb="6">
      <t>ノウギョウ</t>
    </rPh>
    <rPh sb="6" eb="8">
      <t>シュウラク</t>
    </rPh>
    <rPh sb="8" eb="10">
      <t>ハイスイ</t>
    </rPh>
    <rPh sb="12" eb="14">
      <t>トウシ</t>
    </rPh>
    <rPh sb="16" eb="18">
      <t>ケイヒ</t>
    </rPh>
    <rPh sb="19" eb="21">
      <t>ミア</t>
    </rPh>
    <rPh sb="23" eb="25">
      <t>シュウニュウ</t>
    </rPh>
    <rPh sb="26" eb="27">
      <t>エ</t>
    </rPh>
    <rPh sb="38" eb="40">
      <t>ケイエイ</t>
    </rPh>
    <rPh sb="41" eb="43">
      <t>リョウコウ</t>
    </rPh>
    <rPh sb="49" eb="51">
      <t>ジョウタイ</t>
    </rPh>
    <rPh sb="58" eb="60">
      <t>コンゴ</t>
    </rPh>
    <rPh sb="61" eb="63">
      <t>ショリ</t>
    </rPh>
    <rPh sb="63" eb="66">
      <t>クイキナイ</t>
    </rPh>
    <rPh sb="66" eb="68">
      <t>ジンコウ</t>
    </rPh>
    <rPh sb="69" eb="71">
      <t>ゲンショウ</t>
    </rPh>
    <rPh sb="75" eb="76">
      <t>サラ</t>
    </rPh>
    <rPh sb="78" eb="80">
      <t>シュウニュウ</t>
    </rPh>
    <rPh sb="81" eb="83">
      <t>ゲンショウ</t>
    </rPh>
    <rPh sb="84" eb="86">
      <t>ミコミ</t>
    </rPh>
    <rPh sb="99" eb="101">
      <t>タテイシ</t>
    </rPh>
    <rPh sb="101" eb="104">
      <t>ショリク</t>
    </rPh>
    <rPh sb="221" eb="223">
      <t>レイワ</t>
    </rPh>
    <rPh sb="224" eb="226">
      <t>ネンド</t>
    </rPh>
    <rPh sb="228" eb="234">
      <t>チホウコウエイキギョウ</t>
    </rPh>
    <rPh sb="234" eb="235">
      <t>ホウ</t>
    </rPh>
    <rPh sb="236" eb="238">
      <t>テキヨウ</t>
    </rPh>
    <rPh sb="240" eb="244">
      <t>キギョウカイケイ</t>
    </rPh>
    <rPh sb="245" eb="247">
      <t>イコウ</t>
    </rPh>
    <rPh sb="252" eb="254">
      <t>サマザマ</t>
    </rPh>
    <rPh sb="289" eb="292">
      <t>コウカテキ</t>
    </rPh>
    <rPh sb="293" eb="294">
      <t>ト</t>
    </rPh>
    <rPh sb="295" eb="296">
      <t>ク</t>
    </rPh>
    <rPh sb="298" eb="299">
      <t>オコナ</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</si>
</sst>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AC-4B3B-9542-B263EAC487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7AC-4B3B-9542-B263EAC487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39.659999999999997</c:v>
                </c:pt>
                <c:pt idx="1">
                  <c:v>40.46</c:v>
                </c:pt>
                <c:pt idx="2">
                  <c:v>39.49</c:v>
                </c:pt>
                <c:pt idx="3">
                  <c:v>43.49</c:v>
                </c:pt>
                <c:pt idx="4">
                  <c:v>42.7</c:v>
                </c:pt>
              </c:numCache>
            </c:numRef>
          </c:val>
          <c:extLst>
            <c:ext xmlns:c16="http://schemas.microsoft.com/office/drawing/2014/chart" uri="{C3380CC4-5D6E-409C-BE32-E72D297353CC}">
              <c16:uniqueId val="{00000000-B5C9-4326-BDD0-BBD76AC457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5C9-4326-BDD0-BBD76AC457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82.61</c:v>
                </c:pt>
                <c:pt idx="1">
                  <c:v>83.07</c:v>
                </c:pt>
                <c:pt idx="2">
                  <c:v>83.54</c:v>
                </c:pt>
                <c:pt idx="3">
                  <c:v>82.83</c:v>
                </c:pt>
                <c:pt idx="4">
                  <c:v>80.13</c:v>
                </c:pt>
              </c:numCache>
            </c:numRef>
          </c:val>
          <c:extLst>
            <c:ext xmlns:c16="http://schemas.microsoft.com/office/drawing/2014/chart" uri="{C3380CC4-5D6E-409C-BE32-E72D297353CC}">
              <c16:uniqueId val="{00000000-E566-4690-8ACE-9F09A8F8F7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566-4690-8ACE-9F09A8F8F7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100.85</c:v>
                </c:pt>
                <c:pt idx="1">
                  <c:v>94.26</c:v>
                </c:pt>
                <c:pt idx="2">
                  <c:v>96.49</c:v>
                </c:pt>
                <c:pt idx="3">
                  <c:v>99.31</c:v>
                </c:pt>
                <c:pt idx="4">
                  <c:v>103.23</c:v>
                </c:pt>
              </c:numCache>
            </c:numRef>
          </c:val>
          <c:extLst>
            <c:ext xmlns:c16="http://schemas.microsoft.com/office/drawing/2014/chart" uri="{C3380CC4-5D6E-409C-BE32-E72D297353CC}">
              <c16:uniqueId val="{00000000-5F5D-4F0B-9E71-F844922767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D-4F0B-9E71-F844922767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9-4503-A2F9-6153016441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9-4503-A2F9-6153016441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4-4187-9F92-60DBB28190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4-4187-9F92-60DBB28190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3-4F9F-9D3E-E74481327A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3-4F9F-9D3E-E74481327A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8-4ABA-BC45-3F4E1A5078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8-4ABA-BC45-3F4E1A5078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6-4A20-B534-17019D5899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846-4A20-B534-17019D5899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38.79</c:v>
                </c:pt>
                <c:pt idx="1">
                  <c:v>34.4</c:v>
                </c:pt>
                <c:pt idx="2">
                  <c:v>45.81</c:v>
                </c:pt>
                <c:pt idx="3">
                  <c:v>25.64</c:v>
                </c:pt>
                <c:pt idx="4">
                  <c:v>29.64</c:v>
                </c:pt>
              </c:numCache>
            </c:numRef>
          </c:val>
          <c:extLst>
            <c:ext xmlns:c16="http://schemas.microsoft.com/office/drawing/2014/chart" uri="{C3380CC4-5D6E-409C-BE32-E72D297353CC}">
              <c16:uniqueId val="{00000000-75BA-4CE2-AB3C-5A58E973CC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5BA-4CE2-AB3C-5A58E973CC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397.13</c:v>
                </c:pt>
                <c:pt idx="1">
                  <c:v>440.7</c:v>
                </c:pt>
                <c:pt idx="2">
                  <c:v>336.74</c:v>
                </c:pt>
                <c:pt idx="3">
                  <c:v>515.24</c:v>
                </c:pt>
                <c:pt idx="4">
                  <c:v>378.31</c:v>
                </c:pt>
              </c:numCache>
            </c:numRef>
          </c:val>
          <c:extLst>
            <c:ext xmlns:c16="http://schemas.microsoft.com/office/drawing/2014/chart" uri="{C3380CC4-5D6E-409C-BE32-E72D297353CC}">
              <c16:uniqueId val="{00000000-63F2-4C32-9F89-A4CD1A862C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3F2-4C32-9F89-A4CD1A862C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杵築市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26711</v>
      </c>
      <c r="AM8" s="36"/>
      <c r="AN8" s="36"/>
      <c r="AO8" s="36"/>
      <c r="AP8" s="36"/>
      <c r="AQ8" s="36"/>
      <c r="AR8" s="36"/>
      <c r="AS8" s="36"/>
      <c r="AT8" s="37">
        <f>データ!T6</f>
        <v>280.08</v>
      </c>
      <c r="AU8" s="37"/>
      <c r="AV8" s="37"/>
      <c r="AW8" s="37"/>
      <c r="AX8" s="37"/>
      <c r="AY8" s="37"/>
      <c r="AZ8" s="37"/>
      <c r="BA8" s="37"/>
      <c r="BB8" s="37">
        <f>データ!U6</f>
        <v>95.37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3.53</v>
      </c>
      <c r="Q10" s="37"/>
      <c r="R10" s="37"/>
      <c r="S10" s="37"/>
      <c r="T10" s="37"/>
      <c r="U10" s="37"/>
      <c r="V10" s="37"/>
      <c r="W10" s="37">
        <f>データ!Q6</f>
        <v>97.58</v>
      </c>
      <c r="X10" s="37"/>
      <c r="Y10" s="37"/>
      <c r="Z10" s="37"/>
      <c r="AA10" s="37"/>
      <c r="AB10" s="37"/>
      <c r="AC10" s="37"/>
      <c r="AD10" s="36">
        <f>データ!R6</f>
        <v>3390</v>
      </c>
      <c r="AE10" s="36"/>
      <c r="AF10" s="36"/>
      <c r="AG10" s="36"/>
      <c r="AH10" s="36"/>
      <c r="AI10" s="36"/>
      <c r="AJ10" s="36"/>
      <c r="AK10" s="2"/>
      <c r="AL10" s="36">
        <f>データ!V6</f>
        <v>936</v>
      </c>
      <c r="AM10" s="36"/>
      <c r="AN10" s="36"/>
      <c r="AO10" s="36"/>
      <c r="AP10" s="36"/>
      <c r="AQ10" s="36"/>
      <c r="AR10" s="36"/>
      <c r="AS10" s="36"/>
      <c r="AT10" s="37">
        <f>データ!W6</f>
        <v>0.77</v>
      </c>
      <c r="AU10" s="37"/>
      <c r="AV10" s="37"/>
      <c r="AW10" s="37"/>
      <c r="AX10" s="37"/>
      <c r="AY10" s="37"/>
      <c r="AZ10" s="37"/>
      <c r="BA10" s="37"/>
      <c r="BB10" s="37">
        <f>データ!X6</f>
        <v>1215.58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8VeV4XeBsuf1p7ghSy7NTLk4E7PdpbaPEmvefAPhm9ph5fBpMG/degHTHa0KiJwjEzm1/12Fz9tIxJDEu35xA==" saltValue="eBbbHCPiS0N8mdIlUls4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442101</v>
      </c>
      <c r="D6" s="19">
        <f t="shared" si="3"/>
        <v>47</v>
      </c>
      <c r="E6" s="19">
        <f t="shared" si="3"/>
        <v>17</v>
      </c>
      <c r="F6" s="19">
        <f t="shared" si="3"/>
        <v>5</v>
      </c>
      <c r="G6" s="19">
        <f t="shared" si="3"/>
        <v>0</v>
      </c>
      <c r="H6" s="19" t="str">
        <f t="shared" si="3"/>
        <v>大分県　杵築市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3.53</v>
      </c>
      <c r="Q6" s="20">
        <f t="shared" si="3"/>
        <v>97.58</v>
      </c>
      <c r="R6" s="20">
        <f t="shared" si="3"/>
        <v>3390</v>
      </c>
      <c r="S6" s="20">
        <f t="shared" si="3"/>
        <v>26711</v>
      </c>
      <c r="T6" s="20">
        <f t="shared" si="3"/>
        <v>280.08</v>
      </c>
      <c r="U6" s="20">
        <f t="shared" si="3"/>
        <v>95.37</v>
      </c>
      <c r="V6" s="20">
        <f t="shared" si="3"/>
        <v>936</v>
      </c>
      <c r="W6" s="20">
        <f t="shared" si="3"/>
        <v>0.77</v>
      </c>
      <c r="X6" s="20">
        <f t="shared" si="3"/>
        <v>1215.58</v>
      </c>
      <c r="Y6" s="21">
        <f>IF(Y7="",NA(),Y7)</f>
        <v>100.85</v>
      </c>
      <c r="Z6" s="21">
        <f t="shared" ref="Z6:AH6" si="4">IF(Z7="",NA(),Z7)</f>
        <v>94.26</v>
      </c>
      <c r="AA6" s="21">
        <f t="shared" si="4"/>
        <v>96.49</v>
      </c>
      <c r="AB6" s="21">
        <f t="shared" si="4"/>
        <v>99.31</v>
      </c>
      <c r="AC6" s="21">
        <f t="shared" si="4"/>
        <v>103.23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38.79</v>
      </c>
      <c r="BR6" s="21">
        <f t="shared" ref="BR6:BZ6" si="8">IF(BR7="",NA(),BR7)</f>
        <v>34.4</v>
      </c>
      <c r="BS6" s="21">
        <f t="shared" si="8"/>
        <v>45.81</v>
      </c>
      <c r="BT6" s="21">
        <f t="shared" si="8"/>
        <v>25.64</v>
      </c>
      <c r="BU6" s="21">
        <f t="shared" si="8"/>
        <v>29.64</v>
      </c>
      <c r="BV6" s="21">
        <f t="shared" si="8"/>
        <v>57.31</v>
      </c>
      <c r="BW6" s="21">
        <f t="shared" si="8"/>
        <v>57.08</v>
      </c>
      <c r="BX6" s="21">
        <f t="shared" si="8"/>
        <v>56.26</v>
      </c>
      <c r="BY6" s="21">
        <f t="shared" si="8"/>
        <v>52.94</v>
      </c>
      <c r="BZ6" s="21">
        <f t="shared" si="8"/>
        <v>52.05</v>
      </c>
      <c r="CA6" s="20" t="str">
        <f>IF(CA7="","",IF(CA7="-","【-】","【"&amp;SUBSTITUTE(TEXT(CA7,"#,##0.00"),"-","△")&amp;"】"))</f>
        <v>【56.93】</v>
      </c>
      <c r="CB6" s="21">
        <f>IF(CB7="",NA(),CB7)</f>
        <v>397.13</v>
      </c>
      <c r="CC6" s="21">
        <f t="shared" ref="CC6:CK6" si="9">IF(CC7="",NA(),CC7)</f>
        <v>440.7</v>
      </c>
      <c r="CD6" s="21">
        <f t="shared" si="9"/>
        <v>336.74</v>
      </c>
      <c r="CE6" s="21">
        <f t="shared" si="9"/>
        <v>515.24</v>
      </c>
      <c r="CF6" s="21">
        <f t="shared" si="9"/>
        <v>378.31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39.659999999999997</v>
      </c>
      <c r="CN6" s="21">
        <f t="shared" ref="CN6:CV6" si="10">IF(CN7="",NA(),CN7)</f>
        <v>40.46</v>
      </c>
      <c r="CO6" s="21">
        <f t="shared" si="10"/>
        <v>39.49</v>
      </c>
      <c r="CP6" s="21">
        <f t="shared" si="10"/>
        <v>43.49</v>
      </c>
      <c r="CQ6" s="21">
        <f t="shared" si="10"/>
        <v>42.7</v>
      </c>
      <c r="CR6" s="21">
        <f t="shared" si="10"/>
        <v>50.14</v>
      </c>
      <c r="CS6" s="21">
        <f t="shared" si="10"/>
        <v>54.83</v>
      </c>
      <c r="CT6" s="21">
        <f t="shared" si="10"/>
        <v>66.53</v>
      </c>
      <c r="CU6" s="21">
        <f t="shared" si="10"/>
        <v>52.35</v>
      </c>
      <c r="CV6" s="21">
        <f t="shared" si="10"/>
        <v>46.25</v>
      </c>
      <c r="CW6" s="20" t="str">
        <f>IF(CW7="","",IF(CW7="-","【-】","【"&amp;SUBSTITUTE(TEXT(CW7,"#,##0.00"),"-","△")&amp;"】"))</f>
        <v>【49.87】</v>
      </c>
      <c r="CX6" s="21">
        <f>IF(CX7="",NA(),CX7)</f>
        <v>82.61</v>
      </c>
      <c r="CY6" s="21">
        <f t="shared" ref="CY6:DG6" si="11">IF(CY7="",NA(),CY7)</f>
        <v>83.07</v>
      </c>
      <c r="CZ6" s="21">
        <f t="shared" si="11"/>
        <v>83.54</v>
      </c>
      <c r="DA6" s="21">
        <f t="shared" si="11"/>
        <v>82.83</v>
      </c>
      <c r="DB6" s="21">
        <f t="shared" si="11"/>
        <v>80.13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442101</v>
      </c>
      <c r="D7" s="23">
        <v>47</v>
      </c>
      <c r="E7" s="23">
        <v>17</v>
      </c>
      <c r="F7" s="23">
        <v>5</v>
      </c>
      <c r="G7" s="23">
        <v>0</v>
      </c>
      <c r="H7" s="23" t="s">
        <v>98</v>
      </c>
      <c r="I7" s="23" t="s">
        <v>99</v>
      </c>
      <c r="J7" s="23" t="s">
        <v>100</v>
      </c>
      <c r="K7" s="23" t="s">
        <v>101</v>
      </c>
      <c r="L7" s="23" t="s">
        <v>102</v>
      </c>
      <c r="M7" s="23" t="s">
        <v>103</v>
      </c>
      <c r="N7" s="24" t="s">
        <v>104</v>
      </c>
      <c r="O7" s="24" t="s">
        <v>105</v>
      </c>
      <c r="P7" s="24">
        <v>3.53</v>
      </c>
      <c r="Q7" s="24">
        <v>97.58</v>
      </c>
      <c r="R7" s="24">
        <v>3390</v>
      </c>
      <c r="S7" s="24">
        <v>26711</v>
      </c>
      <c r="T7" s="24">
        <v>280.08</v>
      </c>
      <c r="U7" s="24">
        <v>95.37</v>
      </c>
      <c r="V7" s="24">
        <v>936</v>
      </c>
      <c r="W7" s="24">
        <v>0.77</v>
      </c>
      <c r="X7" s="24">
        <v>1215.58</v>
      </c>
      <c r="Y7" s="24">
        <v>100.85</v>
      </c>
      <c r="Z7" s="24">
        <v>94.26</v>
      </c>
      <c r="AA7" s="24">
        <v>96.49</v>
      </c>
      <c r="AB7" s="24">
        <v>99.31</v>
      </c>
      <c r="AC7" s="24">
        <v>103.23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38.79</v>
      </c>
      <c r="BR7" s="24">
        <v>34.4</v>
      </c>
      <c r="BS7" s="24">
        <v>45.81</v>
      </c>
      <c r="BT7" s="24">
        <v>25.64</v>
      </c>
      <c r="BU7" s="24">
        <v>29.64</v>
      </c>
      <c r="BV7" s="24">
        <v>57.31</v>
      </c>
      <c r="BW7" s="24">
        <v>57.08</v>
      </c>
      <c r="BX7" s="24">
        <v>56.26</v>
      </c>
      <c r="BY7" s="24">
        <v>52.94</v>
      </c>
      <c r="BZ7" s="24">
        <v>52.05</v>
      </c>
      <c r="CA7" s="24">
        <v>56.93</v>
      </c>
      <c r="CB7" s="24">
        <v>397.13</v>
      </c>
      <c r="CC7" s="24">
        <v>440.7</v>
      </c>
      <c r="CD7" s="24">
        <v>336.74</v>
      </c>
      <c r="CE7" s="24">
        <v>515.24</v>
      </c>
      <c r="CF7" s="24">
        <v>378.31</v>
      </c>
      <c r="CG7" s="24">
        <v>273.52</v>
      </c>
      <c r="CH7" s="24">
        <v>274.99</v>
      </c>
      <c r="CI7" s="24">
        <v>282.08999999999997</v>
      </c>
      <c r="CJ7" s="24">
        <v>303.27999999999997</v>
      </c>
      <c r="CK7" s="24">
        <v>301.86</v>
      </c>
      <c r="CL7" s="24">
        <v>271.14999999999998</v>
      </c>
      <c r="CM7" s="24">
        <v>39.659999999999997</v>
      </c>
      <c r="CN7" s="24">
        <v>40.46</v>
      </c>
      <c r="CO7" s="24">
        <v>39.49</v>
      </c>
      <c r="CP7" s="24">
        <v>43.49</v>
      </c>
      <c r="CQ7" s="24">
        <v>42.7</v>
      </c>
      <c r="CR7" s="24">
        <v>50.14</v>
      </c>
      <c r="CS7" s="24">
        <v>54.83</v>
      </c>
      <c r="CT7" s="24">
        <v>66.53</v>
      </c>
      <c r="CU7" s="24">
        <v>52.35</v>
      </c>
      <c r="CV7" s="24">
        <v>46.25</v>
      </c>
      <c r="CW7" s="24">
        <v>49.87</v>
      </c>
      <c r="CX7" s="24">
        <v>82.61</v>
      </c>
      <c r="CY7" s="24">
        <v>83.07</v>
      </c>
      <c r="CZ7" s="24">
        <v>83.54</v>
      </c>
      <c r="DA7" s="24">
        <v>82.83</v>
      </c>
      <c r="DB7" s="24">
        <v>80.13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2025-01-24T07:36:56Z</dcterms:created>
  <dcterms:modified xsi:type="dcterms:W3CDTF">2025-02-19T02:39:31Z</dcterms:modified>
  <cp:category/>
</cp:coreProperties>
</file>