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F37906D0-97E1-4186-A836-5F1A399E6734}" xr6:coauthVersionLast="47" xr6:coauthVersionMax="47" xr10:uidLastSave="{00000000-0000-0000-0000-000000000000}"/>
  <workbookProtection workbookAlgorithmName="SHA-512" workbookHashValue="UoFQXJYknyNYSayByFf5T0qC9RGUZo9PysXI9Mrn4ROMTuhgV2MtnvaD2eDhQbTqaJ8dye8XH3eSbkogNMebUQ==" workbookSaltValue="UnJylIzfAttOvV7qivwHug=="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J85" i="4"/>
  <c r="G85" i="4"/>
  <c r="F85" i="4"/>
  <c r="E85" i="4"/>
  <c r="AT10" i="4"/>
  <c r="AL10" i="4"/>
  <c r="P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<sst xmlns="http://schemas.openxmlformats.org/spreadsheetml/2006/main" count="253" uniqueCount="116">
  <si>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</si>
  <si>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</si>
  <si>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</si>
  <si>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</si>
  <si>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</si>
  <si>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</si>
  <si>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</si>
  <si>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</si>
  <si>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</si>
  <si>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</si>
  <si>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</si>
  <si>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</si>
  <si>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</si>
  <si>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</si>
  <si>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</si>
  <si>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</si>
  <si>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</si>
  <si>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</si>
  <si>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</si>
  <si>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</si>
  <si>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</si>
  <si>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</si>
  <si>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</si>
  <si>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</si>
  <si>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</si>
  <si>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</si>
  <si>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</si>
  <si>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</si>
  <si>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</si>
  <si>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</si>
  <si>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</si>
  <si>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</si>
  <si>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</si>
  <si>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</si>
  <si>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</si>
  <si>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</si>
  <si>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</si>
  <si>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</si>
  <si>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</si>
  <si>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</si>
  <si>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</si>
  <si>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</si>
  <si>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</si>
  <si>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</si>
  <si>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</si>
  <si>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</si>
  <si>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</si>
  <si>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</si>
  <si>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</si>
  <si>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</si>
  <si>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</si>
  <si>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</si>
  <si>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</si>
  <si>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</si>
  <si>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</si>
  <si>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</si>
  <si>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</si>
  <si>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</si>
  <si>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</si>
  <si>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</si>
  <si>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</si>
  <si>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</si>
  <si>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</si>
  <si>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</si>
  <si>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</si>
  <si>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</si>
  <si>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</si>
  <si>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</si>
  <si>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</si>
  <si>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</si>
  <si>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</si>
  <si>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</si>
  <si>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</si>
  <si>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</si>
  <si>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</si>
  <si>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</si>
  <si>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</si>
  <si>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</si>
  <si>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</si>
  <si>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</si>
  <si>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</si>
  <si>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</si>
  <si>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</si>
  <si>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</si>
  <si>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</si>
  <si>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</si>
  <si>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</si>
  <si>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</si>
  <si>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</si>
  <si>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</si>
  <si>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</si>
  <si>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</si>
  <si>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</si>
  <si>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</si>
  <si>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</si>
  <si>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</si>
  <si>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</si>
  <si>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</si>
  <si>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</si>
  <si>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</si>
  <si>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</si>
  <si>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</si>
  <si>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</si>
  <si>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</si>
  <si>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</si>
  <si>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</si>
  <si>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</si>
  <si>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</si>
  <si>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</si>
  <si>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</si>
  <si>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</si>
  <si>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</si>
  <si>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</si>
  <si>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目安となる100％を若干上回る数値となっているが、一般会計からの繰入金も受け入れているため、費用の縮減に加え、使用料改定を含めた収益改善について検討していく必要がある。
③『流動比率』
　現金保有残高の増により数値は上昇しているが、今後も注視が必要である。
④『企業債残高対事業規模比率』
 企業債償還を進め、正常化を目指す。  
⑤『経費回収率』
　100％を確保している。今後も健全な経営に努め、指標の向上に向け取り組んでいく。
⑥『汚水処理原価』
　類似団体より若干低い数値となっており、比較的経済的な管理がなされているといえる。
⑦『施設利用率』
　類似団体の平均値と同程度の数値である。引き続き設の効率的な運用について注視していく。
⑧『水洗化率』
　公共用水域の水質保全の観点や、使用料収入の増加を図るため水洗化率向上の取組は継続する必要がある。</t>
    <rPh sb="12" eb="14">
      <t>メヤス</t>
    </rPh>
    <rPh sb="24" eb="26">
      <t>ウワマワ</t>
    </rPh>
    <rPh sb="37" eb="41">
      <t>イッパンカイケイ</t>
    </rPh>
    <rPh sb="44" eb="47">
      <t>クリイレキン</t>
    </rPh>
    <rPh sb="48" eb="49">
      <t>ウ</t>
    </rPh>
    <rPh sb="50" eb="51">
      <t>イ</t>
    </rPh>
    <rPh sb="58" eb="60">
      <t>ヒヨウ</t>
    </rPh>
    <rPh sb="61" eb="63">
      <t>シュクゲン</t>
    </rPh>
    <rPh sb="64" eb="65">
      <t>クワ</t>
    </rPh>
    <rPh sb="106" eb="112">
      <t>ゲンキンホユウザンダカ</t>
    </rPh>
    <rPh sb="113" eb="114">
      <t>ゾウ</t>
    </rPh>
    <rPh sb="117" eb="119">
      <t>スウチ</t>
    </rPh>
    <rPh sb="120" eb="122">
      <t>ジョウショウ</t>
    </rPh>
    <rPh sb="128" eb="130">
      <t>コンゴ</t>
    </rPh>
    <rPh sb="131" eb="133">
      <t>チュウシ</t>
    </rPh>
    <rPh sb="134" eb="136">
      <t>ヒツヨウ</t>
    </rPh>
    <rPh sb="193" eb="195">
      <t>カクホ</t>
    </rPh>
    <rPh sb="246" eb="248">
      <t>ジャッカン</t>
    </rPh>
    <rPh sb="300" eb="303">
      <t>ドウテイド</t>
    </rPh>
    <rPh sb="304" eb="306">
      <t>スウチ</t>
    </rPh>
    <rPh sb="310" eb="311">
      <t>ヒ</t>
    </rPh>
    <rPh sb="312" eb="313">
      <t>ツヅ</t>
    </rPh>
    <phoneticPr fontId="4"/>
  </si>
  <si>
    <t>①『有形固定資産減価償却率』
　施設が比較的新しいことから法定耐用年数を超過する資産がほとんどない。類似団体平均値に比べて低く推移することになる。今後は施設の長寿命化に取組む等、適正な更新・改修を検討していく。</t>
    <phoneticPr fontId="4"/>
  </si>
  <si>
    <t>　令和2年度に公共下水道事業・特定環境保全公共下水道事業・農業集落排水事業のそれぞれの会計については統合し一部法適用による下水道事業会計へ移行した。数値については算出式が移行したものもあることから、過去の傾向とは違ったものになっている。今後の推移を注視していく必要がある。
　令和６年度中に経営戦略を見直す予定である。施設の老朽化や人口減少等に加え、物価・人件費高騰、急激な金利上昇など、下水道事業として対処すべき問題は多々ある。
　使用料の改定も含め、様々な観点から調査研究を行い、将来へ向けて取り組んでいきたい。
　</t>
    <rPh sb="138" eb="140">
      <t>レイワ</t>
    </rPh>
    <rPh sb="141" eb="144">
      <t>ネンドチュウ</t>
    </rPh>
    <rPh sb="150" eb="152">
      <t>ミナオ</t>
    </rPh>
    <rPh sb="153" eb="155">
      <t>ヨテイ</t>
    </rPh>
    <rPh sb="184" eb="186">
      <t>キュウゲキ</t>
    </rPh>
    <rPh sb="187" eb="191">
      <t>キンリジョウショウ</t>
    </rPh>
    <rPh sb="217" eb="220">
      <t>シヨウリョウ</t>
    </rPh>
    <rPh sb="221" eb="223">
      <t>カイテイ</t>
    </rPh>
    <rPh sb="224" eb="225">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</si>
</sst>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7BA-43FD-8131-8A16570CFAB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0.15</c:v>
                </c:pt>
                <c:pt idx="3">
                  <c:v>0.12</c:v>
                </c:pt>
                <c:pt idx="4">
                  <c:v>0.09</c:v>
                </c:pt>
              </c:numCache>
            </c:numRef>
          </c:val>
          <c:smooth val="0"/>
          <c:extLst>
            <c:ext xmlns:c16="http://schemas.microsoft.com/office/drawing/2014/chart" uri="{C3380CC4-5D6E-409C-BE32-E72D297353CC}">
              <c16:uniqueId val="{00000001-67BA-43FD-8131-8A16570CFAB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100.68</c:v>
                </c:pt>
                <c:pt idx="2">
                  <c:v>100.44</c:v>
                </c:pt>
                <c:pt idx="3">
                  <c:v>97.15</c:v>
                </c:pt>
                <c:pt idx="4">
                  <c:v>102.82</c:v>
                </c:pt>
              </c:numCache>
            </c:numRef>
          </c:val>
          <c:extLst>
            <c:ext xmlns:c16="http://schemas.microsoft.com/office/drawing/2014/chart" uri="{C3380CC4-5D6E-409C-BE32-E72D297353CC}">
              <c16:uniqueId val="{00000000-7399-42F0-BFF0-A81456F9B2D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106.22</c:v>
                </c:pt>
                <c:pt idx="3">
                  <c:v>107.01</c:v>
                </c:pt>
                <c:pt idx="4">
                  <c:v>106.53</c:v>
                </c:pt>
              </c:numCache>
            </c:numRef>
          </c:val>
          <c:smooth val="0"/>
          <c:extLst>
            <c:ext xmlns:c16="http://schemas.microsoft.com/office/drawing/2014/chart" uri="{C3380CC4-5D6E-409C-BE32-E72D297353CC}">
              <c16:uniqueId val="{00000001-7399-42F0-BFF0-A81456F9B2D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3.7</c:v>
                </c:pt>
                <c:pt idx="2">
                  <c:v>7.19</c:v>
                </c:pt>
                <c:pt idx="3">
                  <c:v>7.59</c:v>
                </c:pt>
                <c:pt idx="4">
                  <c:v>10.119999999999999</c:v>
                </c:pt>
              </c:numCache>
            </c:numRef>
          </c:val>
          <c:extLst>
            <c:ext xmlns:c16="http://schemas.microsoft.com/office/drawing/2014/chart" uri="{C3380CC4-5D6E-409C-BE32-E72D297353CC}">
              <c16:uniqueId val="{00000000-C1DD-41AA-81D9-10C8DB5EF11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23.54</c:v>
                </c:pt>
                <c:pt idx="3">
                  <c:v>25.86</c:v>
                </c:pt>
                <c:pt idx="4">
                  <c:v>26.9</c:v>
                </c:pt>
              </c:numCache>
            </c:numRef>
          </c:val>
          <c:smooth val="0"/>
          <c:extLst>
            <c:ext xmlns:c16="http://schemas.microsoft.com/office/drawing/2014/chart" uri="{C3380CC4-5D6E-409C-BE32-E72D297353CC}">
              <c16:uniqueId val="{00000001-C1DD-41AA-81D9-10C8DB5EF11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A38-4EE9-87BB-1A440CD9963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1.5</c:v>
                </c:pt>
                <c:pt idx="3" formatCode="#,##0.00;&quot;△&quot;#,##0.00;&quot;-&quot;">
                  <c:v>1.4</c:v>
                </c:pt>
                <c:pt idx="4" formatCode="#,##0.00;&quot;△&quot;#,##0.00;&quot;-&quot;">
                  <c:v>2.08</c:v>
                </c:pt>
              </c:numCache>
            </c:numRef>
          </c:val>
          <c:smooth val="0"/>
          <c:extLst>
            <c:ext xmlns:c16="http://schemas.microsoft.com/office/drawing/2014/chart" uri="{C3380CC4-5D6E-409C-BE32-E72D297353CC}">
              <c16:uniqueId val="{00000001-2A38-4EE9-87BB-1A440CD9963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0.81</c:v>
                </c:pt>
                <c:pt idx="2" formatCode="#,##0.00;&quot;△&quot;#,##0.00">
                  <c:v>0</c:v>
                </c:pt>
                <c:pt idx="3">
                  <c:v>5.31</c:v>
                </c:pt>
                <c:pt idx="4" formatCode="#,##0.00;&quot;△&quot;#,##0.00">
                  <c:v>0</c:v>
                </c:pt>
              </c:numCache>
            </c:numRef>
          </c:val>
          <c:extLst>
            <c:ext xmlns:c16="http://schemas.microsoft.com/office/drawing/2014/chart" uri="{C3380CC4-5D6E-409C-BE32-E72D297353CC}">
              <c16:uniqueId val="{00000000-F506-4A14-B052-63788BABE1E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18.010000000000002</c:v>
                </c:pt>
                <c:pt idx="3">
                  <c:v>23.86</c:v>
                </c:pt>
                <c:pt idx="4">
                  <c:v>18.41</c:v>
                </c:pt>
              </c:numCache>
            </c:numRef>
          </c:val>
          <c:smooth val="0"/>
          <c:extLst>
            <c:ext xmlns:c16="http://schemas.microsoft.com/office/drawing/2014/chart" uri="{C3380CC4-5D6E-409C-BE32-E72D297353CC}">
              <c16:uniqueId val="{00000001-F506-4A14-B052-63788BABE1E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23.65</c:v>
                </c:pt>
                <c:pt idx="2">
                  <c:v>22.5</c:v>
                </c:pt>
                <c:pt idx="3">
                  <c:v>44.33</c:v>
                </c:pt>
                <c:pt idx="4">
                  <c:v>101.62</c:v>
                </c:pt>
              </c:numCache>
            </c:numRef>
          </c:val>
          <c:extLst>
            <c:ext xmlns:c16="http://schemas.microsoft.com/office/drawing/2014/chart" uri="{C3380CC4-5D6E-409C-BE32-E72D297353CC}">
              <c16:uniqueId val="{00000000-EC91-48C2-AFE6-6D8F8F889B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59.4</c:v>
                </c:pt>
                <c:pt idx="3">
                  <c:v>68.27</c:v>
                </c:pt>
                <c:pt idx="4">
                  <c:v>74.790000000000006</c:v>
                </c:pt>
              </c:numCache>
            </c:numRef>
          </c:val>
          <c:smooth val="0"/>
          <c:extLst>
            <c:ext xmlns:c16="http://schemas.microsoft.com/office/drawing/2014/chart" uri="{C3380CC4-5D6E-409C-BE32-E72D297353CC}">
              <c16:uniqueId val="{00000001-EC91-48C2-AFE6-6D8F8F889B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1132.75</c:v>
                </c:pt>
                <c:pt idx="2">
                  <c:v>1188.51</c:v>
                </c:pt>
                <c:pt idx="3">
                  <c:v>1315.39</c:v>
                </c:pt>
                <c:pt idx="4">
                  <c:v>1388.14</c:v>
                </c:pt>
              </c:numCache>
            </c:numRef>
          </c:val>
          <c:extLst>
            <c:ext xmlns:c16="http://schemas.microsoft.com/office/drawing/2014/chart" uri="{C3380CC4-5D6E-409C-BE32-E72D297353CC}">
              <c16:uniqueId val="{00000000-255E-437B-A8EC-6A30FE65C7E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747.84</c:v>
                </c:pt>
                <c:pt idx="3">
                  <c:v>804.98</c:v>
                </c:pt>
                <c:pt idx="4">
                  <c:v>767.56</c:v>
                </c:pt>
              </c:numCache>
            </c:numRef>
          </c:val>
          <c:smooth val="0"/>
          <c:extLst>
            <c:ext xmlns:c16="http://schemas.microsoft.com/office/drawing/2014/chart" uri="{C3380CC4-5D6E-409C-BE32-E72D297353CC}">
              <c16:uniqueId val="{00000001-255E-437B-A8EC-6A30FE65C7E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99.62</c:v>
                </c:pt>
                <c:pt idx="2">
                  <c:v>104.63</c:v>
                </c:pt>
                <c:pt idx="3">
                  <c:v>99.72</c:v>
                </c:pt>
                <c:pt idx="4">
                  <c:v>100</c:v>
                </c:pt>
              </c:numCache>
            </c:numRef>
          </c:val>
          <c:extLst>
            <c:ext xmlns:c16="http://schemas.microsoft.com/office/drawing/2014/chart" uri="{C3380CC4-5D6E-409C-BE32-E72D297353CC}">
              <c16:uniqueId val="{00000000-863A-46AE-BDB9-E0DB125E2A3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90.17</c:v>
                </c:pt>
                <c:pt idx="3">
                  <c:v>88.71</c:v>
                </c:pt>
                <c:pt idx="4">
                  <c:v>90.23</c:v>
                </c:pt>
              </c:numCache>
            </c:numRef>
          </c:val>
          <c:smooth val="0"/>
          <c:extLst>
            <c:ext xmlns:c16="http://schemas.microsoft.com/office/drawing/2014/chart" uri="{C3380CC4-5D6E-409C-BE32-E72D297353CC}">
              <c16:uniqueId val="{00000001-863A-46AE-BDB9-E0DB125E2A3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152</c:v>
                </c:pt>
                <c:pt idx="2">
                  <c:v>145.16</c:v>
                </c:pt>
                <c:pt idx="3">
                  <c:v>152</c:v>
                </c:pt>
                <c:pt idx="4">
                  <c:v>152.11000000000001</c:v>
                </c:pt>
              </c:numCache>
            </c:numRef>
          </c:val>
          <c:extLst>
            <c:ext xmlns:c16="http://schemas.microsoft.com/office/drawing/2014/chart" uri="{C3380CC4-5D6E-409C-BE32-E72D297353CC}">
              <c16:uniqueId val="{00000000-1D3D-403A-9631-1AED77037A6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173.17</c:v>
                </c:pt>
                <c:pt idx="3">
                  <c:v>174.8</c:v>
                </c:pt>
                <c:pt idx="4">
                  <c:v>170.2</c:v>
                </c:pt>
              </c:numCache>
            </c:numRef>
          </c:val>
          <c:smooth val="0"/>
          <c:extLst>
            <c:ext xmlns:c16="http://schemas.microsoft.com/office/drawing/2014/chart" uri="{C3380CC4-5D6E-409C-BE32-E72D297353CC}">
              <c16:uniqueId val="{00000001-1D3D-403A-9631-1AED77037A6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58.66</c:v>
                </c:pt>
                <c:pt idx="2">
                  <c:v>60.55</c:v>
                </c:pt>
                <c:pt idx="3">
                  <c:v>53.75</c:v>
                </c:pt>
                <c:pt idx="4">
                  <c:v>56.56</c:v>
                </c:pt>
              </c:numCache>
            </c:numRef>
          </c:val>
          <c:extLst>
            <c:ext xmlns:c16="http://schemas.microsoft.com/office/drawing/2014/chart" uri="{C3380CC4-5D6E-409C-BE32-E72D297353CC}">
              <c16:uniqueId val="{00000000-9EA6-498A-8EB6-C9F67849DA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56.43</c:v>
                </c:pt>
                <c:pt idx="3">
                  <c:v>55.82</c:v>
                </c:pt>
                <c:pt idx="4">
                  <c:v>56.51</c:v>
                </c:pt>
              </c:numCache>
            </c:numRef>
          </c:val>
          <c:smooth val="0"/>
          <c:extLst>
            <c:ext xmlns:c16="http://schemas.microsoft.com/office/drawing/2014/chart" uri="{C3380CC4-5D6E-409C-BE32-E72D297353CC}">
              <c16:uniqueId val="{00000001-9EA6-498A-8EB6-C9F67849DA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78.86</c:v>
                </c:pt>
                <c:pt idx="2">
                  <c:v>82.65</c:v>
                </c:pt>
                <c:pt idx="3">
                  <c:v>81.41</c:v>
                </c:pt>
                <c:pt idx="4">
                  <c:v>79.95</c:v>
                </c:pt>
              </c:numCache>
            </c:numRef>
          </c:val>
          <c:extLst>
            <c:ext xmlns:c16="http://schemas.microsoft.com/office/drawing/2014/chart" uri="{C3380CC4-5D6E-409C-BE32-E72D297353CC}">
              <c16:uniqueId val="{00000000-4B04-400F-A2AB-822B82F1F0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91.07</c:v>
                </c:pt>
                <c:pt idx="3">
                  <c:v>90.67</c:v>
                </c:pt>
                <c:pt idx="4">
                  <c:v>90.62</c:v>
                </c:pt>
              </c:numCache>
            </c:numRef>
          </c:val>
          <c:smooth val="0"/>
          <c:extLst>
            <c:ext xmlns:c16="http://schemas.microsoft.com/office/drawing/2014/chart" uri="{C3380CC4-5D6E-409C-BE32-E72D297353CC}">
              <c16:uniqueId val="{00000001-4B04-400F-A2AB-822B82F1F0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宇佐市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Cc1</v>
      </c>
      <c r="X8" s="34"/>
      <c r="Y8" s="34"/>
      <c r="Z8" s="34"/>
      <c r="AA8" s="34"/>
      <c r="AB8" s="34"/>
      <c r="AC8" s="34"/>
      <c r="AD8" s="35" t="str">
        <f>データ!$M$6</f>
        <v>非設置</v>
      </c>
      <c r="AE8" s="35"/>
      <c r="AF8" s="35"/>
      <c r="AG8" s="35"/>
      <c r="AH8" s="35"/>
      <c r="AI8" s="35"/>
      <c r="AJ8" s="35"/>
      <c r="AK8" s="3"/>
      <c r="AL8" s="36">
        <f>データ!S6</f>
        <v>52745</v>
      </c>
      <c r="AM8" s="36"/>
      <c r="AN8" s="36"/>
      <c r="AO8" s="36"/>
      <c r="AP8" s="36"/>
      <c r="AQ8" s="36"/>
      <c r="AR8" s="36"/>
      <c r="AS8" s="36"/>
      <c r="AT8" s="37">
        <f>データ!T6</f>
        <v>439.05</v>
      </c>
      <c r="AU8" s="37"/>
      <c r="AV8" s="37"/>
      <c r="AW8" s="37"/>
      <c r="AX8" s="37"/>
      <c r="AY8" s="37"/>
      <c r="AZ8" s="37"/>
      <c r="BA8" s="37"/>
      <c r="BB8" s="37">
        <f>データ!U6</f>
        <v>120.13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53.91</v>
      </c>
      <c r="J10" s="37"/>
      <c r="K10" s="37"/>
      <c r="L10" s="37"/>
      <c r="M10" s="37"/>
      <c r="N10" s="37"/>
      <c r="O10" s="37"/>
      <c r="P10" s="37">
        <f>データ!P6</f>
        <v>32.18</v>
      </c>
      <c r="Q10" s="37"/>
      <c r="R10" s="37"/>
      <c r="S10" s="37"/>
      <c r="T10" s="37"/>
      <c r="U10" s="37"/>
      <c r="V10" s="37"/>
      <c r="W10" s="37">
        <f>データ!Q6</f>
        <v>79.650000000000006</v>
      </c>
      <c r="X10" s="37"/>
      <c r="Y10" s="37"/>
      <c r="Z10" s="37"/>
      <c r="AA10" s="37"/>
      <c r="AB10" s="37"/>
      <c r="AC10" s="37"/>
      <c r="AD10" s="36">
        <f>データ!R6</f>
        <v>2930</v>
      </c>
      <c r="AE10" s="36"/>
      <c r="AF10" s="36"/>
      <c r="AG10" s="36"/>
      <c r="AH10" s="36"/>
      <c r="AI10" s="36"/>
      <c r="AJ10" s="36"/>
      <c r="AK10" s="2"/>
      <c r="AL10" s="36">
        <f>データ!V6</f>
        <v>16817</v>
      </c>
      <c r="AM10" s="36"/>
      <c r="AN10" s="36"/>
      <c r="AO10" s="36"/>
      <c r="AP10" s="36"/>
      <c r="AQ10" s="36"/>
      <c r="AR10" s="36"/>
      <c r="AS10" s="36"/>
      <c r="AT10" s="37">
        <f>データ!W6</f>
        <v>5.14</v>
      </c>
      <c r="AU10" s="37"/>
      <c r="AV10" s="37"/>
      <c r="AW10" s="37"/>
      <c r="AX10" s="37"/>
      <c r="AY10" s="37"/>
      <c r="AZ10" s="37"/>
      <c r="BA10" s="37"/>
      <c r="BB10" s="37">
        <f>データ!X6</f>
        <v>3271.79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btaS1sIgevOarkOzi13wU9rza3ICcKJE8RgT5IaPQ48Vz2vGew/1hKS9pS9DKMDVBxVIxCCIa/X/KblBb3ngw==" saltValue="eKoi9PGoKOzWIGQV5+ttX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442119</v>
      </c>
      <c r="D6" s="19">
        <f t="shared" si="3"/>
        <v>46</v>
      </c>
      <c r="E6" s="19">
        <f t="shared" si="3"/>
        <v>17</v>
      </c>
      <c r="F6" s="19">
        <f t="shared" si="3"/>
        <v>1</v>
      </c>
      <c r="G6" s="19">
        <f t="shared" si="3"/>
        <v>0</v>
      </c>
      <c r="H6" s="19" t="str">
        <f t="shared" si="3"/>
        <v>大分県　宇佐市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53.91</v>
      </c>
      <c r="P6" s="20">
        <f t="shared" si="3"/>
        <v>32.18</v>
      </c>
      <c r="Q6" s="20">
        <f t="shared" si="3"/>
        <v>79.650000000000006</v>
      </c>
      <c r="R6" s="20">
        <f t="shared" si="3"/>
        <v>2930</v>
      </c>
      <c r="S6" s="20">
        <f t="shared" si="3"/>
        <v>52745</v>
      </c>
      <c r="T6" s="20">
        <f t="shared" si="3"/>
        <v>439.05</v>
      </c>
      <c r="U6" s="20">
        <f t="shared" si="3"/>
        <v>120.13</v>
      </c>
      <c r="V6" s="20">
        <f t="shared" si="3"/>
        <v>16817</v>
      </c>
      <c r="W6" s="20">
        <f t="shared" si="3"/>
        <v>5.14</v>
      </c>
      <c r="X6" s="20">
        <f t="shared" si="3"/>
        <v>3271.79</v>
      </c>
      <c r="Y6" s="21" t="str">
        <f>IF(Y7="",NA(),Y7)</f>
        <v>-</v>
      </c>
      <c r="Z6" s="21">
        <f t="shared" ref="Z6:AH6" si="4">IF(Z7="",NA(),Z7)</f>
        <v>100.68</v>
      </c>
      <c r="AA6" s="21">
        <f t="shared" si="4"/>
        <v>100.44</v>
      </c>
      <c r="AB6" s="21">
        <f t="shared" si="4"/>
        <v>97.15</v>
      </c>
      <c r="AC6" s="21">
        <f t="shared" si="4"/>
        <v>102.82</v>
      </c>
      <c r="AD6" s="21" t="str">
        <f t="shared" si="4"/>
        <v>-</v>
      </c>
      <c r="AE6" s="21">
        <f t="shared" si="4"/>
        <v>107.21</v>
      </c>
      <c r="AF6" s="21">
        <f t="shared" si="4"/>
        <v>106.22</v>
      </c>
      <c r="AG6" s="21">
        <f t="shared" si="4"/>
        <v>107.01</v>
      </c>
      <c r="AH6" s="21">
        <f t="shared" si="4"/>
        <v>106.53</v>
      </c>
      <c r="AI6" s="20" t="str">
        <f>IF(AI7="","",IF(AI7="-","【-】","【"&amp;SUBSTITUTE(TEXT(AI7,"#,##0.00"),"-","△")&amp;"】"))</f>
        <v>【105.91】</v>
      </c>
      <c r="AJ6" s="21" t="str">
        <f>IF(AJ7="",NA(),AJ7)</f>
        <v>-</v>
      </c>
      <c r="AK6" s="21">
        <f t="shared" ref="AK6:AS6" si="5">IF(AK7="",NA(),AK7)</f>
        <v>0.81</v>
      </c>
      <c r="AL6" s="20">
        <f t="shared" si="5"/>
        <v>0</v>
      </c>
      <c r="AM6" s="21">
        <f t="shared" si="5"/>
        <v>5.31</v>
      </c>
      <c r="AN6" s="20">
        <f t="shared" si="5"/>
        <v>0</v>
      </c>
      <c r="AO6" s="21" t="str">
        <f t="shared" si="5"/>
        <v>-</v>
      </c>
      <c r="AP6" s="21">
        <f t="shared" si="5"/>
        <v>43.71</v>
      </c>
      <c r="AQ6" s="21">
        <f t="shared" si="5"/>
        <v>18.010000000000002</v>
      </c>
      <c r="AR6" s="21">
        <f t="shared" si="5"/>
        <v>23.86</v>
      </c>
      <c r="AS6" s="21">
        <f t="shared" si="5"/>
        <v>18.41</v>
      </c>
      <c r="AT6" s="20" t="str">
        <f>IF(AT7="","",IF(AT7="-","【-】","【"&amp;SUBSTITUTE(TEXT(AT7,"#,##0.00"),"-","△")&amp;"】"))</f>
        <v>【3.03】</v>
      </c>
      <c r="AU6" s="21" t="str">
        <f>IF(AU7="",NA(),AU7)</f>
        <v>-</v>
      </c>
      <c r="AV6" s="21">
        <f t="shared" ref="AV6:BD6" si="6">IF(AV7="",NA(),AV7)</f>
        <v>23.65</v>
      </c>
      <c r="AW6" s="21">
        <f t="shared" si="6"/>
        <v>22.5</v>
      </c>
      <c r="AX6" s="21">
        <f t="shared" si="6"/>
        <v>44.33</v>
      </c>
      <c r="AY6" s="21">
        <f t="shared" si="6"/>
        <v>101.62</v>
      </c>
      <c r="AZ6" s="21" t="str">
        <f t="shared" si="6"/>
        <v>-</v>
      </c>
      <c r="BA6" s="21">
        <f t="shared" si="6"/>
        <v>40.67</v>
      </c>
      <c r="BB6" s="21">
        <f t="shared" si="6"/>
        <v>59.4</v>
      </c>
      <c r="BC6" s="21">
        <f t="shared" si="6"/>
        <v>68.27</v>
      </c>
      <c r="BD6" s="21">
        <f t="shared" si="6"/>
        <v>74.790000000000006</v>
      </c>
      <c r="BE6" s="20" t="str">
        <f>IF(BE7="","",IF(BE7="-","【-】","【"&amp;SUBSTITUTE(TEXT(BE7,"#,##0.00"),"-","△")&amp;"】"))</f>
        <v>【78.43】</v>
      </c>
      <c r="BF6" s="21" t="str">
        <f>IF(BF7="",NA(),BF7)</f>
        <v>-</v>
      </c>
      <c r="BG6" s="21">
        <f t="shared" ref="BG6:BO6" si="7">IF(BG7="",NA(),BG7)</f>
        <v>1132.75</v>
      </c>
      <c r="BH6" s="21">
        <f t="shared" si="7"/>
        <v>1188.51</v>
      </c>
      <c r="BI6" s="21">
        <f t="shared" si="7"/>
        <v>1315.39</v>
      </c>
      <c r="BJ6" s="21">
        <f t="shared" si="7"/>
        <v>1388.14</v>
      </c>
      <c r="BK6" s="21" t="str">
        <f t="shared" si="7"/>
        <v>-</v>
      </c>
      <c r="BL6" s="21">
        <f t="shared" si="7"/>
        <v>1050.51</v>
      </c>
      <c r="BM6" s="21">
        <f t="shared" si="7"/>
        <v>747.84</v>
      </c>
      <c r="BN6" s="21">
        <f t="shared" si="7"/>
        <v>804.98</v>
      </c>
      <c r="BO6" s="21">
        <f t="shared" si="7"/>
        <v>767.56</v>
      </c>
      <c r="BP6" s="20" t="str">
        <f>IF(BP7="","",IF(BP7="-","【-】","【"&amp;SUBSTITUTE(TEXT(BP7,"#,##0.00"),"-","△")&amp;"】"))</f>
        <v>【630.82】</v>
      </c>
      <c r="BQ6" s="21" t="str">
        <f>IF(BQ7="",NA(),BQ7)</f>
        <v>-</v>
      </c>
      <c r="BR6" s="21">
        <f t="shared" ref="BR6:BZ6" si="8">IF(BR7="",NA(),BR7)</f>
        <v>99.62</v>
      </c>
      <c r="BS6" s="21">
        <f t="shared" si="8"/>
        <v>104.63</v>
      </c>
      <c r="BT6" s="21">
        <f t="shared" si="8"/>
        <v>99.72</v>
      </c>
      <c r="BU6" s="21">
        <f t="shared" si="8"/>
        <v>100</v>
      </c>
      <c r="BV6" s="21" t="str">
        <f t="shared" si="8"/>
        <v>-</v>
      </c>
      <c r="BW6" s="21">
        <f t="shared" si="8"/>
        <v>82.65</v>
      </c>
      <c r="BX6" s="21">
        <f t="shared" si="8"/>
        <v>90.17</v>
      </c>
      <c r="BY6" s="21">
        <f t="shared" si="8"/>
        <v>88.71</v>
      </c>
      <c r="BZ6" s="21">
        <f t="shared" si="8"/>
        <v>90.23</v>
      </c>
      <c r="CA6" s="20" t="str">
        <f>IF(CA7="","",IF(CA7="-","【-】","【"&amp;SUBSTITUTE(TEXT(CA7,"#,##0.00"),"-","△")&amp;"】"))</f>
        <v>【97.81】</v>
      </c>
      <c r="CB6" s="21" t="str">
        <f>IF(CB7="",NA(),CB7)</f>
        <v>-</v>
      </c>
      <c r="CC6" s="21">
        <f t="shared" ref="CC6:CK6" si="9">IF(CC7="",NA(),CC7)</f>
        <v>152</v>
      </c>
      <c r="CD6" s="21">
        <f t="shared" si="9"/>
        <v>145.16</v>
      </c>
      <c r="CE6" s="21">
        <f t="shared" si="9"/>
        <v>152</v>
      </c>
      <c r="CF6" s="21">
        <f t="shared" si="9"/>
        <v>152.11000000000001</v>
      </c>
      <c r="CG6" s="21" t="str">
        <f t="shared" si="9"/>
        <v>-</v>
      </c>
      <c r="CH6" s="21">
        <f t="shared" si="9"/>
        <v>186.3</v>
      </c>
      <c r="CI6" s="21">
        <f t="shared" si="9"/>
        <v>173.17</v>
      </c>
      <c r="CJ6" s="21">
        <f t="shared" si="9"/>
        <v>174.8</v>
      </c>
      <c r="CK6" s="21">
        <f t="shared" si="9"/>
        <v>170.2</v>
      </c>
      <c r="CL6" s="20" t="str">
        <f>IF(CL7="","",IF(CL7="-","【-】","【"&amp;SUBSTITUTE(TEXT(CL7,"#,##0.00"),"-","△")&amp;"】"))</f>
        <v>【138.75】</v>
      </c>
      <c r="CM6" s="21" t="str">
        <f>IF(CM7="",NA(),CM7)</f>
        <v>-</v>
      </c>
      <c r="CN6" s="21">
        <f t="shared" ref="CN6:CV6" si="10">IF(CN7="",NA(),CN7)</f>
        <v>58.66</v>
      </c>
      <c r="CO6" s="21">
        <f t="shared" si="10"/>
        <v>60.55</v>
      </c>
      <c r="CP6" s="21">
        <f t="shared" si="10"/>
        <v>53.75</v>
      </c>
      <c r="CQ6" s="21">
        <f t="shared" si="10"/>
        <v>56.56</v>
      </c>
      <c r="CR6" s="21" t="str">
        <f t="shared" si="10"/>
        <v>-</v>
      </c>
      <c r="CS6" s="21">
        <f t="shared" si="10"/>
        <v>50.53</v>
      </c>
      <c r="CT6" s="21">
        <f t="shared" si="10"/>
        <v>56.43</v>
      </c>
      <c r="CU6" s="21">
        <f t="shared" si="10"/>
        <v>55.82</v>
      </c>
      <c r="CV6" s="21">
        <f t="shared" si="10"/>
        <v>56.51</v>
      </c>
      <c r="CW6" s="20" t="str">
        <f>IF(CW7="","",IF(CW7="-","【-】","【"&amp;SUBSTITUTE(TEXT(CW7,"#,##0.00"),"-","△")&amp;"】"))</f>
        <v>【58.94】</v>
      </c>
      <c r="CX6" s="21" t="str">
        <f>IF(CX7="",NA(),CX7)</f>
        <v>-</v>
      </c>
      <c r="CY6" s="21">
        <f t="shared" ref="CY6:DG6" si="11">IF(CY7="",NA(),CY7)</f>
        <v>78.86</v>
      </c>
      <c r="CZ6" s="21">
        <f t="shared" si="11"/>
        <v>82.65</v>
      </c>
      <c r="DA6" s="21">
        <f t="shared" si="11"/>
        <v>81.41</v>
      </c>
      <c r="DB6" s="21">
        <f t="shared" si="11"/>
        <v>79.95</v>
      </c>
      <c r="DC6" s="21" t="str">
        <f t="shared" si="11"/>
        <v>-</v>
      </c>
      <c r="DD6" s="21">
        <f t="shared" si="11"/>
        <v>82.08</v>
      </c>
      <c r="DE6" s="21">
        <f t="shared" si="11"/>
        <v>91.07</v>
      </c>
      <c r="DF6" s="21">
        <f t="shared" si="11"/>
        <v>90.67</v>
      </c>
      <c r="DG6" s="21">
        <f t="shared" si="11"/>
        <v>90.62</v>
      </c>
      <c r="DH6" s="20" t="str">
        <f>IF(DH7="","",IF(DH7="-","【-】","【"&amp;SUBSTITUTE(TEXT(DH7,"#,##0.00"),"-","△")&amp;"】"))</f>
        <v>【95.91】</v>
      </c>
      <c r="DI6" s="21" t="str">
        <f>IF(DI7="",NA(),DI7)</f>
        <v>-</v>
      </c>
      <c r="DJ6" s="21">
        <f t="shared" ref="DJ6:DR6" si="12">IF(DJ7="",NA(),DJ7)</f>
        <v>3.7</v>
      </c>
      <c r="DK6" s="21">
        <f t="shared" si="12"/>
        <v>7.19</v>
      </c>
      <c r="DL6" s="21">
        <f t="shared" si="12"/>
        <v>7.59</v>
      </c>
      <c r="DM6" s="21">
        <f t="shared" si="12"/>
        <v>10.119999999999999</v>
      </c>
      <c r="DN6" s="21" t="str">
        <f t="shared" si="12"/>
        <v>-</v>
      </c>
      <c r="DO6" s="21">
        <f t="shared" si="12"/>
        <v>12.7</v>
      </c>
      <c r="DP6" s="21">
        <f t="shared" si="12"/>
        <v>23.54</v>
      </c>
      <c r="DQ6" s="21">
        <f t="shared" si="12"/>
        <v>25.86</v>
      </c>
      <c r="DR6" s="21">
        <f t="shared" si="12"/>
        <v>26.9</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1.5</v>
      </c>
      <c r="EB6" s="21">
        <f t="shared" si="13"/>
        <v>1.4</v>
      </c>
      <c r="EC6" s="21">
        <f t="shared" si="13"/>
        <v>2.08</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0.15</v>
      </c>
      <c r="EM6" s="21">
        <f t="shared" si="14"/>
        <v>0.12</v>
      </c>
      <c r="EN6" s="21">
        <f t="shared" si="14"/>
        <v>0.09</v>
      </c>
      <c r="EO6" s="20" t="str">
        <f>IF(EO7="","",IF(EO7="-","【-】","【"&amp;SUBSTITUTE(TEXT(EO7,"#,##0.00"),"-","△")&amp;"】"))</f>
        <v>【0.22】</v>
      </c>
    </row>
    <row r="7" spans="1:148" s="22" customFormat="1" x14ac:dyDescent="0.15">
      <c r="A7" s="14"/>
      <c r="B7" s="23">
        <v>2023</v>
      </c>
      <c r="C7" s="23">
        <v>442119</v>
      </c>
      <c r="D7" s="23">
        <v>46</v>
      </c>
      <c r="E7" s="23">
        <v>17</v>
      </c>
      <c r="F7" s="23">
        <v>1</v>
      </c>
      <c r="G7" s="23">
        <v>0</v>
      </c>
      <c r="H7" s="23" t="s">
        <v>96</v>
      </c>
      <c r="I7" s="23" t="s">
        <v>97</v>
      </c>
      <c r="J7" s="23" t="s">
        <v>98</v>
      </c>
      <c r="K7" s="23" t="s">
        <v>99</v>
      </c>
      <c r="L7" s="23" t="s">
        <v>100</v>
      </c>
      <c r="M7" s="23" t="s">
        <v>101</v>
      </c>
      <c r="N7" s="24" t="s">
        <v>102</v>
      </c>
      <c r="O7" s="24">
        <v>53.91</v>
      </c>
      <c r="P7" s="24">
        <v>32.18</v>
      </c>
      <c r="Q7" s="24">
        <v>79.650000000000006</v>
      </c>
      <c r="R7" s="24">
        <v>2930</v>
      </c>
      <c r="S7" s="24">
        <v>52745</v>
      </c>
      <c r="T7" s="24">
        <v>439.05</v>
      </c>
      <c r="U7" s="24">
        <v>120.13</v>
      </c>
      <c r="V7" s="24">
        <v>16817</v>
      </c>
      <c r="W7" s="24">
        <v>5.14</v>
      </c>
      <c r="X7" s="24">
        <v>3271.79</v>
      </c>
      <c r="Y7" s="24" t="s">
        <v>102</v>
      </c>
      <c r="Z7" s="24">
        <v>100.68</v>
      </c>
      <c r="AA7" s="24">
        <v>100.44</v>
      </c>
      <c r="AB7" s="24">
        <v>97.15</v>
      </c>
      <c r="AC7" s="24">
        <v>102.82</v>
      </c>
      <c r="AD7" s="24" t="s">
        <v>102</v>
      </c>
      <c r="AE7" s="24">
        <v>107.21</v>
      </c>
      <c r="AF7" s="24">
        <v>106.22</v>
      </c>
      <c r="AG7" s="24">
        <v>107.01</v>
      </c>
      <c r="AH7" s="24">
        <v>106.53</v>
      </c>
      <c r="AI7" s="24">
        <v>105.91</v>
      </c>
      <c r="AJ7" s="24" t="s">
        <v>102</v>
      </c>
      <c r="AK7" s="24">
        <v>0.81</v>
      </c>
      <c r="AL7" s="24">
        <v>0</v>
      </c>
      <c r="AM7" s="24">
        <v>5.31</v>
      </c>
      <c r="AN7" s="24">
        <v>0</v>
      </c>
      <c r="AO7" s="24" t="s">
        <v>102</v>
      </c>
      <c r="AP7" s="24">
        <v>43.71</v>
      </c>
      <c r="AQ7" s="24">
        <v>18.010000000000002</v>
      </c>
      <c r="AR7" s="24">
        <v>23.86</v>
      </c>
      <c r="AS7" s="24">
        <v>18.41</v>
      </c>
      <c r="AT7" s="24">
        <v>3.03</v>
      </c>
      <c r="AU7" s="24" t="s">
        <v>102</v>
      </c>
      <c r="AV7" s="24">
        <v>23.65</v>
      </c>
      <c r="AW7" s="24">
        <v>22.5</v>
      </c>
      <c r="AX7" s="24">
        <v>44.33</v>
      </c>
      <c r="AY7" s="24">
        <v>101.62</v>
      </c>
      <c r="AZ7" s="24" t="s">
        <v>102</v>
      </c>
      <c r="BA7" s="24">
        <v>40.67</v>
      </c>
      <c r="BB7" s="24">
        <v>59.4</v>
      </c>
      <c r="BC7" s="24">
        <v>68.27</v>
      </c>
      <c r="BD7" s="24">
        <v>74.790000000000006</v>
      </c>
      <c r="BE7" s="24">
        <v>78.430000000000007</v>
      </c>
      <c r="BF7" s="24" t="s">
        <v>102</v>
      </c>
      <c r="BG7" s="24">
        <v>1132.75</v>
      </c>
      <c r="BH7" s="24">
        <v>1188.51</v>
      </c>
      <c r="BI7" s="24">
        <v>1315.39</v>
      </c>
      <c r="BJ7" s="24">
        <v>1388.14</v>
      </c>
      <c r="BK7" s="24" t="s">
        <v>102</v>
      </c>
      <c r="BL7" s="24">
        <v>1050.51</v>
      </c>
      <c r="BM7" s="24">
        <v>747.84</v>
      </c>
      <c r="BN7" s="24">
        <v>804.98</v>
      </c>
      <c r="BO7" s="24">
        <v>767.56</v>
      </c>
      <c r="BP7" s="24">
        <v>630.82000000000005</v>
      </c>
      <c r="BQ7" s="24" t="s">
        <v>102</v>
      </c>
      <c r="BR7" s="24">
        <v>99.62</v>
      </c>
      <c r="BS7" s="24">
        <v>104.63</v>
      </c>
      <c r="BT7" s="24">
        <v>99.72</v>
      </c>
      <c r="BU7" s="24">
        <v>100</v>
      </c>
      <c r="BV7" s="24" t="s">
        <v>102</v>
      </c>
      <c r="BW7" s="24">
        <v>82.65</v>
      </c>
      <c r="BX7" s="24">
        <v>90.17</v>
      </c>
      <c r="BY7" s="24">
        <v>88.71</v>
      </c>
      <c r="BZ7" s="24">
        <v>90.23</v>
      </c>
      <c r="CA7" s="24">
        <v>97.81</v>
      </c>
      <c r="CB7" s="24" t="s">
        <v>102</v>
      </c>
      <c r="CC7" s="24">
        <v>152</v>
      </c>
      <c r="CD7" s="24">
        <v>145.16</v>
      </c>
      <c r="CE7" s="24">
        <v>152</v>
      </c>
      <c r="CF7" s="24">
        <v>152.11000000000001</v>
      </c>
      <c r="CG7" s="24" t="s">
        <v>102</v>
      </c>
      <c r="CH7" s="24">
        <v>186.3</v>
      </c>
      <c r="CI7" s="24">
        <v>173.17</v>
      </c>
      <c r="CJ7" s="24">
        <v>174.8</v>
      </c>
      <c r="CK7" s="24">
        <v>170.2</v>
      </c>
      <c r="CL7" s="24">
        <v>138.75</v>
      </c>
      <c r="CM7" s="24" t="s">
        <v>102</v>
      </c>
      <c r="CN7" s="24">
        <v>58.66</v>
      </c>
      <c r="CO7" s="24">
        <v>60.55</v>
      </c>
      <c r="CP7" s="24">
        <v>53.75</v>
      </c>
      <c r="CQ7" s="24">
        <v>56.56</v>
      </c>
      <c r="CR7" s="24" t="s">
        <v>102</v>
      </c>
      <c r="CS7" s="24">
        <v>50.53</v>
      </c>
      <c r="CT7" s="24">
        <v>56.43</v>
      </c>
      <c r="CU7" s="24">
        <v>55.82</v>
      </c>
      <c r="CV7" s="24">
        <v>56.51</v>
      </c>
      <c r="CW7" s="24">
        <v>58.94</v>
      </c>
      <c r="CX7" s="24" t="s">
        <v>102</v>
      </c>
      <c r="CY7" s="24">
        <v>78.86</v>
      </c>
      <c r="CZ7" s="24">
        <v>82.65</v>
      </c>
      <c r="DA7" s="24">
        <v>81.41</v>
      </c>
      <c r="DB7" s="24">
        <v>79.95</v>
      </c>
      <c r="DC7" s="24" t="s">
        <v>102</v>
      </c>
      <c r="DD7" s="24">
        <v>82.08</v>
      </c>
      <c r="DE7" s="24">
        <v>91.07</v>
      </c>
      <c r="DF7" s="24">
        <v>90.67</v>
      </c>
      <c r="DG7" s="24">
        <v>90.62</v>
      </c>
      <c r="DH7" s="24">
        <v>95.91</v>
      </c>
      <c r="DI7" s="24" t="s">
        <v>102</v>
      </c>
      <c r="DJ7" s="24">
        <v>3.7</v>
      </c>
      <c r="DK7" s="24">
        <v>7.19</v>
      </c>
      <c r="DL7" s="24">
        <v>7.59</v>
      </c>
      <c r="DM7" s="24">
        <v>10.119999999999999</v>
      </c>
      <c r="DN7" s="24" t="s">
        <v>102</v>
      </c>
      <c r="DO7" s="24">
        <v>12.7</v>
      </c>
      <c r="DP7" s="24">
        <v>23.54</v>
      </c>
      <c r="DQ7" s="24">
        <v>25.86</v>
      </c>
      <c r="DR7" s="24">
        <v>26.9</v>
      </c>
      <c r="DS7" s="24">
        <v>41.09</v>
      </c>
      <c r="DT7" s="24" t="s">
        <v>102</v>
      </c>
      <c r="DU7" s="24">
        <v>0</v>
      </c>
      <c r="DV7" s="24">
        <v>0</v>
      </c>
      <c r="DW7" s="24">
        <v>0</v>
      </c>
      <c r="DX7" s="24">
        <v>0</v>
      </c>
      <c r="DY7" s="24" t="s">
        <v>102</v>
      </c>
      <c r="DZ7" s="24">
        <v>0</v>
      </c>
      <c r="EA7" s="24">
        <v>1.5</v>
      </c>
      <c r="EB7" s="24">
        <v>1.4</v>
      </c>
      <c r="EC7" s="24">
        <v>2.08</v>
      </c>
      <c r="ED7" s="24">
        <v>8.68</v>
      </c>
      <c r="EE7" s="24" t="s">
        <v>102</v>
      </c>
      <c r="EF7" s="24">
        <v>0</v>
      </c>
      <c r="EG7" s="24">
        <v>0</v>
      </c>
      <c r="EH7" s="24">
        <v>0</v>
      </c>
      <c r="EI7" s="24">
        <v>0</v>
      </c>
      <c r="EJ7" s="24" t="s">
        <v>102</v>
      </c>
      <c r="EK7" s="24">
        <v>1.65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2025-01-24T07:07:30Z</dcterms:created>
  <dcterms:modified xsi:type="dcterms:W3CDTF">2025-02-17T07:31:17Z</dcterms:modified>
  <cp:category/>
</cp:coreProperties>
</file>