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160857\Desktop\"/>
    </mc:Choice>
  </mc:AlternateContent>
  <xr:revisionPtr revIDLastSave="0" documentId="13_ncr:1_{CED22D34-F932-4336-9C56-7D7DB0F4C223}" xr6:coauthVersionLast="47" xr6:coauthVersionMax="47" xr10:uidLastSave="{00000000-0000-0000-0000-000000000000}"/>
  <workbookProtection workbookAlgorithmName="SHA-512" workbookHashValue="UUyPJqd1bevTKuT/b5x5d+wrbV0okV9VGeCgue5BbwtlJx420Bh8eeTNZV0iBG2D4NNpQck16pvEHuHrDHRe5w==" workbookSaltValue="LkpPt7mjUCtzE/bGbRQPKQ==" workbookSpinCount="100000" lockStructure="1"/>
  <bookViews>
    <workbookView xWindow="4080" yWindow="720" windowWidth="27915" windowHeight="1503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E86" i="4"/>
  <c r="AT10" i="4"/>
  <c r="AL10" i="4"/>
  <c r="AL8" i="4"/>
  <c r="P8" i="4"/>
  <c r="I8"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<sst xmlns="http://schemas.openxmlformats.org/spreadsheetml/2006/main" count="236" uniqueCount="118">
  <si>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</si>
  <si>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</si>
  <si>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</si>
  <si>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</si>
  <si>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</si>
  <si>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</si>
  <si>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</si>
  <si>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</si>
  <si>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</si>
  <si>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</si>
  <si>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</si>
  <si>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</si>
  <si>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</si>
  <si>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</si>
  <si>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</si>
  <si>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</si>
  <si>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</si>
  <si>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</si>
  <si>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</si>
  <si>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</si>
  <si>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</si>
  <si>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</si>
  <si>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</si>
  <si>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</si>
  <si>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</si>
  <si>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</si>
  <si>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</si>
  <si>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</si>
  <si>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</si>
  <si>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</si>
  <si>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</si>
  <si>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</si>
  <si>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</si>
  <si>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</si>
  <si>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</si>
  <si>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</si>
  <si>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</si>
  <si>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</si>
  <si>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</si>
  <si>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</si>
  <si>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</si>
  <si>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</si>
  <si>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</si>
  <si>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</si>
  <si>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</si>
  <si>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</si>
  <si>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</si>
  <si>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</si>
  <si>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</si>
  <si>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</si>
  <si>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</si>
  <si>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</si>
  <si>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</si>
  <si>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</si>
  <si>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</si>
  <si>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</si>
  <si>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</si>
  <si>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</si>
  <si>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</si>
  <si>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</si>
  <si>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</si>
  <si>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</si>
  <si>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</si>
  <si>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</si>
  <si>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</si>
  <si>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</si>
  <si>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</si>
  <si>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</si>
  <si>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</si>
  <si>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</si>
  <si>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</si>
  <si>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</si>
  <si>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</si>
  <si>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</si>
  <si>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</si>
  <si>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</si>
  <si>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</si>
  <si>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</si>
  <si>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</si>
  <si>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</si>
  <si>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</si>
  <si>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</si>
  <si>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</si>
  <si>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</si>
  <si>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</si>
  <si>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</si>
  <si>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</si>
  <si>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</si>
  <si>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</si>
  <si>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</si>
  <si>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</si>
  <si>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</si>
  <si>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</si>
  <si>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</si>
  <si>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</si>
  <si>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</si>
  <si>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</si>
  <si>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豊後大野市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</si>
  <si>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</si>
  <si>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</si>
  <si>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</si>
  <si>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</si>
  <si>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</si>
  <si>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</si>
  <si>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</si>
  <si>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</si>
  <si>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</si>
  <si>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</si>
  <si>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</si>
  <si>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</si>
  <si>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</si>
  <si>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</si>
  <si>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</si>
  <si>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</si>
  <si>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</si>
  <si>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r>
      <t>①『収益的収支比率』・・・総費用に地方債償還金を加えた費用を総収益でどの程度賄われているかを表す指標。総収益の増及び地方債償還額減により比率が上昇している。</t>
    </r>
    <r>
      <rPr>
        <sz val="11"/>
        <rFont val="ＭＳ ゴシック"/>
        <family val="3"/>
        <charset val="128"/>
      </rPr>
      <t xml:space="preserve">
④『企業債残高対事業規模比率』・・・使用料収入に対する企業債残高の割合であり、企業債残高の規模を表す指標。全国・類似団体平均を上回っている。
⑤『経費回収率』・・・使用料で回収すべき経費を、どの程度使用料で賄えているかを表した指標。令和５年度を打切り決算としたことにより維持管理費が減少したため上昇している。
⑥『汚水処理原価』・・・有収水量１㎥あたりについて、汚水処理に係るコストを表した指標。令和５年度を打切り決算としたことにより維持管理費が減少したため下落している。
⑦『施設利用率』・・・処理能力に対する汚水処理量の割合で、施設の利用状況を判断する指標。全国・類似団体平均を下回っている。処理人口の減少等により1日平均処理水量が減少していることから、徐々に利用率が低下している。
⑧『水洗化率』・・・実際に水洗便所を設置して汚水を処理している人口の割合を表した指標。全国平均より高いが、類似団体平均と比べて低い。更なる接続率の向上対策に努める必要がある。</t>
    </r>
    <rPh sb="97" eb="100">
      <t>シヨウリョウ</t>
    </rPh>
    <rPh sb="132" eb="134">
      <t>ゼンコク</t>
    </rPh>
    <rPh sb="135" eb="137">
      <t>ルイジ</t>
    </rPh>
    <rPh sb="137" eb="139">
      <t>ダンタイ</t>
    </rPh>
    <rPh sb="139" eb="141">
      <t>ヘイキン</t>
    </rPh>
    <rPh sb="142" eb="144">
      <t>ウワマワ</t>
    </rPh>
    <rPh sb="195" eb="197">
      <t>レイワ</t>
    </rPh>
    <rPh sb="198" eb="200">
      <t>ネンド</t>
    </rPh>
    <rPh sb="201" eb="203">
      <t>ウチキ</t>
    </rPh>
    <rPh sb="204" eb="206">
      <t>ケッサン</t>
    </rPh>
    <rPh sb="214" eb="216">
      <t>イジ</t>
    </rPh>
    <rPh sb="216" eb="219">
      <t>カンリヒ</t>
    </rPh>
    <rPh sb="220" eb="222">
      <t>ゲンショウ</t>
    </rPh>
    <rPh sb="226" eb="228">
      <t>ジョウショウ</t>
    </rPh>
    <rPh sb="308" eb="310">
      <t>ゲラク</t>
    </rPh>
    <rPh sb="370" eb="372">
      <t>シタマワ</t>
    </rPh>
    <rPh sb="377" eb="379">
      <t>ショリ</t>
    </rPh>
    <rPh sb="379" eb="381">
      <t>ジンコウ</t>
    </rPh>
    <rPh sb="382" eb="384">
      <t>ゲンショウ</t>
    </rPh>
    <rPh sb="384" eb="385">
      <t>トウ</t>
    </rPh>
    <rPh sb="389" eb="390">
      <t>ヒ</t>
    </rPh>
    <rPh sb="390" eb="392">
      <t>ヘイキン</t>
    </rPh>
    <rPh sb="392" eb="394">
      <t>ショリ</t>
    </rPh>
    <rPh sb="394" eb="396">
      <t>スイリョウ</t>
    </rPh>
    <rPh sb="397" eb="399">
      <t>ゲンショウ</t>
    </rPh>
    <rPh sb="408" eb="410">
      <t>ジョジョ</t>
    </rPh>
    <rPh sb="411" eb="414">
      <t>リヨウリツ</t>
    </rPh>
    <rPh sb="415" eb="417">
      <t>テイカ</t>
    </rPh>
    <rPh sb="466" eb="468">
      <t>ゼンコク</t>
    </rPh>
    <rPh sb="468" eb="470">
      <t>ヘイキン</t>
    </rPh>
    <rPh sb="472" eb="473">
      <t>タカ</t>
    </rPh>
    <rPh sb="483" eb="484">
      <t>クラ</t>
    </rPh>
    <rPh sb="486" eb="487">
      <t>ヒク</t>
    </rPh>
    <phoneticPr fontId="17"/>
  </si>
  <si>
    <r>
      <t>③『管渠改善率』・・・当該年度に更新した管路延長の割合を表す指標。</t>
    </r>
    <r>
      <rPr>
        <sz val="11"/>
        <rFont val="ＭＳ ゴシック"/>
        <family val="3"/>
        <charset val="128"/>
      </rPr>
      <t>供用開始後30年を超える施設もあるが、今のところ大きな事故もなく運用できている。今後も定期的な調査を行いながら、事故防止に努め適切な維持管理を行っていく。</t>
    </r>
    <rPh sb="2" eb="4">
      <t>カンキョ</t>
    </rPh>
    <rPh sb="4" eb="6">
      <t>カイゼン</t>
    </rPh>
    <rPh sb="6" eb="7">
      <t>リツ</t>
    </rPh>
    <rPh sb="11" eb="13">
      <t>トウガイ</t>
    </rPh>
    <rPh sb="13" eb="15">
      <t>ネンド</t>
    </rPh>
    <rPh sb="16" eb="18">
      <t>コウシン</t>
    </rPh>
    <rPh sb="20" eb="22">
      <t>カンロ</t>
    </rPh>
    <rPh sb="22" eb="24">
      <t>エンチョウ</t>
    </rPh>
    <rPh sb="25" eb="27">
      <t>ワリアイ</t>
    </rPh>
    <rPh sb="28" eb="29">
      <t>アラワ</t>
    </rPh>
    <rPh sb="30" eb="32">
      <t>シヒョウ</t>
    </rPh>
    <rPh sb="33" eb="35">
      <t>キョウヨウ</t>
    </rPh>
    <rPh sb="35" eb="38">
      <t>カイシゴ</t>
    </rPh>
    <rPh sb="96" eb="98">
      <t>テキセツ</t>
    </rPh>
    <rPh sb="99" eb="101">
      <t>イジ</t>
    </rPh>
    <rPh sb="101" eb="103">
      <t>カンリ</t>
    </rPh>
    <rPh sb="104" eb="105">
      <t>オコナ</t>
    </rPh>
    <phoneticPr fontId="17"/>
  </si>
  <si>
    <r>
      <t xml:space="preserve">供給開始から30年を超える施設もあり老朽化は徐々に進んでいるものの、今のところ大きな事故なく運用できている。
</t>
    </r>
    <r>
      <rPr>
        <sz val="11"/>
        <rFont val="ＭＳ ゴシック"/>
        <family val="3"/>
        <charset val="128"/>
      </rPr>
      <t>経営については水洗化率は徐々に上昇しているものの、処理人口が減少していることなどから、経費回収率、汚水処理原価等徐々に悪化しており、健全で効率的な経営が難しくなって来ている。
今後も定期的な点検を行い施設の長寿命化を図りながら、経営の効率化に努める必要がある。</t>
    </r>
    <rPh sb="0" eb="2">
      <t>キョウキュウ</t>
    </rPh>
    <rPh sb="2" eb="4">
      <t>カイシ</t>
    </rPh>
    <rPh sb="8" eb="9">
      <t>トシ</t>
    </rPh>
    <rPh sb="10" eb="11">
      <t>コ</t>
    </rPh>
    <rPh sb="13" eb="15">
      <t>シセツ</t>
    </rPh>
    <rPh sb="18" eb="20">
      <t>ロウキュウ</t>
    </rPh>
    <rPh sb="20" eb="21">
      <t>カ</t>
    </rPh>
    <rPh sb="22" eb="24">
      <t>ジョジョ</t>
    </rPh>
    <rPh sb="25" eb="26">
      <t>スス</t>
    </rPh>
    <rPh sb="34" eb="35">
      <t>イマ</t>
    </rPh>
    <rPh sb="39" eb="40">
      <t>オオ</t>
    </rPh>
    <rPh sb="42" eb="44">
      <t>ジコ</t>
    </rPh>
    <rPh sb="46" eb="48">
      <t>ウンヨウ</t>
    </rPh>
    <rPh sb="55" eb="57">
      <t>ケイエイ</t>
    </rPh>
    <rPh sb="62" eb="65">
      <t>スイセンカ</t>
    </rPh>
    <rPh sb="65" eb="66">
      <t>リツ</t>
    </rPh>
    <rPh sb="67" eb="69">
      <t>ジョジョ</t>
    </rPh>
    <rPh sb="70" eb="72">
      <t>ジョウショウ</t>
    </rPh>
    <rPh sb="80" eb="82">
      <t>ショリ</t>
    </rPh>
    <rPh sb="82" eb="84">
      <t>ジンコウ</t>
    </rPh>
    <rPh sb="85" eb="87">
      <t>ゲンショウ</t>
    </rPh>
    <rPh sb="98" eb="100">
      <t>ケイヒ</t>
    </rPh>
    <rPh sb="100" eb="103">
      <t>カイシュウリツ</t>
    </rPh>
    <rPh sb="104" eb="106">
      <t>オスイ</t>
    </rPh>
    <rPh sb="106" eb="108">
      <t>ショリ</t>
    </rPh>
    <rPh sb="108" eb="110">
      <t>ゲンカ</t>
    </rPh>
    <rPh sb="110" eb="111">
      <t>トウ</t>
    </rPh>
    <rPh sb="111" eb="113">
      <t>ジョジョ</t>
    </rPh>
    <rPh sb="114" eb="116">
      <t>アッカ</t>
    </rPh>
    <rPh sb="137" eb="138">
      <t>キ</t>
    </rPh>
    <rPh sb="143" eb="145">
      <t>コンゴ</t>
    </rPh>
    <rPh sb="146" eb="149">
      <t>テイキテキ</t>
    </rPh>
    <rPh sb="150" eb="152">
      <t>テンケン</t>
    </rPh>
    <rPh sb="153" eb="154">
      <t>オコナ</t>
    </rPh>
    <rPh sb="155" eb="157">
      <t>シセツ</t>
    </rPh>
    <rPh sb="158" eb="159">
      <t>チョウ</t>
    </rPh>
    <rPh sb="159" eb="162">
      <t>ジュミョウカ</t>
    </rPh>
    <rPh sb="163" eb="164">
      <t>ハカ</t>
    </rPh>
    <rPh sb="169" eb="171">
      <t>ケイエイ</t>
    </rPh>
    <rPh sb="172" eb="175">
      <t>コウリツカ</t>
    </rPh>
    <rPh sb="176" eb="177">
      <t>ツト</t>
    </rPh>
    <rPh sb="179" eb="181">
      <t>ヒツヨウ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</si>
</sst>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11"/>
      <name val="ＭＳ ゴシック"/>
      <family val="3"/>
      <charset val="128"/>
    </font>
    <font>
      <sz val="6"/>
      <name val="游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3E-49F1-811C-E35D4254300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243E-49F1-811C-E35D4254300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51.1</c:v>
                </c:pt>
                <c:pt idx="1">
                  <c:v>50.66</c:v>
                </c:pt>
                <c:pt idx="2">
                  <c:v>50.28</c:v>
                </c:pt>
                <c:pt idx="3">
                  <c:v>50</c:v>
                </c:pt>
                <c:pt idx="4">
                  <c:v>48.62</c:v>
                </c:pt>
              </c:numCache>
            </c:numRef>
          </c:val>
          <c:extLst>
            <c:ext xmlns:c16="http://schemas.microsoft.com/office/drawing/2014/chart" uri="{C3380CC4-5D6E-409C-BE32-E72D297353CC}">
              <c16:uniqueId val="{00000000-1DDD-4B11-A40D-0A5CA451AF7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54.06</c:v>
                </c:pt>
                <c:pt idx="1">
                  <c:v>55.26</c:v>
                </c:pt>
                <c:pt idx="2">
                  <c:v>54.54</c:v>
                </c:pt>
                <c:pt idx="3">
                  <c:v>52.9</c:v>
                </c:pt>
                <c:pt idx="4">
                  <c:v>52.63</c:v>
                </c:pt>
              </c:numCache>
            </c:numRef>
          </c:val>
          <c:smooth val="0"/>
          <c:extLst>
            <c:ext xmlns:c16="http://schemas.microsoft.com/office/drawing/2014/chart" uri="{C3380CC4-5D6E-409C-BE32-E72D297353CC}">
              <c16:uniqueId val="{00000001-1DDD-4B11-A40D-0A5CA451AF7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88.28</c:v>
                </c:pt>
                <c:pt idx="1">
                  <c:v>88.92</c:v>
                </c:pt>
                <c:pt idx="2">
                  <c:v>90.08</c:v>
                </c:pt>
                <c:pt idx="3">
                  <c:v>90.37</c:v>
                </c:pt>
                <c:pt idx="4">
                  <c:v>89.94</c:v>
                </c:pt>
              </c:numCache>
            </c:numRef>
          </c:val>
          <c:extLst>
            <c:ext xmlns:c16="http://schemas.microsoft.com/office/drawing/2014/chart" uri="{C3380CC4-5D6E-409C-BE32-E72D297353CC}">
              <c16:uniqueId val="{00000000-88A9-4224-80F8-DD17066E2DA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90.11</c:v>
                </c:pt>
                <c:pt idx="1">
                  <c:v>90.52</c:v>
                </c:pt>
                <c:pt idx="2">
                  <c:v>90.3</c:v>
                </c:pt>
                <c:pt idx="3">
                  <c:v>90.3</c:v>
                </c:pt>
                <c:pt idx="4">
                  <c:v>90.32</c:v>
                </c:pt>
              </c:numCache>
            </c:numRef>
          </c:val>
          <c:smooth val="0"/>
          <c:extLst>
            <c:ext xmlns:c16="http://schemas.microsoft.com/office/drawing/2014/chart" uri="{C3380CC4-5D6E-409C-BE32-E72D297353CC}">
              <c16:uniqueId val="{00000001-88A9-4224-80F8-DD17066E2DA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99.29</c:v>
                </c:pt>
                <c:pt idx="1">
                  <c:v>91.68</c:v>
                </c:pt>
                <c:pt idx="2">
                  <c:v>97.28</c:v>
                </c:pt>
                <c:pt idx="3">
                  <c:v>87.87</c:v>
                </c:pt>
                <c:pt idx="4">
                  <c:v>98.59</c:v>
                </c:pt>
              </c:numCache>
            </c:numRef>
          </c:val>
          <c:extLst>
            <c:ext xmlns:c16="http://schemas.microsoft.com/office/drawing/2014/chart" uri="{C3380CC4-5D6E-409C-BE32-E72D297353CC}">
              <c16:uniqueId val="{00000000-D732-41FD-A802-67A167BDAD3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32-41FD-A802-67A167BDAD3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09-4447-94D5-888963CBD84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09-4447-94D5-888963CBD84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9E-43DC-96D7-6C0D00347E4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9E-43DC-96D7-6C0D00347E4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F9-48F0-9C38-DF8CD63D81A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F9-48F0-9C38-DF8CD63D81A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9D-4222-867F-372D94FB4D4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9D-4222-867F-372D94FB4D4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formatCode="#,##0.00;&quot;△&quot;#,##0.00;&quot;-&quot;">
                  <c:v>960.05</c:v>
                </c:pt>
              </c:numCache>
            </c:numRef>
          </c:val>
          <c:extLst>
            <c:ext xmlns:c16="http://schemas.microsoft.com/office/drawing/2014/chart" uri="{C3380CC4-5D6E-409C-BE32-E72D297353CC}">
              <c16:uniqueId val="{00000000-C866-45E2-A0A0-3D38E2A8269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654.71</c:v>
                </c:pt>
                <c:pt idx="1">
                  <c:v>783.8</c:v>
                </c:pt>
                <c:pt idx="2">
                  <c:v>778.81</c:v>
                </c:pt>
                <c:pt idx="3">
                  <c:v>718.49</c:v>
                </c:pt>
                <c:pt idx="4">
                  <c:v>743.31</c:v>
                </c:pt>
              </c:numCache>
            </c:numRef>
          </c:val>
          <c:smooth val="0"/>
          <c:extLst>
            <c:ext xmlns:c16="http://schemas.microsoft.com/office/drawing/2014/chart" uri="{C3380CC4-5D6E-409C-BE32-E72D297353CC}">
              <c16:uniqueId val="{00000001-C866-45E2-A0A0-3D38E2A8269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69.83</c:v>
                </c:pt>
                <c:pt idx="1">
                  <c:v>65.06</c:v>
                </c:pt>
                <c:pt idx="2">
                  <c:v>62.35</c:v>
                </c:pt>
                <c:pt idx="3">
                  <c:v>54.94</c:v>
                </c:pt>
                <c:pt idx="4">
                  <c:v>59.83</c:v>
                </c:pt>
              </c:numCache>
            </c:numRef>
          </c:val>
          <c:extLst>
            <c:ext xmlns:c16="http://schemas.microsoft.com/office/drawing/2014/chart" uri="{C3380CC4-5D6E-409C-BE32-E72D297353CC}">
              <c16:uniqueId val="{00000000-C588-4753-A366-34185B1781E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65.37</c:v>
                </c:pt>
                <c:pt idx="1">
                  <c:v>68.11</c:v>
                </c:pt>
                <c:pt idx="2">
                  <c:v>67.23</c:v>
                </c:pt>
                <c:pt idx="3">
                  <c:v>61.82</c:v>
                </c:pt>
                <c:pt idx="4">
                  <c:v>61.15</c:v>
                </c:pt>
              </c:numCache>
            </c:numRef>
          </c:val>
          <c:smooth val="0"/>
          <c:extLst>
            <c:ext xmlns:c16="http://schemas.microsoft.com/office/drawing/2014/chart" uri="{C3380CC4-5D6E-409C-BE32-E72D297353CC}">
              <c16:uniqueId val="{00000001-C588-4753-A366-34185B1781E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290.83999999999997</c:v>
                </c:pt>
                <c:pt idx="1">
                  <c:v>316.29000000000002</c:v>
                </c:pt>
                <c:pt idx="2">
                  <c:v>327.77</c:v>
                </c:pt>
                <c:pt idx="3">
                  <c:v>373.81</c:v>
                </c:pt>
                <c:pt idx="4">
                  <c:v>318.55</c:v>
                </c:pt>
              </c:numCache>
            </c:numRef>
          </c:val>
          <c:extLst>
            <c:ext xmlns:c16="http://schemas.microsoft.com/office/drawing/2014/chart" uri="{C3380CC4-5D6E-409C-BE32-E72D297353CC}">
              <c16:uniqueId val="{00000000-A94C-49F5-BE50-59D75B23189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228.99</c:v>
                </c:pt>
                <c:pt idx="1">
                  <c:v>222.41</c:v>
                </c:pt>
                <c:pt idx="2">
                  <c:v>228.21</c:v>
                </c:pt>
                <c:pt idx="3">
                  <c:v>246.9</c:v>
                </c:pt>
                <c:pt idx="4">
                  <c:v>250.43</c:v>
                </c:pt>
              </c:numCache>
            </c:numRef>
          </c:val>
          <c:smooth val="0"/>
          <c:extLst>
            <c:ext xmlns:c16="http://schemas.microsoft.com/office/drawing/2014/chart" uri="{C3380CC4-5D6E-409C-BE32-E72D297353CC}">
              <c16:uniqueId val="{00000001-A94C-49F5-BE50-59D75B23189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大分県　豊後大野市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法非適用</v>
      </c>
      <c r="C8" s="59"/>
      <c r="D8" s="59"/>
      <c r="E8" s="59"/>
      <c r="F8" s="59"/>
      <c r="G8" s="59"/>
      <c r="H8" s="59"/>
      <c r="I8" s="59" t="str">
        <f>データ!J6</f>
        <v>下水道事業</v>
      </c>
      <c r="J8" s="59"/>
      <c r="K8" s="59"/>
      <c r="L8" s="59"/>
      <c r="M8" s="59"/>
      <c r="N8" s="59"/>
      <c r="O8" s="59"/>
      <c r="P8" s="59" t="str">
        <f>データ!K6</f>
        <v>農業集落排水</v>
      </c>
      <c r="Q8" s="59"/>
      <c r="R8" s="59"/>
      <c r="S8" s="59"/>
      <c r="T8" s="59"/>
      <c r="U8" s="59"/>
      <c r="V8" s="59"/>
      <c r="W8" s="59" t="str">
        <f>データ!L6</f>
        <v>F1</v>
      </c>
      <c r="X8" s="59"/>
      <c r="Y8" s="59"/>
      <c r="Z8" s="59"/>
      <c r="AA8" s="59"/>
      <c r="AB8" s="59"/>
      <c r="AC8" s="59"/>
      <c r="AD8" s="60" t="str">
        <f>データ!$M$6</f>
        <v>非設置</v>
      </c>
      <c r="AE8" s="60"/>
      <c r="AF8" s="60"/>
      <c r="AG8" s="60"/>
      <c r="AH8" s="60"/>
      <c r="AI8" s="60"/>
      <c r="AJ8" s="60"/>
      <c r="AK8" s="3"/>
      <c r="AL8" s="48">
        <f>データ!S6</f>
        <v>32765</v>
      </c>
      <c r="AM8" s="48"/>
      <c r="AN8" s="48"/>
      <c r="AO8" s="48"/>
      <c r="AP8" s="48"/>
      <c r="AQ8" s="48"/>
      <c r="AR8" s="48"/>
      <c r="AS8" s="48"/>
      <c r="AT8" s="47">
        <f>データ!T6</f>
        <v>603.14</v>
      </c>
      <c r="AU8" s="47"/>
      <c r="AV8" s="47"/>
      <c r="AW8" s="47"/>
      <c r="AX8" s="47"/>
      <c r="AY8" s="47"/>
      <c r="AZ8" s="47"/>
      <c r="BA8" s="47"/>
      <c r="BB8" s="47">
        <f>データ!U6</f>
        <v>54.32</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8.2100000000000009</v>
      </c>
      <c r="Q10" s="47"/>
      <c r="R10" s="47"/>
      <c r="S10" s="47"/>
      <c r="T10" s="47"/>
      <c r="U10" s="47"/>
      <c r="V10" s="47"/>
      <c r="W10" s="47">
        <f>データ!Q6</f>
        <v>87.63</v>
      </c>
      <c r="X10" s="47"/>
      <c r="Y10" s="47"/>
      <c r="Z10" s="47"/>
      <c r="AA10" s="47"/>
      <c r="AB10" s="47"/>
      <c r="AC10" s="47"/>
      <c r="AD10" s="48">
        <f>データ!R6</f>
        <v>3680</v>
      </c>
      <c r="AE10" s="48"/>
      <c r="AF10" s="48"/>
      <c r="AG10" s="48"/>
      <c r="AH10" s="48"/>
      <c r="AI10" s="48"/>
      <c r="AJ10" s="48"/>
      <c r="AK10" s="2"/>
      <c r="AL10" s="48">
        <f>データ!V6</f>
        <v>2665</v>
      </c>
      <c r="AM10" s="48"/>
      <c r="AN10" s="48"/>
      <c r="AO10" s="48"/>
      <c r="AP10" s="48"/>
      <c r="AQ10" s="48"/>
      <c r="AR10" s="48"/>
      <c r="AS10" s="48"/>
      <c r="AT10" s="47">
        <f>データ!W6</f>
        <v>1.51</v>
      </c>
      <c r="AU10" s="47"/>
      <c r="AV10" s="47"/>
      <c r="AW10" s="47"/>
      <c r="AX10" s="47"/>
      <c r="AY10" s="47"/>
      <c r="AZ10" s="47"/>
      <c r="BA10" s="47"/>
      <c r="BB10" s="47">
        <f>データ!X6</f>
        <v>1764.9</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115</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116</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117</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uoEFpqVCOMlUvjPq1+EVtKH7Xf9DU9QQ8FSe8YECuVAGkORZwGGSXEQTfZvxFG5slFGNaxlNlIJ+7FO6mDp2zA==" saltValue="txDGS+2tyIjyvblGKJUKv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66" t="s">
        <v>53</v>
      </c>
      <c r="I3" s="67"/>
      <c r="J3" s="67"/>
      <c r="K3" s="67"/>
      <c r="L3" s="67"/>
      <c r="M3" s="67"/>
      <c r="N3" s="67"/>
      <c r="O3" s="67"/>
      <c r="P3" s="67"/>
      <c r="Q3" s="67"/>
      <c r="R3" s="67"/>
      <c r="S3" s="67"/>
      <c r="T3" s="67"/>
      <c r="U3" s="67"/>
      <c r="V3" s="67"/>
      <c r="W3" s="67"/>
      <c r="X3" s="68"/>
      <c r="Y3" s="72" t="s">
        <v>54</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55</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5" x14ac:dyDescent="0.15">
      <c r="A4" s="14" t="s">
        <v>56</v>
      </c>
      <c r="B4" s="16"/>
      <c r="C4" s="16"/>
      <c r="D4" s="16"/>
      <c r="E4" s="16"/>
      <c r="F4" s="16"/>
      <c r="G4" s="16"/>
      <c r="H4" s="69"/>
      <c r="I4" s="70"/>
      <c r="J4" s="70"/>
      <c r="K4" s="70"/>
      <c r="L4" s="70"/>
      <c r="M4" s="70"/>
      <c r="N4" s="70"/>
      <c r="O4" s="70"/>
      <c r="P4" s="70"/>
      <c r="Q4" s="70"/>
      <c r="R4" s="70"/>
      <c r="S4" s="70"/>
      <c r="T4" s="70"/>
      <c r="U4" s="70"/>
      <c r="V4" s="70"/>
      <c r="W4" s="70"/>
      <c r="X4" s="71"/>
      <c r="Y4" s="65" t="s">
        <v>57</v>
      </c>
      <c r="Z4" s="65"/>
      <c r="AA4" s="65"/>
      <c r="AB4" s="65"/>
      <c r="AC4" s="65"/>
      <c r="AD4" s="65"/>
      <c r="AE4" s="65"/>
      <c r="AF4" s="65"/>
      <c r="AG4" s="65"/>
      <c r="AH4" s="65"/>
      <c r="AI4" s="65"/>
      <c r="AJ4" s="65" t="s">
        <v>58</v>
      </c>
      <c r="AK4" s="65"/>
      <c r="AL4" s="65"/>
      <c r="AM4" s="65"/>
      <c r="AN4" s="65"/>
      <c r="AO4" s="65"/>
      <c r="AP4" s="65"/>
      <c r="AQ4" s="65"/>
      <c r="AR4" s="65"/>
      <c r="AS4" s="65"/>
      <c r="AT4" s="65"/>
      <c r="AU4" s="65" t="s">
        <v>59</v>
      </c>
      <c r="AV4" s="65"/>
      <c r="AW4" s="65"/>
      <c r="AX4" s="65"/>
      <c r="AY4" s="65"/>
      <c r="AZ4" s="65"/>
      <c r="BA4" s="65"/>
      <c r="BB4" s="65"/>
      <c r="BC4" s="65"/>
      <c r="BD4" s="65"/>
      <c r="BE4" s="65"/>
      <c r="BF4" s="65" t="s">
        <v>60</v>
      </c>
      <c r="BG4" s="65"/>
      <c r="BH4" s="65"/>
      <c r="BI4" s="65"/>
      <c r="BJ4" s="65"/>
      <c r="BK4" s="65"/>
      <c r="BL4" s="65"/>
      <c r="BM4" s="65"/>
      <c r="BN4" s="65"/>
      <c r="BO4" s="65"/>
      <c r="BP4" s="65"/>
      <c r="BQ4" s="65" t="s">
        <v>61</v>
      </c>
      <c r="BR4" s="65"/>
      <c r="BS4" s="65"/>
      <c r="BT4" s="65"/>
      <c r="BU4" s="65"/>
      <c r="BV4" s="65"/>
      <c r="BW4" s="65"/>
      <c r="BX4" s="65"/>
      <c r="BY4" s="65"/>
      <c r="BZ4" s="65"/>
      <c r="CA4" s="65"/>
      <c r="CB4" s="65" t="s">
        <v>62</v>
      </c>
      <c r="CC4" s="65"/>
      <c r="CD4" s="65"/>
      <c r="CE4" s="65"/>
      <c r="CF4" s="65"/>
      <c r="CG4" s="65"/>
      <c r="CH4" s="65"/>
      <c r="CI4" s="65"/>
      <c r="CJ4" s="65"/>
      <c r="CK4" s="65"/>
      <c r="CL4" s="65"/>
      <c r="CM4" s="65" t="s">
        <v>63</v>
      </c>
      <c r="CN4" s="65"/>
      <c r="CO4" s="65"/>
      <c r="CP4" s="65"/>
      <c r="CQ4" s="65"/>
      <c r="CR4" s="65"/>
      <c r="CS4" s="65"/>
      <c r="CT4" s="65"/>
      <c r="CU4" s="65"/>
      <c r="CV4" s="65"/>
      <c r="CW4" s="65"/>
      <c r="CX4" s="65" t="s">
        <v>64</v>
      </c>
      <c r="CY4" s="65"/>
      <c r="CZ4" s="65"/>
      <c r="DA4" s="65"/>
      <c r="DB4" s="65"/>
      <c r="DC4" s="65"/>
      <c r="DD4" s="65"/>
      <c r="DE4" s="65"/>
      <c r="DF4" s="65"/>
      <c r="DG4" s="65"/>
      <c r="DH4" s="65"/>
      <c r="DI4" s="65" t="s">
        <v>65</v>
      </c>
      <c r="DJ4" s="65"/>
      <c r="DK4" s="65"/>
      <c r="DL4" s="65"/>
      <c r="DM4" s="65"/>
      <c r="DN4" s="65"/>
      <c r="DO4" s="65"/>
      <c r="DP4" s="65"/>
      <c r="DQ4" s="65"/>
      <c r="DR4" s="65"/>
      <c r="DS4" s="65"/>
      <c r="DT4" s="65" t="s">
        <v>66</v>
      </c>
      <c r="DU4" s="65"/>
      <c r="DV4" s="65"/>
      <c r="DW4" s="65"/>
      <c r="DX4" s="65"/>
      <c r="DY4" s="65"/>
      <c r="DZ4" s="65"/>
      <c r="EA4" s="65"/>
      <c r="EB4" s="65"/>
      <c r="EC4" s="65"/>
      <c r="ED4" s="65"/>
      <c r="EE4" s="65" t="s">
        <v>67</v>
      </c>
      <c r="EF4" s="65"/>
      <c r="EG4" s="65"/>
      <c r="EH4" s="65"/>
      <c r="EI4" s="65"/>
      <c r="EJ4" s="65"/>
      <c r="EK4" s="65"/>
      <c r="EL4" s="65"/>
      <c r="EM4" s="65"/>
      <c r="EN4" s="65"/>
      <c r="EO4" s="65"/>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442127</v>
      </c>
      <c r="D6" s="19">
        <f t="shared" si="3"/>
        <v>47</v>
      </c>
      <c r="E6" s="19">
        <f t="shared" si="3"/>
        <v>17</v>
      </c>
      <c r="F6" s="19">
        <f t="shared" si="3"/>
        <v>5</v>
      </c>
      <c r="G6" s="19">
        <f t="shared" si="3"/>
        <v>0</v>
      </c>
      <c r="H6" s="19" t="str">
        <f t="shared" si="3"/>
        <v>大分県　豊後大野市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8.2100000000000009</v>
      </c>
      <c r="Q6" s="20">
        <f t="shared" si="3"/>
        <v>87.63</v>
      </c>
      <c r="R6" s="20">
        <f t="shared" si="3"/>
        <v>3680</v>
      </c>
      <c r="S6" s="20">
        <f t="shared" si="3"/>
        <v>32765</v>
      </c>
      <c r="T6" s="20">
        <f t="shared" si="3"/>
        <v>603.14</v>
      </c>
      <c r="U6" s="20">
        <f t="shared" si="3"/>
        <v>54.32</v>
      </c>
      <c r="V6" s="20">
        <f t="shared" si="3"/>
        <v>2665</v>
      </c>
      <c r="W6" s="20">
        <f t="shared" si="3"/>
        <v>1.51</v>
      </c>
      <c r="X6" s="20">
        <f t="shared" si="3"/>
        <v>1764.9</v>
      </c>
      <c r="Y6" s="21">
        <f>IF(Y7="",NA(),Y7)</f>
        <v>99.29</v>
      </c>
      <c r="Z6" s="21">
        <f t="shared" ref="Z6:AH6" si="4">IF(Z7="",NA(),Z7)</f>
        <v>91.68</v>
      </c>
      <c r="AA6" s="21">
        <f t="shared" si="4"/>
        <v>97.28</v>
      </c>
      <c r="AB6" s="21">
        <f t="shared" si="4"/>
        <v>87.87</v>
      </c>
      <c r="AC6" s="21">
        <f t="shared" si="4"/>
        <v>98.59</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960.05</v>
      </c>
      <c r="BK6" s="21">
        <f t="shared" si="7"/>
        <v>654.71</v>
      </c>
      <c r="BL6" s="21">
        <f t="shared" si="7"/>
        <v>783.8</v>
      </c>
      <c r="BM6" s="21">
        <f t="shared" si="7"/>
        <v>778.81</v>
      </c>
      <c r="BN6" s="21">
        <f t="shared" si="7"/>
        <v>718.49</v>
      </c>
      <c r="BO6" s="21">
        <f t="shared" si="7"/>
        <v>743.31</v>
      </c>
      <c r="BP6" s="20" t="str">
        <f>IF(BP7="","",IF(BP7="-","【-】","【"&amp;SUBSTITUTE(TEXT(BP7,"#,##0.00"),"-","△")&amp;"】"))</f>
        <v>【785.10】</v>
      </c>
      <c r="BQ6" s="21">
        <f>IF(BQ7="",NA(),BQ7)</f>
        <v>69.83</v>
      </c>
      <c r="BR6" s="21">
        <f t="shared" ref="BR6:BZ6" si="8">IF(BR7="",NA(),BR7)</f>
        <v>65.06</v>
      </c>
      <c r="BS6" s="21">
        <f t="shared" si="8"/>
        <v>62.35</v>
      </c>
      <c r="BT6" s="21">
        <f t="shared" si="8"/>
        <v>54.94</v>
      </c>
      <c r="BU6" s="21">
        <f t="shared" si="8"/>
        <v>59.83</v>
      </c>
      <c r="BV6" s="21">
        <f t="shared" si="8"/>
        <v>65.37</v>
      </c>
      <c r="BW6" s="21">
        <f t="shared" si="8"/>
        <v>68.11</v>
      </c>
      <c r="BX6" s="21">
        <f t="shared" si="8"/>
        <v>67.23</v>
      </c>
      <c r="BY6" s="21">
        <f t="shared" si="8"/>
        <v>61.82</v>
      </c>
      <c r="BZ6" s="21">
        <f t="shared" si="8"/>
        <v>61.15</v>
      </c>
      <c r="CA6" s="20" t="str">
        <f>IF(CA7="","",IF(CA7="-","【-】","【"&amp;SUBSTITUTE(TEXT(CA7,"#,##0.00"),"-","△")&amp;"】"))</f>
        <v>【56.93】</v>
      </c>
      <c r="CB6" s="21">
        <f>IF(CB7="",NA(),CB7)</f>
        <v>290.83999999999997</v>
      </c>
      <c r="CC6" s="21">
        <f t="shared" ref="CC6:CK6" si="9">IF(CC7="",NA(),CC7)</f>
        <v>316.29000000000002</v>
      </c>
      <c r="CD6" s="21">
        <f t="shared" si="9"/>
        <v>327.77</v>
      </c>
      <c r="CE6" s="21">
        <f t="shared" si="9"/>
        <v>373.81</v>
      </c>
      <c r="CF6" s="21">
        <f t="shared" si="9"/>
        <v>318.55</v>
      </c>
      <c r="CG6" s="21">
        <f t="shared" si="9"/>
        <v>228.99</v>
      </c>
      <c r="CH6" s="21">
        <f t="shared" si="9"/>
        <v>222.41</v>
      </c>
      <c r="CI6" s="21">
        <f t="shared" si="9"/>
        <v>228.21</v>
      </c>
      <c r="CJ6" s="21">
        <f t="shared" si="9"/>
        <v>246.9</v>
      </c>
      <c r="CK6" s="21">
        <f t="shared" si="9"/>
        <v>250.43</v>
      </c>
      <c r="CL6" s="20" t="str">
        <f>IF(CL7="","",IF(CL7="-","【-】","【"&amp;SUBSTITUTE(TEXT(CL7,"#,##0.00"),"-","△")&amp;"】"))</f>
        <v>【271.15】</v>
      </c>
      <c r="CM6" s="21">
        <f>IF(CM7="",NA(),CM7)</f>
        <v>51.1</v>
      </c>
      <c r="CN6" s="21">
        <f t="shared" ref="CN6:CV6" si="10">IF(CN7="",NA(),CN7)</f>
        <v>50.66</v>
      </c>
      <c r="CO6" s="21">
        <f t="shared" si="10"/>
        <v>50.28</v>
      </c>
      <c r="CP6" s="21">
        <f t="shared" si="10"/>
        <v>50</v>
      </c>
      <c r="CQ6" s="21">
        <f t="shared" si="10"/>
        <v>48.62</v>
      </c>
      <c r="CR6" s="21">
        <f t="shared" si="10"/>
        <v>54.06</v>
      </c>
      <c r="CS6" s="21">
        <f t="shared" si="10"/>
        <v>55.26</v>
      </c>
      <c r="CT6" s="21">
        <f t="shared" si="10"/>
        <v>54.54</v>
      </c>
      <c r="CU6" s="21">
        <f t="shared" si="10"/>
        <v>52.9</v>
      </c>
      <c r="CV6" s="21">
        <f t="shared" si="10"/>
        <v>52.63</v>
      </c>
      <c r="CW6" s="20" t="str">
        <f>IF(CW7="","",IF(CW7="-","【-】","【"&amp;SUBSTITUTE(TEXT(CW7,"#,##0.00"),"-","△")&amp;"】"))</f>
        <v>【49.87】</v>
      </c>
      <c r="CX6" s="21">
        <f>IF(CX7="",NA(),CX7)</f>
        <v>88.28</v>
      </c>
      <c r="CY6" s="21">
        <f t="shared" ref="CY6:DG6" si="11">IF(CY7="",NA(),CY7)</f>
        <v>88.92</v>
      </c>
      <c r="CZ6" s="21">
        <f t="shared" si="11"/>
        <v>90.08</v>
      </c>
      <c r="DA6" s="21">
        <f t="shared" si="11"/>
        <v>90.37</v>
      </c>
      <c r="DB6" s="21">
        <f t="shared" si="11"/>
        <v>89.94</v>
      </c>
      <c r="DC6" s="21">
        <f t="shared" si="11"/>
        <v>90.11</v>
      </c>
      <c r="DD6" s="21">
        <f t="shared" si="11"/>
        <v>90.52</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5" s="22" customFormat="1" x14ac:dyDescent="0.15">
      <c r="A7" s="14"/>
      <c r="B7" s="23">
        <v>2023</v>
      </c>
      <c r="C7" s="23">
        <v>442127</v>
      </c>
      <c r="D7" s="23">
        <v>47</v>
      </c>
      <c r="E7" s="23">
        <v>17</v>
      </c>
      <c r="F7" s="23">
        <v>5</v>
      </c>
      <c r="G7" s="23">
        <v>0</v>
      </c>
      <c r="H7" s="23" t="s">
        <v>97</v>
      </c>
      <c r="I7" s="23" t="s">
        <v>98</v>
      </c>
      <c r="J7" s="23" t="s">
        <v>99</v>
      </c>
      <c r="K7" s="23" t="s">
        <v>100</v>
      </c>
      <c r="L7" s="23" t="s">
        <v>101</v>
      </c>
      <c r="M7" s="23" t="s">
        <v>102</v>
      </c>
      <c r="N7" s="24" t="s">
        <v>103</v>
      </c>
      <c r="O7" s="24" t="s">
        <v>104</v>
      </c>
      <c r="P7" s="24">
        <v>8.2100000000000009</v>
      </c>
      <c r="Q7" s="24">
        <v>87.63</v>
      </c>
      <c r="R7" s="24">
        <v>3680</v>
      </c>
      <c r="S7" s="24">
        <v>32765</v>
      </c>
      <c r="T7" s="24">
        <v>603.14</v>
      </c>
      <c r="U7" s="24">
        <v>54.32</v>
      </c>
      <c r="V7" s="24">
        <v>2665</v>
      </c>
      <c r="W7" s="24">
        <v>1.51</v>
      </c>
      <c r="X7" s="24">
        <v>1764.9</v>
      </c>
      <c r="Y7" s="24">
        <v>99.29</v>
      </c>
      <c r="Z7" s="24">
        <v>91.68</v>
      </c>
      <c r="AA7" s="24">
        <v>97.28</v>
      </c>
      <c r="AB7" s="24">
        <v>87.87</v>
      </c>
      <c r="AC7" s="24">
        <v>98.59</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960.05</v>
      </c>
      <c r="BK7" s="24">
        <v>654.71</v>
      </c>
      <c r="BL7" s="24">
        <v>783.8</v>
      </c>
      <c r="BM7" s="24">
        <v>778.81</v>
      </c>
      <c r="BN7" s="24">
        <v>718.49</v>
      </c>
      <c r="BO7" s="24">
        <v>743.31</v>
      </c>
      <c r="BP7" s="24">
        <v>785.1</v>
      </c>
      <c r="BQ7" s="24">
        <v>69.83</v>
      </c>
      <c r="BR7" s="24">
        <v>65.06</v>
      </c>
      <c r="BS7" s="24">
        <v>62.35</v>
      </c>
      <c r="BT7" s="24">
        <v>54.94</v>
      </c>
      <c r="BU7" s="24">
        <v>59.83</v>
      </c>
      <c r="BV7" s="24">
        <v>65.37</v>
      </c>
      <c r="BW7" s="24">
        <v>68.11</v>
      </c>
      <c r="BX7" s="24">
        <v>67.23</v>
      </c>
      <c r="BY7" s="24">
        <v>61.82</v>
      </c>
      <c r="BZ7" s="24">
        <v>61.15</v>
      </c>
      <c r="CA7" s="24">
        <v>56.93</v>
      </c>
      <c r="CB7" s="24">
        <v>290.83999999999997</v>
      </c>
      <c r="CC7" s="24">
        <v>316.29000000000002</v>
      </c>
      <c r="CD7" s="24">
        <v>327.77</v>
      </c>
      <c r="CE7" s="24">
        <v>373.81</v>
      </c>
      <c r="CF7" s="24">
        <v>318.55</v>
      </c>
      <c r="CG7" s="24">
        <v>228.99</v>
      </c>
      <c r="CH7" s="24">
        <v>222.41</v>
      </c>
      <c r="CI7" s="24">
        <v>228.21</v>
      </c>
      <c r="CJ7" s="24">
        <v>246.9</v>
      </c>
      <c r="CK7" s="24">
        <v>250.43</v>
      </c>
      <c r="CL7" s="24">
        <v>271.14999999999998</v>
      </c>
      <c r="CM7" s="24">
        <v>51.1</v>
      </c>
      <c r="CN7" s="24">
        <v>50.66</v>
      </c>
      <c r="CO7" s="24">
        <v>50.28</v>
      </c>
      <c r="CP7" s="24">
        <v>50</v>
      </c>
      <c r="CQ7" s="24">
        <v>48.62</v>
      </c>
      <c r="CR7" s="24">
        <v>54.06</v>
      </c>
      <c r="CS7" s="24">
        <v>55.26</v>
      </c>
      <c r="CT7" s="24">
        <v>54.54</v>
      </c>
      <c r="CU7" s="24">
        <v>52.9</v>
      </c>
      <c r="CV7" s="24">
        <v>52.63</v>
      </c>
      <c r="CW7" s="24">
        <v>49.87</v>
      </c>
      <c r="CX7" s="24">
        <v>88.28</v>
      </c>
      <c r="CY7" s="24">
        <v>88.92</v>
      </c>
      <c r="CZ7" s="24">
        <v>90.08</v>
      </c>
      <c r="DA7" s="24">
        <v>90.37</v>
      </c>
      <c r="DB7" s="24">
        <v>89.94</v>
      </c>
      <c r="DC7" s="24">
        <v>90.11</v>
      </c>
      <c r="DD7" s="24">
        <v>90.52</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0.02</v>
      </c>
      <c r="EL7" s="24">
        <v>0.01</v>
      </c>
      <c r="EM7" s="24">
        <v>0.01</v>
      </c>
      <c r="EN7" s="24">
        <v>0.02</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2025-01-24T07:36:57Z</dcterms:created>
  <dcterms:modified xsi:type="dcterms:W3CDTF">2025-02-19T02:49:55Z</dcterms:modified>
  <cp:category/>
</cp:coreProperties>
</file>