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3 由布市\"/>
    </mc:Choice>
  </mc:AlternateContent>
  <xr:revisionPtr revIDLastSave="0" documentId="13_ncr:1_{48E4782A-7BA3-4645-BBD1-42EFF64DD069}" xr6:coauthVersionLast="47" xr6:coauthVersionMax="47" xr10:uidLastSave="{00000000-0000-0000-0000-000000000000}"/>
  <workbookProtection workbookAlgorithmName="SHA-512" workbookHashValue="e+Le8sXKLPIuTt749ZCOCqwilCEOr/nCBIPI/zbgobltF3c2A0G6ybM29dTbZHeNKa+uGXGngf53sGTBZqNnSA==" workbookSaltValue="mmf4Mc06WOt04Ginj9Av/w==" workbookSpinCount="100000" lockStructure="1"/>
  <bookViews>
    <workbookView xWindow="1305" yWindow="1575"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AT8" i="4" s="1"/>
  <c r="R6" i="5"/>
  <c r="AL8" i="4" s="1"/>
  <c r="Q6" i="5"/>
  <c r="W10" i="4" s="1"/>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E85" i="4"/>
  <c r="BB10" i="4"/>
  <c r="AT10" i="4"/>
  <c r="I10" i="4"/>
  <c r="B10"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<sst xmlns="http://schemas.openxmlformats.org/spreadsheetml/2006/main" count="228" uniqueCount="113">
  <si>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</si>
  <si>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</si>
  <si>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</si>
  <si>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</si>
  <si>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</si>
  <si>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</si>
  <si>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</si>
  <si>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</si>
  <si>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</si>
  <si>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</si>
  <si>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</si>
  <si>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</si>
  <si>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</si>
  <si>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</si>
  <si>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</si>
  <si>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</si>
  <si>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</si>
  <si>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</si>
  <si>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</si>
  <si>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</si>
  <si>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</si>
  <si>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</si>
  <si>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</si>
  <si>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</si>
  <si>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</si>
  <si>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</si>
  <si>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</si>
  <si>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</si>
  <si>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</si>
  <si>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</si>
  <si>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</si>
  <si>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</si>
  <si>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</si>
  <si>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</si>
  <si>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</si>
  <si>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</si>
  <si>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</si>
  <si>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</si>
  <si>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</si>
  <si>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</si>
  <si>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</si>
  <si>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</si>
  <si>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</si>
  <si>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</si>
  <si>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</si>
  <si>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</si>
  <si>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</si>
  <si>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</si>
  <si>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</si>
  <si>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</si>
  <si>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</si>
  <si>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</si>
  <si>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</si>
  <si>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</si>
  <si>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</si>
  <si>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</si>
  <si>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</si>
  <si>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</si>
  <si>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</si>
  <si>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</si>
  <si>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</si>
  <si>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</si>
  <si>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</si>
  <si>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</si>
  <si>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</si>
  <si>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</si>
  <si>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</si>
  <si>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</si>
  <si>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</si>
  <si>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</si>
  <si>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</si>
  <si>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</si>
  <si>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</si>
  <si>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</si>
  <si>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</si>
  <si>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</si>
  <si>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</si>
  <si>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</si>
  <si>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</si>
  <si>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</si>
  <si>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</si>
  <si>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</si>
  <si>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</si>
  <si>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</si>
  <si>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</si>
  <si>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</si>
  <si>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</si>
  <si>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</si>
  <si>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</si>
  <si>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</si>
  <si>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</si>
  <si>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</si>
  <si>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</si>
  <si>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由布市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</si>
  <si>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</si>
  <si>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</si>
  <si>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</si>
  <si>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</si>
  <si>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</si>
  <si>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</si>
  <si>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</si>
  <si>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</si>
  <si>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</si>
  <si>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</si>
  <si>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</si>
  <si>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</si>
  <si>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</si>
  <si>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</si>
  <si>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</si>
  <si>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</si>
  <si>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 xml:space="preserve">①『経常収支比率』…経常費用が経常収益でどの程度賄われているかを示す指標。令和５年度においても100％を超えており、前年度に引き続き黒字経営となっておりますが、一般会計からの繰入金によるものです。健全な経営状況とは言えず、適正な水準への料金改定を図ります。
②『累積欠損金比率』…営業収益に対する累積欠損金の状況を表す指標。平成29年度から引き続き0％となりましたが、契約方法の見直しや業務の効率化等による経営改善により今後も発生させないよう努めていきます。
③『流動比率』…短期的な債務に対する支払能力を表す指標。水道施設等の更新需要による資金不足や起債償還額の増加があるものの、繰入金により現状維持している状況です。適正な水準への料金改定を行うことにより、資金の確保に努めていきます。
④『企業債残高対給水収益比率』…給水収益に対する企業債残高の割合であり、企業債残高の規模を表す指標。簡易水道と統合したことで事業量が増加し企業債借入も高止まりをしております。今後については施設の更新等が見込まれる中ではありますが、企業債借入の抑制や適正な料金の見直しを行うことで、改善に努めていきます。
</t>
    </r>
    <r>
      <rPr>
        <sz val="8.5"/>
        <rFont val="ＭＳ ゴシック"/>
        <family val="3"/>
        <charset val="128"/>
      </rPr>
      <t>⑤『料金回収率』…給水にかかる費用が、どの程度給水収益で賄われているかを表した指標。前年度の数値を下回っており、適正な料金水準への改定が必要です。</t>
    </r>
    <r>
      <rPr>
        <sz val="8.5"/>
        <color theme="1"/>
        <rFont val="ＭＳ ゴシック"/>
        <family val="3"/>
        <charset val="128"/>
      </rPr>
      <t xml:space="preserve">
⑥『給水原価』…有収水量1㎥あたりについて、どれだけの費用がかかっているかを表す指標。全国平均、類似団体の平均値を下回っております。今後も更なる費用の節減に努めます。
⑦『施設利用率』…一日配水能力に対する一日平均配水量の割合で、施設の利用状況や適正規模を判断する指標。前年度より下回っていますが、類似団体の平均値より高い水準で維持できるよう、今後も設備能力を有効に活用できるように努めていきます。
⑧『有収率』…施設の稼働が収益につながっているかを判断する指標。漏水調査や計画的な管路更新工事に取り組んでおり、前年度より数値が上回っているものの、依然として類似団体の平均値より低い状態にあります。今後も計画的な老朽管の更新工事や漏水調査を強化し、向上に努めます。</t>
    </r>
    <rPh sb="543" eb="545">
      <t>スウチ</t>
    </rPh>
    <rPh sb="628" eb="629">
      <t>シタ</t>
    </rPh>
    <rPh sb="829" eb="830">
      <t>ド</t>
    </rPh>
    <rPh sb="832" eb="834">
      <t>スウチ</t>
    </rPh>
    <rPh sb="835" eb="837">
      <t>ウワマワ</t>
    </rPh>
    <phoneticPr fontId="4"/>
  </si>
  <si>
    <t>①『有形固定資産減価償却率』…有形固定資産のうち償却対象資産の減価償却がどの程度進んでいるかを表す指標。類似団体・全国平均と比較して指数が低いものの、水道ビジョン・経営戦略策定時に試算した更新需要予測を踏まえて、適切な料金水準への改定による財源の確保が必要です。
②『管路経年化率』…法定耐用年数を超えた管路延長の割合を表す指標。法定耐用年数を超えた管路が増加しており、今後も段階的な増加が見込まれるため、計画的な更新を行うよう努めます。
③『管路更新率』…当該年度に更新した管路延長の割合を表す指標。有収率向上対策による５か年計画に基づき、計画的な老朽管の更新を行います。</t>
    <phoneticPr fontId="4"/>
  </si>
  <si>
    <t>これまで由布市水道事業では、安心、安全な水を安定して供給できるよう、施設の適切な維持管理、計画的な老朽管の更新・改良工事等に取り組んできました。しかし、浄水場の耐震化や管路の更新、また旧簡易水道事業の施設の更新等により、今後の施設整備費についてはさらなる増加が予測されます。
　また、経営状況は、経費抑制により少しずつ改善されていますが、収益性は低く、料金回収率は100％を下回っており、必要な費用を給水収益で賄えていない状況が続いています。収益性を大きく改善するために、令和６年１月１日から水道料金を改定しました。令和１０年３月までは、激変緩和措置を講じることとし、令和１０年４月以降に新料金体系が完成することとなります。しかしながら、近年の物価高騰により、更新工事費や施設に係る電気料、薬品費等にも様々な影響を受けることが懸念されています。
　今後も安心、安全な水を安定して供給していくためにも、「由布市水道ビジョン・経営戦略」の見直しを行う中で、収益性の改善や経費の節減により経営の健全化に向けて取り組みを強化していきます。</t>
    <rPh sb="258" eb="260">
      <t>レイワ</t>
    </rPh>
    <rPh sb="262" eb="263">
      <t>ネン</t>
    </rPh>
    <rPh sb="264" eb="265">
      <t>ガツ</t>
    </rPh>
    <rPh sb="269" eb="271">
      <t>ゲキヘン</t>
    </rPh>
    <rPh sb="271" eb="273">
      <t>カンワ</t>
    </rPh>
    <rPh sb="273" eb="275">
      <t>ソチ</t>
    </rPh>
    <rPh sb="276" eb="277">
      <t>コウ</t>
    </rPh>
    <rPh sb="284" eb="286">
      <t>レイワ</t>
    </rPh>
    <rPh sb="288" eb="289">
      <t>ネン</t>
    </rPh>
    <rPh sb="290" eb="291">
      <t>ガツ</t>
    </rPh>
    <rPh sb="291" eb="293">
      <t>イコウ</t>
    </rPh>
    <rPh sb="294" eb="295">
      <t>シン</t>
    </rPh>
    <rPh sb="295" eb="297">
      <t>リョウキン</t>
    </rPh>
    <rPh sb="297" eb="299">
      <t>タイケイ</t>
    </rPh>
    <rPh sb="300" eb="302">
      <t>カンセイ</t>
    </rPh>
    <rPh sb="319" eb="321">
      <t>キンネン</t>
    </rPh>
    <rPh sb="322" eb="324">
      <t>ブッカ</t>
    </rPh>
    <rPh sb="324" eb="326">
      <t>コウトウ</t>
    </rPh>
    <rPh sb="330" eb="332">
      <t>コウシン</t>
    </rPh>
    <rPh sb="332" eb="334">
      <t>コウジ</t>
    </rPh>
    <rPh sb="334" eb="335">
      <t>ヒ</t>
    </rPh>
    <rPh sb="336" eb="338">
      <t>シセツ</t>
    </rPh>
    <rPh sb="339" eb="340">
      <t>カカ</t>
    </rPh>
    <rPh sb="341" eb="343">
      <t>デンキ</t>
    </rPh>
    <rPh sb="343" eb="344">
      <t>リョウ</t>
    </rPh>
    <rPh sb="345" eb="347">
      <t>ヤクヒン</t>
    </rPh>
    <rPh sb="347" eb="348">
      <t>ヒ</t>
    </rPh>
    <rPh sb="348" eb="349">
      <t>ナド</t>
    </rPh>
    <rPh sb="351" eb="353">
      <t>サマザマ</t>
    </rPh>
    <rPh sb="354" eb="356">
      <t>エイキョウ</t>
    </rPh>
    <rPh sb="357" eb="358">
      <t>ウ</t>
    </rPh>
    <rPh sb="363" eb="365">
      <t>ケネン</t>
    </rPh>
    <rPh sb="417" eb="419">
      <t>ミナオ</t>
    </rPh>
    <rPh sb="421" eb="422">
      <t>オコナ</t>
    </rPh>
    <rPh sb="423" eb="42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</si>
</sst>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
      <sz val="8.5"/>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0.19</c:v>
                </c:pt>
                <c:pt idx="1">
                  <c:v>0</c:v>
                </c:pt>
                <c:pt idx="2" formatCode="#,##0.00;&quot;△&quot;#,##0.00;&quot;-&quot;">
                  <c:v>0.16</c:v>
                </c:pt>
                <c:pt idx="3" formatCode="#,##0.00;&quot;△&quot;#,##0.00;&quot;-&quot;">
                  <c:v>0.16</c:v>
                </c:pt>
                <c:pt idx="4" formatCode="#,##0.00;&quot;△&quot;#,##0.00;&quot;-&quot;">
                  <c:v>0.42</c:v>
                </c:pt>
              </c:numCache>
            </c:numRef>
          </c:val>
          <c:extLst>
            <c:ext xmlns:c16="http://schemas.microsoft.com/office/drawing/2014/chart" uri="{C3380CC4-5D6E-409C-BE32-E72D297353CC}">
              <c16:uniqueId val="{00000000-B41B-4BA1-B28C-929013FC9E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0.48</c:v>
                </c:pt>
              </c:numCache>
            </c:numRef>
          </c:val>
          <c:smooth val="0"/>
          <c:extLst>
            <c:ext xmlns:c16="http://schemas.microsoft.com/office/drawing/2014/chart" uri="{C3380CC4-5D6E-409C-BE32-E72D297353CC}">
              <c16:uniqueId val="{00000001-B41B-4BA1-B28C-929013FC9E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66.62</c:v>
                </c:pt>
                <c:pt idx="1">
                  <c:v>63.28</c:v>
                </c:pt>
                <c:pt idx="2">
                  <c:v>63.74</c:v>
                </c:pt>
                <c:pt idx="3">
                  <c:v>66.459999999999994</c:v>
                </c:pt>
                <c:pt idx="4">
                  <c:v>62.44</c:v>
                </c:pt>
              </c:numCache>
            </c:numRef>
          </c:val>
          <c:extLst>
            <c:ext xmlns:c16="http://schemas.microsoft.com/office/drawing/2014/chart" uri="{C3380CC4-5D6E-409C-BE32-E72D297353CC}">
              <c16:uniqueId val="{00000000-A38C-4553-B6AE-0802FFFF0B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59.26</c:v>
                </c:pt>
              </c:numCache>
            </c:numRef>
          </c:val>
          <c:smooth val="0"/>
          <c:extLst>
            <c:ext xmlns:c16="http://schemas.microsoft.com/office/drawing/2014/chart" uri="{C3380CC4-5D6E-409C-BE32-E72D297353CC}">
              <c16:uniqueId val="{00000001-A38C-4553-B6AE-0802FFFF0B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75.12</c:v>
                </c:pt>
                <c:pt idx="1">
                  <c:v>71.52</c:v>
                </c:pt>
                <c:pt idx="2">
                  <c:v>69.25</c:v>
                </c:pt>
                <c:pt idx="3">
                  <c:v>70.38</c:v>
                </c:pt>
                <c:pt idx="4">
                  <c:v>71.72</c:v>
                </c:pt>
              </c:numCache>
            </c:numRef>
          </c:val>
          <c:extLst>
            <c:ext xmlns:c16="http://schemas.microsoft.com/office/drawing/2014/chart" uri="{C3380CC4-5D6E-409C-BE32-E72D297353CC}">
              <c16:uniqueId val="{00000000-96CF-4D2F-AE01-D4BC6D78D41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83.84</c:v>
                </c:pt>
              </c:numCache>
            </c:numRef>
          </c:val>
          <c:smooth val="0"/>
          <c:extLst>
            <c:ext xmlns:c16="http://schemas.microsoft.com/office/drawing/2014/chart" uri="{C3380CC4-5D6E-409C-BE32-E72D297353CC}">
              <c16:uniqueId val="{00000001-96CF-4D2F-AE01-D4BC6D78D41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104.4</c:v>
                </c:pt>
                <c:pt idx="1">
                  <c:v>112.15</c:v>
                </c:pt>
                <c:pt idx="2">
                  <c:v>109.79</c:v>
                </c:pt>
                <c:pt idx="3">
                  <c:v>112.84</c:v>
                </c:pt>
                <c:pt idx="4">
                  <c:v>109.84</c:v>
                </c:pt>
              </c:numCache>
            </c:numRef>
          </c:val>
          <c:extLst>
            <c:ext xmlns:c16="http://schemas.microsoft.com/office/drawing/2014/chart" uri="{C3380CC4-5D6E-409C-BE32-E72D297353CC}">
              <c16:uniqueId val="{00000000-2726-4F9D-AB76-C8C6B3481FE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107.49</c:v>
                </c:pt>
              </c:numCache>
            </c:numRef>
          </c:val>
          <c:smooth val="0"/>
          <c:extLst>
            <c:ext xmlns:c16="http://schemas.microsoft.com/office/drawing/2014/chart" uri="{C3380CC4-5D6E-409C-BE32-E72D297353CC}">
              <c16:uniqueId val="{00000001-2726-4F9D-AB76-C8C6B3481FE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57.39</c:v>
                </c:pt>
                <c:pt idx="1">
                  <c:v>44.68</c:v>
                </c:pt>
                <c:pt idx="2">
                  <c:v>46.67</c:v>
                </c:pt>
                <c:pt idx="3">
                  <c:v>48.78</c:v>
                </c:pt>
                <c:pt idx="4">
                  <c:v>49.7</c:v>
                </c:pt>
              </c:numCache>
            </c:numRef>
          </c:val>
          <c:extLst>
            <c:ext xmlns:c16="http://schemas.microsoft.com/office/drawing/2014/chart" uri="{C3380CC4-5D6E-409C-BE32-E72D297353CC}">
              <c16:uniqueId val="{00000000-ECFF-466F-9D58-1087E34FA21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51.82</c:v>
                </c:pt>
              </c:numCache>
            </c:numRef>
          </c:val>
          <c:smooth val="0"/>
          <c:extLst>
            <c:ext xmlns:c16="http://schemas.microsoft.com/office/drawing/2014/chart" uri="{C3380CC4-5D6E-409C-BE32-E72D297353CC}">
              <c16:uniqueId val="{00000001-ECFF-466F-9D58-1087E34FA21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4.17</c:v>
                </c:pt>
                <c:pt idx="1">
                  <c:v>15.43</c:v>
                </c:pt>
                <c:pt idx="2">
                  <c:v>19.41</c:v>
                </c:pt>
                <c:pt idx="3">
                  <c:v>19.420000000000002</c:v>
                </c:pt>
                <c:pt idx="4">
                  <c:v>19.72</c:v>
                </c:pt>
              </c:numCache>
            </c:numRef>
          </c:val>
          <c:extLst>
            <c:ext xmlns:c16="http://schemas.microsoft.com/office/drawing/2014/chart" uri="{C3380CC4-5D6E-409C-BE32-E72D297353CC}">
              <c16:uniqueId val="{00000000-ACB3-4259-97F9-1ECFBCCABF8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22.72</c:v>
                </c:pt>
              </c:numCache>
            </c:numRef>
          </c:val>
          <c:smooth val="0"/>
          <c:extLst>
            <c:ext xmlns:c16="http://schemas.microsoft.com/office/drawing/2014/chart" uri="{C3380CC4-5D6E-409C-BE32-E72D297353CC}">
              <c16:uniqueId val="{00000001-ACB3-4259-97F9-1ECFBCCABF8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F4-4978-BB9A-DA54B12774A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5.76</c:v>
                </c:pt>
              </c:numCache>
            </c:numRef>
          </c:val>
          <c:smooth val="0"/>
          <c:extLst>
            <c:ext xmlns:c16="http://schemas.microsoft.com/office/drawing/2014/chart" uri="{C3380CC4-5D6E-409C-BE32-E72D297353CC}">
              <c16:uniqueId val="{00000001-11F4-4978-BB9A-DA54B12774A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138.66</c:v>
                </c:pt>
                <c:pt idx="1">
                  <c:v>146.36000000000001</c:v>
                </c:pt>
                <c:pt idx="2">
                  <c:v>151.19</c:v>
                </c:pt>
                <c:pt idx="3">
                  <c:v>166.79</c:v>
                </c:pt>
                <c:pt idx="4">
                  <c:v>170.48</c:v>
                </c:pt>
              </c:numCache>
            </c:numRef>
          </c:val>
          <c:extLst>
            <c:ext xmlns:c16="http://schemas.microsoft.com/office/drawing/2014/chart" uri="{C3380CC4-5D6E-409C-BE32-E72D297353CC}">
              <c16:uniqueId val="{00000000-42C8-40CA-9026-7848AD36849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329.7</c:v>
                </c:pt>
              </c:numCache>
            </c:numRef>
          </c:val>
          <c:smooth val="0"/>
          <c:extLst>
            <c:ext xmlns:c16="http://schemas.microsoft.com/office/drawing/2014/chart" uri="{C3380CC4-5D6E-409C-BE32-E72D297353CC}">
              <c16:uniqueId val="{00000001-42C8-40CA-9026-7848AD36849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472.88</c:v>
                </c:pt>
                <c:pt idx="1">
                  <c:v>734.55</c:v>
                </c:pt>
                <c:pt idx="2">
                  <c:v>730.07</c:v>
                </c:pt>
                <c:pt idx="3">
                  <c:v>667.62</c:v>
                </c:pt>
                <c:pt idx="4">
                  <c:v>674.95</c:v>
                </c:pt>
              </c:numCache>
            </c:numRef>
          </c:val>
          <c:extLst>
            <c:ext xmlns:c16="http://schemas.microsoft.com/office/drawing/2014/chart" uri="{C3380CC4-5D6E-409C-BE32-E72D297353CC}">
              <c16:uniqueId val="{00000000-44CD-4ED4-975D-F9A0D2247D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381.56</c:v>
                </c:pt>
              </c:numCache>
            </c:numRef>
          </c:val>
          <c:smooth val="0"/>
          <c:extLst>
            <c:ext xmlns:c16="http://schemas.microsoft.com/office/drawing/2014/chart" uri="{C3380CC4-5D6E-409C-BE32-E72D297353CC}">
              <c16:uniqueId val="{00000001-44CD-4ED4-975D-F9A0D2247D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89.93</c:v>
                </c:pt>
                <c:pt idx="1">
                  <c:v>78.5</c:v>
                </c:pt>
                <c:pt idx="2">
                  <c:v>76.290000000000006</c:v>
                </c:pt>
                <c:pt idx="3">
                  <c:v>81.040000000000006</c:v>
                </c:pt>
                <c:pt idx="4">
                  <c:v>80.55</c:v>
                </c:pt>
              </c:numCache>
            </c:numRef>
          </c:val>
          <c:extLst>
            <c:ext xmlns:c16="http://schemas.microsoft.com/office/drawing/2014/chart" uri="{C3380CC4-5D6E-409C-BE32-E72D297353CC}">
              <c16:uniqueId val="{00000000-DA75-4AF7-BAE8-B571D828F61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95.04</c:v>
                </c:pt>
              </c:numCache>
            </c:numRef>
          </c:val>
          <c:smooth val="0"/>
          <c:extLst>
            <c:ext xmlns:c16="http://schemas.microsoft.com/office/drawing/2014/chart" uri="{C3380CC4-5D6E-409C-BE32-E72D297353CC}">
              <c16:uniqueId val="{00000001-DA75-4AF7-BAE8-B571D828F61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148.37</c:v>
                </c:pt>
                <c:pt idx="1">
                  <c:v>176.89</c:v>
                </c:pt>
                <c:pt idx="2">
                  <c:v>182.6</c:v>
                </c:pt>
                <c:pt idx="3">
                  <c:v>170.53</c:v>
                </c:pt>
                <c:pt idx="4">
                  <c:v>172.45</c:v>
                </c:pt>
              </c:numCache>
            </c:numRef>
          </c:val>
          <c:extLst>
            <c:ext xmlns:c16="http://schemas.microsoft.com/office/drawing/2014/chart" uri="{C3380CC4-5D6E-409C-BE32-E72D297353CC}">
              <c16:uniqueId val="{00000000-0A4B-44B7-98A0-79B10C3499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180.19</c:v>
                </c:pt>
              </c:numCache>
            </c:numRef>
          </c:val>
          <c:smooth val="0"/>
          <c:extLst>
            <c:ext xmlns:c16="http://schemas.microsoft.com/office/drawing/2014/chart" uri="{C3380CC4-5D6E-409C-BE32-E72D297353CC}">
              <c16:uniqueId val="{00000001-0A4B-44B7-98A0-79B10C3499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大分県　由布市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5" t="s">
        <v>1</v>
      </c>
      <c r="C7" s="56"/>
      <c r="D7" s="56"/>
      <c r="E7" s="56"/>
      <c r="F7" s="56"/>
      <c r="G7" s="56"/>
      <c r="H7" s="56"/>
      <c r="I7" s="55" t="s">
        <v>2</v>
      </c>
      <c r="J7" s="56"/>
      <c r="K7" s="56"/>
      <c r="L7" s="56"/>
      <c r="M7" s="56"/>
      <c r="N7" s="56"/>
      <c r="O7" s="5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5" t="s">
        <v>7</v>
      </c>
      <c r="AU7" s="56"/>
      <c r="AV7" s="56"/>
      <c r="AW7" s="56"/>
      <c r="AX7" s="56"/>
      <c r="AY7" s="56"/>
      <c r="AZ7" s="56"/>
      <c r="BA7" s="56"/>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7"/>
      <c r="D8" s="67"/>
      <c r="E8" s="67"/>
      <c r="F8" s="67"/>
      <c r="G8" s="67"/>
      <c r="H8" s="67"/>
      <c r="I8" s="66" t="str">
        <f>データ!$J$6</f>
        <v>水道事業</v>
      </c>
      <c r="J8" s="67"/>
      <c r="K8" s="67"/>
      <c r="L8" s="67"/>
      <c r="M8" s="67"/>
      <c r="N8" s="67"/>
      <c r="O8" s="68"/>
      <c r="P8" s="69" t="str">
        <f>データ!$K$6</f>
        <v>末端給水事業</v>
      </c>
      <c r="Q8" s="69"/>
      <c r="R8" s="69"/>
      <c r="S8" s="69"/>
      <c r="T8" s="69"/>
      <c r="U8" s="69"/>
      <c r="V8" s="69"/>
      <c r="W8" s="69" t="str">
        <f>データ!$L$6</f>
        <v>A5</v>
      </c>
      <c r="X8" s="69"/>
      <c r="Y8" s="69"/>
      <c r="Z8" s="69"/>
      <c r="AA8" s="69"/>
      <c r="AB8" s="69"/>
      <c r="AC8" s="69"/>
      <c r="AD8" s="69" t="str">
        <f>データ!$M$6</f>
        <v>非設置</v>
      </c>
      <c r="AE8" s="69"/>
      <c r="AF8" s="69"/>
      <c r="AG8" s="69"/>
      <c r="AH8" s="69"/>
      <c r="AI8" s="69"/>
      <c r="AJ8" s="69"/>
      <c r="AK8" s="2"/>
      <c r="AL8" s="52">
        <f>データ!$R$6</f>
        <v>33580</v>
      </c>
      <c r="AM8" s="52"/>
      <c r="AN8" s="52"/>
      <c r="AO8" s="52"/>
      <c r="AP8" s="52"/>
      <c r="AQ8" s="52"/>
      <c r="AR8" s="52"/>
      <c r="AS8" s="52"/>
      <c r="AT8" s="49">
        <f>データ!$S$6</f>
        <v>319.32</v>
      </c>
      <c r="AU8" s="50"/>
      <c r="AV8" s="50"/>
      <c r="AW8" s="50"/>
      <c r="AX8" s="50"/>
      <c r="AY8" s="50"/>
      <c r="AZ8" s="50"/>
      <c r="BA8" s="50"/>
      <c r="BB8" s="39">
        <f>データ!$T$6</f>
        <v>105.16</v>
      </c>
      <c r="BC8" s="39"/>
      <c r="BD8" s="39"/>
      <c r="BE8" s="39"/>
      <c r="BF8" s="39"/>
      <c r="BG8" s="39"/>
      <c r="BH8" s="39"/>
      <c r="BI8" s="39"/>
      <c r="BJ8" s="3"/>
      <c r="BK8" s="3"/>
      <c r="BL8" s="70" t="s">
        <v>10</v>
      </c>
      <c r="BM8" s="71"/>
      <c r="BN8" s="53" t="s">
        <v>11</v>
      </c>
      <c r="BO8" s="53"/>
      <c r="BP8" s="53"/>
      <c r="BQ8" s="53"/>
      <c r="BR8" s="53"/>
      <c r="BS8" s="53"/>
      <c r="BT8" s="53"/>
      <c r="BU8" s="53"/>
      <c r="BV8" s="53"/>
      <c r="BW8" s="53"/>
      <c r="BX8" s="53"/>
      <c r="BY8" s="54"/>
    </row>
    <row r="9" spans="1:78" ht="18.75" customHeight="1" x14ac:dyDescent="0.15">
      <c r="A9" s="2"/>
      <c r="B9" s="55" t="s">
        <v>12</v>
      </c>
      <c r="C9" s="56"/>
      <c r="D9" s="56"/>
      <c r="E9" s="56"/>
      <c r="F9" s="56"/>
      <c r="G9" s="56"/>
      <c r="H9" s="56"/>
      <c r="I9" s="55" t="s">
        <v>13</v>
      </c>
      <c r="J9" s="56"/>
      <c r="K9" s="56"/>
      <c r="L9" s="56"/>
      <c r="M9" s="56"/>
      <c r="N9" s="56"/>
      <c r="O9" s="5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5" t="s">
        <v>17</v>
      </c>
      <c r="AU9" s="56"/>
      <c r="AV9" s="56"/>
      <c r="AW9" s="56"/>
      <c r="AX9" s="56"/>
      <c r="AY9" s="56"/>
      <c r="AZ9" s="56"/>
      <c r="BA9" s="56"/>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9" t="str">
        <f>データ!$N$6</f>
        <v>-</v>
      </c>
      <c r="C10" s="50"/>
      <c r="D10" s="50"/>
      <c r="E10" s="50"/>
      <c r="F10" s="50"/>
      <c r="G10" s="50"/>
      <c r="H10" s="50"/>
      <c r="I10" s="49">
        <f>データ!$O$6</f>
        <v>54.44</v>
      </c>
      <c r="J10" s="50"/>
      <c r="K10" s="50"/>
      <c r="L10" s="50"/>
      <c r="M10" s="50"/>
      <c r="N10" s="50"/>
      <c r="O10" s="51"/>
      <c r="P10" s="39">
        <f>データ!$P$6</f>
        <v>90.07</v>
      </c>
      <c r="Q10" s="39"/>
      <c r="R10" s="39"/>
      <c r="S10" s="39"/>
      <c r="T10" s="39"/>
      <c r="U10" s="39"/>
      <c r="V10" s="39"/>
      <c r="W10" s="52">
        <f>データ!$Q$6</f>
        <v>3300</v>
      </c>
      <c r="X10" s="52"/>
      <c r="Y10" s="52"/>
      <c r="Z10" s="52"/>
      <c r="AA10" s="52"/>
      <c r="AB10" s="52"/>
      <c r="AC10" s="52"/>
      <c r="AD10" s="2"/>
      <c r="AE10" s="2"/>
      <c r="AF10" s="2"/>
      <c r="AG10" s="2"/>
      <c r="AH10" s="2"/>
      <c r="AI10" s="2"/>
      <c r="AJ10" s="2"/>
      <c r="AK10" s="2"/>
      <c r="AL10" s="52">
        <f>データ!$U$6</f>
        <v>30200</v>
      </c>
      <c r="AM10" s="52"/>
      <c r="AN10" s="52"/>
      <c r="AO10" s="52"/>
      <c r="AP10" s="52"/>
      <c r="AQ10" s="52"/>
      <c r="AR10" s="52"/>
      <c r="AS10" s="52"/>
      <c r="AT10" s="49">
        <f>データ!$V$6</f>
        <v>85.44</v>
      </c>
      <c r="AU10" s="50"/>
      <c r="AV10" s="50"/>
      <c r="AW10" s="50"/>
      <c r="AX10" s="50"/>
      <c r="AY10" s="50"/>
      <c r="AZ10" s="50"/>
      <c r="BA10" s="50"/>
      <c r="BB10" s="39">
        <f>データ!$W$6</f>
        <v>353.46</v>
      </c>
      <c r="BC10" s="39"/>
      <c r="BD10" s="39"/>
      <c r="BE10" s="39"/>
      <c r="BF10" s="39"/>
      <c r="BG10" s="39"/>
      <c r="BH10" s="39"/>
      <c r="BI10" s="39"/>
      <c r="BJ10" s="2"/>
      <c r="BK10" s="2"/>
      <c r="BL10" s="40" t="s">
        <v>21</v>
      </c>
      <c r="BM10" s="41"/>
      <c r="BN10" s="42" t="s">
        <v>22</v>
      </c>
      <c r="BO10" s="42"/>
      <c r="BP10" s="42"/>
      <c r="BQ10" s="42"/>
      <c r="BR10" s="42"/>
      <c r="BS10" s="42"/>
      <c r="BT10" s="42"/>
      <c r="BU10" s="42"/>
      <c r="BV10" s="42"/>
      <c r="BW10" s="42"/>
      <c r="BX10" s="42"/>
      <c r="BY10" s="4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4" t="s">
        <v>23</v>
      </c>
      <c r="BM11" s="44"/>
      <c r="BN11" s="44"/>
      <c r="BO11" s="44"/>
      <c r="BP11" s="44"/>
      <c r="BQ11" s="44"/>
      <c r="BR11" s="44"/>
      <c r="BS11" s="44"/>
      <c r="BT11" s="44"/>
      <c r="BU11" s="44"/>
      <c r="BV11" s="44"/>
      <c r="BW11" s="44"/>
      <c r="BX11" s="44"/>
      <c r="BY11" s="44"/>
      <c r="BZ11" s="4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4"/>
      <c r="BM12" s="44"/>
      <c r="BN12" s="44"/>
      <c r="BO12" s="44"/>
      <c r="BP12" s="44"/>
      <c r="BQ12" s="44"/>
      <c r="BR12" s="44"/>
      <c r="BS12" s="44"/>
      <c r="BT12" s="44"/>
      <c r="BU12" s="44"/>
      <c r="BV12" s="44"/>
      <c r="BW12" s="44"/>
      <c r="BX12" s="44"/>
      <c r="BY12" s="44"/>
      <c r="BZ12" s="4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5"/>
      <c r="BM13" s="45"/>
      <c r="BN13" s="45"/>
      <c r="BO13" s="45"/>
      <c r="BP13" s="45"/>
      <c r="BQ13" s="45"/>
      <c r="BR13" s="45"/>
      <c r="BS13" s="45"/>
      <c r="BT13" s="45"/>
      <c r="BU13" s="45"/>
      <c r="BV13" s="45"/>
      <c r="BW13" s="45"/>
      <c r="BX13" s="45"/>
      <c r="BY13" s="45"/>
      <c r="BZ13" s="45"/>
    </row>
    <row r="14" spans="1:78" ht="13.5" customHeight="1" x14ac:dyDescent="0.15">
      <c r="A14" s="2"/>
      <c r="B14" s="46" t="s">
        <v>24</v>
      </c>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8"/>
      <c r="BK14" s="2"/>
      <c r="BL14" s="30" t="s">
        <v>25</v>
      </c>
      <c r="BM14" s="31"/>
      <c r="BN14" s="31"/>
      <c r="BO14" s="31"/>
      <c r="BP14" s="31"/>
      <c r="BQ14" s="31"/>
      <c r="BR14" s="31"/>
      <c r="BS14" s="31"/>
      <c r="BT14" s="31"/>
      <c r="BU14" s="31"/>
      <c r="BV14" s="31"/>
      <c r="BW14" s="31"/>
      <c r="BX14" s="31"/>
      <c r="BY14" s="31"/>
      <c r="BZ14" s="32"/>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110</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111</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36" t="s">
        <v>27</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86"/>
      <c r="BM60" s="87"/>
      <c r="BN60" s="87"/>
      <c r="BO60" s="87"/>
      <c r="BP60" s="87"/>
      <c r="BQ60" s="87"/>
      <c r="BR60" s="87"/>
      <c r="BS60" s="87"/>
      <c r="BT60" s="87"/>
      <c r="BU60" s="87"/>
      <c r="BV60" s="87"/>
      <c r="BW60" s="87"/>
      <c r="BX60" s="87"/>
      <c r="BY60" s="87"/>
      <c r="BZ60" s="88"/>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9"/>
      <c r="BM67" s="90"/>
      <c r="BN67" s="90"/>
      <c r="BO67" s="90"/>
      <c r="BP67" s="90"/>
      <c r="BQ67" s="90"/>
      <c r="BR67" s="90"/>
      <c r="BS67" s="90"/>
      <c r="BT67" s="90"/>
      <c r="BU67" s="90"/>
      <c r="BV67" s="90"/>
      <c r="BW67" s="90"/>
      <c r="BX67" s="90"/>
      <c r="BY67" s="90"/>
      <c r="BZ67" s="9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9"/>
      <c r="BM68" s="90"/>
      <c r="BN68" s="90"/>
      <c r="BO68" s="90"/>
      <c r="BP68" s="90"/>
      <c r="BQ68" s="90"/>
      <c r="BR68" s="90"/>
      <c r="BS68" s="90"/>
      <c r="BT68" s="90"/>
      <c r="BU68" s="90"/>
      <c r="BV68" s="90"/>
      <c r="BW68" s="90"/>
      <c r="BX68" s="90"/>
      <c r="BY68" s="90"/>
      <c r="BZ68" s="9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9"/>
      <c r="BM69" s="90"/>
      <c r="BN69" s="90"/>
      <c r="BO69" s="90"/>
      <c r="BP69" s="90"/>
      <c r="BQ69" s="90"/>
      <c r="BR69" s="90"/>
      <c r="BS69" s="90"/>
      <c r="BT69" s="90"/>
      <c r="BU69" s="90"/>
      <c r="BV69" s="90"/>
      <c r="BW69" s="90"/>
      <c r="BX69" s="90"/>
      <c r="BY69" s="90"/>
      <c r="BZ69" s="9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9"/>
      <c r="BM70" s="90"/>
      <c r="BN70" s="90"/>
      <c r="BO70" s="90"/>
      <c r="BP70" s="90"/>
      <c r="BQ70" s="90"/>
      <c r="BR70" s="90"/>
      <c r="BS70" s="90"/>
      <c r="BT70" s="90"/>
      <c r="BU70" s="90"/>
      <c r="BV70" s="90"/>
      <c r="BW70" s="90"/>
      <c r="BX70" s="90"/>
      <c r="BY70" s="90"/>
      <c r="BZ70" s="9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9"/>
      <c r="BM71" s="90"/>
      <c r="BN71" s="90"/>
      <c r="BO71" s="90"/>
      <c r="BP71" s="90"/>
      <c r="BQ71" s="90"/>
      <c r="BR71" s="90"/>
      <c r="BS71" s="90"/>
      <c r="BT71" s="90"/>
      <c r="BU71" s="90"/>
      <c r="BV71" s="90"/>
      <c r="BW71" s="90"/>
      <c r="BX71" s="90"/>
      <c r="BY71" s="90"/>
      <c r="BZ71" s="9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9"/>
      <c r="BM72" s="90"/>
      <c r="BN72" s="90"/>
      <c r="BO72" s="90"/>
      <c r="BP72" s="90"/>
      <c r="BQ72" s="90"/>
      <c r="BR72" s="90"/>
      <c r="BS72" s="90"/>
      <c r="BT72" s="90"/>
      <c r="BU72" s="90"/>
      <c r="BV72" s="90"/>
      <c r="BW72" s="90"/>
      <c r="BX72" s="90"/>
      <c r="BY72" s="90"/>
      <c r="BZ72" s="9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9"/>
      <c r="BM73" s="90"/>
      <c r="BN73" s="90"/>
      <c r="BO73" s="90"/>
      <c r="BP73" s="90"/>
      <c r="BQ73" s="90"/>
      <c r="BR73" s="90"/>
      <c r="BS73" s="90"/>
      <c r="BT73" s="90"/>
      <c r="BU73" s="90"/>
      <c r="BV73" s="90"/>
      <c r="BW73" s="90"/>
      <c r="BX73" s="90"/>
      <c r="BY73" s="90"/>
      <c r="BZ73" s="9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9"/>
      <c r="BM74" s="90"/>
      <c r="BN74" s="90"/>
      <c r="BO74" s="90"/>
      <c r="BP74" s="90"/>
      <c r="BQ74" s="90"/>
      <c r="BR74" s="90"/>
      <c r="BS74" s="90"/>
      <c r="BT74" s="90"/>
      <c r="BU74" s="90"/>
      <c r="BV74" s="90"/>
      <c r="BW74" s="90"/>
      <c r="BX74" s="90"/>
      <c r="BY74" s="90"/>
      <c r="BZ74" s="9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9"/>
      <c r="BM75" s="90"/>
      <c r="BN75" s="90"/>
      <c r="BO75" s="90"/>
      <c r="BP75" s="90"/>
      <c r="BQ75" s="90"/>
      <c r="BR75" s="90"/>
      <c r="BS75" s="90"/>
      <c r="BT75" s="90"/>
      <c r="BU75" s="90"/>
      <c r="BV75" s="90"/>
      <c r="BW75" s="90"/>
      <c r="BX75" s="90"/>
      <c r="BY75" s="90"/>
      <c r="BZ75" s="9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9"/>
      <c r="BM76" s="90"/>
      <c r="BN76" s="90"/>
      <c r="BO76" s="90"/>
      <c r="BP76" s="90"/>
      <c r="BQ76" s="90"/>
      <c r="BR76" s="90"/>
      <c r="BS76" s="90"/>
      <c r="BT76" s="90"/>
      <c r="BU76" s="90"/>
      <c r="BV76" s="90"/>
      <c r="BW76" s="90"/>
      <c r="BX76" s="90"/>
      <c r="BY76" s="90"/>
      <c r="BZ76" s="9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9"/>
      <c r="BM77" s="90"/>
      <c r="BN77" s="90"/>
      <c r="BO77" s="90"/>
      <c r="BP77" s="90"/>
      <c r="BQ77" s="90"/>
      <c r="BR77" s="90"/>
      <c r="BS77" s="90"/>
      <c r="BT77" s="90"/>
      <c r="BU77" s="90"/>
      <c r="BV77" s="90"/>
      <c r="BW77" s="90"/>
      <c r="BX77" s="90"/>
      <c r="BY77" s="90"/>
      <c r="BZ77" s="9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9"/>
      <c r="BM78" s="90"/>
      <c r="BN78" s="90"/>
      <c r="BO78" s="90"/>
      <c r="BP78" s="90"/>
      <c r="BQ78" s="90"/>
      <c r="BR78" s="90"/>
      <c r="BS78" s="90"/>
      <c r="BT78" s="90"/>
      <c r="BU78" s="90"/>
      <c r="BV78" s="90"/>
      <c r="BW78" s="90"/>
      <c r="BX78" s="90"/>
      <c r="BY78" s="90"/>
      <c r="BZ78" s="9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9"/>
      <c r="BM79" s="90"/>
      <c r="BN79" s="90"/>
      <c r="BO79" s="90"/>
      <c r="BP79" s="90"/>
      <c r="BQ79" s="90"/>
      <c r="BR79" s="90"/>
      <c r="BS79" s="90"/>
      <c r="BT79" s="90"/>
      <c r="BU79" s="90"/>
      <c r="BV79" s="90"/>
      <c r="BW79" s="90"/>
      <c r="BX79" s="90"/>
      <c r="BY79" s="90"/>
      <c r="BZ79" s="9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9"/>
      <c r="BM80" s="90"/>
      <c r="BN80" s="90"/>
      <c r="BO80" s="90"/>
      <c r="BP80" s="90"/>
      <c r="BQ80" s="90"/>
      <c r="BR80" s="90"/>
      <c r="BS80" s="90"/>
      <c r="BT80" s="90"/>
      <c r="BU80" s="90"/>
      <c r="BV80" s="90"/>
      <c r="BW80" s="90"/>
      <c r="BX80" s="90"/>
      <c r="BY80" s="90"/>
      <c r="BZ80" s="9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9"/>
      <c r="BM81" s="90"/>
      <c r="BN81" s="90"/>
      <c r="BO81" s="90"/>
      <c r="BP81" s="90"/>
      <c r="BQ81" s="90"/>
      <c r="BR81" s="90"/>
      <c r="BS81" s="90"/>
      <c r="BT81" s="90"/>
      <c r="BU81" s="90"/>
      <c r="BV81" s="90"/>
      <c r="BW81" s="90"/>
      <c r="BX81" s="90"/>
      <c r="BY81" s="90"/>
      <c r="BZ81" s="9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2"/>
      <c r="BM82" s="93"/>
      <c r="BN82" s="93"/>
      <c r="BO82" s="93"/>
      <c r="BP82" s="93"/>
      <c r="BQ82" s="93"/>
      <c r="BR82" s="93"/>
      <c r="BS82" s="93"/>
      <c r="BT82" s="93"/>
      <c r="BU82" s="93"/>
      <c r="BV82" s="93"/>
      <c r="BW82" s="93"/>
      <c r="BX82" s="93"/>
      <c r="BY82" s="93"/>
      <c r="BZ82" s="9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8On1P/B78iksfiVm6qOuPtTYfAmC09tIKZnUS1xGAx1qTCWHyCkyasAJ9gW2AXxXQlVrMH/3icz8xvbMij9ObQ==" saltValue="1n/ajsi5++nZ6wsllcUPb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6" t="s">
        <v>50</v>
      </c>
      <c r="I3" s="77"/>
      <c r="J3" s="77"/>
      <c r="K3" s="77"/>
      <c r="L3" s="77"/>
      <c r="M3" s="77"/>
      <c r="N3" s="77"/>
      <c r="O3" s="77"/>
      <c r="P3" s="77"/>
      <c r="Q3" s="77"/>
      <c r="R3" s="77"/>
      <c r="S3" s="77"/>
      <c r="T3" s="77"/>
      <c r="U3" s="77"/>
      <c r="V3" s="77"/>
      <c r="W3" s="78"/>
      <c r="X3" s="82" t="s">
        <v>51</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52</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15" t="s">
        <v>53</v>
      </c>
      <c r="B4" s="17"/>
      <c r="C4" s="17"/>
      <c r="D4" s="17"/>
      <c r="E4" s="17"/>
      <c r="F4" s="17"/>
      <c r="G4" s="17"/>
      <c r="H4" s="79"/>
      <c r="I4" s="80"/>
      <c r="J4" s="80"/>
      <c r="K4" s="80"/>
      <c r="L4" s="80"/>
      <c r="M4" s="80"/>
      <c r="N4" s="80"/>
      <c r="O4" s="80"/>
      <c r="P4" s="80"/>
      <c r="Q4" s="80"/>
      <c r="R4" s="80"/>
      <c r="S4" s="80"/>
      <c r="T4" s="80"/>
      <c r="U4" s="80"/>
      <c r="V4" s="80"/>
      <c r="W4" s="81"/>
      <c r="X4" s="75" t="s">
        <v>54</v>
      </c>
      <c r="Y4" s="75"/>
      <c r="Z4" s="75"/>
      <c r="AA4" s="75"/>
      <c r="AB4" s="75"/>
      <c r="AC4" s="75"/>
      <c r="AD4" s="75"/>
      <c r="AE4" s="75"/>
      <c r="AF4" s="75"/>
      <c r="AG4" s="75"/>
      <c r="AH4" s="75"/>
      <c r="AI4" s="75" t="s">
        <v>55</v>
      </c>
      <c r="AJ4" s="75"/>
      <c r="AK4" s="75"/>
      <c r="AL4" s="75"/>
      <c r="AM4" s="75"/>
      <c r="AN4" s="75"/>
      <c r="AO4" s="75"/>
      <c r="AP4" s="75"/>
      <c r="AQ4" s="75"/>
      <c r="AR4" s="75"/>
      <c r="AS4" s="75"/>
      <c r="AT4" s="75" t="s">
        <v>56</v>
      </c>
      <c r="AU4" s="75"/>
      <c r="AV4" s="75"/>
      <c r="AW4" s="75"/>
      <c r="AX4" s="75"/>
      <c r="AY4" s="75"/>
      <c r="AZ4" s="75"/>
      <c r="BA4" s="75"/>
      <c r="BB4" s="75"/>
      <c r="BC4" s="75"/>
      <c r="BD4" s="75"/>
      <c r="BE4" s="75" t="s">
        <v>57</v>
      </c>
      <c r="BF4" s="75"/>
      <c r="BG4" s="75"/>
      <c r="BH4" s="75"/>
      <c r="BI4" s="75"/>
      <c r="BJ4" s="75"/>
      <c r="BK4" s="75"/>
      <c r="BL4" s="75"/>
      <c r="BM4" s="75"/>
      <c r="BN4" s="75"/>
      <c r="BO4" s="75"/>
      <c r="BP4" s="75" t="s">
        <v>58</v>
      </c>
      <c r="BQ4" s="75"/>
      <c r="BR4" s="75"/>
      <c r="BS4" s="75"/>
      <c r="BT4" s="75"/>
      <c r="BU4" s="75"/>
      <c r="BV4" s="75"/>
      <c r="BW4" s="75"/>
      <c r="BX4" s="75"/>
      <c r="BY4" s="75"/>
      <c r="BZ4" s="75"/>
      <c r="CA4" s="75" t="s">
        <v>59</v>
      </c>
      <c r="CB4" s="75"/>
      <c r="CC4" s="75"/>
      <c r="CD4" s="75"/>
      <c r="CE4" s="75"/>
      <c r="CF4" s="75"/>
      <c r="CG4" s="75"/>
      <c r="CH4" s="75"/>
      <c r="CI4" s="75"/>
      <c r="CJ4" s="75"/>
      <c r="CK4" s="75"/>
      <c r="CL4" s="75" t="s">
        <v>60</v>
      </c>
      <c r="CM4" s="75"/>
      <c r="CN4" s="75"/>
      <c r="CO4" s="75"/>
      <c r="CP4" s="75"/>
      <c r="CQ4" s="75"/>
      <c r="CR4" s="75"/>
      <c r="CS4" s="75"/>
      <c r="CT4" s="75"/>
      <c r="CU4" s="75"/>
      <c r="CV4" s="75"/>
      <c r="CW4" s="75" t="s">
        <v>61</v>
      </c>
      <c r="CX4" s="75"/>
      <c r="CY4" s="75"/>
      <c r="CZ4" s="75"/>
      <c r="DA4" s="75"/>
      <c r="DB4" s="75"/>
      <c r="DC4" s="75"/>
      <c r="DD4" s="75"/>
      <c r="DE4" s="75"/>
      <c r="DF4" s="75"/>
      <c r="DG4" s="75"/>
      <c r="DH4" s="75" t="s">
        <v>62</v>
      </c>
      <c r="DI4" s="75"/>
      <c r="DJ4" s="75"/>
      <c r="DK4" s="75"/>
      <c r="DL4" s="75"/>
      <c r="DM4" s="75"/>
      <c r="DN4" s="75"/>
      <c r="DO4" s="75"/>
      <c r="DP4" s="75"/>
      <c r="DQ4" s="75"/>
      <c r="DR4" s="75"/>
      <c r="DS4" s="75" t="s">
        <v>63</v>
      </c>
      <c r="DT4" s="75"/>
      <c r="DU4" s="75"/>
      <c r="DV4" s="75"/>
      <c r="DW4" s="75"/>
      <c r="DX4" s="75"/>
      <c r="DY4" s="75"/>
      <c r="DZ4" s="75"/>
      <c r="EA4" s="75"/>
      <c r="EB4" s="75"/>
      <c r="EC4" s="75"/>
      <c r="ED4" s="75" t="s">
        <v>64</v>
      </c>
      <c r="EE4" s="75"/>
      <c r="EF4" s="75"/>
      <c r="EG4" s="75"/>
      <c r="EH4" s="75"/>
      <c r="EI4" s="75"/>
      <c r="EJ4" s="75"/>
      <c r="EK4" s="75"/>
      <c r="EL4" s="75"/>
      <c r="EM4" s="75"/>
      <c r="EN4" s="7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442135</v>
      </c>
      <c r="D6" s="20">
        <f t="shared" si="3"/>
        <v>46</v>
      </c>
      <c r="E6" s="20">
        <f t="shared" si="3"/>
        <v>1</v>
      </c>
      <c r="F6" s="20">
        <f t="shared" si="3"/>
        <v>0</v>
      </c>
      <c r="G6" s="20">
        <f t="shared" si="3"/>
        <v>1</v>
      </c>
      <c r="H6" s="20" t="str">
        <f t="shared" si="3"/>
        <v>大分県　由布市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54.44</v>
      </c>
      <c r="P6" s="21">
        <f t="shared" si="3"/>
        <v>90.07</v>
      </c>
      <c r="Q6" s="21">
        <f t="shared" si="3"/>
        <v>3300</v>
      </c>
      <c r="R6" s="21">
        <f t="shared" si="3"/>
        <v>33580</v>
      </c>
      <c r="S6" s="21">
        <f t="shared" si="3"/>
        <v>319.32</v>
      </c>
      <c r="T6" s="21">
        <f t="shared" si="3"/>
        <v>105.16</v>
      </c>
      <c r="U6" s="21">
        <f t="shared" si="3"/>
        <v>30200</v>
      </c>
      <c r="V6" s="21">
        <f t="shared" si="3"/>
        <v>85.44</v>
      </c>
      <c r="W6" s="21">
        <f t="shared" si="3"/>
        <v>353.46</v>
      </c>
      <c r="X6" s="22">
        <f>IF(X7="",NA(),X7)</f>
        <v>104.4</v>
      </c>
      <c r="Y6" s="22">
        <f t="shared" ref="Y6:AG6" si="4">IF(Y7="",NA(),Y7)</f>
        <v>112.15</v>
      </c>
      <c r="Z6" s="22">
        <f t="shared" si="4"/>
        <v>109.79</v>
      </c>
      <c r="AA6" s="22">
        <f t="shared" si="4"/>
        <v>112.84</v>
      </c>
      <c r="AB6" s="22">
        <f t="shared" si="4"/>
        <v>109.84</v>
      </c>
      <c r="AC6" s="22">
        <f t="shared" si="4"/>
        <v>108.61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5.76</v>
      </c>
      <c r="AS6" s="21" t="str">
        <f>IF(AS7="","",IF(AS7="-","【-】","【"&amp;SUBSTITUTE(TEXT(AS7,"#,##0.00"),"-","△")&amp;"】"))</f>
        <v>【1.50】</v>
      </c>
      <c r="AT6" s="22">
        <f>IF(AT7="",NA(),AT7)</f>
        <v>138.66</v>
      </c>
      <c r="AU6" s="22">
        <f t="shared" ref="AU6:BC6" si="6">IF(AU7="",NA(),AU7)</f>
        <v>146.36000000000001</v>
      </c>
      <c r="AV6" s="22">
        <f t="shared" si="6"/>
        <v>151.19</v>
      </c>
      <c r="AW6" s="22">
        <f t="shared" si="6"/>
        <v>166.79</v>
      </c>
      <c r="AX6" s="22">
        <f t="shared" si="6"/>
        <v>170.48</v>
      </c>
      <c r="AY6" s="22">
        <f t="shared" si="6"/>
        <v>379.08</v>
      </c>
      <c r="AZ6" s="22">
        <f t="shared" si="6"/>
        <v>327.77</v>
      </c>
      <c r="BA6" s="22">
        <f t="shared" si="6"/>
        <v>338.02</v>
      </c>
      <c r="BB6" s="22">
        <f t="shared" si="6"/>
        <v>345.94</v>
      </c>
      <c r="BC6" s="22">
        <f t="shared" si="6"/>
        <v>329.7</v>
      </c>
      <c r="BD6" s="21" t="str">
        <f>IF(BD7="","",IF(BD7="-","【-】","【"&amp;SUBSTITUTE(TEXT(BD7,"#,##0.00"),"-","△")&amp;"】"))</f>
        <v>【243.36】</v>
      </c>
      <c r="BE6" s="22">
        <f>IF(BE7="",NA(),BE7)</f>
        <v>472.88</v>
      </c>
      <c r="BF6" s="22">
        <f t="shared" ref="BF6:BN6" si="7">IF(BF7="",NA(),BF7)</f>
        <v>734.55</v>
      </c>
      <c r="BG6" s="22">
        <f t="shared" si="7"/>
        <v>730.07</v>
      </c>
      <c r="BH6" s="22">
        <f t="shared" si="7"/>
        <v>667.62</v>
      </c>
      <c r="BI6" s="22">
        <f t="shared" si="7"/>
        <v>674.95</v>
      </c>
      <c r="BJ6" s="22">
        <f t="shared" si="7"/>
        <v>398.98</v>
      </c>
      <c r="BK6" s="22">
        <f t="shared" si="7"/>
        <v>397.1</v>
      </c>
      <c r="BL6" s="22">
        <f t="shared" si="7"/>
        <v>379.91</v>
      </c>
      <c r="BM6" s="22">
        <f t="shared" si="7"/>
        <v>386.61</v>
      </c>
      <c r="BN6" s="22">
        <f t="shared" si="7"/>
        <v>381.56</v>
      </c>
      <c r="BO6" s="21" t="str">
        <f>IF(BO7="","",IF(BO7="-","【-】","【"&amp;SUBSTITUTE(TEXT(BO7,"#,##0.00"),"-","△")&amp;"】"))</f>
        <v>【265.93】</v>
      </c>
      <c r="BP6" s="22">
        <f>IF(BP7="",NA(),BP7)</f>
        <v>89.93</v>
      </c>
      <c r="BQ6" s="22">
        <f t="shared" ref="BQ6:BY6" si="8">IF(BQ7="",NA(),BQ7)</f>
        <v>78.5</v>
      </c>
      <c r="BR6" s="22">
        <f t="shared" si="8"/>
        <v>76.290000000000006</v>
      </c>
      <c r="BS6" s="22">
        <f t="shared" si="8"/>
        <v>81.040000000000006</v>
      </c>
      <c r="BT6" s="22">
        <f t="shared" si="8"/>
        <v>80.55</v>
      </c>
      <c r="BU6" s="22">
        <f t="shared" si="8"/>
        <v>98.64</v>
      </c>
      <c r="BV6" s="22">
        <f t="shared" si="8"/>
        <v>95.79</v>
      </c>
      <c r="BW6" s="22">
        <f t="shared" si="8"/>
        <v>98.3</v>
      </c>
      <c r="BX6" s="22">
        <f t="shared" si="8"/>
        <v>93.82</v>
      </c>
      <c r="BY6" s="22">
        <f t="shared" si="8"/>
        <v>95.04</v>
      </c>
      <c r="BZ6" s="21" t="str">
        <f>IF(BZ7="","",IF(BZ7="-","【-】","【"&amp;SUBSTITUTE(TEXT(BZ7,"#,##0.00"),"-","△")&amp;"】"))</f>
        <v>【97.82】</v>
      </c>
      <c r="CA6" s="22">
        <f>IF(CA7="",NA(),CA7)</f>
        <v>148.37</v>
      </c>
      <c r="CB6" s="22">
        <f t="shared" ref="CB6:CJ6" si="9">IF(CB7="",NA(),CB7)</f>
        <v>176.89</v>
      </c>
      <c r="CC6" s="22">
        <f t="shared" si="9"/>
        <v>182.6</v>
      </c>
      <c r="CD6" s="22">
        <f t="shared" si="9"/>
        <v>170.53</v>
      </c>
      <c r="CE6" s="22">
        <f t="shared" si="9"/>
        <v>172.45</v>
      </c>
      <c r="CF6" s="22">
        <f t="shared" si="9"/>
        <v>178.92</v>
      </c>
      <c r="CG6" s="22">
        <f t="shared" si="9"/>
        <v>171.13</v>
      </c>
      <c r="CH6" s="22">
        <f t="shared" si="9"/>
        <v>173.7</v>
      </c>
      <c r="CI6" s="22">
        <f t="shared" si="9"/>
        <v>178.94</v>
      </c>
      <c r="CJ6" s="22">
        <f t="shared" si="9"/>
        <v>180.19</v>
      </c>
      <c r="CK6" s="21" t="str">
        <f>IF(CK7="","",IF(CK7="-","【-】","【"&amp;SUBSTITUTE(TEXT(CK7,"#,##0.00"),"-","△")&amp;"】"))</f>
        <v>【177.56】</v>
      </c>
      <c r="CL6" s="22">
        <f>IF(CL7="",NA(),CL7)</f>
        <v>66.62</v>
      </c>
      <c r="CM6" s="22">
        <f t="shared" ref="CM6:CU6" si="10">IF(CM7="",NA(),CM7)</f>
        <v>63.28</v>
      </c>
      <c r="CN6" s="22">
        <f t="shared" si="10"/>
        <v>63.74</v>
      </c>
      <c r="CO6" s="22">
        <f t="shared" si="10"/>
        <v>66.459999999999994</v>
      </c>
      <c r="CP6" s="22">
        <f t="shared" si="10"/>
        <v>62.44</v>
      </c>
      <c r="CQ6" s="22">
        <f t="shared" si="10"/>
        <v>55.14</v>
      </c>
      <c r="CR6" s="22">
        <f t="shared" si="10"/>
        <v>60.12</v>
      </c>
      <c r="CS6" s="22">
        <f t="shared" si="10"/>
        <v>60.34</v>
      </c>
      <c r="CT6" s="22">
        <f t="shared" si="10"/>
        <v>59.54</v>
      </c>
      <c r="CU6" s="22">
        <f t="shared" si="10"/>
        <v>59.26</v>
      </c>
      <c r="CV6" s="21" t="str">
        <f>IF(CV7="","",IF(CV7="-","【-】","【"&amp;SUBSTITUTE(TEXT(CV7,"#,##0.00"),"-","△")&amp;"】"))</f>
        <v>【59.81】</v>
      </c>
      <c r="CW6" s="22">
        <f>IF(CW7="",NA(),CW7)</f>
        <v>75.12</v>
      </c>
      <c r="CX6" s="22">
        <f t="shared" ref="CX6:DF6" si="11">IF(CX7="",NA(),CX7)</f>
        <v>71.52</v>
      </c>
      <c r="CY6" s="22">
        <f t="shared" si="11"/>
        <v>69.25</v>
      </c>
      <c r="CZ6" s="22">
        <f t="shared" si="11"/>
        <v>70.38</v>
      </c>
      <c r="DA6" s="22">
        <f t="shared" si="11"/>
        <v>71.72</v>
      </c>
      <c r="DB6" s="22">
        <f t="shared" si="11"/>
        <v>81.39</v>
      </c>
      <c r="DC6" s="22">
        <f t="shared" si="11"/>
        <v>84.24</v>
      </c>
      <c r="DD6" s="22">
        <f t="shared" si="11"/>
        <v>84.19</v>
      </c>
      <c r="DE6" s="22">
        <f t="shared" si="11"/>
        <v>83.93</v>
      </c>
      <c r="DF6" s="22">
        <f t="shared" si="11"/>
        <v>83.84</v>
      </c>
      <c r="DG6" s="21" t="str">
        <f>IF(DG7="","",IF(DG7="-","【-】","【"&amp;SUBSTITUTE(TEXT(DG7,"#,##0.00"),"-","△")&amp;"】"))</f>
        <v>【89.42】</v>
      </c>
      <c r="DH6" s="22">
        <f>IF(DH7="",NA(),DH7)</f>
        <v>57.39</v>
      </c>
      <c r="DI6" s="22">
        <f t="shared" ref="DI6:DQ6" si="12">IF(DI7="",NA(),DI7)</f>
        <v>44.68</v>
      </c>
      <c r="DJ6" s="22">
        <f t="shared" si="12"/>
        <v>46.67</v>
      </c>
      <c r="DK6" s="22">
        <f t="shared" si="12"/>
        <v>48.78</v>
      </c>
      <c r="DL6" s="22">
        <f t="shared" si="12"/>
        <v>49.7</v>
      </c>
      <c r="DM6" s="22">
        <f t="shared" si="12"/>
        <v>49.92</v>
      </c>
      <c r="DN6" s="22">
        <f t="shared" si="12"/>
        <v>48.83</v>
      </c>
      <c r="DO6" s="22">
        <f t="shared" si="12"/>
        <v>49.96</v>
      </c>
      <c r="DP6" s="22">
        <f t="shared" si="12"/>
        <v>50.82</v>
      </c>
      <c r="DQ6" s="22">
        <f t="shared" si="12"/>
        <v>51.82</v>
      </c>
      <c r="DR6" s="21" t="str">
        <f>IF(DR7="","",IF(DR7="-","【-】","【"&amp;SUBSTITUTE(TEXT(DR7,"#,##0.00"),"-","△")&amp;"】"))</f>
        <v>【52.02】</v>
      </c>
      <c r="DS6" s="22">
        <f>IF(DS7="",NA(),DS7)</f>
        <v>4.17</v>
      </c>
      <c r="DT6" s="22">
        <f t="shared" ref="DT6:EB6" si="13">IF(DT7="",NA(),DT7)</f>
        <v>15.43</v>
      </c>
      <c r="DU6" s="22">
        <f t="shared" si="13"/>
        <v>19.41</v>
      </c>
      <c r="DV6" s="22">
        <f t="shared" si="13"/>
        <v>19.420000000000002</v>
      </c>
      <c r="DW6" s="22">
        <f t="shared" si="13"/>
        <v>19.72</v>
      </c>
      <c r="DX6" s="22">
        <f t="shared" si="13"/>
        <v>16.88</v>
      </c>
      <c r="DY6" s="22">
        <f t="shared" si="13"/>
        <v>18.18</v>
      </c>
      <c r="DZ6" s="22">
        <f t="shared" si="13"/>
        <v>19.32</v>
      </c>
      <c r="EA6" s="22">
        <f t="shared" si="13"/>
        <v>21.16</v>
      </c>
      <c r="EB6" s="22">
        <f t="shared" si="13"/>
        <v>22.72</v>
      </c>
      <c r="EC6" s="21" t="str">
        <f>IF(EC7="","",IF(EC7="-","【-】","【"&amp;SUBSTITUTE(TEXT(EC7,"#,##0.00"),"-","△")&amp;"】"))</f>
        <v>【25.37】</v>
      </c>
      <c r="ED6" s="22">
        <f>IF(ED7="",NA(),ED7)</f>
        <v>0.19</v>
      </c>
      <c r="EE6" s="21">
        <f t="shared" ref="EE6:EM6" si="14">IF(EE7="",NA(),EE7)</f>
        <v>0</v>
      </c>
      <c r="EF6" s="22">
        <f t="shared" si="14"/>
        <v>0.16</v>
      </c>
      <c r="EG6" s="22">
        <f t="shared" si="14"/>
        <v>0.16</v>
      </c>
      <c r="EH6" s="22">
        <f t="shared" si="14"/>
        <v>0.42</v>
      </c>
      <c r="EI6" s="22">
        <f t="shared" si="14"/>
        <v>0.52</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442135</v>
      </c>
      <c r="D7" s="24">
        <v>46</v>
      </c>
      <c r="E7" s="24">
        <v>1</v>
      </c>
      <c r="F7" s="24">
        <v>0</v>
      </c>
      <c r="G7" s="24">
        <v>1</v>
      </c>
      <c r="H7" s="24" t="s">
        <v>93</v>
      </c>
      <c r="I7" s="24" t="s">
        <v>94</v>
      </c>
      <c r="J7" s="24" t="s">
        <v>95</v>
      </c>
      <c r="K7" s="24" t="s">
        <v>96</v>
      </c>
      <c r="L7" s="24" t="s">
        <v>97</v>
      </c>
      <c r="M7" s="24" t="s">
        <v>98</v>
      </c>
      <c r="N7" s="25" t="s">
        <v>99</v>
      </c>
      <c r="O7" s="25">
        <v>54.44</v>
      </c>
      <c r="P7" s="25">
        <v>90.07</v>
      </c>
      <c r="Q7" s="25">
        <v>3300</v>
      </c>
      <c r="R7" s="25">
        <v>33580</v>
      </c>
      <c r="S7" s="25">
        <v>319.32</v>
      </c>
      <c r="T7" s="25">
        <v>105.16</v>
      </c>
      <c r="U7" s="25">
        <v>30200</v>
      </c>
      <c r="V7" s="25">
        <v>85.44</v>
      </c>
      <c r="W7" s="25">
        <v>353.46</v>
      </c>
      <c r="X7" s="25">
        <v>104.4</v>
      </c>
      <c r="Y7" s="25">
        <v>112.15</v>
      </c>
      <c r="Z7" s="25">
        <v>109.79</v>
      </c>
      <c r="AA7" s="25">
        <v>112.84</v>
      </c>
      <c r="AB7" s="25">
        <v>109.84</v>
      </c>
      <c r="AC7" s="25">
        <v>108.61</v>
      </c>
      <c r="AD7" s="25">
        <v>108.83</v>
      </c>
      <c r="AE7" s="25">
        <v>109.23</v>
      </c>
      <c r="AF7" s="25">
        <v>108.04</v>
      </c>
      <c r="AG7" s="25">
        <v>107.49</v>
      </c>
      <c r="AH7" s="25">
        <v>108.24</v>
      </c>
      <c r="AI7" s="25">
        <v>0</v>
      </c>
      <c r="AJ7" s="25">
        <v>0</v>
      </c>
      <c r="AK7" s="25">
        <v>0</v>
      </c>
      <c r="AL7" s="25">
        <v>0</v>
      </c>
      <c r="AM7" s="25">
        <v>0</v>
      </c>
      <c r="AN7" s="25">
        <v>3.59</v>
      </c>
      <c r="AO7" s="25">
        <v>4.34</v>
      </c>
      <c r="AP7" s="25">
        <v>4.6900000000000004</v>
      </c>
      <c r="AQ7" s="25">
        <v>4.72</v>
      </c>
      <c r="AR7" s="25">
        <v>5.76</v>
      </c>
      <c r="AS7" s="25">
        <v>1.5</v>
      </c>
      <c r="AT7" s="25">
        <v>138.66</v>
      </c>
      <c r="AU7" s="25">
        <v>146.36000000000001</v>
      </c>
      <c r="AV7" s="25">
        <v>151.19</v>
      </c>
      <c r="AW7" s="25">
        <v>166.79</v>
      </c>
      <c r="AX7" s="25">
        <v>170.48</v>
      </c>
      <c r="AY7" s="25">
        <v>379.08</v>
      </c>
      <c r="AZ7" s="25">
        <v>327.77</v>
      </c>
      <c r="BA7" s="25">
        <v>338.02</v>
      </c>
      <c r="BB7" s="25">
        <v>345.94</v>
      </c>
      <c r="BC7" s="25">
        <v>329.7</v>
      </c>
      <c r="BD7" s="25">
        <v>243.36</v>
      </c>
      <c r="BE7" s="25">
        <v>472.88</v>
      </c>
      <c r="BF7" s="25">
        <v>734.55</v>
      </c>
      <c r="BG7" s="25">
        <v>730.07</v>
      </c>
      <c r="BH7" s="25">
        <v>667.62</v>
      </c>
      <c r="BI7" s="25">
        <v>674.95</v>
      </c>
      <c r="BJ7" s="25">
        <v>398.98</v>
      </c>
      <c r="BK7" s="25">
        <v>397.1</v>
      </c>
      <c r="BL7" s="25">
        <v>379.91</v>
      </c>
      <c r="BM7" s="25">
        <v>386.61</v>
      </c>
      <c r="BN7" s="25">
        <v>381.56</v>
      </c>
      <c r="BO7" s="25">
        <v>265.93</v>
      </c>
      <c r="BP7" s="25">
        <v>89.93</v>
      </c>
      <c r="BQ7" s="25">
        <v>78.5</v>
      </c>
      <c r="BR7" s="25">
        <v>76.290000000000006</v>
      </c>
      <c r="BS7" s="25">
        <v>81.040000000000006</v>
      </c>
      <c r="BT7" s="25">
        <v>80.55</v>
      </c>
      <c r="BU7" s="25">
        <v>98.64</v>
      </c>
      <c r="BV7" s="25">
        <v>95.79</v>
      </c>
      <c r="BW7" s="25">
        <v>98.3</v>
      </c>
      <c r="BX7" s="25">
        <v>93.82</v>
      </c>
      <c r="BY7" s="25">
        <v>95.04</v>
      </c>
      <c r="BZ7" s="25">
        <v>97.82</v>
      </c>
      <c r="CA7" s="25">
        <v>148.37</v>
      </c>
      <c r="CB7" s="25">
        <v>176.89</v>
      </c>
      <c r="CC7" s="25">
        <v>182.6</v>
      </c>
      <c r="CD7" s="25">
        <v>170.53</v>
      </c>
      <c r="CE7" s="25">
        <v>172.45</v>
      </c>
      <c r="CF7" s="25">
        <v>178.92</v>
      </c>
      <c r="CG7" s="25">
        <v>171.13</v>
      </c>
      <c r="CH7" s="25">
        <v>173.7</v>
      </c>
      <c r="CI7" s="25">
        <v>178.94</v>
      </c>
      <c r="CJ7" s="25">
        <v>180.19</v>
      </c>
      <c r="CK7" s="25">
        <v>177.56</v>
      </c>
      <c r="CL7" s="25">
        <v>66.62</v>
      </c>
      <c r="CM7" s="25">
        <v>63.28</v>
      </c>
      <c r="CN7" s="25">
        <v>63.74</v>
      </c>
      <c r="CO7" s="25">
        <v>66.459999999999994</v>
      </c>
      <c r="CP7" s="25">
        <v>62.44</v>
      </c>
      <c r="CQ7" s="25">
        <v>55.14</v>
      </c>
      <c r="CR7" s="25">
        <v>60.12</v>
      </c>
      <c r="CS7" s="25">
        <v>60.34</v>
      </c>
      <c r="CT7" s="25">
        <v>59.54</v>
      </c>
      <c r="CU7" s="25">
        <v>59.26</v>
      </c>
      <c r="CV7" s="25">
        <v>59.81</v>
      </c>
      <c r="CW7" s="25">
        <v>75.12</v>
      </c>
      <c r="CX7" s="25">
        <v>71.52</v>
      </c>
      <c r="CY7" s="25">
        <v>69.25</v>
      </c>
      <c r="CZ7" s="25">
        <v>70.38</v>
      </c>
      <c r="DA7" s="25">
        <v>71.72</v>
      </c>
      <c r="DB7" s="25">
        <v>81.39</v>
      </c>
      <c r="DC7" s="25">
        <v>84.24</v>
      </c>
      <c r="DD7" s="25">
        <v>84.19</v>
      </c>
      <c r="DE7" s="25">
        <v>83.93</v>
      </c>
      <c r="DF7" s="25">
        <v>83.84</v>
      </c>
      <c r="DG7" s="25">
        <v>89.42</v>
      </c>
      <c r="DH7" s="25">
        <v>57.39</v>
      </c>
      <c r="DI7" s="25">
        <v>44.68</v>
      </c>
      <c r="DJ7" s="25">
        <v>46.67</v>
      </c>
      <c r="DK7" s="25">
        <v>48.78</v>
      </c>
      <c r="DL7" s="25">
        <v>49.7</v>
      </c>
      <c r="DM7" s="25">
        <v>49.92</v>
      </c>
      <c r="DN7" s="25">
        <v>48.83</v>
      </c>
      <c r="DO7" s="25">
        <v>49.96</v>
      </c>
      <c r="DP7" s="25">
        <v>50.82</v>
      </c>
      <c r="DQ7" s="25">
        <v>51.82</v>
      </c>
      <c r="DR7" s="25">
        <v>52.02</v>
      </c>
      <c r="DS7" s="25">
        <v>4.17</v>
      </c>
      <c r="DT7" s="25">
        <v>15.43</v>
      </c>
      <c r="DU7" s="25">
        <v>19.41</v>
      </c>
      <c r="DV7" s="25">
        <v>19.420000000000002</v>
      </c>
      <c r="DW7" s="25">
        <v>19.72</v>
      </c>
      <c r="DX7" s="25">
        <v>16.88</v>
      </c>
      <c r="DY7" s="25">
        <v>18.18</v>
      </c>
      <c r="DZ7" s="25">
        <v>19.32</v>
      </c>
      <c r="EA7" s="25">
        <v>21.16</v>
      </c>
      <c r="EB7" s="25">
        <v>22.72</v>
      </c>
      <c r="EC7" s="25">
        <v>25.37</v>
      </c>
      <c r="ED7" s="25">
        <v>0.19</v>
      </c>
      <c r="EE7" s="25">
        <v>0</v>
      </c>
      <c r="EF7" s="25">
        <v>0.16</v>
      </c>
      <c r="EG7" s="25">
        <v>0.16</v>
      </c>
      <c r="EH7" s="25">
        <v>0.42</v>
      </c>
      <c r="EI7" s="25">
        <v>0.52</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2025-02-18T02:51:33Z</cp:lastPrinted>
  <dcterms:created xsi:type="dcterms:W3CDTF">2025-01-24T06:55:58Z</dcterms:created>
  <dcterms:modified xsi:type="dcterms:W3CDTF">2025-02-18T02:51:41Z</dcterms:modified>
  <cp:category/>
</cp:coreProperties>
</file>