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
    </mc:Choice>
  </mc:AlternateContent>
  <xr:revisionPtr revIDLastSave="0" documentId="13_ncr:1_{5DB5569D-1C60-4BFD-A971-6B5AEE98F15A}" xr6:coauthVersionLast="47" xr6:coauthVersionMax="47" xr10:uidLastSave="{00000000-0000-0000-0000-000000000000}"/>
  <workbookProtection workbookAlgorithmName="SHA-512" workbookHashValue="sZjf6bA0iDAwVTVrnODjin3mCvkrfPK3uKJFc9BMzl5A6W0WNhJ1k9qdGwO171/pdpAcGL0kW0uyOkFuLI7y2w==" workbookSaltValue="Y4ueXJpHBqsC1NgbBGGRq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AD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<sst xmlns="http://schemas.openxmlformats.org/spreadsheetml/2006/main" count="236" uniqueCount="120">
  <si>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</si>
  <si>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</si>
  <si>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</si>
  <si>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</si>
  <si>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</si>
  <si>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</si>
  <si>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</si>
  <si>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</si>
  <si>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</si>
  <si>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</si>
  <si>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</si>
  <si>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</si>
  <si>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</si>
  <si>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</si>
  <si>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</si>
  <si>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</si>
  <si>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</si>
  <si>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</si>
  <si>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</si>
  <si>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</si>
  <si>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</si>
  <si>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</si>
  <si>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</si>
  <si>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</si>
  <si>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</si>
  <si>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</si>
  <si>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</si>
  <si>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</si>
  <si>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</si>
  <si>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</si>
  <si>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</si>
  <si>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</si>
  <si>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</si>
  <si>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</si>
  <si>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</si>
  <si>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</si>
  <si>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</si>
  <si>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</si>
  <si>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</si>
  <si>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</si>
  <si>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</si>
  <si>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</si>
  <si>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</si>
  <si>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</si>
  <si>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</si>
  <si>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</si>
  <si>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</si>
  <si>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</si>
  <si>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</si>
  <si>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</si>
  <si>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</si>
  <si>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</si>
  <si>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</si>
  <si>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</si>
  <si>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</si>
  <si>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</si>
  <si>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</si>
  <si>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</si>
  <si>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</si>
  <si>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</si>
  <si>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</si>
  <si>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</si>
  <si>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</si>
  <si>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</si>
  <si>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</si>
  <si>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</si>
  <si>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</si>
  <si>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</si>
  <si>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</si>
  <si>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</si>
  <si>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</si>
  <si>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</si>
  <si>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</si>
  <si>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</si>
  <si>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</si>
  <si>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</si>
  <si>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</si>
  <si>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</si>
  <si>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</si>
  <si>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</si>
  <si>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</si>
  <si>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</si>
  <si>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</si>
  <si>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</si>
  <si>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</si>
  <si>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</si>
  <si>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</si>
  <si>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</si>
  <si>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</si>
  <si>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</si>
  <si>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</si>
  <si>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</si>
  <si>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</si>
  <si>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</si>
  <si>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</si>
  <si>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</si>
  <si>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</si>
  <si>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</si>
  <si>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</si>
  <si>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</si>
  <si>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</si>
  <si>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</si>
  <si>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</si>
  <si>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</si>
  <si>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</si>
  <si>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</si>
  <si>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</si>
  <si>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</si>
  <si>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</si>
  <si>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</si>
  <si>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</si>
  <si>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</si>
  <si>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</si>
  <si>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</si>
  <si>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</si>
  <si>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</si>
  <si>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</si>
  <si>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①『収益的収支比率』…使用料収入や一般会計からの繰入金等の総収益で、総費用に地方債償還金を加えた費用をどの程度賄えているかを表す指標。前年度と比較して増加したのは、新規加入金による収入件数が例年に比して多かったことが主な要因である</t>
    </r>
    <r>
      <rPr>
        <sz val="10"/>
        <rFont val="ＭＳ ゴシック"/>
        <family val="3"/>
        <charset val="128"/>
      </rPr>
      <t>。なお、値は</t>
    </r>
    <r>
      <rPr>
        <sz val="10"/>
        <color theme="1"/>
        <rFont val="ＭＳ ゴシック"/>
        <family val="3"/>
        <charset val="128"/>
      </rPr>
      <t>100％を下回っており、使用料収入の向上にむけた取組を強化する必要がある。
④『企業債残高対事業規模比率』…料金収入に対する企業債残高の割合であり、企業債残高の規模を表す指標。企業債の償還は全て一般会計から繰入して充てているため、0％となっている。
⑤『経費回収率』…使用料で回収すべき経費をどの程度使用料で賄えているかを表す。令和４年度と比較して値はほぼ横這いである。なお、値は100％を下回っており、他会計繰入により汚水処理費用を賄っている。最適整備構想を参考に施設の長寿命化と支出費用の減少を目指す必要がある。
⑥『汚水処理原価』…有収水量1㎥あたりの汚水処理に要した費用であり、汚水資本費・汚水維持管理費の両方を含めた汚水処理に係るコストを表す。前年度に比べ、施設の修繕に要する費用が増大しており、施設の改修を検討する必要がある。
⑦『施設利用率』…施設が一日に対応できる処理能力に対する一日平均水量の割合で施設の利用状況を判断する指標。接続人口の減少に伴い利用率の大幅な増加は見込まれないため、処理施設の統合を検討する必要がある。
⑧『水洗化率』…処理区域内人口のうち実際に水洗便所を設置して汚水処理している人口の割合を表す。新たな管渠整備予定はないため、施設接続が困難な場合は合併処理浄化槽の設置を求める。</t>
    </r>
    <rPh sb="67" eb="69">
      <t>ゼンネン</t>
    </rPh>
    <rPh sb="75" eb="77">
      <t>ゾウカ</t>
    </rPh>
    <rPh sb="82" eb="87">
      <t>シンキカニュウキン</t>
    </rPh>
    <rPh sb="90" eb="92">
      <t>シュウニュウ</t>
    </rPh>
    <rPh sb="92" eb="94">
      <t>ケンスウ</t>
    </rPh>
    <rPh sb="95" eb="97">
      <t>レイネン</t>
    </rPh>
    <rPh sb="98" eb="99">
      <t>ヒ</t>
    </rPh>
    <rPh sb="101" eb="102">
      <t>オオ</t>
    </rPh>
    <rPh sb="108" eb="109">
      <t>オモ</t>
    </rPh>
    <rPh sb="110" eb="112">
      <t>ヨウイン</t>
    </rPh>
    <rPh sb="119" eb="120">
      <t>アタイ</t>
    </rPh>
    <rPh sb="295" eb="296">
      <t>アタイ</t>
    </rPh>
    <rPh sb="299" eb="301">
      <t>ヨコバ</t>
    </rPh>
    <rPh sb="309" eb="310">
      <t>アタイ</t>
    </rPh>
    <rPh sb="461" eb="462">
      <t>ヨウ</t>
    </rPh>
    <rPh sb="464" eb="466">
      <t>ヒヨウ</t>
    </rPh>
    <rPh sb="467" eb="469">
      <t>ゾウダイ</t>
    </rPh>
    <rPh sb="544" eb="548">
      <t>セツゾクジンコウ</t>
    </rPh>
    <rPh sb="549" eb="551">
      <t>ゲンショウ</t>
    </rPh>
    <rPh sb="552" eb="553">
      <t>トモナ</t>
    </rPh>
    <rPh sb="558" eb="560">
      <t>オオハバ</t>
    </rPh>
    <phoneticPr fontId="4"/>
  </si>
  <si>
    <t>③『管渠改善率』・・・当該年度に更新した管渠延長の割合を表す指標。今後は耐用年数等を加味し、施設の長寿命化に向けた対応が必要となる。修繕計画や劣化状況の推移を分析し、計画的な修繕を検討していきたい。</t>
    <rPh sb="33" eb="35">
      <t>コンゴ</t>
    </rPh>
    <rPh sb="85" eb="86">
      <t>テキ</t>
    </rPh>
    <phoneticPr fontId="4"/>
  </si>
  <si>
    <t>処理施設維持管理費用及び施設修繕に係る費用が増加傾向であり、経営状況は依然赤字となっている。改善するための方針として、使用料収入の収納率増加、施設修繕費の削減を目指すこととなる。
　使用料収入については、過年度（滞納）分の収納率が低いため、滞納整理方法の見直しや他課との連携を要する。
　施設修繕費の削減については、施設機器の更新及び施設の大規模改修が必要となる。改修計画の見直しを行い、少しでも修繕費用を抑え、経営状況を改善することを目標としたい。</t>
    <rPh sb="12" eb="14">
      <t>シセツ</t>
    </rPh>
    <rPh sb="17" eb="18">
      <t>カカ</t>
    </rPh>
    <rPh sb="65" eb="68">
      <t>シュウノウリツ</t>
    </rPh>
    <rPh sb="106" eb="108">
      <t>タイノウ</t>
    </rPh>
    <rPh sb="115" eb="116">
      <t>ヒク</t>
    </rPh>
    <rPh sb="138" eb="139">
      <t>ヨウ</t>
    </rPh>
    <rPh sb="200" eb="202">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</si>
</sst>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1F-45D0-896A-B8EA8BBABD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c:ext xmlns:c16="http://schemas.microsoft.com/office/drawing/2014/chart" uri="{C3380CC4-5D6E-409C-BE32-E72D297353CC}">
              <c16:uniqueId val="{00000001-791F-45D0-896A-B8EA8BBABD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22.92</c:v>
                </c:pt>
                <c:pt idx="1">
                  <c:v>22.76</c:v>
                </c:pt>
                <c:pt idx="2">
                  <c:v>24.25</c:v>
                </c:pt>
                <c:pt idx="3">
                  <c:v>24.58</c:v>
                </c:pt>
                <c:pt idx="4">
                  <c:v>23.75</c:v>
                </c:pt>
              </c:numCache>
            </c:numRef>
          </c:val>
          <c:extLst>
            <c:ext xmlns:c16="http://schemas.microsoft.com/office/drawing/2014/chart" uri="{C3380CC4-5D6E-409C-BE32-E72D297353CC}">
              <c16:uniqueId val="{00000000-D998-45C8-A754-A4F99FA7ED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c:ext xmlns:c16="http://schemas.microsoft.com/office/drawing/2014/chart" uri="{C3380CC4-5D6E-409C-BE32-E72D297353CC}">
              <c16:uniqueId val="{00000001-D998-45C8-A754-A4F99FA7ED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84.25</c:v>
                </c:pt>
                <c:pt idx="1">
                  <c:v>84.29</c:v>
                </c:pt>
                <c:pt idx="2">
                  <c:v>84.98</c:v>
                </c:pt>
                <c:pt idx="3">
                  <c:v>86.1</c:v>
                </c:pt>
                <c:pt idx="4">
                  <c:v>86.04</c:v>
                </c:pt>
              </c:numCache>
            </c:numRef>
          </c:val>
          <c:extLst>
            <c:ext xmlns:c16="http://schemas.microsoft.com/office/drawing/2014/chart" uri="{C3380CC4-5D6E-409C-BE32-E72D297353CC}">
              <c16:uniqueId val="{00000000-3544-49DC-8719-1997857188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c:ext xmlns:c16="http://schemas.microsoft.com/office/drawing/2014/chart" uri="{C3380CC4-5D6E-409C-BE32-E72D297353CC}">
              <c16:uniqueId val="{00000001-3544-49DC-8719-1997857188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76.59</c:v>
                </c:pt>
                <c:pt idx="1">
                  <c:v>75.94</c:v>
                </c:pt>
                <c:pt idx="2">
                  <c:v>74.77</c:v>
                </c:pt>
                <c:pt idx="3">
                  <c:v>73.53</c:v>
                </c:pt>
                <c:pt idx="4">
                  <c:v>78.36</c:v>
                </c:pt>
              </c:numCache>
            </c:numRef>
          </c:val>
          <c:extLst>
            <c:ext xmlns:c16="http://schemas.microsoft.com/office/drawing/2014/chart" uri="{C3380CC4-5D6E-409C-BE32-E72D297353CC}">
              <c16:uniqueId val="{00000000-C5C1-4277-AE78-A080617BC8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1-4277-AE78-A080617BC8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CF-4B48-8F08-8E755F9B05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CF-4B48-8F08-8E755F9B05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72-4231-96F1-C51BCF0A97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72-4231-96F1-C51BCF0A97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62-4B6B-A8B0-8C4CCFDB16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62-4B6B-A8B0-8C4CCFDB16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77-4ADA-92AD-D4BFB06099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77-4ADA-92AD-D4BFB06099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13-48B7-955C-A7C500B854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c:ext xmlns:c16="http://schemas.microsoft.com/office/drawing/2014/chart" uri="{C3380CC4-5D6E-409C-BE32-E72D297353CC}">
              <c16:uniqueId val="{00000001-E813-48B7-955C-A7C500B854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58.46</c:v>
                </c:pt>
                <c:pt idx="1">
                  <c:v>60.78</c:v>
                </c:pt>
                <c:pt idx="2">
                  <c:v>58.38</c:v>
                </c:pt>
                <c:pt idx="3">
                  <c:v>55.66</c:v>
                </c:pt>
                <c:pt idx="4">
                  <c:v>55.04</c:v>
                </c:pt>
              </c:numCache>
            </c:numRef>
          </c:val>
          <c:extLst>
            <c:ext xmlns:c16="http://schemas.microsoft.com/office/drawing/2014/chart" uri="{C3380CC4-5D6E-409C-BE32-E72D297353CC}">
              <c16:uniqueId val="{00000000-D19F-4BF0-B726-CE3361D91C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c:ext xmlns:c16="http://schemas.microsoft.com/office/drawing/2014/chart" uri="{C3380CC4-5D6E-409C-BE32-E72D297353CC}">
              <c16:uniqueId val="{00000001-D19F-4BF0-B726-CE3361D91C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244.14</c:v>
                </c:pt>
                <c:pt idx="1">
                  <c:v>217.8</c:v>
                </c:pt>
                <c:pt idx="2">
                  <c:v>253.96</c:v>
                </c:pt>
                <c:pt idx="3">
                  <c:v>268.06</c:v>
                </c:pt>
                <c:pt idx="4">
                  <c:v>281.12</c:v>
                </c:pt>
              </c:numCache>
            </c:numRef>
          </c:val>
          <c:extLst>
            <c:ext xmlns:c16="http://schemas.microsoft.com/office/drawing/2014/chart" uri="{C3380CC4-5D6E-409C-BE32-E72D297353CC}">
              <c16:uniqueId val="{00000000-7B7B-491D-8C86-C22A138D69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c:ext xmlns:c16="http://schemas.microsoft.com/office/drawing/2014/chart" uri="{C3380CC4-5D6E-409C-BE32-E72D297353CC}">
              <c16:uniqueId val="{00000001-7B7B-491D-8C86-C22A138D69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大分県　由布市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33580</v>
      </c>
      <c r="AM8" s="54"/>
      <c r="AN8" s="54"/>
      <c r="AO8" s="54"/>
      <c r="AP8" s="54"/>
      <c r="AQ8" s="54"/>
      <c r="AR8" s="54"/>
      <c r="AS8" s="54"/>
      <c r="AT8" s="53">
        <f>データ!T6</f>
        <v>319.32</v>
      </c>
      <c r="AU8" s="53"/>
      <c r="AV8" s="53"/>
      <c r="AW8" s="53"/>
      <c r="AX8" s="53"/>
      <c r="AY8" s="53"/>
      <c r="AZ8" s="53"/>
      <c r="BA8" s="53"/>
      <c r="BB8" s="53">
        <f>データ!U6</f>
        <v>105.16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3.95</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1325</v>
      </c>
      <c r="AM10" s="54"/>
      <c r="AN10" s="54"/>
      <c r="AO10" s="54"/>
      <c r="AP10" s="54"/>
      <c r="AQ10" s="54"/>
      <c r="AR10" s="54"/>
      <c r="AS10" s="54"/>
      <c r="AT10" s="53">
        <f>データ!W6</f>
        <v>0.55000000000000004</v>
      </c>
      <c r="AU10" s="53"/>
      <c r="AV10" s="53"/>
      <c r="AW10" s="53"/>
      <c r="AX10" s="53"/>
      <c r="AY10" s="53"/>
      <c r="AZ10" s="53"/>
      <c r="BA10" s="53"/>
      <c r="BB10" s="53">
        <f>データ!X6</f>
        <v>2409.09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3Wk+qQAsplqSHMLOEVAXNFKmaPLnfV/OAe8ZVIM/w6FKlwk1hzC13qDxry512Ya5ux72+0L1SORrnLLN91HQbg==" saltValue="pn9f4+uYHIbLVFm4Tu/o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442135</v>
      </c>
      <c r="D6" s="19">
        <f t="shared" si="3"/>
        <v>47</v>
      </c>
      <c r="E6" s="19">
        <f t="shared" si="3"/>
        <v>17</v>
      </c>
      <c r="F6" s="19">
        <f t="shared" si="3"/>
        <v>5</v>
      </c>
      <c r="G6" s="19">
        <f t="shared" si="3"/>
        <v>0</v>
      </c>
      <c r="H6" s="19" t="str">
        <f t="shared" si="3"/>
        <v>大分県　由布市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3.95</v>
      </c>
      <c r="Q6" s="20">
        <f t="shared" si="3"/>
        <v>100</v>
      </c>
      <c r="R6" s="20">
        <f t="shared" si="3"/>
        <v>3850</v>
      </c>
      <c r="S6" s="20">
        <f t="shared" si="3"/>
        <v>33580</v>
      </c>
      <c r="T6" s="20">
        <f t="shared" si="3"/>
        <v>319.32</v>
      </c>
      <c r="U6" s="20">
        <f t="shared" si="3"/>
        <v>105.16</v>
      </c>
      <c r="V6" s="20">
        <f t="shared" si="3"/>
        <v>1325</v>
      </c>
      <c r="W6" s="20">
        <f t="shared" si="3"/>
        <v>0.55000000000000004</v>
      </c>
      <c r="X6" s="20">
        <f t="shared" si="3"/>
        <v>2409.09</v>
      </c>
      <c r="Y6" s="21">
        <f>IF(Y7="",NA(),Y7)</f>
        <v>76.59</v>
      </c>
      <c r="Z6" s="21">
        <f t="shared" ref="Z6:AH6" si="4">IF(Z7="",NA(),Z7)</f>
        <v>75.94</v>
      </c>
      <c r="AA6" s="21">
        <f t="shared" si="4"/>
        <v>74.77</v>
      </c>
      <c r="AB6" s="21">
        <f t="shared" si="4"/>
        <v>73.53</v>
      </c>
      <c r="AC6" s="21">
        <f t="shared" si="4"/>
        <v>78.36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778.81</v>
      </c>
      <c r="BN6" s="21">
        <f t="shared" si="7"/>
        <v>718.49</v>
      </c>
      <c r="BO6" s="21">
        <f t="shared" si="7"/>
        <v>743.31</v>
      </c>
      <c r="BP6" s="20" t="str">
        <f>IF(BP7="","",IF(BP7="-","【-】","【"&amp;SUBSTITUTE(TEXT(BP7,"#,##0.00"),"-","△")&amp;"】"))</f>
        <v>【785.10】</v>
      </c>
      <c r="BQ6" s="21">
        <f>IF(BQ7="",NA(),BQ7)</f>
        <v>58.46</v>
      </c>
      <c r="BR6" s="21">
        <f t="shared" ref="BR6:BZ6" si="8">IF(BR7="",NA(),BR7)</f>
        <v>60.78</v>
      </c>
      <c r="BS6" s="21">
        <f t="shared" si="8"/>
        <v>58.38</v>
      </c>
      <c r="BT6" s="21">
        <f t="shared" si="8"/>
        <v>55.66</v>
      </c>
      <c r="BU6" s="21">
        <f t="shared" si="8"/>
        <v>55.04</v>
      </c>
      <c r="BV6" s="21">
        <f t="shared" si="8"/>
        <v>57.31</v>
      </c>
      <c r="BW6" s="21">
        <f t="shared" si="8"/>
        <v>57.08</v>
      </c>
      <c r="BX6" s="21">
        <f t="shared" si="8"/>
        <v>67.23</v>
      </c>
      <c r="BY6" s="21">
        <f t="shared" si="8"/>
        <v>61.82</v>
      </c>
      <c r="BZ6" s="21">
        <f t="shared" si="8"/>
        <v>61.15</v>
      </c>
      <c r="CA6" s="20" t="str">
        <f>IF(CA7="","",IF(CA7="-","【-】","【"&amp;SUBSTITUTE(TEXT(CA7,"#,##0.00"),"-","△")&amp;"】"))</f>
        <v>【56.93】</v>
      </c>
      <c r="CB6" s="21">
        <f>IF(CB7="",NA(),CB7)</f>
        <v>244.14</v>
      </c>
      <c r="CC6" s="21">
        <f t="shared" ref="CC6:CK6" si="9">IF(CC7="",NA(),CC7)</f>
        <v>217.8</v>
      </c>
      <c r="CD6" s="21">
        <f t="shared" si="9"/>
        <v>253.96</v>
      </c>
      <c r="CE6" s="21">
        <f t="shared" si="9"/>
        <v>268.06</v>
      </c>
      <c r="CF6" s="21">
        <f t="shared" si="9"/>
        <v>281.12</v>
      </c>
      <c r="CG6" s="21">
        <f t="shared" si="9"/>
        <v>273.52</v>
      </c>
      <c r="CH6" s="21">
        <f t="shared" si="9"/>
        <v>274.99</v>
      </c>
      <c r="CI6" s="21">
        <f t="shared" si="9"/>
        <v>228.21</v>
      </c>
      <c r="CJ6" s="21">
        <f t="shared" si="9"/>
        <v>246.9</v>
      </c>
      <c r="CK6" s="21">
        <f t="shared" si="9"/>
        <v>250.43</v>
      </c>
      <c r="CL6" s="20" t="str">
        <f>IF(CL7="","",IF(CL7="-","【-】","【"&amp;SUBSTITUTE(TEXT(CL7,"#,##0.00"),"-","△")&amp;"】"))</f>
        <v>【271.15】</v>
      </c>
      <c r="CM6" s="21">
        <f>IF(CM7="",NA(),CM7)</f>
        <v>22.92</v>
      </c>
      <c r="CN6" s="21">
        <f t="shared" ref="CN6:CV6" si="10">IF(CN7="",NA(),CN7)</f>
        <v>22.76</v>
      </c>
      <c r="CO6" s="21">
        <f t="shared" si="10"/>
        <v>24.25</v>
      </c>
      <c r="CP6" s="21">
        <f t="shared" si="10"/>
        <v>24.58</v>
      </c>
      <c r="CQ6" s="21">
        <f t="shared" si="10"/>
        <v>23.75</v>
      </c>
      <c r="CR6" s="21">
        <f t="shared" si="10"/>
        <v>50.14</v>
      </c>
      <c r="CS6" s="21">
        <f t="shared" si="10"/>
        <v>54.83</v>
      </c>
      <c r="CT6" s="21">
        <f t="shared" si="10"/>
        <v>54.54</v>
      </c>
      <c r="CU6" s="21">
        <f t="shared" si="10"/>
        <v>52.9</v>
      </c>
      <c r="CV6" s="21">
        <f t="shared" si="10"/>
        <v>52.63</v>
      </c>
      <c r="CW6" s="20" t="str">
        <f>IF(CW7="","",IF(CW7="-","【-】","【"&amp;SUBSTITUTE(TEXT(CW7,"#,##0.00"),"-","△")&amp;"】"))</f>
        <v>【49.87】</v>
      </c>
      <c r="CX6" s="21">
        <f>IF(CX7="",NA(),CX7)</f>
        <v>84.25</v>
      </c>
      <c r="CY6" s="21">
        <f t="shared" ref="CY6:DG6" si="11">IF(CY7="",NA(),CY7)</f>
        <v>84.29</v>
      </c>
      <c r="CZ6" s="21">
        <f t="shared" si="11"/>
        <v>84.98</v>
      </c>
      <c r="DA6" s="21">
        <f t="shared" si="11"/>
        <v>86.1</v>
      </c>
      <c r="DB6" s="21">
        <f t="shared" si="11"/>
        <v>86.04</v>
      </c>
      <c r="DC6" s="21">
        <f t="shared" si="11"/>
        <v>84.98</v>
      </c>
      <c r="DD6" s="21">
        <f t="shared" si="11"/>
        <v>84.7</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5" s="22" customFormat="1" x14ac:dyDescent="0.15">
      <c r="A7" s="14"/>
      <c r="B7" s="23">
        <v>2023</v>
      </c>
      <c r="C7" s="23">
        <v>442135</v>
      </c>
      <c r="D7" s="23">
        <v>47</v>
      </c>
      <c r="E7" s="23">
        <v>17</v>
      </c>
      <c r="F7" s="23">
        <v>5</v>
      </c>
      <c r="G7" s="23">
        <v>0</v>
      </c>
      <c r="H7" s="23" t="s">
        <v>98</v>
      </c>
      <c r="I7" s="23" t="s">
        <v>99</v>
      </c>
      <c r="J7" s="23" t="s">
        <v>100</v>
      </c>
      <c r="K7" s="23" t="s">
        <v>101</v>
      </c>
      <c r="L7" s="23" t="s">
        <v>102</v>
      </c>
      <c r="M7" s="23" t="s">
        <v>103</v>
      </c>
      <c r="N7" s="24" t="s">
        <v>104</v>
      </c>
      <c r="O7" s="24" t="s">
        <v>105</v>
      </c>
      <c r="P7" s="24">
        <v>3.95</v>
      </c>
      <c r="Q7" s="24">
        <v>100</v>
      </c>
      <c r="R7" s="24">
        <v>3850</v>
      </c>
      <c r="S7" s="24">
        <v>33580</v>
      </c>
      <c r="T7" s="24">
        <v>319.32</v>
      </c>
      <c r="U7" s="24">
        <v>105.16</v>
      </c>
      <c r="V7" s="24">
        <v>1325</v>
      </c>
      <c r="W7" s="24">
        <v>0.55000000000000004</v>
      </c>
      <c r="X7" s="24">
        <v>2409.09</v>
      </c>
      <c r="Y7" s="24">
        <v>76.59</v>
      </c>
      <c r="Z7" s="24">
        <v>75.94</v>
      </c>
      <c r="AA7" s="24">
        <v>74.77</v>
      </c>
      <c r="AB7" s="24">
        <v>73.53</v>
      </c>
      <c r="AC7" s="24">
        <v>78.36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778.81</v>
      </c>
      <c r="BN7" s="24">
        <v>718.49</v>
      </c>
      <c r="BO7" s="24">
        <v>743.31</v>
      </c>
      <c r="BP7" s="24">
        <v>785.1</v>
      </c>
      <c r="BQ7" s="24">
        <v>58.46</v>
      </c>
      <c r="BR7" s="24">
        <v>60.78</v>
      </c>
      <c r="BS7" s="24">
        <v>58.38</v>
      </c>
      <c r="BT7" s="24">
        <v>55.66</v>
      </c>
      <c r="BU7" s="24">
        <v>55.04</v>
      </c>
      <c r="BV7" s="24">
        <v>57.31</v>
      </c>
      <c r="BW7" s="24">
        <v>57.08</v>
      </c>
      <c r="BX7" s="24">
        <v>67.23</v>
      </c>
      <c r="BY7" s="24">
        <v>61.82</v>
      </c>
      <c r="BZ7" s="24">
        <v>61.15</v>
      </c>
      <c r="CA7" s="24">
        <v>56.93</v>
      </c>
      <c r="CB7" s="24">
        <v>244.14</v>
      </c>
      <c r="CC7" s="24">
        <v>217.8</v>
      </c>
      <c r="CD7" s="24">
        <v>253.96</v>
      </c>
      <c r="CE7" s="24">
        <v>268.06</v>
      </c>
      <c r="CF7" s="24">
        <v>281.12</v>
      </c>
      <c r="CG7" s="24">
        <v>273.52</v>
      </c>
      <c r="CH7" s="24">
        <v>274.99</v>
      </c>
      <c r="CI7" s="24">
        <v>228.21</v>
      </c>
      <c r="CJ7" s="24">
        <v>246.9</v>
      </c>
      <c r="CK7" s="24">
        <v>250.43</v>
      </c>
      <c r="CL7" s="24">
        <v>271.14999999999998</v>
      </c>
      <c r="CM7" s="24">
        <v>22.92</v>
      </c>
      <c r="CN7" s="24">
        <v>22.76</v>
      </c>
      <c r="CO7" s="24">
        <v>24.25</v>
      </c>
      <c r="CP7" s="24">
        <v>24.58</v>
      </c>
      <c r="CQ7" s="24">
        <v>23.75</v>
      </c>
      <c r="CR7" s="24">
        <v>50.14</v>
      </c>
      <c r="CS7" s="24">
        <v>54.83</v>
      </c>
      <c r="CT7" s="24">
        <v>54.54</v>
      </c>
      <c r="CU7" s="24">
        <v>52.9</v>
      </c>
      <c r="CV7" s="24">
        <v>52.63</v>
      </c>
      <c r="CW7" s="24">
        <v>49.87</v>
      </c>
      <c r="CX7" s="24">
        <v>84.25</v>
      </c>
      <c r="CY7" s="24">
        <v>84.29</v>
      </c>
      <c r="CZ7" s="24">
        <v>84.98</v>
      </c>
      <c r="DA7" s="24">
        <v>86.1</v>
      </c>
      <c r="DB7" s="24">
        <v>86.04</v>
      </c>
      <c r="DC7" s="24">
        <v>84.98</v>
      </c>
      <c r="DD7" s="24">
        <v>84.7</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2025-01-24T07:36:58Z</dcterms:created>
  <dcterms:modified xsi:type="dcterms:W3CDTF">2025-02-19T02:54:13Z</dcterms:modified>
  <cp:category/>
</cp:coreProperties>
</file>