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4 国東市\"/>
    </mc:Choice>
  </mc:AlternateContent>
  <xr:revisionPtr revIDLastSave="0" documentId="13_ncr:1_{0D422444-DC8E-4376-ABB0-90CDEA8FD776}" xr6:coauthVersionLast="47" xr6:coauthVersionMax="47" xr10:uidLastSave="{00000000-0000-0000-0000-000000000000}"/>
  <workbookProtection workbookAlgorithmName="SHA-512" workbookHashValue="h3KXxFVf3Nk8SEW+eGG6BDSCv0NXPfEAIy1ljt4Qou7uZsaTyTwe4WVMFfMZzlf3zBQbvtseSG72/LX4TUNsNw==" workbookSaltValue="wgrelLt8GKOj1+SWHAmE+Q==" workbookSpinCount="100000" lockStructure="1"/>
  <bookViews>
    <workbookView xWindow="1290" yWindow="960" windowWidth="23925" windowHeight="140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LK80" i="4" s="1"/>
  <c r="FF7" i="5"/>
  <c r="KV80" i="4" s="1"/>
  <c r="FE7" i="5"/>
  <c r="KG80" i="4" s="1"/>
  <c r="FD7" i="5"/>
  <c r="FC7" i="5"/>
  <c r="LZ79" i="4" s="1"/>
  <c r="FB7" i="5"/>
  <c r="FA7" i="5"/>
  <c r="EZ7" i="5"/>
  <c r="KG79" i="4" s="1"/>
  <c r="EX7" i="5"/>
  <c r="EW7" i="5"/>
  <c r="EV7" i="5"/>
  <c r="EU7" i="5"/>
  <c r="ET7" i="5"/>
  <c r="ES7" i="5"/>
  <c r="JB79" i="4" s="1"/>
  <c r="ER7" i="5"/>
  <c r="IM79" i="4" s="1"/>
  <c r="EQ7" i="5"/>
  <c r="HX79" i="4" s="1"/>
  <c r="EP7" i="5"/>
  <c r="HI79" i="4" s="1"/>
  <c r="EO7" i="5"/>
  <c r="EM7" i="5"/>
  <c r="EL7" i="5"/>
  <c r="EK7" i="5"/>
  <c r="EK80" i="4" s="1"/>
  <c r="EJ7" i="5"/>
  <c r="DV80" i="4" s="1"/>
  <c r="EI7" i="5"/>
  <c r="EH7" i="5"/>
  <c r="EG7" i="5"/>
  <c r="EF7" i="5"/>
  <c r="EE7" i="5"/>
  <c r="ED7" i="5"/>
  <c r="EB7" i="5"/>
  <c r="BX80" i="4" s="1"/>
  <c r="EA7" i="5"/>
  <c r="DZ7" i="5"/>
  <c r="DY7" i="5"/>
  <c r="DX7" i="5"/>
  <c r="DW7" i="5"/>
  <c r="DV7" i="5"/>
  <c r="DU7" i="5"/>
  <c r="AT79" i="4" s="1"/>
  <c r="DT7" i="5"/>
  <c r="AE79" i="4" s="1"/>
  <c r="DS7" i="5"/>
  <c r="P79" i="4" s="1"/>
  <c r="DQ7" i="5"/>
  <c r="MN56" i="4" s="1"/>
  <c r="DP7" i="5"/>
  <c r="LY56" i="4" s="1"/>
  <c r="DO7" i="5"/>
  <c r="LJ56" i="4" s="1"/>
  <c r="DN7" i="5"/>
  <c r="DM7" i="5"/>
  <c r="DL7" i="5"/>
  <c r="MN55" i="4" s="1"/>
  <c r="DK7" i="5"/>
  <c r="LY55" i="4" s="1"/>
  <c r="DJ7" i="5"/>
  <c r="LJ55" i="4" s="1"/>
  <c r="DI7" i="5"/>
  <c r="DH7" i="5"/>
  <c r="KF55" i="4" s="1"/>
  <c r="DF7" i="5"/>
  <c r="DE7" i="5"/>
  <c r="DD7" i="5"/>
  <c r="DC7" i="5"/>
  <c r="HG56" i="4" s="1"/>
  <c r="DB7" i="5"/>
  <c r="GR56" i="4" s="1"/>
  <c r="DA7" i="5"/>
  <c r="CZ7" i="5"/>
  <c r="CY7" i="5"/>
  <c r="CX7" i="5"/>
  <c r="CW7" i="5"/>
  <c r="CU7" i="5"/>
  <c r="CT7" i="5"/>
  <c r="EW56" i="4" s="1"/>
  <c r="CS7" i="5"/>
  <c r="EH56" i="4" s="1"/>
  <c r="CR7" i="5"/>
  <c r="DS56" i="4" s="1"/>
  <c r="CQ7" i="5"/>
  <c r="DD56" i="4" s="1"/>
  <c r="CP7" i="5"/>
  <c r="CO7" i="5"/>
  <c r="CN7" i="5"/>
  <c r="CM7" i="5"/>
  <c r="CL7" i="5"/>
  <c r="CJ7" i="5"/>
  <c r="CI7" i="5"/>
  <c r="CH7" i="5"/>
  <c r="CG7" i="5"/>
  <c r="CF7" i="5"/>
  <c r="CE7" i="5"/>
  <c r="BX55" i="4" s="1"/>
  <c r="CD7" i="5"/>
  <c r="BI55" i="4" s="1"/>
  <c r="CC7" i="5"/>
  <c r="AT55" i="4" s="1"/>
  <c r="CB7" i="5"/>
  <c r="AE55" i="4" s="1"/>
  <c r="CA7" i="5"/>
  <c r="BY7" i="5"/>
  <c r="BX7" i="5"/>
  <c r="BW7" i="5"/>
  <c r="BV7" i="5"/>
  <c r="BU7" i="5"/>
  <c r="BT7" i="5"/>
  <c r="MN33" i="4" s="1"/>
  <c r="BS7" i="5"/>
  <c r="LY33" i="4" s="1"/>
  <c r="BR7" i="5"/>
  <c r="LJ33" i="4" s="1"/>
  <c r="BQ7" i="5"/>
  <c r="KU33" i="4" s="1"/>
  <c r="BP7" i="5"/>
  <c r="BN7" i="5"/>
  <c r="IZ34" i="4" s="1"/>
  <c r="BM7" i="5"/>
  <c r="BL7" i="5"/>
  <c r="BK7" i="5"/>
  <c r="BJ7" i="5"/>
  <c r="BI7" i="5"/>
  <c r="BH7" i="5"/>
  <c r="BG7" i="5"/>
  <c r="BF7" i="5"/>
  <c r="HG33" i="4" s="1"/>
  <c r="BE7" i="5"/>
  <c r="GR33" i="4" s="1"/>
  <c r="BC7" i="5"/>
  <c r="FL34" i="4" s="1"/>
  <c r="BB7" i="5"/>
  <c r="EW34" i="4" s="1"/>
  <c r="BA7" i="5"/>
  <c r="EH34" i="4" s="1"/>
  <c r="AZ7" i="5"/>
  <c r="AY7" i="5"/>
  <c r="AX7" i="5"/>
  <c r="AW7" i="5"/>
  <c r="AV7" i="5"/>
  <c r="AU7" i="5"/>
  <c r="AT7" i="5"/>
  <c r="AR7" i="5"/>
  <c r="AQ7" i="5"/>
  <c r="BI34" i="4" s="1"/>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ID8" i="4" s="1"/>
  <c r="Y6" i="5"/>
  <c r="FZ12" i="4" s="1"/>
  <c r="X6" i="5"/>
  <c r="EG12" i="4" s="1"/>
  <c r="W6" i="5"/>
  <c r="CN12" i="4" s="1"/>
  <c r="V6" i="5"/>
  <c r="AU12" i="4" s="1"/>
  <c r="U6" i="5"/>
  <c r="T6" i="5"/>
  <c r="S6" i="5"/>
  <c r="EG10" i="4" s="1"/>
  <c r="R6" i="5"/>
  <c r="Q6" i="5"/>
  <c r="P6" i="5"/>
  <c r="B10" i="4" s="1"/>
  <c r="O6" i="5"/>
  <c r="N6" i="5"/>
  <c r="EG8" i="4" s="1"/>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F90" i="4"/>
  <c r="E90" i="4"/>
  <c r="C90" i="4"/>
  <c r="B90" i="4"/>
  <c r="MO80" i="4"/>
  <c r="JB80" i="4"/>
  <c r="IM80" i="4"/>
  <c r="HX80" i="4"/>
  <c r="HI80" i="4"/>
  <c r="GT80" i="4"/>
  <c r="FO80" i="4"/>
  <c r="EZ80" i="4"/>
  <c r="DG80" i="4"/>
  <c r="BI80" i="4"/>
  <c r="AT80" i="4"/>
  <c r="AE80" i="4"/>
  <c r="P80" i="4"/>
  <c r="MO79" i="4"/>
  <c r="LK79" i="4"/>
  <c r="KV79" i="4"/>
  <c r="GT79" i="4"/>
  <c r="FO79" i="4"/>
  <c r="EZ79" i="4"/>
  <c r="EK79" i="4"/>
  <c r="DV79" i="4"/>
  <c r="DG79" i="4"/>
  <c r="BX79" i="4"/>
  <c r="BI79" i="4"/>
  <c r="KU56" i="4"/>
  <c r="KF56" i="4"/>
  <c r="IZ56" i="4"/>
  <c r="IK56" i="4"/>
  <c r="HV56" i="4"/>
  <c r="FL56" i="4"/>
  <c r="BX56" i="4"/>
  <c r="BI56" i="4"/>
  <c r="AT56" i="4"/>
  <c r="AE56" i="4"/>
  <c r="P56" i="4"/>
  <c r="KU55" i="4"/>
  <c r="IZ55" i="4"/>
  <c r="IK55" i="4"/>
  <c r="HV55" i="4"/>
  <c r="HG55" i="4"/>
  <c r="GR55" i="4"/>
  <c r="FL55" i="4"/>
  <c r="EW55" i="4"/>
  <c r="EH55" i="4"/>
  <c r="DS55" i="4"/>
  <c r="DD55" i="4"/>
  <c r="P55" i="4"/>
  <c r="MN34" i="4"/>
  <c r="LY34" i="4"/>
  <c r="LJ34" i="4"/>
  <c r="KU34" i="4"/>
  <c r="KF34" i="4"/>
  <c r="IK34" i="4"/>
  <c r="HV34" i="4"/>
  <c r="HG34" i="4"/>
  <c r="GR34" i="4"/>
  <c r="DS34" i="4"/>
  <c r="DD34" i="4"/>
  <c r="BX34" i="4"/>
  <c r="KF33" i="4"/>
  <c r="IZ33" i="4"/>
  <c r="IK33" i="4"/>
  <c r="HV33" i="4"/>
  <c r="FL33" i="4"/>
  <c r="EW33" i="4"/>
  <c r="EH33" i="4"/>
  <c r="DS33" i="4"/>
  <c r="DD33" i="4"/>
  <c r="BX33" i="4"/>
  <c r="BI33" i="4"/>
  <c r="AT33" i="4"/>
  <c r="AE33" i="4"/>
  <c r="P33" i="4"/>
  <c r="JW12" i="4"/>
  <c r="ID12" i="4"/>
  <c r="B12" i="4"/>
  <c r="JW10" i="4"/>
  <c r="ID10" i="4"/>
  <c r="FZ10" i="4"/>
  <c r="CN10" i="4"/>
  <c r="AU10" i="4"/>
  <c r="FZ8" i="4"/>
  <c r="BX32" i="4" l="1"/>
  <c r="FO78" i="4"/>
  <c r="FL54" i="4"/>
  <c r="FL32" i="4"/>
  <c r="MO78" i="4"/>
  <c r="MN54" i="4"/>
  <c r="MN32" i="4"/>
  <c r="JB78" i="4"/>
  <c r="IZ54" i="4"/>
  <c r="IZ32" i="4"/>
  <c r="BX78" i="4"/>
  <c r="BX54" i="4"/>
  <c r="C11" i="5"/>
  <c r="D11" i="5"/>
  <c r="E11" i="5"/>
  <c r="B11" i="5"/>
  <c r="DG78" i="4" l="1"/>
  <c r="DD54" i="4"/>
  <c r="DD32" i="4"/>
  <c r="KG78" i="4"/>
  <c r="KF54" i="4"/>
  <c r="KF32" i="4"/>
  <c r="GT78" i="4"/>
  <c r="GR54" i="4"/>
  <c r="GR32" i="4"/>
  <c r="P78" i="4"/>
  <c r="P54" i="4"/>
  <c r="P32" i="4"/>
  <c r="IM78" i="4"/>
  <c r="IK54" i="4"/>
  <c r="IK32" i="4"/>
  <c r="EZ78" i="4"/>
  <c r="EW54" i="4"/>
  <c r="EW32" i="4"/>
  <c r="BI78" i="4"/>
  <c r="BI54" i="4"/>
  <c r="BI32" i="4"/>
  <c r="LZ78" i="4"/>
  <c r="LY54" i="4"/>
  <c r="LY32" i="4"/>
  <c r="AT54" i="4"/>
  <c r="AT32" i="4"/>
  <c r="LK78" i="4"/>
  <c r="LJ54" i="4"/>
  <c r="LJ32" i="4"/>
  <c r="EK78" i="4"/>
  <c r="EH54" i="4"/>
  <c r="EH32" i="4"/>
  <c r="AT78" i="4"/>
  <c r="HX78" i="4"/>
  <c r="HV54" i="4"/>
  <c r="HV32" i="4"/>
  <c r="KU54" i="4"/>
  <c r="KU32" i="4"/>
  <c r="AE78" i="4"/>
  <c r="AE54" i="4"/>
  <c r="AE32" i="4"/>
  <c r="HI78" i="4"/>
  <c r="HG54" i="4"/>
  <c r="HG32" i="4"/>
  <c r="DV78" i="4"/>
  <c r="DS54" i="4"/>
  <c r="DS32" i="4"/>
  <c r="KV78" i="4"/>
</calcChain>
</file>

<file path=xl/sharedStrings.xml><?xml version="1.0" encoding="utf-8"?>
<sst xmlns="http://schemas.openxmlformats.org/spreadsheetml/2006/main" count="341" uniqueCount="183">
  <si>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</si>
  <si>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</si>
  <si>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</si>
  <si>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</si>
  <si>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</si>
  <si>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</si>
  <si>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</si>
  <si>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</si>
  <si>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</si>
  <si>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</si>
  <si>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</si>
  <si>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</si>
  <si>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</si>
  <si>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</si>
  <si>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</si>
  <si>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</si>
  <si>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</si>
  <si>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</si>
  <si>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</si>
  <si>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</si>
  <si>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</si>
  <si>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</si>
  <si>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</si>
  <si>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</si>
  <si>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</si>
  <si>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</si>
  <si>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</si>
  <si>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</si>
  <si>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</si>
  <si>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</si>
  <si>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</si>
  <si>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</si>
  <si>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</si>
  <si>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</si>
  <si>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</si>
  <si>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</si>
  <si>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</si>
  <si>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</si>
  <si>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</si>
  <si>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</si>
  <si>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</si>
  <si>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</si>
  <si>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</si>
  <si>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</si>
  <si>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</si>
  <si>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</si>
  <si>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</si>
  <si>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</si>
  <si>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</si>
  <si>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</si>
  <si>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</si>
  <si>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</si>
  <si>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</si>
  <si>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</si>
  <si>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</si>
  <si>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</si>
  <si>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</si>
  <si>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</si>
  <si>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</si>
  <si>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</si>
  <si>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</si>
  <si>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</si>
  <si>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</si>
  <si>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</si>
  <si>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</si>
  <si>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</si>
  <si>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</si>
  <si>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</si>
  <si>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</si>
  <si>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</si>
  <si>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</si>
  <si>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</si>
  <si>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</si>
  <si>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</si>
  <si>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</si>
  <si>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</si>
  <si>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</si>
  <si>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</si>
  <si>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</si>
  <si>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</si>
  <si>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</si>
  <si>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</si>
  <si>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</si>
  <si>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</si>
  <si>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</si>
  <si>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</si>
  <si>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</si>
  <si>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</si>
  <si>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</si>
  <si>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</si>
  <si>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</si>
  <si>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</si>
  <si>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</si>
  <si>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</si>
  <si>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</si>
  <si>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</si>
  <si>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</si>
  <si>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</si>
  <si>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</si>
  <si>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</si>
  <si>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</si>
  <si>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</si>
  <si>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</si>
  <si>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</si>
  <si>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</si>
  <si>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</si>
  <si>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</si>
  <si>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</si>
  <si>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</si>
  <si>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</si>
  <si>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</si>
  <si>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</si>
  <si>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</si>
  <si>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</si>
  <si>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</si>
  <si>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</si>
  <si>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</si>
  <si>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</si>
  <si>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</si>
  <si>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</si>
  <si>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</si>
  <si>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</si>
  <si>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</si>
  <si>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</si>
  <si>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</si>
  <si>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</si>
  <si>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</si>
  <si>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</si>
  <si>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</si>
  <si>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</si>
  <si>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</si>
  <si>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</si>
  <si>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</si>
  <si>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</si>
  <si>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</si>
  <si>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</si>
  <si>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</si>
  <si>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</si>
  <si>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</si>
  <si>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</si>
  <si>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</si>
  <si>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</si>
  <si>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</si>
  <si>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</si>
  <si>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</si>
  <si>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</si>
  <si>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</si>
  <si>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</si>
  <si>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</si>
  <si>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</si>
  <si>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</si>
  <si>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</si>
  <si>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</si>
  <si>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</si>
  <si>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</si>
  <si>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</si>
  <si>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</si>
  <si>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</si>
  <si>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</si>
  <si>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</si>
  <si>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</si>
  <si>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国東市</t>
  </si>
  <si>
    <t>国東市民病院</t>
  </si>
  <si>
    <t>条例全部</t>
  </si>
  <si>
    <t>病院事業</t>
  </si>
  <si>
    <t>一般病院</t>
  </si>
  <si>
    <t>100床以上～200床未満</t>
  </si>
  <si>
    <t>自治体職員</t>
  </si>
  <si>
    <t>直営</t>
  </si>
  <si>
    <t>対象</t>
  </si>
  <si>
    <t>ド 透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</si>
  <si>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</si>
  <si>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</si>
  <si>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</si>
  <si>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</si>
  <si>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</si>
  <si>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</si>
  <si>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</si>
  <si>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</si>
  <si>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①医療機関や介護施設等と密接に連携し、住民の安心を24時間365日守るための医療の提供
②二次救急医療を担い、小児医療、災害医療、感染症医療等、民間医療機関では提供できない不採算・特殊部門に関わる医療の提供
③国保直営診療施設として保健・福祉・介護分野の密接な地域連携の核となって、国東市における地域包括ケアシステムを構築する役割
④多種にわたる学生の地域医療実習の実施等を含む広域的な医師派遣の拠点としての機能</t>
    <phoneticPr fontId="5"/>
  </si>
  <si>
    <t>【有形固定資産減価償却比率】平成24年度に新病院建設後、未償却残高も多く、類似団体平均を下回っているものの、一部施設の老朽化が発生しており、綿密な修繕計画による備えが必要である。
【器械備品減価償却比率】類似団体の平均値を下回っているものの、医療機器の経年劣化、老朽化が一部で進んでいる。今後も医療機器の現状を適切に見極め、診療への影響を最小限にとどめ、併せて財務への影響も考慮の上、補助事業等を有効に活用しながら計画的に更新していく必要がある。
【1床当たり有形固定資産】類似団体平均を下回っており、適正水準である。物価の高騰等により経費が増大している。過大な投資により減価償却費として将来の支出の増大に繋がらないよう、投資の必要性や適正な規模等について十分に検討を行っていきたい。</t>
    <rPh sb="111" eb="113">
      <t>シタマワ</t>
    </rPh>
    <rPh sb="126" eb="128">
      <t>ケイネン</t>
    </rPh>
    <rPh sb="128" eb="130">
      <t>レッカ</t>
    </rPh>
    <rPh sb="259" eb="261">
      <t>ブッカ</t>
    </rPh>
    <rPh sb="262" eb="264">
      <t>コウトウ</t>
    </rPh>
    <rPh sb="264" eb="265">
      <t>トウ</t>
    </rPh>
    <rPh sb="268" eb="270">
      <t>ケイヒ</t>
    </rPh>
    <rPh sb="271" eb="273">
      <t>ゾウダイ</t>
    </rPh>
    <rPh sb="278" eb="280">
      <t>カダイ</t>
    </rPh>
    <rPh sb="281" eb="283">
      <t>トウシ</t>
    </rPh>
    <rPh sb="286" eb="291">
      <t>ゲンカショウキャクヒ</t>
    </rPh>
    <rPh sb="294" eb="296">
      <t>ショウライ</t>
    </rPh>
    <rPh sb="297" eb="299">
      <t>シシュツ</t>
    </rPh>
    <rPh sb="300" eb="302">
      <t>ゾウダイ</t>
    </rPh>
    <rPh sb="303" eb="304">
      <t>ツナ</t>
    </rPh>
    <rPh sb="311" eb="313">
      <t>トウシ</t>
    </rPh>
    <rPh sb="314" eb="317">
      <t>ヒツヨウセイ</t>
    </rPh>
    <rPh sb="318" eb="320">
      <t>テキセイ</t>
    </rPh>
    <rPh sb="321" eb="323">
      <t>キボ</t>
    </rPh>
    <rPh sb="323" eb="324">
      <t>トウ</t>
    </rPh>
    <rPh sb="328" eb="330">
      <t>ジュウブン</t>
    </rPh>
    <rPh sb="331" eb="333">
      <t>ケントウ</t>
    </rPh>
    <rPh sb="334" eb="335">
      <t>オコナ</t>
    </rPh>
    <phoneticPr fontId="5"/>
  </si>
  <si>
    <t>　令和5年度は前年まで続いたコロナ禍（令和2年度～4年度）の影響は大きく薄れ、通常診療体制への転換を迫られた一年間といえる。前年までの空床確保料は大幅に減額となり、経常収支は黒字となったものの、黒字幅は大きく縮小した。一方で厳しい環境にあった入院収益をはじめとした診療収入は大きく回復し、それに伴い医業収支も改善した。
収益については病床稼働率の改善、診療体制の充実等が相まって入院収益が大幅に増加した。また費用については各指標は改善しているものの、給与費、材料費、経費（主に委託料）ともに増加傾向にあり、費用に見合った収益の確保が求められる。
　固定資産の保有状況は類似病院との比較においては適正水準の範囲内であるものの、平成24年度の新病院稼働からの経過年数を考慮すれば、旧館の整備、医療機器の更新時期を迎えており、今後適切な対応が求められる。
　令和5年度はコロナに対する分類の見直しが行われたものの、診療上はコロナ禍と変わらない対応を求められた。そのような状況の下、今後は増大する費用の抑制への取組みが病院経営の最大の課題と捉える。
令和5年度4月に策定した「国東市民病院経営強化プラン」においては今後の病院のあるべき姿、経営方針、中長期計画を示したところである。令和6年度もひき続きプランの中で示した具体的な取組みを遂行し、将来にわたって安定的に事業を継続していけるよう、経営基盤強化と財政マネジメントの向上に努めていきたい。　</t>
    <rPh sb="1" eb="3">
      <t>レイワ</t>
    </rPh>
    <rPh sb="4" eb="6">
      <t>ネンド</t>
    </rPh>
    <rPh sb="7" eb="9">
      <t>ゼンネン</t>
    </rPh>
    <rPh sb="11" eb="12">
      <t>ツヅ</t>
    </rPh>
    <rPh sb="17" eb="18">
      <t>カ</t>
    </rPh>
    <rPh sb="19" eb="21">
      <t>レイワ</t>
    </rPh>
    <rPh sb="22" eb="24">
      <t>ネンド</t>
    </rPh>
    <rPh sb="26" eb="28">
      <t>ネンド</t>
    </rPh>
    <rPh sb="30" eb="32">
      <t>エイキョウ</t>
    </rPh>
    <rPh sb="33" eb="34">
      <t>オオ</t>
    </rPh>
    <rPh sb="36" eb="37">
      <t>ウス</t>
    </rPh>
    <rPh sb="39" eb="41">
      <t>ツウジョウ</t>
    </rPh>
    <rPh sb="41" eb="43">
      <t>シンリョウ</t>
    </rPh>
    <rPh sb="43" eb="45">
      <t>タイセイ</t>
    </rPh>
    <rPh sb="47" eb="49">
      <t>テンカン</t>
    </rPh>
    <rPh sb="50" eb="51">
      <t>セマ</t>
    </rPh>
    <rPh sb="54" eb="57">
      <t>イチネンカン</t>
    </rPh>
    <rPh sb="62" eb="64">
      <t>ゼンネン</t>
    </rPh>
    <rPh sb="67" eb="69">
      <t>クウショウ</t>
    </rPh>
    <rPh sb="69" eb="71">
      <t>カクホ</t>
    </rPh>
    <rPh sb="71" eb="72">
      <t>リョウ</t>
    </rPh>
    <rPh sb="73" eb="75">
      <t>オオハバ</t>
    </rPh>
    <rPh sb="76" eb="78">
      <t>ゲンガク</t>
    </rPh>
    <rPh sb="82" eb="84">
      <t>ケイジョウ</t>
    </rPh>
    <rPh sb="84" eb="86">
      <t>シュウシ</t>
    </rPh>
    <rPh sb="87" eb="89">
      <t>クロジ</t>
    </rPh>
    <rPh sb="97" eb="100">
      <t>クロジハバ</t>
    </rPh>
    <rPh sb="101" eb="102">
      <t>オオ</t>
    </rPh>
    <rPh sb="104" eb="106">
      <t>シュクショウ</t>
    </rPh>
    <rPh sb="109" eb="111">
      <t>イッポウ</t>
    </rPh>
    <rPh sb="112" eb="113">
      <t>キビ</t>
    </rPh>
    <rPh sb="115" eb="117">
      <t>カンキョウ</t>
    </rPh>
    <rPh sb="121" eb="123">
      <t>ニュウイン</t>
    </rPh>
    <rPh sb="123" eb="125">
      <t>シュウエキ</t>
    </rPh>
    <rPh sb="132" eb="134">
      <t>シンリョウ</t>
    </rPh>
    <rPh sb="134" eb="136">
      <t>シュウニュウ</t>
    </rPh>
    <rPh sb="137" eb="138">
      <t>オオ</t>
    </rPh>
    <rPh sb="140" eb="142">
      <t>カイフク</t>
    </rPh>
    <rPh sb="147" eb="148">
      <t>トモナ</t>
    </rPh>
    <rPh sb="149" eb="151">
      <t>イギョウ</t>
    </rPh>
    <rPh sb="151" eb="153">
      <t>シュウシ</t>
    </rPh>
    <rPh sb="154" eb="156">
      <t>カイゼン</t>
    </rPh>
    <rPh sb="160" eb="162">
      <t>シュウエキ</t>
    </rPh>
    <rPh sb="167" eb="169">
      <t>ビョウショウ</t>
    </rPh>
    <rPh sb="169" eb="172">
      <t>カドウリツ</t>
    </rPh>
    <rPh sb="173" eb="175">
      <t>カイゼン</t>
    </rPh>
    <rPh sb="176" eb="178">
      <t>シンリョウ</t>
    </rPh>
    <rPh sb="178" eb="180">
      <t>タイセイ</t>
    </rPh>
    <rPh sb="181" eb="183">
      <t>ジュウジツ</t>
    </rPh>
    <rPh sb="183" eb="184">
      <t>トウ</t>
    </rPh>
    <rPh sb="185" eb="186">
      <t>アイ</t>
    </rPh>
    <rPh sb="189" eb="191">
      <t>ニュウイン</t>
    </rPh>
    <rPh sb="191" eb="193">
      <t>シュウエキ</t>
    </rPh>
    <rPh sb="194" eb="196">
      <t>オオハバ</t>
    </rPh>
    <rPh sb="197" eb="199">
      <t>ゾウカ</t>
    </rPh>
    <rPh sb="204" eb="206">
      <t>ヒヨウ</t>
    </rPh>
    <rPh sb="211" eb="212">
      <t>カク</t>
    </rPh>
    <rPh sb="212" eb="214">
      <t>シヒョウ</t>
    </rPh>
    <rPh sb="215" eb="217">
      <t>カイゼン</t>
    </rPh>
    <rPh sb="225" eb="228">
      <t>キュウヨヒ</t>
    </rPh>
    <rPh sb="229" eb="232">
      <t>ザイリョウヒ</t>
    </rPh>
    <rPh sb="233" eb="235">
      <t>ケイヒ</t>
    </rPh>
    <rPh sb="236" eb="237">
      <t>オモ</t>
    </rPh>
    <rPh sb="238" eb="241">
      <t>イタクリョウ</t>
    </rPh>
    <rPh sb="245" eb="249">
      <t>ゾウカケイコウ</t>
    </rPh>
    <rPh sb="253" eb="255">
      <t>ヒヨウ</t>
    </rPh>
    <rPh sb="256" eb="258">
      <t>ミア</t>
    </rPh>
    <rPh sb="260" eb="262">
      <t>シュウエキ</t>
    </rPh>
    <rPh sb="263" eb="265">
      <t>カクホ</t>
    </rPh>
    <rPh sb="266" eb="267">
      <t>モト</t>
    </rPh>
    <rPh sb="376" eb="378">
      <t>レイワ</t>
    </rPh>
    <rPh sb="379" eb="381">
      <t>ネンド</t>
    </rPh>
    <rPh sb="386" eb="387">
      <t>タイ</t>
    </rPh>
    <rPh sb="389" eb="391">
      <t>ブンルイ</t>
    </rPh>
    <rPh sb="392" eb="394">
      <t>ミナオ</t>
    </rPh>
    <rPh sb="396" eb="397">
      <t>オコナ</t>
    </rPh>
    <rPh sb="404" eb="407">
      <t>シンリョウジョウ</t>
    </rPh>
    <rPh sb="411" eb="412">
      <t>カ</t>
    </rPh>
    <rPh sb="413" eb="414">
      <t>カ</t>
    </rPh>
    <rPh sb="418" eb="420">
      <t>タイオウ</t>
    </rPh>
    <rPh sb="421" eb="422">
      <t>モト</t>
    </rPh>
    <rPh sb="432" eb="434">
      <t>ジョウキョウ</t>
    </rPh>
    <rPh sb="435" eb="436">
      <t>シタ</t>
    </rPh>
    <rPh sb="437" eb="439">
      <t>コンゴ</t>
    </rPh>
    <rPh sb="440" eb="442">
      <t>ゾウダイ</t>
    </rPh>
    <rPh sb="444" eb="446">
      <t>ヒヨウ</t>
    </rPh>
    <rPh sb="447" eb="449">
      <t>ヨクセイ</t>
    </rPh>
    <rPh sb="451" eb="453">
      <t>トリクミ</t>
    </rPh>
    <rPh sb="455" eb="459">
      <t>ビョウインケイエイ</t>
    </rPh>
    <rPh sb="460" eb="462">
      <t>サイダイ</t>
    </rPh>
    <rPh sb="463" eb="465">
      <t>カダイ</t>
    </rPh>
    <rPh sb="466" eb="467">
      <t>トラ</t>
    </rPh>
    <rPh sb="536" eb="538">
      <t>レイワ</t>
    </rPh>
    <rPh sb="539" eb="541">
      <t>ネンド</t>
    </rPh>
    <rPh sb="544" eb="545">
      <t>ツヅ</t>
    </rPh>
    <rPh sb="563" eb="565">
      <t>スイコウ</t>
    </rPh>
    <phoneticPr fontId="5"/>
  </si>
  <si>
    <t>【経常収支比率】【医業収支比率】前年に続き類似団体の平均値を上回る。経常収支はかろうじて黒字となったが、前年より悪化した。令和2年度から続いた空床確保料は大幅に縮小し、一転して厳しい経営状況となった。一方、医業収支比率は前年より改善した。これは入院収益をはじめとした診療収入の持ち直しが大きい。
【病床利用率】類似団体の平均値を上回り、前年より改善した。しかし依然としてコロナ前にはほど遠く厳しい状況といえる。
【1人1日当たり収益】令和2年度よりDPCが適用されたこと、さらには整形外科の常勤化等、診療体制の充実もあり、前年に続き入院診療単価は上昇した。一方、外来診療単価は前年並みで安定している。
【職員給与費対医業収益比率】類似団体の平均値を下回る。職員の補充等により給与費は増加したものの、診療収入が回復したことにより、前年より改善した。一部業務を民間に委託しているため、実質的には人件費と呼べるものが委託費として計上されていることには留意が必要である。
【材料費対医業収益比率】類似団体より低位であり、適正水準の範囲である。整形外科の常勤化に伴う手術件数の増加等もあり、悪化傾向にあったが、診療収入がそれを上回って回復したため、改善している。</t>
    <rPh sb="77" eb="79">
      <t>オオハバ</t>
    </rPh>
    <rPh sb="80" eb="82">
      <t>シュクショウ</t>
    </rPh>
    <rPh sb="84" eb="86">
      <t>イッテン</t>
    </rPh>
    <rPh sb="88" eb="89">
      <t>キビ</t>
    </rPh>
    <rPh sb="91" eb="93">
      <t>ケイエイ</t>
    </rPh>
    <rPh sb="93" eb="95">
      <t>ジョウキョウ</t>
    </rPh>
    <rPh sb="122" eb="124">
      <t>ニュウイン</t>
    </rPh>
    <rPh sb="124" eb="126">
      <t>シュウエキ</t>
    </rPh>
    <rPh sb="138" eb="139">
      <t>モ</t>
    </rPh>
    <rPh sb="140" eb="141">
      <t>ナオ</t>
    </rPh>
    <rPh sb="240" eb="244">
      <t>セイケイゲカ</t>
    </rPh>
    <rPh sb="245" eb="248">
      <t>ジョウキンカ</t>
    </rPh>
    <rPh sb="248" eb="249">
      <t>トウ</t>
    </rPh>
    <rPh sb="250" eb="252">
      <t>シンリョウ</t>
    </rPh>
    <rPh sb="252" eb="254">
      <t>タイセイ</t>
    </rPh>
    <rPh sb="255" eb="257">
      <t>ジュウジツ</t>
    </rPh>
    <rPh sb="324" eb="326">
      <t>シタマワ</t>
    </rPh>
    <rPh sb="328" eb="330">
      <t>ショクイン</t>
    </rPh>
    <rPh sb="331" eb="333">
      <t>ホジュウ</t>
    </rPh>
    <rPh sb="333" eb="334">
      <t>トウ</t>
    </rPh>
    <rPh sb="341" eb="343">
      <t>ゾウカ</t>
    </rPh>
    <rPh sb="490" eb="492">
      <t>アッカ</t>
    </rPh>
    <rPh sb="492" eb="494">
      <t>ケイコウ</t>
    </rPh>
    <rPh sb="500" eb="502">
      <t>シンリョウ</t>
    </rPh>
    <rPh sb="502" eb="504">
      <t>シュウニュウ</t>
    </rPh>
    <rPh sb="508" eb="510">
      <t>ウワマワ</t>
    </rPh>
    <rPh sb="512" eb="514">
      <t>カイフク</t>
    </rPh>
    <rPh sb="519" eb="52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</si>
</sst>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84.1</c:v>
                </c:pt>
                <c:pt idx="1">
                  <c:v>79.099999999999994</c:v>
                </c:pt>
                <c:pt idx="2">
                  <c:v>69</c:v>
                </c:pt>
                <c:pt idx="3">
                  <c:v>74.900000000000006</c:v>
                </c:pt>
                <c:pt idx="4">
                  <c:v>79.8</c:v>
                </c:pt>
              </c:numCache>
            </c:numRef>
          </c:val>
          <c:extLst>
            <c:ext xmlns:c16="http://schemas.microsoft.com/office/drawing/2014/chart" uri="{C3380CC4-5D6E-409C-BE32-E72D297353CC}">
              <c16:uniqueId val="{00000000-D3E1-4FF8-B3CB-75B7138E7F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64.7</c:v>
                </c:pt>
              </c:numCache>
            </c:numRef>
          </c:val>
          <c:smooth val="0"/>
          <c:extLst>
            <c:ext xmlns:c16="http://schemas.microsoft.com/office/drawing/2014/chart" uri="{C3380CC4-5D6E-409C-BE32-E72D297353CC}">
              <c16:uniqueId val="{00000001-D3E1-4FF8-B3CB-75B7138E7F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90.9</c:v>
                </c:pt>
                <c:pt idx="1">
                  <c:v>86.7</c:v>
                </c:pt>
                <c:pt idx="2">
                  <c:v>82.7</c:v>
                </c:pt>
                <c:pt idx="3">
                  <c:v>85</c:v>
                </c:pt>
                <c:pt idx="4">
                  <c:v>88.5</c:v>
                </c:pt>
              </c:numCache>
            </c:numRef>
          </c:val>
          <c:extLst>
            <c:ext xmlns:c16="http://schemas.microsoft.com/office/drawing/2014/chart" uri="{C3380CC4-5D6E-409C-BE32-E72D297353CC}">
              <c16:uniqueId val="{00000000-C349-48AF-B0AA-64BA27C30E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77.5</c:v>
                </c:pt>
              </c:numCache>
            </c:numRef>
          </c:val>
          <c:smooth val="0"/>
          <c:extLst>
            <c:ext xmlns:c16="http://schemas.microsoft.com/office/drawing/2014/chart" uri="{C3380CC4-5D6E-409C-BE32-E72D297353CC}">
              <c16:uniqueId val="{00000001-C349-48AF-B0AA-64BA27C30E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93.1</c:v>
                </c:pt>
                <c:pt idx="1">
                  <c:v>88.8</c:v>
                </c:pt>
                <c:pt idx="2">
                  <c:v>84.5</c:v>
                </c:pt>
                <c:pt idx="3">
                  <c:v>86.7</c:v>
                </c:pt>
                <c:pt idx="4">
                  <c:v>90</c:v>
                </c:pt>
              </c:numCache>
            </c:numRef>
          </c:val>
          <c:extLst>
            <c:ext xmlns:c16="http://schemas.microsoft.com/office/drawing/2014/chart" uri="{C3380CC4-5D6E-409C-BE32-E72D297353CC}">
              <c16:uniqueId val="{00000000-324A-4ABE-BA4D-C6EF624C87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c:v>
                </c:pt>
              </c:numCache>
            </c:numRef>
          </c:val>
          <c:smooth val="0"/>
          <c:extLst>
            <c:ext xmlns:c16="http://schemas.microsoft.com/office/drawing/2014/chart" uri="{C3380CC4-5D6E-409C-BE32-E72D297353CC}">
              <c16:uniqueId val="{00000001-324A-4ABE-BA4D-C6EF624C87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99.8</c:v>
                </c:pt>
                <c:pt idx="1">
                  <c:v>112</c:v>
                </c:pt>
                <c:pt idx="2">
                  <c:v>125.1</c:v>
                </c:pt>
                <c:pt idx="3">
                  <c:v>114</c:v>
                </c:pt>
                <c:pt idx="4">
                  <c:v>101</c:v>
                </c:pt>
              </c:numCache>
            </c:numRef>
          </c:val>
          <c:extLst>
            <c:ext xmlns:c16="http://schemas.microsoft.com/office/drawing/2014/chart" uri="{C3380CC4-5D6E-409C-BE32-E72D297353CC}">
              <c16:uniqueId val="{00000000-BCA7-4BFC-AC9A-71E5AC4FF0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96.3</c:v>
                </c:pt>
              </c:numCache>
            </c:numRef>
          </c:val>
          <c:smooth val="0"/>
          <c:extLst>
            <c:ext xmlns:c16="http://schemas.microsoft.com/office/drawing/2014/chart" uri="{C3380CC4-5D6E-409C-BE32-E72D297353CC}">
              <c16:uniqueId val="{00000001-BCA7-4BFC-AC9A-71E5AC4FF0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38.700000000000003</c:v>
                </c:pt>
                <c:pt idx="1">
                  <c:v>40.299999999999997</c:v>
                </c:pt>
                <c:pt idx="2">
                  <c:v>41</c:v>
                </c:pt>
                <c:pt idx="3">
                  <c:v>42.9</c:v>
                </c:pt>
                <c:pt idx="4">
                  <c:v>44.1</c:v>
                </c:pt>
              </c:numCache>
            </c:numRef>
          </c:val>
          <c:extLst>
            <c:ext xmlns:c16="http://schemas.microsoft.com/office/drawing/2014/chart" uri="{C3380CC4-5D6E-409C-BE32-E72D297353CC}">
              <c16:uniqueId val="{00000000-6E6E-444A-87C5-05C6F6D7518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59.1</c:v>
                </c:pt>
              </c:numCache>
            </c:numRef>
          </c:val>
          <c:smooth val="0"/>
          <c:extLst>
            <c:ext xmlns:c16="http://schemas.microsoft.com/office/drawing/2014/chart" uri="{C3380CC4-5D6E-409C-BE32-E72D297353CC}">
              <c16:uniqueId val="{00000001-6E6E-444A-87C5-05C6F6D7518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79.599999999999994</c:v>
                </c:pt>
                <c:pt idx="1">
                  <c:v>78.3</c:v>
                </c:pt>
                <c:pt idx="2">
                  <c:v>73.400000000000006</c:v>
                </c:pt>
                <c:pt idx="3">
                  <c:v>73</c:v>
                </c:pt>
                <c:pt idx="4">
                  <c:v>71.400000000000006</c:v>
                </c:pt>
              </c:numCache>
            </c:numRef>
          </c:val>
          <c:extLst>
            <c:ext xmlns:c16="http://schemas.microsoft.com/office/drawing/2014/chart" uri="{C3380CC4-5D6E-409C-BE32-E72D297353CC}">
              <c16:uniqueId val="{00000000-47B4-4E7A-B333-0B91D98930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72.2</c:v>
                </c:pt>
              </c:numCache>
            </c:numRef>
          </c:val>
          <c:smooth val="0"/>
          <c:extLst>
            <c:ext xmlns:c16="http://schemas.microsoft.com/office/drawing/2014/chart" uri="{C3380CC4-5D6E-409C-BE32-E72D297353CC}">
              <c16:uniqueId val="{00000001-47B4-4E7A-B333-0B91D98930E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33405399</c:v>
                </c:pt>
                <c:pt idx="1">
                  <c:v>33524346</c:v>
                </c:pt>
                <c:pt idx="2">
                  <c:v>33493019</c:v>
                </c:pt>
                <c:pt idx="3">
                  <c:v>33832625</c:v>
                </c:pt>
                <c:pt idx="4">
                  <c:v>35196171</c:v>
                </c:pt>
              </c:numCache>
            </c:numRef>
          </c:val>
          <c:extLst>
            <c:ext xmlns:c16="http://schemas.microsoft.com/office/drawing/2014/chart" uri="{C3380CC4-5D6E-409C-BE32-E72D297353CC}">
              <c16:uniqueId val="{00000000-6ED7-4186-B573-3C562D9D3D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45484013</c:v>
                </c:pt>
              </c:numCache>
            </c:numRef>
          </c:val>
          <c:smooth val="0"/>
          <c:extLst>
            <c:ext xmlns:c16="http://schemas.microsoft.com/office/drawing/2014/chart" uri="{C3380CC4-5D6E-409C-BE32-E72D297353CC}">
              <c16:uniqueId val="{00000001-6ED7-4186-B573-3C562D9D3D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12.4</c:v>
                </c:pt>
                <c:pt idx="1">
                  <c:v>12.5</c:v>
                </c:pt>
                <c:pt idx="2">
                  <c:v>13.1</c:v>
                </c:pt>
                <c:pt idx="3">
                  <c:v>15.3</c:v>
                </c:pt>
                <c:pt idx="4">
                  <c:v>14.4</c:v>
                </c:pt>
              </c:numCache>
            </c:numRef>
          </c:val>
          <c:extLst>
            <c:ext xmlns:c16="http://schemas.microsoft.com/office/drawing/2014/chart" uri="{C3380CC4-5D6E-409C-BE32-E72D297353CC}">
              <c16:uniqueId val="{00000000-954C-4DA7-A6C6-BB4CFC8E8F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18</c:v>
                </c:pt>
              </c:numCache>
            </c:numRef>
          </c:val>
          <c:smooth val="0"/>
          <c:extLst>
            <c:ext xmlns:c16="http://schemas.microsoft.com/office/drawing/2014/chart" uri="{C3380CC4-5D6E-409C-BE32-E72D297353CC}">
              <c16:uniqueId val="{00000001-954C-4DA7-A6C6-BB4CFC8E8F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68.8</c:v>
                </c:pt>
                <c:pt idx="1">
                  <c:v>68</c:v>
                </c:pt>
                <c:pt idx="2">
                  <c:v>67.900000000000006</c:v>
                </c:pt>
                <c:pt idx="3">
                  <c:v>64.8</c:v>
                </c:pt>
                <c:pt idx="4">
                  <c:v>63</c:v>
                </c:pt>
              </c:numCache>
            </c:numRef>
          </c:val>
          <c:extLst>
            <c:ext xmlns:c16="http://schemas.microsoft.com/office/drawing/2014/chart" uri="{C3380CC4-5D6E-409C-BE32-E72D297353CC}">
              <c16:uniqueId val="{00000000-89C7-43E0-9E78-6FDEAE88DF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68.099999999999994</c:v>
                </c:pt>
              </c:numCache>
            </c:numRef>
          </c:val>
          <c:smooth val="0"/>
          <c:extLst>
            <c:ext xmlns:c16="http://schemas.microsoft.com/office/drawing/2014/chart" uri="{C3380CC4-5D6E-409C-BE32-E72D297353CC}">
              <c16:uniqueId val="{00000001-89C7-43E0-9E78-6FDEAE88DF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10649</c:v>
                </c:pt>
                <c:pt idx="1">
                  <c:v>11278</c:v>
                </c:pt>
                <c:pt idx="2">
                  <c:v>11529</c:v>
                </c:pt>
                <c:pt idx="3">
                  <c:v>11712</c:v>
                </c:pt>
                <c:pt idx="4">
                  <c:v>11982</c:v>
                </c:pt>
              </c:numCache>
            </c:numRef>
          </c:val>
          <c:extLst>
            <c:ext xmlns:c16="http://schemas.microsoft.com/office/drawing/2014/chart" uri="{C3380CC4-5D6E-409C-BE32-E72D297353CC}">
              <c16:uniqueId val="{00000000-E677-46EF-A961-95A6B355D1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11652</c:v>
                </c:pt>
              </c:numCache>
            </c:numRef>
          </c:val>
          <c:smooth val="0"/>
          <c:extLst>
            <c:ext xmlns:c16="http://schemas.microsoft.com/office/drawing/2014/chart" uri="{C3380CC4-5D6E-409C-BE32-E72D297353CC}">
              <c16:uniqueId val="{00000001-E677-46EF-A961-95A6B355D1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36417</c:v>
                </c:pt>
                <c:pt idx="1">
                  <c:v>39021</c:v>
                </c:pt>
                <c:pt idx="2">
                  <c:v>41974</c:v>
                </c:pt>
                <c:pt idx="3">
                  <c:v>42707</c:v>
                </c:pt>
                <c:pt idx="4">
                  <c:v>46555</c:v>
                </c:pt>
              </c:numCache>
            </c:numRef>
          </c:val>
          <c:extLst>
            <c:ext xmlns:c16="http://schemas.microsoft.com/office/drawing/2014/chart" uri="{C3380CC4-5D6E-409C-BE32-E72D297353CC}">
              <c16:uniqueId val="{00000000-EB79-4EFF-B983-F1647AFC526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41075</c:v>
                </c:pt>
              </c:numCache>
            </c:numRef>
          </c:val>
          <c:smooth val="0"/>
          <c:extLst>
            <c:ext xmlns:c16="http://schemas.microsoft.com/office/drawing/2014/chart" uri="{C3380CC4-5D6E-409C-BE32-E72D297353CC}">
              <c16:uniqueId val="{00000001-EB79-4EFF-B983-F1647AFC526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95.2</c:v>
                </c:pt>
                <c:pt idx="1">
                  <c:v>80.099999999999994</c:v>
                </c:pt>
                <c:pt idx="2">
                  <c:v>49.9</c:v>
                </c:pt>
                <c:pt idx="3">
                  <c:v>27.3</c:v>
                </c:pt>
                <c:pt idx="4">
                  <c:v>21.5</c:v>
                </c:pt>
              </c:numCache>
            </c:numRef>
          </c:val>
          <c:extLst>
            <c:ext xmlns:c16="http://schemas.microsoft.com/office/drawing/2014/chart" uri="{C3380CC4-5D6E-409C-BE32-E72D297353CC}">
              <c16:uniqueId val="{00000000-46F6-48B6-AC59-46953F7E16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121.9</c:v>
                </c:pt>
              </c:numCache>
            </c:numRef>
          </c:val>
          <c:smooth val="0"/>
          <c:extLst>
            <c:ext xmlns:c16="http://schemas.microsoft.com/office/drawing/2014/chart" uri="{C3380CC4-5D6E-409C-BE32-E72D297353CC}">
              <c16:uniqueId val="{00000001-46F6-48B6-AC59-46953F7E16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大分県国東市　国東市民病院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145</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50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へ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199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25756</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15845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139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47</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186</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99.8</v>
      </c>
      <c r="Q33" s="70"/>
      <c r="R33" s="70"/>
      <c r="S33" s="70"/>
      <c r="T33" s="70"/>
      <c r="U33" s="70"/>
      <c r="V33" s="70"/>
      <c r="W33" s="70"/>
      <c r="X33" s="70"/>
      <c r="Y33" s="70"/>
      <c r="Z33" s="70"/>
      <c r="AA33" s="70"/>
      <c r="AB33" s="70"/>
      <c r="AC33" s="70"/>
      <c r="AD33" s="71"/>
      <c r="AE33" s="69">
        <f>データ!AJ7</f>
        <v>112</v>
      </c>
      <c r="AF33" s="70"/>
      <c r="AG33" s="70"/>
      <c r="AH33" s="70"/>
      <c r="AI33" s="70"/>
      <c r="AJ33" s="70"/>
      <c r="AK33" s="70"/>
      <c r="AL33" s="70"/>
      <c r="AM33" s="70"/>
      <c r="AN33" s="70"/>
      <c r="AO33" s="70"/>
      <c r="AP33" s="70"/>
      <c r="AQ33" s="70"/>
      <c r="AR33" s="70"/>
      <c r="AS33" s="71"/>
      <c r="AT33" s="69">
        <f>データ!AK7</f>
        <v>125.1</v>
      </c>
      <c r="AU33" s="70"/>
      <c r="AV33" s="70"/>
      <c r="AW33" s="70"/>
      <c r="AX33" s="70"/>
      <c r="AY33" s="70"/>
      <c r="AZ33" s="70"/>
      <c r="BA33" s="70"/>
      <c r="BB33" s="70"/>
      <c r="BC33" s="70"/>
      <c r="BD33" s="70"/>
      <c r="BE33" s="70"/>
      <c r="BF33" s="70"/>
      <c r="BG33" s="70"/>
      <c r="BH33" s="71"/>
      <c r="BI33" s="69">
        <f>データ!AL7</f>
        <v>114</v>
      </c>
      <c r="BJ33" s="70"/>
      <c r="BK33" s="70"/>
      <c r="BL33" s="70"/>
      <c r="BM33" s="70"/>
      <c r="BN33" s="70"/>
      <c r="BO33" s="70"/>
      <c r="BP33" s="70"/>
      <c r="BQ33" s="70"/>
      <c r="BR33" s="70"/>
      <c r="BS33" s="70"/>
      <c r="BT33" s="70"/>
      <c r="BU33" s="70"/>
      <c r="BV33" s="70"/>
      <c r="BW33" s="71"/>
      <c r="BX33" s="69">
        <f>データ!AM7</f>
        <v>101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93.1</v>
      </c>
      <c r="DE33" s="70"/>
      <c r="DF33" s="70"/>
      <c r="DG33" s="70"/>
      <c r="DH33" s="70"/>
      <c r="DI33" s="70"/>
      <c r="DJ33" s="70"/>
      <c r="DK33" s="70"/>
      <c r="DL33" s="70"/>
      <c r="DM33" s="70"/>
      <c r="DN33" s="70"/>
      <c r="DO33" s="70"/>
      <c r="DP33" s="70"/>
      <c r="DQ33" s="70"/>
      <c r="DR33" s="71"/>
      <c r="DS33" s="69">
        <f>データ!AU7</f>
        <v>88.8</v>
      </c>
      <c r="DT33" s="70"/>
      <c r="DU33" s="70"/>
      <c r="DV33" s="70"/>
      <c r="DW33" s="70"/>
      <c r="DX33" s="70"/>
      <c r="DY33" s="70"/>
      <c r="DZ33" s="70"/>
      <c r="EA33" s="70"/>
      <c r="EB33" s="70"/>
      <c r="EC33" s="70"/>
      <c r="ED33" s="70"/>
      <c r="EE33" s="70"/>
      <c r="EF33" s="70"/>
      <c r="EG33" s="71"/>
      <c r="EH33" s="69">
        <f>データ!AV7</f>
        <v>84.5</v>
      </c>
      <c r="EI33" s="70"/>
      <c r="EJ33" s="70"/>
      <c r="EK33" s="70"/>
      <c r="EL33" s="70"/>
      <c r="EM33" s="70"/>
      <c r="EN33" s="70"/>
      <c r="EO33" s="70"/>
      <c r="EP33" s="70"/>
      <c r="EQ33" s="70"/>
      <c r="ER33" s="70"/>
      <c r="ES33" s="70"/>
      <c r="ET33" s="70"/>
      <c r="EU33" s="70"/>
      <c r="EV33" s="71"/>
      <c r="EW33" s="69">
        <f>データ!AW7</f>
        <v>86.7</v>
      </c>
      <c r="EX33" s="70"/>
      <c r="EY33" s="70"/>
      <c r="EZ33" s="70"/>
      <c r="FA33" s="70"/>
      <c r="FB33" s="70"/>
      <c r="FC33" s="70"/>
      <c r="FD33" s="70"/>
      <c r="FE33" s="70"/>
      <c r="FF33" s="70"/>
      <c r="FG33" s="70"/>
      <c r="FH33" s="70"/>
      <c r="FI33" s="70"/>
      <c r="FJ33" s="70"/>
      <c r="FK33" s="71"/>
      <c r="FL33" s="69">
        <f>データ!AX7</f>
        <v>90</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90.9</v>
      </c>
      <c r="GS33" s="70"/>
      <c r="GT33" s="70"/>
      <c r="GU33" s="70"/>
      <c r="GV33" s="70"/>
      <c r="GW33" s="70"/>
      <c r="GX33" s="70"/>
      <c r="GY33" s="70"/>
      <c r="GZ33" s="70"/>
      <c r="HA33" s="70"/>
      <c r="HB33" s="70"/>
      <c r="HC33" s="70"/>
      <c r="HD33" s="70"/>
      <c r="HE33" s="70"/>
      <c r="HF33" s="71"/>
      <c r="HG33" s="69">
        <f>データ!BF7</f>
        <v>86.7</v>
      </c>
      <c r="HH33" s="70"/>
      <c r="HI33" s="70"/>
      <c r="HJ33" s="70"/>
      <c r="HK33" s="70"/>
      <c r="HL33" s="70"/>
      <c r="HM33" s="70"/>
      <c r="HN33" s="70"/>
      <c r="HO33" s="70"/>
      <c r="HP33" s="70"/>
      <c r="HQ33" s="70"/>
      <c r="HR33" s="70"/>
      <c r="HS33" s="70"/>
      <c r="HT33" s="70"/>
      <c r="HU33" s="71"/>
      <c r="HV33" s="69">
        <f>データ!BG7</f>
        <v>82.7</v>
      </c>
      <c r="HW33" s="70"/>
      <c r="HX33" s="70"/>
      <c r="HY33" s="70"/>
      <c r="HZ33" s="70"/>
      <c r="IA33" s="70"/>
      <c r="IB33" s="70"/>
      <c r="IC33" s="70"/>
      <c r="ID33" s="70"/>
      <c r="IE33" s="70"/>
      <c r="IF33" s="70"/>
      <c r="IG33" s="70"/>
      <c r="IH33" s="70"/>
      <c r="II33" s="70"/>
      <c r="IJ33" s="71"/>
      <c r="IK33" s="69">
        <f>データ!BH7</f>
        <v>85</v>
      </c>
      <c r="IL33" s="70"/>
      <c r="IM33" s="70"/>
      <c r="IN33" s="70"/>
      <c r="IO33" s="70"/>
      <c r="IP33" s="70"/>
      <c r="IQ33" s="70"/>
      <c r="IR33" s="70"/>
      <c r="IS33" s="70"/>
      <c r="IT33" s="70"/>
      <c r="IU33" s="70"/>
      <c r="IV33" s="70"/>
      <c r="IW33" s="70"/>
      <c r="IX33" s="70"/>
      <c r="IY33" s="71"/>
      <c r="IZ33" s="69">
        <f>データ!BI7</f>
        <v>88.5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84.1</v>
      </c>
      <c r="KG33" s="70"/>
      <c r="KH33" s="70"/>
      <c r="KI33" s="70"/>
      <c r="KJ33" s="70"/>
      <c r="KK33" s="70"/>
      <c r="KL33" s="70"/>
      <c r="KM33" s="70"/>
      <c r="KN33" s="70"/>
      <c r="KO33" s="70"/>
      <c r="KP33" s="70"/>
      <c r="KQ33" s="70"/>
      <c r="KR33" s="70"/>
      <c r="KS33" s="70"/>
      <c r="KT33" s="71"/>
      <c r="KU33" s="69">
        <f>データ!BQ7</f>
        <v>79.099999999999994</v>
      </c>
      <c r="KV33" s="70"/>
      <c r="KW33" s="70"/>
      <c r="KX33" s="70"/>
      <c r="KY33" s="70"/>
      <c r="KZ33" s="70"/>
      <c r="LA33" s="70"/>
      <c r="LB33" s="70"/>
      <c r="LC33" s="70"/>
      <c r="LD33" s="70"/>
      <c r="LE33" s="70"/>
      <c r="LF33" s="70"/>
      <c r="LG33" s="70"/>
      <c r="LH33" s="70"/>
      <c r="LI33" s="71"/>
      <c r="LJ33" s="69">
        <f>データ!BR7</f>
        <v>69</v>
      </c>
      <c r="LK33" s="70"/>
      <c r="LL33" s="70"/>
      <c r="LM33" s="70"/>
      <c r="LN33" s="70"/>
      <c r="LO33" s="70"/>
      <c r="LP33" s="70"/>
      <c r="LQ33" s="70"/>
      <c r="LR33" s="70"/>
      <c r="LS33" s="70"/>
      <c r="LT33" s="70"/>
      <c r="LU33" s="70"/>
      <c r="LV33" s="70"/>
      <c r="LW33" s="70"/>
      <c r="LX33" s="71"/>
      <c r="LY33" s="69">
        <f>データ!BS7</f>
        <v>74.900000000000006</v>
      </c>
      <c r="LZ33" s="70"/>
      <c r="MA33" s="70"/>
      <c r="MB33" s="70"/>
      <c r="MC33" s="70"/>
      <c r="MD33" s="70"/>
      <c r="ME33" s="70"/>
      <c r="MF33" s="70"/>
      <c r="MG33" s="70"/>
      <c r="MH33" s="70"/>
      <c r="MI33" s="70"/>
      <c r="MJ33" s="70"/>
      <c r="MK33" s="70"/>
      <c r="ML33" s="70"/>
      <c r="MM33" s="71"/>
      <c r="MN33" s="69">
        <f>データ!BT7</f>
        <v>79.8</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36417</v>
      </c>
      <c r="Q55" s="67"/>
      <c r="R55" s="67"/>
      <c r="S55" s="67"/>
      <c r="T55" s="67"/>
      <c r="U55" s="67"/>
      <c r="V55" s="67"/>
      <c r="W55" s="67"/>
      <c r="X55" s="67"/>
      <c r="Y55" s="67"/>
      <c r="Z55" s="67"/>
      <c r="AA55" s="67"/>
      <c r="AB55" s="67"/>
      <c r="AC55" s="67"/>
      <c r="AD55" s="68"/>
      <c r="AE55" s="66">
        <f>データ!CB7</f>
        <v>39021</v>
      </c>
      <c r="AF55" s="67"/>
      <c r="AG55" s="67"/>
      <c r="AH55" s="67"/>
      <c r="AI55" s="67"/>
      <c r="AJ55" s="67"/>
      <c r="AK55" s="67"/>
      <c r="AL55" s="67"/>
      <c r="AM55" s="67"/>
      <c r="AN55" s="67"/>
      <c r="AO55" s="67"/>
      <c r="AP55" s="67"/>
      <c r="AQ55" s="67"/>
      <c r="AR55" s="67"/>
      <c r="AS55" s="68"/>
      <c r="AT55" s="66">
        <f>データ!CC7</f>
        <v>41974</v>
      </c>
      <c r="AU55" s="67"/>
      <c r="AV55" s="67"/>
      <c r="AW55" s="67"/>
      <c r="AX55" s="67"/>
      <c r="AY55" s="67"/>
      <c r="AZ55" s="67"/>
      <c r="BA55" s="67"/>
      <c r="BB55" s="67"/>
      <c r="BC55" s="67"/>
      <c r="BD55" s="67"/>
      <c r="BE55" s="67"/>
      <c r="BF55" s="67"/>
      <c r="BG55" s="67"/>
      <c r="BH55" s="68"/>
      <c r="BI55" s="66">
        <f>データ!CD7</f>
        <v>42707</v>
      </c>
      <c r="BJ55" s="67"/>
      <c r="BK55" s="67"/>
      <c r="BL55" s="67"/>
      <c r="BM55" s="67"/>
      <c r="BN55" s="67"/>
      <c r="BO55" s="67"/>
      <c r="BP55" s="67"/>
      <c r="BQ55" s="67"/>
      <c r="BR55" s="67"/>
      <c r="BS55" s="67"/>
      <c r="BT55" s="67"/>
      <c r="BU55" s="67"/>
      <c r="BV55" s="67"/>
      <c r="BW55" s="68"/>
      <c r="BX55" s="66">
        <f>データ!CE7</f>
        <v>46555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10649</v>
      </c>
      <c r="DE55" s="67"/>
      <c r="DF55" s="67"/>
      <c r="DG55" s="67"/>
      <c r="DH55" s="67"/>
      <c r="DI55" s="67"/>
      <c r="DJ55" s="67"/>
      <c r="DK55" s="67"/>
      <c r="DL55" s="67"/>
      <c r="DM55" s="67"/>
      <c r="DN55" s="67"/>
      <c r="DO55" s="67"/>
      <c r="DP55" s="67"/>
      <c r="DQ55" s="67"/>
      <c r="DR55" s="68"/>
      <c r="DS55" s="66">
        <f>データ!CM7</f>
        <v>11278</v>
      </c>
      <c r="DT55" s="67"/>
      <c r="DU55" s="67"/>
      <c r="DV55" s="67"/>
      <c r="DW55" s="67"/>
      <c r="DX55" s="67"/>
      <c r="DY55" s="67"/>
      <c r="DZ55" s="67"/>
      <c r="EA55" s="67"/>
      <c r="EB55" s="67"/>
      <c r="EC55" s="67"/>
      <c r="ED55" s="67"/>
      <c r="EE55" s="67"/>
      <c r="EF55" s="67"/>
      <c r="EG55" s="68"/>
      <c r="EH55" s="66">
        <f>データ!CN7</f>
        <v>11529</v>
      </c>
      <c r="EI55" s="67"/>
      <c r="EJ55" s="67"/>
      <c r="EK55" s="67"/>
      <c r="EL55" s="67"/>
      <c r="EM55" s="67"/>
      <c r="EN55" s="67"/>
      <c r="EO55" s="67"/>
      <c r="EP55" s="67"/>
      <c r="EQ55" s="67"/>
      <c r="ER55" s="67"/>
      <c r="ES55" s="67"/>
      <c r="ET55" s="67"/>
      <c r="EU55" s="67"/>
      <c r="EV55" s="68"/>
      <c r="EW55" s="66">
        <f>データ!CO7</f>
        <v>11712</v>
      </c>
      <c r="EX55" s="67"/>
      <c r="EY55" s="67"/>
      <c r="EZ55" s="67"/>
      <c r="FA55" s="67"/>
      <c r="FB55" s="67"/>
      <c r="FC55" s="67"/>
      <c r="FD55" s="67"/>
      <c r="FE55" s="67"/>
      <c r="FF55" s="67"/>
      <c r="FG55" s="67"/>
      <c r="FH55" s="67"/>
      <c r="FI55" s="67"/>
      <c r="FJ55" s="67"/>
      <c r="FK55" s="68"/>
      <c r="FL55" s="66">
        <f>データ!CP7</f>
        <v>11982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68.8</v>
      </c>
      <c r="GS55" s="70"/>
      <c r="GT55" s="70"/>
      <c r="GU55" s="70"/>
      <c r="GV55" s="70"/>
      <c r="GW55" s="70"/>
      <c r="GX55" s="70"/>
      <c r="GY55" s="70"/>
      <c r="GZ55" s="70"/>
      <c r="HA55" s="70"/>
      <c r="HB55" s="70"/>
      <c r="HC55" s="70"/>
      <c r="HD55" s="70"/>
      <c r="HE55" s="70"/>
      <c r="HF55" s="71"/>
      <c r="HG55" s="69">
        <f>データ!CX7</f>
        <v>68</v>
      </c>
      <c r="HH55" s="70"/>
      <c r="HI55" s="70"/>
      <c r="HJ55" s="70"/>
      <c r="HK55" s="70"/>
      <c r="HL55" s="70"/>
      <c r="HM55" s="70"/>
      <c r="HN55" s="70"/>
      <c r="HO55" s="70"/>
      <c r="HP55" s="70"/>
      <c r="HQ55" s="70"/>
      <c r="HR55" s="70"/>
      <c r="HS55" s="70"/>
      <c r="HT55" s="70"/>
      <c r="HU55" s="71"/>
      <c r="HV55" s="69">
        <f>データ!CY7</f>
        <v>67.900000000000006</v>
      </c>
      <c r="HW55" s="70"/>
      <c r="HX55" s="70"/>
      <c r="HY55" s="70"/>
      <c r="HZ55" s="70"/>
      <c r="IA55" s="70"/>
      <c r="IB55" s="70"/>
      <c r="IC55" s="70"/>
      <c r="ID55" s="70"/>
      <c r="IE55" s="70"/>
      <c r="IF55" s="70"/>
      <c r="IG55" s="70"/>
      <c r="IH55" s="70"/>
      <c r="II55" s="70"/>
      <c r="IJ55" s="71"/>
      <c r="IK55" s="69">
        <f>データ!CZ7</f>
        <v>64.8</v>
      </c>
      <c r="IL55" s="70"/>
      <c r="IM55" s="70"/>
      <c r="IN55" s="70"/>
      <c r="IO55" s="70"/>
      <c r="IP55" s="70"/>
      <c r="IQ55" s="70"/>
      <c r="IR55" s="70"/>
      <c r="IS55" s="70"/>
      <c r="IT55" s="70"/>
      <c r="IU55" s="70"/>
      <c r="IV55" s="70"/>
      <c r="IW55" s="70"/>
      <c r="IX55" s="70"/>
      <c r="IY55" s="71"/>
      <c r="IZ55" s="69">
        <f>データ!DA7</f>
        <v>63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12.4</v>
      </c>
      <c r="KG55" s="70"/>
      <c r="KH55" s="70"/>
      <c r="KI55" s="70"/>
      <c r="KJ55" s="70"/>
      <c r="KK55" s="70"/>
      <c r="KL55" s="70"/>
      <c r="KM55" s="70"/>
      <c r="KN55" s="70"/>
      <c r="KO55" s="70"/>
      <c r="KP55" s="70"/>
      <c r="KQ55" s="70"/>
      <c r="KR55" s="70"/>
      <c r="KS55" s="70"/>
      <c r="KT55" s="71"/>
      <c r="KU55" s="69">
        <f>データ!DI7</f>
        <v>12.5</v>
      </c>
      <c r="KV55" s="70"/>
      <c r="KW55" s="70"/>
      <c r="KX55" s="70"/>
      <c r="KY55" s="70"/>
      <c r="KZ55" s="70"/>
      <c r="LA55" s="70"/>
      <c r="LB55" s="70"/>
      <c r="LC55" s="70"/>
      <c r="LD55" s="70"/>
      <c r="LE55" s="70"/>
      <c r="LF55" s="70"/>
      <c r="LG55" s="70"/>
      <c r="LH55" s="70"/>
      <c r="LI55" s="71"/>
      <c r="LJ55" s="69">
        <f>データ!DJ7</f>
        <v>13.1</v>
      </c>
      <c r="LK55" s="70"/>
      <c r="LL55" s="70"/>
      <c r="LM55" s="70"/>
      <c r="LN55" s="70"/>
      <c r="LO55" s="70"/>
      <c r="LP55" s="70"/>
      <c r="LQ55" s="70"/>
      <c r="LR55" s="70"/>
      <c r="LS55" s="70"/>
      <c r="LT55" s="70"/>
      <c r="LU55" s="70"/>
      <c r="LV55" s="70"/>
      <c r="LW55" s="70"/>
      <c r="LX55" s="71"/>
      <c r="LY55" s="69">
        <f>データ!DK7</f>
        <v>15.3</v>
      </c>
      <c r="LZ55" s="70"/>
      <c r="MA55" s="70"/>
      <c r="MB55" s="70"/>
      <c r="MC55" s="70"/>
      <c r="MD55" s="70"/>
      <c r="ME55" s="70"/>
      <c r="MF55" s="70"/>
      <c r="MG55" s="70"/>
      <c r="MH55" s="70"/>
      <c r="MI55" s="70"/>
      <c r="MJ55" s="70"/>
      <c r="MK55" s="70"/>
      <c r="ML55" s="70"/>
      <c r="MM55" s="71"/>
      <c r="MN55" s="69">
        <f>データ!DL7</f>
        <v>14.4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95.2</v>
      </c>
      <c r="Q79" s="70"/>
      <c r="R79" s="70"/>
      <c r="S79" s="70"/>
      <c r="T79" s="70"/>
      <c r="U79" s="70"/>
      <c r="V79" s="70"/>
      <c r="W79" s="70"/>
      <c r="X79" s="70"/>
      <c r="Y79" s="70"/>
      <c r="Z79" s="70"/>
      <c r="AA79" s="70"/>
      <c r="AB79" s="70"/>
      <c r="AC79" s="70"/>
      <c r="AD79" s="71"/>
      <c r="AE79" s="69">
        <f>データ!DT7</f>
        <v>80.099999999999994</v>
      </c>
      <c r="AF79" s="70"/>
      <c r="AG79" s="70"/>
      <c r="AH79" s="70"/>
      <c r="AI79" s="70"/>
      <c r="AJ79" s="70"/>
      <c r="AK79" s="70"/>
      <c r="AL79" s="70"/>
      <c r="AM79" s="70"/>
      <c r="AN79" s="70"/>
      <c r="AO79" s="70"/>
      <c r="AP79" s="70"/>
      <c r="AQ79" s="70"/>
      <c r="AR79" s="70"/>
      <c r="AS79" s="71"/>
      <c r="AT79" s="69">
        <f>データ!DU7</f>
        <v>49.9</v>
      </c>
      <c r="AU79" s="70"/>
      <c r="AV79" s="70"/>
      <c r="AW79" s="70"/>
      <c r="AX79" s="70"/>
      <c r="AY79" s="70"/>
      <c r="AZ79" s="70"/>
      <c r="BA79" s="70"/>
      <c r="BB79" s="70"/>
      <c r="BC79" s="70"/>
      <c r="BD79" s="70"/>
      <c r="BE79" s="70"/>
      <c r="BF79" s="70"/>
      <c r="BG79" s="70"/>
      <c r="BH79" s="71"/>
      <c r="BI79" s="69">
        <f>データ!DV7</f>
        <v>27.3</v>
      </c>
      <c r="BJ79" s="70"/>
      <c r="BK79" s="70"/>
      <c r="BL79" s="70"/>
      <c r="BM79" s="70"/>
      <c r="BN79" s="70"/>
      <c r="BO79" s="70"/>
      <c r="BP79" s="70"/>
      <c r="BQ79" s="70"/>
      <c r="BR79" s="70"/>
      <c r="BS79" s="70"/>
      <c r="BT79" s="70"/>
      <c r="BU79" s="70"/>
      <c r="BV79" s="70"/>
      <c r="BW79" s="71"/>
      <c r="BX79" s="69">
        <f>データ!DW7</f>
        <v>21.5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38.700000000000003</v>
      </c>
      <c r="DH79" s="70"/>
      <c r="DI79" s="70"/>
      <c r="DJ79" s="70"/>
      <c r="DK79" s="70"/>
      <c r="DL79" s="70"/>
      <c r="DM79" s="70"/>
      <c r="DN79" s="70"/>
      <c r="DO79" s="70"/>
      <c r="DP79" s="70"/>
      <c r="DQ79" s="70"/>
      <c r="DR79" s="70"/>
      <c r="DS79" s="70"/>
      <c r="DT79" s="70"/>
      <c r="DU79" s="71"/>
      <c r="DV79" s="69">
        <f>データ!EE7</f>
        <v>40.299999999999997</v>
      </c>
      <c r="DW79" s="70"/>
      <c r="DX79" s="70"/>
      <c r="DY79" s="70"/>
      <c r="DZ79" s="70"/>
      <c r="EA79" s="70"/>
      <c r="EB79" s="70"/>
      <c r="EC79" s="70"/>
      <c r="ED79" s="70"/>
      <c r="EE79" s="70"/>
      <c r="EF79" s="70"/>
      <c r="EG79" s="70"/>
      <c r="EH79" s="70"/>
      <c r="EI79" s="70"/>
      <c r="EJ79" s="71"/>
      <c r="EK79" s="69">
        <f>データ!EF7</f>
        <v>41</v>
      </c>
      <c r="EL79" s="70"/>
      <c r="EM79" s="70"/>
      <c r="EN79" s="70"/>
      <c r="EO79" s="70"/>
      <c r="EP79" s="70"/>
      <c r="EQ79" s="70"/>
      <c r="ER79" s="70"/>
      <c r="ES79" s="70"/>
      <c r="ET79" s="70"/>
      <c r="EU79" s="70"/>
      <c r="EV79" s="70"/>
      <c r="EW79" s="70"/>
      <c r="EX79" s="70"/>
      <c r="EY79" s="71"/>
      <c r="EZ79" s="69">
        <f>データ!EG7</f>
        <v>42.9</v>
      </c>
      <c r="FA79" s="70"/>
      <c r="FB79" s="70"/>
      <c r="FC79" s="70"/>
      <c r="FD79" s="70"/>
      <c r="FE79" s="70"/>
      <c r="FF79" s="70"/>
      <c r="FG79" s="70"/>
      <c r="FH79" s="70"/>
      <c r="FI79" s="70"/>
      <c r="FJ79" s="70"/>
      <c r="FK79" s="70"/>
      <c r="FL79" s="70"/>
      <c r="FM79" s="70"/>
      <c r="FN79" s="71"/>
      <c r="FO79" s="69">
        <f>データ!EH7</f>
        <v>44.1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79.599999999999994</v>
      </c>
      <c r="GU79" s="70"/>
      <c r="GV79" s="70"/>
      <c r="GW79" s="70"/>
      <c r="GX79" s="70"/>
      <c r="GY79" s="70"/>
      <c r="GZ79" s="70"/>
      <c r="HA79" s="70"/>
      <c r="HB79" s="70"/>
      <c r="HC79" s="70"/>
      <c r="HD79" s="70"/>
      <c r="HE79" s="70"/>
      <c r="HF79" s="70"/>
      <c r="HG79" s="70"/>
      <c r="HH79" s="71"/>
      <c r="HI79" s="69">
        <f>データ!EP7</f>
        <v>78.3</v>
      </c>
      <c r="HJ79" s="70"/>
      <c r="HK79" s="70"/>
      <c r="HL79" s="70"/>
      <c r="HM79" s="70"/>
      <c r="HN79" s="70"/>
      <c r="HO79" s="70"/>
      <c r="HP79" s="70"/>
      <c r="HQ79" s="70"/>
      <c r="HR79" s="70"/>
      <c r="HS79" s="70"/>
      <c r="HT79" s="70"/>
      <c r="HU79" s="70"/>
      <c r="HV79" s="70"/>
      <c r="HW79" s="71"/>
      <c r="HX79" s="69">
        <f>データ!EQ7</f>
        <v>73.400000000000006</v>
      </c>
      <c r="HY79" s="70"/>
      <c r="HZ79" s="70"/>
      <c r="IA79" s="70"/>
      <c r="IB79" s="70"/>
      <c r="IC79" s="70"/>
      <c r="ID79" s="70"/>
      <c r="IE79" s="70"/>
      <c r="IF79" s="70"/>
      <c r="IG79" s="70"/>
      <c r="IH79" s="70"/>
      <c r="II79" s="70"/>
      <c r="IJ79" s="70"/>
      <c r="IK79" s="70"/>
      <c r="IL79" s="71"/>
      <c r="IM79" s="69">
        <f>データ!ER7</f>
        <v>73</v>
      </c>
      <c r="IN79" s="70"/>
      <c r="IO79" s="70"/>
      <c r="IP79" s="70"/>
      <c r="IQ79" s="70"/>
      <c r="IR79" s="70"/>
      <c r="IS79" s="70"/>
      <c r="IT79" s="70"/>
      <c r="IU79" s="70"/>
      <c r="IV79" s="70"/>
      <c r="IW79" s="70"/>
      <c r="IX79" s="70"/>
      <c r="IY79" s="70"/>
      <c r="IZ79" s="70"/>
      <c r="JA79" s="71"/>
      <c r="JB79" s="69">
        <f>データ!ES7</f>
        <v>71.400000000000006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33405399</v>
      </c>
      <c r="KH79" s="67"/>
      <c r="KI79" s="67"/>
      <c r="KJ79" s="67"/>
      <c r="KK79" s="67"/>
      <c r="KL79" s="67"/>
      <c r="KM79" s="67"/>
      <c r="KN79" s="67"/>
      <c r="KO79" s="67"/>
      <c r="KP79" s="67"/>
      <c r="KQ79" s="67"/>
      <c r="KR79" s="67"/>
      <c r="KS79" s="67"/>
      <c r="KT79" s="67"/>
      <c r="KU79" s="68"/>
      <c r="KV79" s="66">
        <f>データ!FA7</f>
        <v>33524346</v>
      </c>
      <c r="KW79" s="67"/>
      <c r="KX79" s="67"/>
      <c r="KY79" s="67"/>
      <c r="KZ79" s="67"/>
      <c r="LA79" s="67"/>
      <c r="LB79" s="67"/>
      <c r="LC79" s="67"/>
      <c r="LD79" s="67"/>
      <c r="LE79" s="67"/>
      <c r="LF79" s="67"/>
      <c r="LG79" s="67"/>
      <c r="LH79" s="67"/>
      <c r="LI79" s="67"/>
      <c r="LJ79" s="68"/>
      <c r="LK79" s="66">
        <f>データ!FB7</f>
        <v>33493019</v>
      </c>
      <c r="LL79" s="67"/>
      <c r="LM79" s="67"/>
      <c r="LN79" s="67"/>
      <c r="LO79" s="67"/>
      <c r="LP79" s="67"/>
      <c r="LQ79" s="67"/>
      <c r="LR79" s="67"/>
      <c r="LS79" s="67"/>
      <c r="LT79" s="67"/>
      <c r="LU79" s="67"/>
      <c r="LV79" s="67"/>
      <c r="LW79" s="67"/>
      <c r="LX79" s="67"/>
      <c r="LY79" s="68"/>
      <c r="LZ79" s="66">
        <f>データ!FC7</f>
        <v>33832625</v>
      </c>
      <c r="MA79" s="67"/>
      <c r="MB79" s="67"/>
      <c r="MC79" s="67"/>
      <c r="MD79" s="67"/>
      <c r="ME79" s="67"/>
      <c r="MF79" s="67"/>
      <c r="MG79" s="67"/>
      <c r="MH79" s="67"/>
      <c r="MI79" s="67"/>
      <c r="MJ79" s="67"/>
      <c r="MK79" s="67"/>
      <c r="ML79" s="67"/>
      <c r="MM79" s="67"/>
      <c r="MN79" s="68"/>
      <c r="MO79" s="66">
        <f>データ!FD7</f>
        <v>35196171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OE52WLgZnB5z3eORQE7fMGh4JYRjSTF6KxCJIRoR7Y6CvkVEUDnLuGgN5avitiwHgpDzQ0K5ESXu+skIDTsBQ==" saltValue="OSsBLu4dso/eO70i35r3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2023</v>
      </c>
      <c r="C6" s="50">
        <f t="shared" ref="C6:M6" si="2">C8</f>
        <v>442143</v>
      </c>
      <c r="D6" s="50">
        <f t="shared" si="2"/>
        <v>46</v>
      </c>
      <c r="E6" s="50">
        <f t="shared" si="2"/>
        <v>6</v>
      </c>
      <c r="F6" s="50">
        <f t="shared" si="2"/>
        <v>0</v>
      </c>
      <c r="G6" s="50">
        <f t="shared" si="2"/>
        <v>1</v>
      </c>
      <c r="H6" s="153" t="str">
        <f>IF(H8&lt;&gt;I8,H8,"")&amp;IF(I8&lt;&gt;J8,I8,"")&amp;"　"&amp;J8</f>
        <v>大分県国東市　国東市民病院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20</v>
      </c>
      <c r="R6" s="50" t="str">
        <f t="shared" si="3"/>
        <v>対象</v>
      </c>
      <c r="S6" s="50" t="str">
        <f t="shared" si="3"/>
        <v>ド 透 訓</v>
      </c>
      <c r="T6" s="50" t="str">
        <f t="shared" si="3"/>
        <v>救 臨 感 へ 災</v>
      </c>
      <c r="U6" s="51">
        <f>U8</f>
        <v>25756</v>
      </c>
      <c r="V6" s="51">
        <f>V8</f>
        <v>15845</v>
      </c>
      <c r="W6" s="50" t="str">
        <f>W8</f>
        <v>-</v>
      </c>
      <c r="X6" s="50" t="str">
        <f t="shared" ref="X6" si="4">X8</f>
        <v>第２種該当</v>
      </c>
      <c r="Y6" s="50" t="str">
        <f t="shared" si="3"/>
        <v>１０：１</v>
      </c>
      <c r="Z6" s="51">
        <f t="shared" si="3"/>
        <v>145</v>
      </c>
      <c r="AA6" s="51">
        <f t="shared" si="3"/>
        <v>50</v>
      </c>
      <c r="AB6" s="51" t="str">
        <f t="shared" si="3"/>
        <v>-</v>
      </c>
      <c r="AC6" s="51" t="str">
        <f t="shared" si="3"/>
        <v>-</v>
      </c>
      <c r="AD6" s="51">
        <f t="shared" si="3"/>
        <v>4</v>
      </c>
      <c r="AE6" s="51">
        <f t="shared" si="3"/>
        <v>199</v>
      </c>
      <c r="AF6" s="51">
        <f t="shared" si="3"/>
        <v>139</v>
      </c>
      <c r="AG6" s="51">
        <f t="shared" si="3"/>
        <v>47</v>
      </c>
      <c r="AH6" s="51">
        <f t="shared" si="3"/>
        <v>186</v>
      </c>
      <c r="AI6" s="52">
        <f>IF(AI8="-",NA(),AI8)</f>
        <v>99.8</v>
      </c>
      <c r="AJ6" s="52">
        <f t="shared" ref="AJ6:AR6" si="5">IF(AJ8="-",NA(),AJ8)</f>
        <v>112</v>
      </c>
      <c r="AK6" s="52">
        <f t="shared" si="5"/>
        <v>125.1</v>
      </c>
      <c r="AL6" s="52">
        <f t="shared" si="5"/>
        <v>114</v>
      </c>
      <c r="AM6" s="52">
        <f t="shared" si="5"/>
        <v>101</v>
      </c>
      <c r="AN6" s="52">
        <f t="shared" si="5"/>
        <v>96.9</v>
      </c>
      <c r="AO6" s="52">
        <f t="shared" si="5"/>
        <v>101.8</v>
      </c>
      <c r="AP6" s="52">
        <f t="shared" si="5"/>
        <v>106.2</v>
      </c>
      <c r="AQ6" s="52">
        <f t="shared" si="5"/>
        <v>103.5</v>
      </c>
      <c r="AR6" s="52">
        <f t="shared" si="5"/>
        <v>96.3</v>
      </c>
      <c r="AS6" s="52" t="str">
        <f>IF(AS8="-","【-】","【"&amp;SUBSTITUTE(TEXT(AS8,"#,##0.0"),"-","△")&amp;"】")</f>
        <v>【96.6】</v>
      </c>
      <c r="AT6" s="52">
        <f>IF(AT8="-",NA(),AT8)</f>
        <v>93.1</v>
      </c>
      <c r="AU6" s="52">
        <f t="shared" ref="AU6:BC6" si="6">IF(AU8="-",NA(),AU8)</f>
        <v>88.8</v>
      </c>
      <c r="AV6" s="52">
        <f t="shared" si="6"/>
        <v>84.5</v>
      </c>
      <c r="AW6" s="52">
        <f t="shared" si="6"/>
        <v>86.7</v>
      </c>
      <c r="AX6" s="52">
        <f t="shared" si="6"/>
        <v>90</v>
      </c>
      <c r="AY6" s="52">
        <f t="shared" si="6"/>
        <v>86</v>
      </c>
      <c r="AZ6" s="52">
        <f t="shared" si="6"/>
        <v>80.7</v>
      </c>
      <c r="BA6" s="52">
        <f t="shared" si="6"/>
        <v>82.3</v>
      </c>
      <c r="BB6" s="52">
        <f t="shared" si="6"/>
        <v>81.5</v>
      </c>
      <c r="BC6" s="52">
        <f t="shared" si="6"/>
        <v>81</v>
      </c>
      <c r="BD6" s="52" t="str">
        <f>IF(BD8="-","【-】","【"&amp;SUBSTITUTE(TEXT(BD8,"#,##0.0"),"-","△")&amp;"】")</f>
        <v>【86.6】</v>
      </c>
      <c r="BE6" s="52">
        <f>IF(BE8="-",NA(),BE8)</f>
        <v>90.9</v>
      </c>
      <c r="BF6" s="52">
        <f t="shared" ref="BF6:BN6" si="7">IF(BF8="-",NA(),BF8)</f>
        <v>86.7</v>
      </c>
      <c r="BG6" s="52">
        <f t="shared" si="7"/>
        <v>82.7</v>
      </c>
      <c r="BH6" s="52">
        <f t="shared" si="7"/>
        <v>85</v>
      </c>
      <c r="BI6" s="52">
        <f t="shared" si="7"/>
        <v>88.5</v>
      </c>
      <c r="BJ6" s="52">
        <f t="shared" si="7"/>
        <v>83</v>
      </c>
      <c r="BK6" s="52">
        <f t="shared" si="7"/>
        <v>77.599999999999994</v>
      </c>
      <c r="BL6" s="52">
        <f t="shared" si="7"/>
        <v>79.2</v>
      </c>
      <c r="BM6" s="52">
        <f t="shared" si="7"/>
        <v>78.400000000000006</v>
      </c>
      <c r="BN6" s="52">
        <f t="shared" si="7"/>
        <v>77.5</v>
      </c>
      <c r="BO6" s="52" t="str">
        <f>IF(BO8="-","【-】","【"&amp;SUBSTITUTE(TEXT(BO8,"#,##0.0"),"-","△")&amp;"】")</f>
        <v>【83.9】</v>
      </c>
      <c r="BP6" s="52">
        <f>IF(BP8="-",NA(),BP8)</f>
        <v>84.1</v>
      </c>
      <c r="BQ6" s="52">
        <f t="shared" ref="BQ6:BY6" si="8">IF(BQ8="-",NA(),BQ8)</f>
        <v>79.099999999999994</v>
      </c>
      <c r="BR6" s="52">
        <f t="shared" si="8"/>
        <v>69</v>
      </c>
      <c r="BS6" s="52">
        <f t="shared" si="8"/>
        <v>74.900000000000006</v>
      </c>
      <c r="BT6" s="52">
        <f t="shared" si="8"/>
        <v>79.8</v>
      </c>
      <c r="BU6" s="52">
        <f t="shared" si="8"/>
        <v>72.900000000000006</v>
      </c>
      <c r="BV6" s="52">
        <f t="shared" si="8"/>
        <v>64.5</v>
      </c>
      <c r="BW6" s="52">
        <f t="shared" si="8"/>
        <v>63.8</v>
      </c>
      <c r="BX6" s="52">
        <f t="shared" si="8"/>
        <v>63.4</v>
      </c>
      <c r="BY6" s="52">
        <f t="shared" si="8"/>
        <v>64.7</v>
      </c>
      <c r="BZ6" s="52" t="str">
        <f>IF(BZ8="-","【-】","【"&amp;SUBSTITUTE(TEXT(BZ8,"#,##0.0"),"-","△")&amp;"】")</f>
        <v>【68.7】</v>
      </c>
      <c r="CA6" s="53">
        <f>IF(CA8="-",NA(),CA8)</f>
        <v>36417</v>
      </c>
      <c r="CB6" s="53">
        <f t="shared" ref="CB6:CJ6" si="9">IF(CB8="-",NA(),CB8)</f>
        <v>39021</v>
      </c>
      <c r="CC6" s="53">
        <f t="shared" si="9"/>
        <v>41974</v>
      </c>
      <c r="CD6" s="53">
        <f t="shared" si="9"/>
        <v>42707</v>
      </c>
      <c r="CE6" s="53">
        <f t="shared" si="9"/>
        <v>46555</v>
      </c>
      <c r="CF6" s="53">
        <f t="shared" si="9"/>
        <v>48807</v>
      </c>
      <c r="CG6" s="53">
        <f t="shared" si="9"/>
        <v>51594</v>
      </c>
      <c r="CH6" s="53">
        <f t="shared" si="9"/>
        <v>53805</v>
      </c>
      <c r="CI6" s="53">
        <f t="shared" si="9"/>
        <v>56563</v>
      </c>
      <c r="CJ6" s="53">
        <f t="shared" si="9"/>
        <v>41075</v>
      </c>
      <c r="CK6" s="52" t="str">
        <f>IF(CK8="-","【-】","【"&amp;SUBSTITUTE(TEXT(CK8,"#,##0"),"-","△")&amp;"】")</f>
        <v>【62,428】</v>
      </c>
      <c r="CL6" s="53">
        <f>IF(CL8="-",NA(),CL8)</f>
        <v>10649</v>
      </c>
      <c r="CM6" s="53">
        <f t="shared" ref="CM6:CU6" si="10">IF(CM8="-",NA(),CM8)</f>
        <v>11278</v>
      </c>
      <c r="CN6" s="53">
        <f t="shared" si="10"/>
        <v>11529</v>
      </c>
      <c r="CO6" s="53">
        <f t="shared" si="10"/>
        <v>11712</v>
      </c>
      <c r="CP6" s="53">
        <f t="shared" si="10"/>
        <v>11982</v>
      </c>
      <c r="CQ6" s="53">
        <f t="shared" si="10"/>
        <v>12970</v>
      </c>
      <c r="CR6" s="53">
        <f t="shared" si="10"/>
        <v>13767</v>
      </c>
      <c r="CS6" s="53">
        <f t="shared" si="10"/>
        <v>14046</v>
      </c>
      <c r="CT6" s="53">
        <f t="shared" si="10"/>
        <v>14550</v>
      </c>
      <c r="CU6" s="53">
        <f t="shared" si="10"/>
        <v>11652</v>
      </c>
      <c r="CV6" s="52" t="str">
        <f>IF(CV8="-","【-】","【"&amp;SUBSTITUTE(TEXT(CV8,"#,##0"),"-","△")&amp;"】")</f>
        <v>【18,236】</v>
      </c>
      <c r="CW6" s="52">
        <f>IF(CW8="-",NA(),CW8)</f>
        <v>68.8</v>
      </c>
      <c r="CX6" s="52">
        <f t="shared" ref="CX6:DF6" si="11">IF(CX8="-",NA(),CX8)</f>
        <v>68</v>
      </c>
      <c r="CY6" s="52">
        <f t="shared" si="11"/>
        <v>67.900000000000006</v>
      </c>
      <c r="CZ6" s="52">
        <f t="shared" si="11"/>
        <v>64.8</v>
      </c>
      <c r="DA6" s="52">
        <f t="shared" si="11"/>
        <v>63</v>
      </c>
      <c r="DB6" s="52">
        <f t="shared" si="11"/>
        <v>59.9</v>
      </c>
      <c r="DC6" s="52">
        <f t="shared" si="11"/>
        <v>63.4</v>
      </c>
      <c r="DD6" s="52">
        <f t="shared" si="11"/>
        <v>61.3</v>
      </c>
      <c r="DE6" s="52">
        <f t="shared" si="11"/>
        <v>61.4</v>
      </c>
      <c r="DF6" s="52">
        <f t="shared" si="11"/>
        <v>68.099999999999994</v>
      </c>
      <c r="DG6" s="52" t="str">
        <f>IF(DG8="-","【-】","【"&amp;SUBSTITUTE(TEXT(DG8,"#,##0.0"),"-","△")&amp;"】")</f>
        <v>【56.1】</v>
      </c>
      <c r="DH6" s="52">
        <f>IF(DH8="-",NA(),DH8)</f>
        <v>12.4</v>
      </c>
      <c r="DI6" s="52">
        <f t="shared" ref="DI6:DQ6" si="12">IF(DI8="-",NA(),DI8)</f>
        <v>12.5</v>
      </c>
      <c r="DJ6" s="52">
        <f t="shared" si="12"/>
        <v>13.1</v>
      </c>
      <c r="DK6" s="52">
        <f t="shared" si="12"/>
        <v>15.3</v>
      </c>
      <c r="DL6" s="52">
        <f t="shared" si="12"/>
        <v>14.4</v>
      </c>
      <c r="DM6" s="52">
        <f t="shared" si="12"/>
        <v>20.5</v>
      </c>
      <c r="DN6" s="52">
        <f t="shared" si="12"/>
        <v>20.2</v>
      </c>
      <c r="DO6" s="52">
        <f t="shared" si="12"/>
        <v>20.2</v>
      </c>
      <c r="DP6" s="52">
        <f t="shared" si="12"/>
        <v>21.1</v>
      </c>
      <c r="DQ6" s="52">
        <f t="shared" si="12"/>
        <v>18</v>
      </c>
      <c r="DR6" s="52" t="str">
        <f>IF(DR8="-","【-】","【"&amp;SUBSTITUTE(TEXT(DR8,"#,##0.0"),"-","△")&amp;"】")</f>
        <v>【26.4】</v>
      </c>
      <c r="DS6" s="52">
        <f>IF(DS8="-",NA(),DS8)</f>
        <v>95.2</v>
      </c>
      <c r="DT6" s="52">
        <f t="shared" ref="DT6:EB6" si="13">IF(DT8="-",NA(),DT8)</f>
        <v>80.099999999999994</v>
      </c>
      <c r="DU6" s="52">
        <f t="shared" si="13"/>
        <v>49.9</v>
      </c>
      <c r="DV6" s="52">
        <f t="shared" si="13"/>
        <v>27.3</v>
      </c>
      <c r="DW6" s="52">
        <f t="shared" si="13"/>
        <v>21.5</v>
      </c>
      <c r="DX6" s="52">
        <f t="shared" si="13"/>
        <v>81.900000000000006</v>
      </c>
      <c r="DY6" s="52">
        <f t="shared" si="13"/>
        <v>91.6</v>
      </c>
      <c r="DZ6" s="52">
        <f t="shared" si="13"/>
        <v>100.1</v>
      </c>
      <c r="EA6" s="52">
        <f t="shared" si="13"/>
        <v>94.9</v>
      </c>
      <c r="EB6" s="52">
        <f t="shared" si="13"/>
        <v>121.9</v>
      </c>
      <c r="EC6" s="52" t="str">
        <f>IF(EC8="-","【-】","【"&amp;SUBSTITUTE(TEXT(EC8,"#,##0.0"),"-","△")&amp;"】")</f>
        <v>【54.5】</v>
      </c>
      <c r="ED6" s="52">
        <f>IF(ED8="-",NA(),ED8)</f>
        <v>38.700000000000003</v>
      </c>
      <c r="EE6" s="52">
        <f t="shared" ref="EE6:EM6" si="14">IF(EE8="-",NA(),EE8)</f>
        <v>40.299999999999997</v>
      </c>
      <c r="EF6" s="52">
        <f t="shared" si="14"/>
        <v>41</v>
      </c>
      <c r="EG6" s="52">
        <f t="shared" si="14"/>
        <v>42.9</v>
      </c>
      <c r="EH6" s="52">
        <f t="shared" si="14"/>
        <v>44.1</v>
      </c>
      <c r="EI6" s="52">
        <f t="shared" si="14"/>
        <v>50.8</v>
      </c>
      <c r="EJ6" s="52">
        <f t="shared" si="14"/>
        <v>51.4</v>
      </c>
      <c r="EK6" s="52">
        <f t="shared" si="14"/>
        <v>51.9</v>
      </c>
      <c r="EL6" s="52">
        <f t="shared" si="14"/>
        <v>53.8</v>
      </c>
      <c r="EM6" s="52">
        <f t="shared" si="14"/>
        <v>59.1</v>
      </c>
      <c r="EN6" s="52" t="str">
        <f>IF(EN8="-","【-】","【"&amp;SUBSTITUTE(TEXT(EN8,"#,##0.0"),"-","△")&amp;"】")</f>
        <v>【57.0】</v>
      </c>
      <c r="EO6" s="52">
        <f>IF(EO8="-",NA(),EO8)</f>
        <v>79.599999999999994</v>
      </c>
      <c r="EP6" s="52">
        <f t="shared" ref="EP6:EX6" si="15">IF(EP8="-",NA(),EP8)</f>
        <v>78.3</v>
      </c>
      <c r="EQ6" s="52">
        <f t="shared" si="15"/>
        <v>73.400000000000006</v>
      </c>
      <c r="ER6" s="52">
        <f t="shared" si="15"/>
        <v>73</v>
      </c>
      <c r="ES6" s="52">
        <f t="shared" si="15"/>
        <v>71.400000000000006</v>
      </c>
      <c r="ET6" s="52">
        <f t="shared" si="15"/>
        <v>72.599999999999994</v>
      </c>
      <c r="EU6" s="52">
        <f t="shared" si="15"/>
        <v>71.900000000000006</v>
      </c>
      <c r="EV6" s="52">
        <f t="shared" si="15"/>
        <v>71.2</v>
      </c>
      <c r="EW6" s="52">
        <f t="shared" si="15"/>
        <v>71.8</v>
      </c>
      <c r="EX6" s="52">
        <f t="shared" si="15"/>
        <v>72.2</v>
      </c>
      <c r="EY6" s="52" t="str">
        <f>IF(EY8="-","【-】","【"&amp;SUBSTITUTE(TEXT(EY8,"#,##0.0"),"-","△")&amp;"】")</f>
        <v>【70.4】</v>
      </c>
      <c r="EZ6" s="53">
        <f>IF(EZ8="-",NA(),EZ8)</f>
        <v>33405399</v>
      </c>
      <c r="FA6" s="53">
        <f t="shared" ref="FA6:FI6" si="16">IF(FA8="-",NA(),FA8)</f>
        <v>33524346</v>
      </c>
      <c r="FB6" s="53">
        <f t="shared" si="16"/>
        <v>33493019</v>
      </c>
      <c r="FC6" s="53">
        <f t="shared" si="16"/>
        <v>33832625</v>
      </c>
      <c r="FD6" s="53">
        <f t="shared" si="16"/>
        <v>35196171</v>
      </c>
      <c r="FE6" s="53">
        <f t="shared" si="16"/>
        <v>44436827</v>
      </c>
      <c r="FF6" s="53">
        <f t="shared" si="16"/>
        <v>45896030</v>
      </c>
      <c r="FG6" s="53">
        <f t="shared" si="16"/>
        <v>47415042</v>
      </c>
      <c r="FH6" s="53">
        <f t="shared" si="16"/>
        <v>47985814</v>
      </c>
      <c r="FI6" s="53">
        <f t="shared" si="16"/>
        <v>45484013</v>
      </c>
      <c r="FJ6" s="53" t="str">
        <f>IF(FJ8="-","【-】","【"&amp;SUBSTITUTE(TEXT(FJ8,"#,##0"),"-","△")&amp;"】")</f>
        <v>【50,999,060】</v>
      </c>
    </row>
    <row r="7" spans="1:166" s="54" customFormat="1" x14ac:dyDescent="0.15">
      <c r="A7" s="35" t="s">
        <v>159</v>
      </c>
      <c r="B7" s="50">
        <f t="shared" ref="B7:AH7" si="17">B8</f>
        <v>2023</v>
      </c>
      <c r="C7" s="50">
        <f t="shared" si="17"/>
        <v>442143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20</v>
      </c>
      <c r="R7" s="50" t="str">
        <f t="shared" si="17"/>
        <v>対象</v>
      </c>
      <c r="S7" s="50" t="str">
        <f t="shared" si="17"/>
        <v>ド 透 訓</v>
      </c>
      <c r="T7" s="50" t="str">
        <f t="shared" si="17"/>
        <v>救 臨 感 へ 災</v>
      </c>
      <c r="U7" s="51">
        <f>U8</f>
        <v>25756</v>
      </c>
      <c r="V7" s="51">
        <f>V8</f>
        <v>15845</v>
      </c>
      <c r="W7" s="50" t="str">
        <f>W8</f>
        <v>-</v>
      </c>
      <c r="X7" s="50" t="str">
        <f t="shared" si="17"/>
        <v>第２種該当</v>
      </c>
      <c r="Y7" s="50" t="str">
        <f t="shared" si="17"/>
        <v>１０：１</v>
      </c>
      <c r="Z7" s="51">
        <f t="shared" si="17"/>
        <v>145</v>
      </c>
      <c r="AA7" s="51">
        <f t="shared" si="17"/>
        <v>50</v>
      </c>
      <c r="AB7" s="51" t="str">
        <f t="shared" si="17"/>
        <v>-</v>
      </c>
      <c r="AC7" s="51" t="str">
        <f t="shared" si="17"/>
        <v>-</v>
      </c>
      <c r="AD7" s="51">
        <f t="shared" si="17"/>
        <v>4</v>
      </c>
      <c r="AE7" s="51">
        <f t="shared" si="17"/>
        <v>199</v>
      </c>
      <c r="AF7" s="51">
        <f t="shared" si="17"/>
        <v>139</v>
      </c>
      <c r="AG7" s="51">
        <f t="shared" si="17"/>
        <v>47</v>
      </c>
      <c r="AH7" s="51">
        <f t="shared" si="17"/>
        <v>186</v>
      </c>
      <c r="AI7" s="52">
        <f>AI8</f>
        <v>99.8</v>
      </c>
      <c r="AJ7" s="52">
        <f t="shared" ref="AJ7:AR7" si="18">AJ8</f>
        <v>112</v>
      </c>
      <c r="AK7" s="52">
        <f t="shared" si="18"/>
        <v>125.1</v>
      </c>
      <c r="AL7" s="52">
        <f t="shared" si="18"/>
        <v>114</v>
      </c>
      <c r="AM7" s="52">
        <f t="shared" si="18"/>
        <v>101</v>
      </c>
      <c r="AN7" s="52">
        <f t="shared" si="18"/>
        <v>96.9</v>
      </c>
      <c r="AO7" s="52">
        <f t="shared" si="18"/>
        <v>101.8</v>
      </c>
      <c r="AP7" s="52">
        <f t="shared" si="18"/>
        <v>106.2</v>
      </c>
      <c r="AQ7" s="52">
        <f t="shared" si="18"/>
        <v>103.5</v>
      </c>
      <c r="AR7" s="52">
        <f t="shared" si="18"/>
        <v>96.3</v>
      </c>
      <c r="AS7" s="52"/>
      <c r="AT7" s="52">
        <f>AT8</f>
        <v>93.1</v>
      </c>
      <c r="AU7" s="52">
        <f t="shared" ref="AU7:BC7" si="19">AU8</f>
        <v>88.8</v>
      </c>
      <c r="AV7" s="52">
        <f t="shared" si="19"/>
        <v>84.5</v>
      </c>
      <c r="AW7" s="52">
        <f t="shared" si="19"/>
        <v>86.7</v>
      </c>
      <c r="AX7" s="52">
        <f t="shared" si="19"/>
        <v>90</v>
      </c>
      <c r="AY7" s="52">
        <f t="shared" si="19"/>
        <v>86</v>
      </c>
      <c r="AZ7" s="52">
        <f t="shared" si="19"/>
        <v>80.7</v>
      </c>
      <c r="BA7" s="52">
        <f t="shared" si="19"/>
        <v>82.3</v>
      </c>
      <c r="BB7" s="52">
        <f t="shared" si="19"/>
        <v>81.5</v>
      </c>
      <c r="BC7" s="52">
        <f t="shared" si="19"/>
        <v>81</v>
      </c>
      <c r="BD7" s="52"/>
      <c r="BE7" s="52">
        <f>BE8</f>
        <v>90.9</v>
      </c>
      <c r="BF7" s="52">
        <f t="shared" ref="BF7:BN7" si="20">BF8</f>
        <v>86.7</v>
      </c>
      <c r="BG7" s="52">
        <f t="shared" si="20"/>
        <v>82.7</v>
      </c>
      <c r="BH7" s="52">
        <f t="shared" si="20"/>
        <v>85</v>
      </c>
      <c r="BI7" s="52">
        <f t="shared" si="20"/>
        <v>88.5</v>
      </c>
      <c r="BJ7" s="52">
        <f t="shared" si="20"/>
        <v>83</v>
      </c>
      <c r="BK7" s="52">
        <f t="shared" si="20"/>
        <v>77.599999999999994</v>
      </c>
      <c r="BL7" s="52">
        <f t="shared" si="20"/>
        <v>79.2</v>
      </c>
      <c r="BM7" s="52">
        <f t="shared" si="20"/>
        <v>78.400000000000006</v>
      </c>
      <c r="BN7" s="52">
        <f t="shared" si="20"/>
        <v>77.5</v>
      </c>
      <c r="BO7" s="52"/>
      <c r="BP7" s="52">
        <f>BP8</f>
        <v>84.1</v>
      </c>
      <c r="BQ7" s="52">
        <f t="shared" ref="BQ7:BY7" si="21">BQ8</f>
        <v>79.099999999999994</v>
      </c>
      <c r="BR7" s="52">
        <f t="shared" si="21"/>
        <v>69</v>
      </c>
      <c r="BS7" s="52">
        <f t="shared" si="21"/>
        <v>74.900000000000006</v>
      </c>
      <c r="BT7" s="52">
        <f t="shared" si="21"/>
        <v>79.8</v>
      </c>
      <c r="BU7" s="52">
        <f t="shared" si="21"/>
        <v>72.900000000000006</v>
      </c>
      <c r="BV7" s="52">
        <f t="shared" si="21"/>
        <v>64.5</v>
      </c>
      <c r="BW7" s="52">
        <f t="shared" si="21"/>
        <v>63.8</v>
      </c>
      <c r="BX7" s="52">
        <f t="shared" si="21"/>
        <v>63.4</v>
      </c>
      <c r="BY7" s="52">
        <f t="shared" si="21"/>
        <v>64.7</v>
      </c>
      <c r="BZ7" s="52"/>
      <c r="CA7" s="53">
        <f>CA8</f>
        <v>36417</v>
      </c>
      <c r="CB7" s="53">
        <f t="shared" ref="CB7:CJ7" si="22">CB8</f>
        <v>39021</v>
      </c>
      <c r="CC7" s="53">
        <f t="shared" si="22"/>
        <v>41974</v>
      </c>
      <c r="CD7" s="53">
        <f t="shared" si="22"/>
        <v>42707</v>
      </c>
      <c r="CE7" s="53">
        <f t="shared" si="22"/>
        <v>46555</v>
      </c>
      <c r="CF7" s="53">
        <f t="shared" si="22"/>
        <v>48807</v>
      </c>
      <c r="CG7" s="53">
        <f t="shared" si="22"/>
        <v>51594</v>
      </c>
      <c r="CH7" s="53">
        <f t="shared" si="22"/>
        <v>53805</v>
      </c>
      <c r="CI7" s="53">
        <f t="shared" si="22"/>
        <v>56563</v>
      </c>
      <c r="CJ7" s="53">
        <f t="shared" si="22"/>
        <v>41075</v>
      </c>
      <c r="CK7" s="52"/>
      <c r="CL7" s="53">
        <f>CL8</f>
        <v>10649</v>
      </c>
      <c r="CM7" s="53">
        <f t="shared" ref="CM7:CU7" si="23">CM8</f>
        <v>11278</v>
      </c>
      <c r="CN7" s="53">
        <f t="shared" si="23"/>
        <v>11529</v>
      </c>
      <c r="CO7" s="53">
        <f t="shared" si="23"/>
        <v>11712</v>
      </c>
      <c r="CP7" s="53">
        <f t="shared" si="23"/>
        <v>11982</v>
      </c>
      <c r="CQ7" s="53">
        <f t="shared" si="23"/>
        <v>12970</v>
      </c>
      <c r="CR7" s="53">
        <f t="shared" si="23"/>
        <v>13767</v>
      </c>
      <c r="CS7" s="53">
        <f t="shared" si="23"/>
        <v>14046</v>
      </c>
      <c r="CT7" s="53">
        <f t="shared" si="23"/>
        <v>14550</v>
      </c>
      <c r="CU7" s="53">
        <f t="shared" si="23"/>
        <v>11652</v>
      </c>
      <c r="CV7" s="52"/>
      <c r="CW7" s="52">
        <f>CW8</f>
        <v>68.8</v>
      </c>
      <c r="CX7" s="52">
        <f t="shared" ref="CX7:DF7" si="24">CX8</f>
        <v>68</v>
      </c>
      <c r="CY7" s="52">
        <f t="shared" si="24"/>
        <v>67.900000000000006</v>
      </c>
      <c r="CZ7" s="52">
        <f t="shared" si="24"/>
        <v>64.8</v>
      </c>
      <c r="DA7" s="52">
        <f t="shared" si="24"/>
        <v>63</v>
      </c>
      <c r="DB7" s="52">
        <f t="shared" si="24"/>
        <v>59.9</v>
      </c>
      <c r="DC7" s="52">
        <f t="shared" si="24"/>
        <v>63.4</v>
      </c>
      <c r="DD7" s="52">
        <f t="shared" si="24"/>
        <v>61.3</v>
      </c>
      <c r="DE7" s="52">
        <f t="shared" si="24"/>
        <v>61.4</v>
      </c>
      <c r="DF7" s="52">
        <f t="shared" si="24"/>
        <v>68.099999999999994</v>
      </c>
      <c r="DG7" s="52"/>
      <c r="DH7" s="52">
        <f>DH8</f>
        <v>12.4</v>
      </c>
      <c r="DI7" s="52">
        <f t="shared" ref="DI7:DQ7" si="25">DI8</f>
        <v>12.5</v>
      </c>
      <c r="DJ7" s="52">
        <f t="shared" si="25"/>
        <v>13.1</v>
      </c>
      <c r="DK7" s="52">
        <f t="shared" si="25"/>
        <v>15.3</v>
      </c>
      <c r="DL7" s="52">
        <f t="shared" si="25"/>
        <v>14.4</v>
      </c>
      <c r="DM7" s="52">
        <f t="shared" si="25"/>
        <v>20.5</v>
      </c>
      <c r="DN7" s="52">
        <f t="shared" si="25"/>
        <v>20.2</v>
      </c>
      <c r="DO7" s="52">
        <f t="shared" si="25"/>
        <v>20.2</v>
      </c>
      <c r="DP7" s="52">
        <f t="shared" si="25"/>
        <v>21.1</v>
      </c>
      <c r="DQ7" s="52">
        <f t="shared" si="25"/>
        <v>18</v>
      </c>
      <c r="DR7" s="52"/>
      <c r="DS7" s="52">
        <f>DS8</f>
        <v>95.2</v>
      </c>
      <c r="DT7" s="52">
        <f t="shared" ref="DT7:EB7" si="26">DT8</f>
        <v>80.099999999999994</v>
      </c>
      <c r="DU7" s="52">
        <f t="shared" si="26"/>
        <v>49.9</v>
      </c>
      <c r="DV7" s="52">
        <f t="shared" si="26"/>
        <v>27.3</v>
      </c>
      <c r="DW7" s="52">
        <f t="shared" si="26"/>
        <v>21.5</v>
      </c>
      <c r="DX7" s="52">
        <f t="shared" si="26"/>
        <v>81.900000000000006</v>
      </c>
      <c r="DY7" s="52">
        <f t="shared" si="26"/>
        <v>91.6</v>
      </c>
      <c r="DZ7" s="52">
        <f t="shared" si="26"/>
        <v>100.1</v>
      </c>
      <c r="EA7" s="52">
        <f t="shared" si="26"/>
        <v>94.9</v>
      </c>
      <c r="EB7" s="52">
        <f t="shared" si="26"/>
        <v>121.9</v>
      </c>
      <c r="EC7" s="52"/>
      <c r="ED7" s="52">
        <f>ED8</f>
        <v>38.700000000000003</v>
      </c>
      <c r="EE7" s="52">
        <f t="shared" ref="EE7:EM7" si="27">EE8</f>
        <v>40.299999999999997</v>
      </c>
      <c r="EF7" s="52">
        <f t="shared" si="27"/>
        <v>41</v>
      </c>
      <c r="EG7" s="52">
        <f t="shared" si="27"/>
        <v>42.9</v>
      </c>
      <c r="EH7" s="52">
        <f t="shared" si="27"/>
        <v>44.1</v>
      </c>
      <c r="EI7" s="52">
        <f t="shared" si="27"/>
        <v>50.8</v>
      </c>
      <c r="EJ7" s="52">
        <f t="shared" si="27"/>
        <v>51.4</v>
      </c>
      <c r="EK7" s="52">
        <f t="shared" si="27"/>
        <v>51.9</v>
      </c>
      <c r="EL7" s="52">
        <f t="shared" si="27"/>
        <v>53.8</v>
      </c>
      <c r="EM7" s="52">
        <f t="shared" si="27"/>
        <v>59.1</v>
      </c>
      <c r="EN7" s="52"/>
      <c r="EO7" s="52">
        <f>EO8</f>
        <v>79.599999999999994</v>
      </c>
      <c r="EP7" s="52">
        <f t="shared" ref="EP7:EX7" si="28">EP8</f>
        <v>78.3</v>
      </c>
      <c r="EQ7" s="52">
        <f t="shared" si="28"/>
        <v>73.400000000000006</v>
      </c>
      <c r="ER7" s="52">
        <f t="shared" si="28"/>
        <v>73</v>
      </c>
      <c r="ES7" s="52">
        <f t="shared" si="28"/>
        <v>71.400000000000006</v>
      </c>
      <c r="ET7" s="52">
        <f t="shared" si="28"/>
        <v>72.599999999999994</v>
      </c>
      <c r="EU7" s="52">
        <f t="shared" si="28"/>
        <v>71.900000000000006</v>
      </c>
      <c r="EV7" s="52">
        <f t="shared" si="28"/>
        <v>71.2</v>
      </c>
      <c r="EW7" s="52">
        <f t="shared" si="28"/>
        <v>71.8</v>
      </c>
      <c r="EX7" s="52">
        <f t="shared" si="28"/>
        <v>72.2</v>
      </c>
      <c r="EY7" s="52"/>
      <c r="EZ7" s="53">
        <f>EZ8</f>
        <v>33405399</v>
      </c>
      <c r="FA7" s="53">
        <f t="shared" ref="FA7:FI7" si="29">FA8</f>
        <v>33524346</v>
      </c>
      <c r="FB7" s="53">
        <f t="shared" si="29"/>
        <v>33493019</v>
      </c>
      <c r="FC7" s="53">
        <f t="shared" si="29"/>
        <v>33832625</v>
      </c>
      <c r="FD7" s="53">
        <f t="shared" si="29"/>
        <v>35196171</v>
      </c>
      <c r="FE7" s="53">
        <f t="shared" si="29"/>
        <v>44436827</v>
      </c>
      <c r="FF7" s="53">
        <f t="shared" si="29"/>
        <v>45896030</v>
      </c>
      <c r="FG7" s="53">
        <f t="shared" si="29"/>
        <v>47415042</v>
      </c>
      <c r="FH7" s="53">
        <f t="shared" si="29"/>
        <v>47985814</v>
      </c>
      <c r="FI7" s="53">
        <f t="shared" si="29"/>
        <v>45484013</v>
      </c>
      <c r="FJ7" s="53"/>
    </row>
    <row r="8" spans="1:166" s="54" customFormat="1" x14ac:dyDescent="0.15">
      <c r="A8" s="35"/>
      <c r="B8" s="55">
        <v>2023</v>
      </c>
      <c r="C8" s="55">
        <v>442143</v>
      </c>
      <c r="D8" s="55">
        <v>46</v>
      </c>
      <c r="E8" s="55">
        <v>6</v>
      </c>
      <c r="F8" s="55">
        <v>0</v>
      </c>
      <c r="G8" s="55">
        <v>1</v>
      </c>
      <c r="H8" s="55" t="s">
        <v>160</v>
      </c>
      <c r="I8" s="55" t="s">
        <v>161</v>
      </c>
      <c r="J8" s="55" t="s">
        <v>162</v>
      </c>
      <c r="K8" s="55" t="s">
        <v>163</v>
      </c>
      <c r="L8" s="55" t="s">
        <v>164</v>
      </c>
      <c r="M8" s="55" t="s">
        <v>165</v>
      </c>
      <c r="N8" s="55" t="s">
        <v>166</v>
      </c>
      <c r="O8" s="55" t="s">
        <v>167</v>
      </c>
      <c r="P8" s="55" t="s">
        <v>168</v>
      </c>
      <c r="Q8" s="56">
        <v>20</v>
      </c>
      <c r="R8" s="55" t="s">
        <v>169</v>
      </c>
      <c r="S8" s="55" t="s">
        <v>170</v>
      </c>
      <c r="T8" s="55" t="s">
        <v>171</v>
      </c>
      <c r="U8" s="56">
        <v>25756</v>
      </c>
      <c r="V8" s="56">
        <v>15845</v>
      </c>
      <c r="W8" s="55" t="s">
        <v>40</v>
      </c>
      <c r="X8" s="55" t="s">
        <v>172</v>
      </c>
      <c r="Y8" s="57" t="s">
        <v>173</v>
      </c>
      <c r="Z8" s="56">
        <v>145</v>
      </c>
      <c r="AA8" s="56">
        <v>50</v>
      </c>
      <c r="AB8" s="56" t="s">
        <v>40</v>
      </c>
      <c r="AC8" s="56" t="s">
        <v>40</v>
      </c>
      <c r="AD8" s="56">
        <v>4</v>
      </c>
      <c r="AE8" s="56">
        <v>199</v>
      </c>
      <c r="AF8" s="56">
        <v>139</v>
      </c>
      <c r="AG8" s="56">
        <v>47</v>
      </c>
      <c r="AH8" s="56">
        <v>186</v>
      </c>
      <c r="AI8" s="58">
        <v>99.8</v>
      </c>
      <c r="AJ8" s="58">
        <v>112</v>
      </c>
      <c r="AK8" s="58">
        <v>125.1</v>
      </c>
      <c r="AL8" s="58">
        <v>114</v>
      </c>
      <c r="AM8" s="58">
        <v>101</v>
      </c>
      <c r="AN8" s="58">
        <v>96.9</v>
      </c>
      <c r="AO8" s="58">
        <v>101.8</v>
      </c>
      <c r="AP8" s="58">
        <v>106.2</v>
      </c>
      <c r="AQ8" s="58">
        <v>103.5</v>
      </c>
      <c r="AR8" s="58">
        <v>96.3</v>
      </c>
      <c r="AS8" s="58">
        <v>96.6</v>
      </c>
      <c r="AT8" s="58">
        <v>93.1</v>
      </c>
      <c r="AU8" s="58">
        <v>88.8</v>
      </c>
      <c r="AV8" s="58">
        <v>84.5</v>
      </c>
      <c r="AW8" s="58">
        <v>86.7</v>
      </c>
      <c r="AX8" s="58">
        <v>90</v>
      </c>
      <c r="AY8" s="58">
        <v>86</v>
      </c>
      <c r="AZ8" s="58">
        <v>80.7</v>
      </c>
      <c r="BA8" s="58">
        <v>82.3</v>
      </c>
      <c r="BB8" s="58">
        <v>81.5</v>
      </c>
      <c r="BC8" s="58">
        <v>81</v>
      </c>
      <c r="BD8" s="58">
        <v>86.6</v>
      </c>
      <c r="BE8" s="59">
        <v>90.9</v>
      </c>
      <c r="BF8" s="59">
        <v>86.7</v>
      </c>
      <c r="BG8" s="59">
        <v>82.7</v>
      </c>
      <c r="BH8" s="59">
        <v>85</v>
      </c>
      <c r="BI8" s="59">
        <v>88.5</v>
      </c>
      <c r="BJ8" s="59">
        <v>83</v>
      </c>
      <c r="BK8" s="59">
        <v>77.599999999999994</v>
      </c>
      <c r="BL8" s="59">
        <v>79.2</v>
      </c>
      <c r="BM8" s="59">
        <v>78.400000000000006</v>
      </c>
      <c r="BN8" s="59">
        <v>77.5</v>
      </c>
      <c r="BO8" s="59">
        <v>83.9</v>
      </c>
      <c r="BP8" s="58">
        <v>84.1</v>
      </c>
      <c r="BQ8" s="58">
        <v>79.099999999999994</v>
      </c>
      <c r="BR8" s="58">
        <v>69</v>
      </c>
      <c r="BS8" s="58">
        <v>74.900000000000006</v>
      </c>
      <c r="BT8" s="58">
        <v>79.8</v>
      </c>
      <c r="BU8" s="58">
        <v>72.900000000000006</v>
      </c>
      <c r="BV8" s="58">
        <v>64.5</v>
      </c>
      <c r="BW8" s="58">
        <v>63.8</v>
      </c>
      <c r="BX8" s="58">
        <v>63.4</v>
      </c>
      <c r="BY8" s="58">
        <v>64.7</v>
      </c>
      <c r="BZ8" s="58">
        <v>68.7</v>
      </c>
      <c r="CA8" s="59">
        <v>36417</v>
      </c>
      <c r="CB8" s="59">
        <v>39021</v>
      </c>
      <c r="CC8" s="59">
        <v>41974</v>
      </c>
      <c r="CD8" s="59">
        <v>42707</v>
      </c>
      <c r="CE8" s="59">
        <v>46555</v>
      </c>
      <c r="CF8" s="59">
        <v>48807</v>
      </c>
      <c r="CG8" s="59">
        <v>51594</v>
      </c>
      <c r="CH8" s="59">
        <v>53805</v>
      </c>
      <c r="CI8" s="59">
        <v>56563</v>
      </c>
      <c r="CJ8" s="59">
        <v>41075</v>
      </c>
      <c r="CK8" s="58">
        <v>62428</v>
      </c>
      <c r="CL8" s="59">
        <v>10649</v>
      </c>
      <c r="CM8" s="59">
        <v>11278</v>
      </c>
      <c r="CN8" s="59">
        <v>11529</v>
      </c>
      <c r="CO8" s="59">
        <v>11712</v>
      </c>
      <c r="CP8" s="59">
        <v>11982</v>
      </c>
      <c r="CQ8" s="59">
        <v>12970</v>
      </c>
      <c r="CR8" s="59">
        <v>13767</v>
      </c>
      <c r="CS8" s="59">
        <v>14046</v>
      </c>
      <c r="CT8" s="59">
        <v>14550</v>
      </c>
      <c r="CU8" s="59">
        <v>11652</v>
      </c>
      <c r="CV8" s="58">
        <v>18236</v>
      </c>
      <c r="CW8" s="59">
        <v>68.8</v>
      </c>
      <c r="CX8" s="59">
        <v>68</v>
      </c>
      <c r="CY8" s="59">
        <v>67.900000000000006</v>
      </c>
      <c r="CZ8" s="59">
        <v>64.8</v>
      </c>
      <c r="DA8" s="59">
        <v>63</v>
      </c>
      <c r="DB8" s="59">
        <v>59.9</v>
      </c>
      <c r="DC8" s="59">
        <v>63.4</v>
      </c>
      <c r="DD8" s="59">
        <v>61.3</v>
      </c>
      <c r="DE8" s="59">
        <v>61.4</v>
      </c>
      <c r="DF8" s="59">
        <v>68.099999999999994</v>
      </c>
      <c r="DG8" s="59">
        <v>56.1</v>
      </c>
      <c r="DH8" s="59">
        <v>12.4</v>
      </c>
      <c r="DI8" s="59">
        <v>12.5</v>
      </c>
      <c r="DJ8" s="59">
        <v>13.1</v>
      </c>
      <c r="DK8" s="59">
        <v>15.3</v>
      </c>
      <c r="DL8" s="59">
        <v>14.4</v>
      </c>
      <c r="DM8" s="59">
        <v>20.5</v>
      </c>
      <c r="DN8" s="59">
        <v>20.2</v>
      </c>
      <c r="DO8" s="59">
        <v>20.2</v>
      </c>
      <c r="DP8" s="59">
        <v>21.1</v>
      </c>
      <c r="DQ8" s="59">
        <v>18</v>
      </c>
      <c r="DR8" s="59">
        <v>26.4</v>
      </c>
      <c r="DS8" s="59">
        <v>95.2</v>
      </c>
      <c r="DT8" s="59">
        <v>80.099999999999994</v>
      </c>
      <c r="DU8" s="59">
        <v>49.9</v>
      </c>
      <c r="DV8" s="59">
        <v>27.3</v>
      </c>
      <c r="DW8" s="59">
        <v>21.5</v>
      </c>
      <c r="DX8" s="59">
        <v>81.900000000000006</v>
      </c>
      <c r="DY8" s="59">
        <v>91.6</v>
      </c>
      <c r="DZ8" s="59">
        <v>100.1</v>
      </c>
      <c r="EA8" s="59">
        <v>94.9</v>
      </c>
      <c r="EB8" s="59">
        <v>121.9</v>
      </c>
      <c r="EC8" s="59">
        <v>54.5</v>
      </c>
      <c r="ED8" s="58">
        <v>38.700000000000003</v>
      </c>
      <c r="EE8" s="58">
        <v>40.299999999999997</v>
      </c>
      <c r="EF8" s="58">
        <v>41</v>
      </c>
      <c r="EG8" s="58">
        <v>42.9</v>
      </c>
      <c r="EH8" s="58">
        <v>44.1</v>
      </c>
      <c r="EI8" s="58">
        <v>50.8</v>
      </c>
      <c r="EJ8" s="58">
        <v>51.4</v>
      </c>
      <c r="EK8" s="58">
        <v>51.9</v>
      </c>
      <c r="EL8" s="58">
        <v>53.8</v>
      </c>
      <c r="EM8" s="58">
        <v>59.1</v>
      </c>
      <c r="EN8" s="58">
        <v>57</v>
      </c>
      <c r="EO8" s="58">
        <v>79.599999999999994</v>
      </c>
      <c r="EP8" s="58">
        <v>78.3</v>
      </c>
      <c r="EQ8" s="58">
        <v>73.400000000000006</v>
      </c>
      <c r="ER8" s="58">
        <v>73</v>
      </c>
      <c r="ES8" s="58">
        <v>71.400000000000006</v>
      </c>
      <c r="ET8" s="58">
        <v>72.599999999999994</v>
      </c>
      <c r="EU8" s="58">
        <v>71.900000000000006</v>
      </c>
      <c r="EV8" s="58">
        <v>71.2</v>
      </c>
      <c r="EW8" s="58">
        <v>71.8</v>
      </c>
      <c r="EX8" s="58">
        <v>72.2</v>
      </c>
      <c r="EY8" s="58">
        <v>70.400000000000006</v>
      </c>
      <c r="EZ8" s="59">
        <v>33405399</v>
      </c>
      <c r="FA8" s="59">
        <v>33524346</v>
      </c>
      <c r="FB8" s="59">
        <v>33493019</v>
      </c>
      <c r="FC8" s="59">
        <v>33832625</v>
      </c>
      <c r="FD8" s="59">
        <v>35196171</v>
      </c>
      <c r="FE8" s="59">
        <v>44436827</v>
      </c>
      <c r="FF8" s="59">
        <v>45896030</v>
      </c>
      <c r="FG8" s="59">
        <v>47415042</v>
      </c>
      <c r="FH8" s="59">
        <v>47985814</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2025-01-28T03:29:21Z</cp:lastPrinted>
  <dcterms:created xsi:type="dcterms:W3CDTF">2025-01-16T06:46:06Z</dcterms:created>
  <dcterms:modified xsi:type="dcterms:W3CDTF">2025-02-26T00:38:44Z</dcterms:modified>
  <cp:category/>
</cp:coreProperties>
</file>