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60857\Desktop\"/>
    </mc:Choice>
  </mc:AlternateContent>
  <xr:revisionPtr revIDLastSave="0" documentId="13_ncr:1_{5FB912B4-4F97-4793-BB4C-1304CCA856D0}" xr6:coauthVersionLast="47" xr6:coauthVersionMax="47" xr10:uidLastSave="{00000000-0000-0000-0000-000000000000}"/>
  <workbookProtection workbookAlgorithmName="SHA-512" workbookHashValue="Skbpe+CeI4FxSxn8/3VJIGlJTGLlMgYwz8w/KcdWiP3rZOdKtv65DnRHHcNRGECK8zn1o0ddkegeh0mtwDztew==" workbookSaltValue="F1/HtuxMMfCubaAk9ozXIg==" workbookSpinCount="100000" lockStructure="1"/>
  <bookViews>
    <workbookView xWindow="0" yWindow="450" windowWidth="27915" windowHeight="150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G85" i="4"/>
  <c r="F85" i="4"/>
  <c r="E85" i="4"/>
  <c r="AT10" i="4"/>
  <c r="AL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<sst xmlns="http://schemas.openxmlformats.org/spreadsheetml/2006/main" count="253" uniqueCount="116">
  <si>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</si>
  <si>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</si>
  <si>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</si>
  <si>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</si>
  <si>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</si>
  <si>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</si>
  <si>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</si>
  <si>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</si>
  <si>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</si>
  <si>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</si>
  <si>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</si>
  <si>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</si>
  <si>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</si>
  <si>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</si>
  <si>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</si>
  <si>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</si>
  <si>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</si>
  <si>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</si>
  <si>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</si>
  <si>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</si>
  <si>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</si>
  <si>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</si>
  <si>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</si>
  <si>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</si>
  <si>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</si>
  <si>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</si>
  <si>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</si>
  <si>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</si>
  <si>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</si>
  <si>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</si>
  <si>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</si>
  <si>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</si>
  <si>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</si>
  <si>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</si>
  <si>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</si>
  <si>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</si>
  <si>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</si>
  <si>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</si>
  <si>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</si>
  <si>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</si>
  <si>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</si>
  <si>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</si>
  <si>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</si>
  <si>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</si>
  <si>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</si>
  <si>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</si>
  <si>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</si>
  <si>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</si>
  <si>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</si>
  <si>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</si>
  <si>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</si>
  <si>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</si>
  <si>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</si>
  <si>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</si>
  <si>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</si>
  <si>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</si>
  <si>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</si>
  <si>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</si>
  <si>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</si>
  <si>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</si>
  <si>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</si>
  <si>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</si>
  <si>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</si>
  <si>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</si>
  <si>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</si>
  <si>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</si>
  <si>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</si>
  <si>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</si>
  <si>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</si>
  <si>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</si>
  <si>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</si>
  <si>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</si>
  <si>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</si>
  <si>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</si>
  <si>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</si>
  <si>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</si>
  <si>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</si>
  <si>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</si>
  <si>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</si>
  <si>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</si>
  <si>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</si>
  <si>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</si>
  <si>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</si>
  <si>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</si>
  <si>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</si>
  <si>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</si>
  <si>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</si>
  <si>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</si>
  <si>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</si>
  <si>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</si>
  <si>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</si>
  <si>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</si>
  <si>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</si>
  <si>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</si>
  <si>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</si>
  <si>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</si>
  <si>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</si>
  <si>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</si>
  <si>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</si>
  <si>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</si>
  <si>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</si>
  <si>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</si>
  <si>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</si>
  <si>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</si>
  <si>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</si>
  <si>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</si>
  <si>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</si>
  <si>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</si>
  <si>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</si>
  <si>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</si>
  <si>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</si>
  <si>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</si>
  <si>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</si>
  <si>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①「有形固定資産減価償却率」については17.27％と全国平均及び類似団体平均に比べ、老朽化した資産は少ない状況である。
②「管渠老朽化率」については、耐用年数を経過した施設はない。
③「管渠改善率」については、ゼロである。必要に応じて改修等を行っていく。</t>
    <rPh sb="26" eb="28">
      <t>ゼンコク</t>
    </rPh>
    <rPh sb="28" eb="30">
      <t>ヘイキン</t>
    </rPh>
    <rPh sb="30" eb="31">
      <t>オヨ</t>
    </rPh>
    <rPh sb="32" eb="34">
      <t>ルイジ</t>
    </rPh>
    <rPh sb="34" eb="36">
      <t>ダンタイ</t>
    </rPh>
    <rPh sb="36" eb="38">
      <t>ヘイキン</t>
    </rPh>
    <phoneticPr fontId="4"/>
  </si>
  <si>
    <t>集落排水事業については、高齢化世帯が多く人口減少が急速に進むことが想定される。そのため、使用料の増加を見込むことは難しい状況である。
　人口減少に伴う使用料収入の減収、物価高による維持管理費の増加に対応し、安定的な経営が図れるよう、令和6年12月定例議会で下水道使用料の増額改定が可決された。
　今後も経費の削減やダウンサイジングを検討しながら事業を進めていく必要がある。</t>
    <rPh sb="68" eb="70">
      <t>ジンコウ</t>
    </rPh>
    <rPh sb="70" eb="72">
      <t>ゲンショウ</t>
    </rPh>
    <rPh sb="73" eb="74">
      <t>トモナ</t>
    </rPh>
    <rPh sb="75" eb="78">
      <t>シヨウリョウ</t>
    </rPh>
    <rPh sb="78" eb="80">
      <t>シュウニュウ</t>
    </rPh>
    <rPh sb="81" eb="83">
      <t>ゲンシュウ</t>
    </rPh>
    <rPh sb="84" eb="86">
      <t>ブッカ</t>
    </rPh>
    <rPh sb="86" eb="87">
      <t>タカ</t>
    </rPh>
    <rPh sb="90" eb="95">
      <t>イジカンリヒ</t>
    </rPh>
    <rPh sb="96" eb="98">
      <t>ゾウカ</t>
    </rPh>
    <rPh sb="99" eb="101">
      <t>タイオウ</t>
    </rPh>
    <rPh sb="103" eb="105">
      <t>アンテイ</t>
    </rPh>
    <rPh sb="105" eb="106">
      <t>テキ</t>
    </rPh>
    <rPh sb="107" eb="109">
      <t>ケイエイ</t>
    </rPh>
    <rPh sb="110" eb="111">
      <t>ハカ</t>
    </rPh>
    <rPh sb="116" eb="118">
      <t>レイワ</t>
    </rPh>
    <rPh sb="119" eb="120">
      <t>ネン</t>
    </rPh>
    <rPh sb="122" eb="123">
      <t>ガツ</t>
    </rPh>
    <rPh sb="123" eb="125">
      <t>テイレイ</t>
    </rPh>
    <rPh sb="125" eb="127">
      <t>ギカイ</t>
    </rPh>
    <rPh sb="128" eb="131">
      <t>ゲスイドウ</t>
    </rPh>
    <rPh sb="131" eb="134">
      <t>シヨウリョウ</t>
    </rPh>
    <rPh sb="135" eb="137">
      <t>ゾウガク</t>
    </rPh>
    <rPh sb="137" eb="139">
      <t>カイテイ</t>
    </rPh>
    <rPh sb="140" eb="142">
      <t>カケツ</t>
    </rPh>
    <rPh sb="148" eb="150">
      <t>コンゴ</t>
    </rPh>
    <phoneticPr fontId="4"/>
  </si>
  <si>
    <t>①「経常収支比率」は108.86%と100％を上回った。これは、一般会計からの補助金収入のためである。
②「累積欠損金比率」12.06％と全国平均及び類似団体平均より低い数値となっている。
③「流動比率」については、100％を上回っている。企業債元金償還額の減少が要因である。
④「企業債残高対事業規模比率」は全国平均及び類似団体平均よりも低い数値となっている。起債残高は減少する見通しである。
⑤「経費回収率」については、全国平均より高く、類似団体平均より低い数値となっている。経費を使用料で賄えていないため、使用料の改定の必要がある。
⑥「汚水処理原価」については、全国平均及び類似団体平均より低い数値となっているが、さらなる経費の削減に努める。
⑦「施設利用率」については、全国平均及び類似団体平均より高い数値となっている。今後も安定した施設稼働に努めます。
⑧「水洗化率」については、全国平均及び類似団体平均より低い数値となっている。使用料収入の増加のため、接続率向上の取組が必要である。</t>
    <rPh sb="23" eb="25">
      <t>ウワマワ</t>
    </rPh>
    <rPh sb="32" eb="36">
      <t>イッパンカイケイ</t>
    </rPh>
    <rPh sb="39" eb="42">
      <t>ホジョキン</t>
    </rPh>
    <rPh sb="42" eb="44">
      <t>シュウニュウ</t>
    </rPh>
    <rPh sb="69" eb="71">
      <t>ゼンコク</t>
    </rPh>
    <rPh sb="71" eb="73">
      <t>ヘイキン</t>
    </rPh>
    <rPh sb="73" eb="74">
      <t>オヨ</t>
    </rPh>
    <rPh sb="75" eb="77">
      <t>ルイジ</t>
    </rPh>
    <rPh sb="77" eb="79">
      <t>ダンタイ</t>
    </rPh>
    <rPh sb="79" eb="81">
      <t>ヘイキン</t>
    </rPh>
    <rPh sb="83" eb="84">
      <t>ヒク</t>
    </rPh>
    <rPh sb="85" eb="87">
      <t>スウチ</t>
    </rPh>
    <rPh sb="120" eb="123">
      <t>キギョウサイ</t>
    </rPh>
    <rPh sb="123" eb="125">
      <t>ガンキン</t>
    </rPh>
    <rPh sb="125" eb="128">
      <t>ショウカンガク</t>
    </rPh>
    <rPh sb="129" eb="131">
      <t>ゲンショウ</t>
    </rPh>
    <rPh sb="132" eb="134">
      <t>ヨウイン</t>
    </rPh>
    <rPh sb="155" eb="157">
      <t>ゼンコク</t>
    </rPh>
    <rPh sb="157" eb="159">
      <t>ヘイキン</t>
    </rPh>
    <rPh sb="159" eb="160">
      <t>オヨ</t>
    </rPh>
    <rPh sb="161" eb="163">
      <t>ルイジ</t>
    </rPh>
    <rPh sb="163" eb="165">
      <t>ダンタイ</t>
    </rPh>
    <rPh sb="165" eb="167">
      <t>ヘイキン</t>
    </rPh>
    <rPh sb="181" eb="183">
      <t>キサイ</t>
    </rPh>
    <rPh sb="183" eb="185">
      <t>ザンダカ</t>
    </rPh>
    <rPh sb="186" eb="188">
      <t>ゲンショウ</t>
    </rPh>
    <rPh sb="190" eb="192">
      <t>ミトオ</t>
    </rPh>
    <rPh sb="212" eb="216">
      <t>ゼンコクヘイキン</t>
    </rPh>
    <rPh sb="218" eb="219">
      <t>タカ</t>
    </rPh>
    <rPh sb="225" eb="227">
      <t>ヘイキン</t>
    </rPh>
    <rPh sb="285" eb="287">
      <t>ゼンコク</t>
    </rPh>
    <rPh sb="287" eb="289">
      <t>ヘイキン</t>
    </rPh>
    <rPh sb="289" eb="290">
      <t>オヨ</t>
    </rPh>
    <rPh sb="291" eb="293">
      <t>ルイジ</t>
    </rPh>
    <rPh sb="293" eb="295">
      <t>ダンタイ</t>
    </rPh>
    <rPh sb="295" eb="297">
      <t>ヘイキン</t>
    </rPh>
    <rPh sb="340" eb="342">
      <t>ゼンコク</t>
    </rPh>
    <rPh sb="342" eb="344">
      <t>ヘイキン</t>
    </rPh>
    <rPh sb="344" eb="345">
      <t>オヨ</t>
    </rPh>
    <rPh sb="346" eb="348">
      <t>ルイジ</t>
    </rPh>
    <rPh sb="348" eb="350">
      <t>ダンタイ</t>
    </rPh>
    <rPh sb="350" eb="352">
      <t>ヘイキン</t>
    </rPh>
    <rPh sb="406" eb="408">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</si>
</sst>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834-4589-8E76-5C9DEE029B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c:v>
                </c:pt>
                <c:pt idx="2">
                  <c:v>0.01</c:v>
                </c:pt>
                <c:pt idx="3">
                  <c:v>0.01</c:v>
                </c:pt>
                <c:pt idx="4" formatCode="#,##0.00;&quot;△&quot;#,##0.00">
                  <c:v>0</c:v>
                </c:pt>
              </c:numCache>
            </c:numRef>
          </c:val>
          <c:smooth val="0"/>
          <c:extLst>
            <c:ext xmlns:c16="http://schemas.microsoft.com/office/drawing/2014/chart" uri="{C3380CC4-5D6E-409C-BE32-E72D297353CC}">
              <c16:uniqueId val="{00000001-B834-4589-8E76-5C9DEE029B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39.700000000000003</c:v>
                </c:pt>
                <c:pt idx="2">
                  <c:v>56.36</c:v>
                </c:pt>
                <c:pt idx="3">
                  <c:v>51.82</c:v>
                </c:pt>
                <c:pt idx="4">
                  <c:v>46.97</c:v>
                </c:pt>
              </c:numCache>
            </c:numRef>
          </c:val>
          <c:extLst>
            <c:ext xmlns:c16="http://schemas.microsoft.com/office/drawing/2014/chart" uri="{C3380CC4-5D6E-409C-BE32-E72D297353CC}">
              <c16:uniqueId val="{00000000-7D84-4D0F-A259-B299FF0EC3E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30.19</c:v>
                </c:pt>
                <c:pt idx="2">
                  <c:v>28.77</c:v>
                </c:pt>
                <c:pt idx="3">
                  <c:v>26.22</c:v>
                </c:pt>
                <c:pt idx="4">
                  <c:v>30.99</c:v>
                </c:pt>
              </c:numCache>
            </c:numRef>
          </c:val>
          <c:smooth val="0"/>
          <c:extLst>
            <c:ext xmlns:c16="http://schemas.microsoft.com/office/drawing/2014/chart" uri="{C3380CC4-5D6E-409C-BE32-E72D297353CC}">
              <c16:uniqueId val="{00000001-7D84-4D0F-A259-B299FF0EC3E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89.22</c:v>
                </c:pt>
                <c:pt idx="2">
                  <c:v>89.35</c:v>
                </c:pt>
                <c:pt idx="3">
                  <c:v>89.67</c:v>
                </c:pt>
                <c:pt idx="4">
                  <c:v>90.17</c:v>
                </c:pt>
              </c:numCache>
            </c:numRef>
          </c:val>
          <c:extLst>
            <c:ext xmlns:c16="http://schemas.microsoft.com/office/drawing/2014/chart" uri="{C3380CC4-5D6E-409C-BE32-E72D297353CC}">
              <c16:uniqueId val="{00000000-1812-4D75-B5DA-20AACB0A8C4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79.09</c:v>
                </c:pt>
                <c:pt idx="2">
                  <c:v>78.900000000000006</c:v>
                </c:pt>
                <c:pt idx="3">
                  <c:v>78.03</c:v>
                </c:pt>
                <c:pt idx="4">
                  <c:v>85.45</c:v>
                </c:pt>
              </c:numCache>
            </c:numRef>
          </c:val>
          <c:smooth val="0"/>
          <c:extLst>
            <c:ext xmlns:c16="http://schemas.microsoft.com/office/drawing/2014/chart" uri="{C3380CC4-5D6E-409C-BE32-E72D297353CC}">
              <c16:uniqueId val="{00000001-1812-4D75-B5DA-20AACB0A8C4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119.87</c:v>
                </c:pt>
                <c:pt idx="2">
                  <c:v>83.13</c:v>
                </c:pt>
                <c:pt idx="3">
                  <c:v>103.46</c:v>
                </c:pt>
                <c:pt idx="4">
                  <c:v>108.86</c:v>
                </c:pt>
              </c:numCache>
            </c:numRef>
          </c:val>
          <c:extLst>
            <c:ext xmlns:c16="http://schemas.microsoft.com/office/drawing/2014/chart" uri="{C3380CC4-5D6E-409C-BE32-E72D297353CC}">
              <c16:uniqueId val="{00000000-19FE-40D1-AD71-41F6508303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101.18</c:v>
                </c:pt>
                <c:pt idx="2">
                  <c:v>99.89</c:v>
                </c:pt>
                <c:pt idx="3">
                  <c:v>104.12</c:v>
                </c:pt>
                <c:pt idx="4">
                  <c:v>97.07</c:v>
                </c:pt>
              </c:numCache>
            </c:numRef>
          </c:val>
          <c:smooth val="0"/>
          <c:extLst>
            <c:ext xmlns:c16="http://schemas.microsoft.com/office/drawing/2014/chart" uri="{C3380CC4-5D6E-409C-BE32-E72D297353CC}">
              <c16:uniqueId val="{00000001-19FE-40D1-AD71-41F6508303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6.91</c:v>
                </c:pt>
                <c:pt idx="2">
                  <c:v>10.36</c:v>
                </c:pt>
                <c:pt idx="3">
                  <c:v>13.82</c:v>
                </c:pt>
                <c:pt idx="4">
                  <c:v>17.27</c:v>
                </c:pt>
              </c:numCache>
            </c:numRef>
          </c:val>
          <c:extLst>
            <c:ext xmlns:c16="http://schemas.microsoft.com/office/drawing/2014/chart" uri="{C3380CC4-5D6E-409C-BE32-E72D297353CC}">
              <c16:uniqueId val="{00000000-56D8-4B3F-918E-1A68DE820AA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20.14</c:v>
                </c:pt>
                <c:pt idx="2">
                  <c:v>23.17</c:v>
                </c:pt>
                <c:pt idx="3">
                  <c:v>25.29</c:v>
                </c:pt>
                <c:pt idx="4">
                  <c:v>35.07</c:v>
                </c:pt>
              </c:numCache>
            </c:numRef>
          </c:val>
          <c:smooth val="0"/>
          <c:extLst>
            <c:ext xmlns:c16="http://schemas.microsoft.com/office/drawing/2014/chart" uri="{C3380CC4-5D6E-409C-BE32-E72D297353CC}">
              <c16:uniqueId val="{00000001-56D8-4B3F-918E-1A68DE820AA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4CB-463F-B507-2003DE94F69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C4CB-463F-B507-2003DE94F69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formatCode="#,##0.00;&quot;△&quot;#,##0.00;&quot;-&quot;">
                  <c:v>59.13</c:v>
                </c:pt>
                <c:pt idx="3" formatCode="#,##0.00;&quot;△&quot;#,##0.00;&quot;-&quot;">
                  <c:v>46.98</c:v>
                </c:pt>
                <c:pt idx="4" formatCode="#,##0.00;&quot;△&quot;#,##0.00;&quot;-&quot;">
                  <c:v>12.06</c:v>
                </c:pt>
              </c:numCache>
            </c:numRef>
          </c:val>
          <c:extLst>
            <c:ext xmlns:c16="http://schemas.microsoft.com/office/drawing/2014/chart" uri="{C3380CC4-5D6E-409C-BE32-E72D297353CC}">
              <c16:uniqueId val="{00000000-3297-4968-B294-26D095821A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140.63</c:v>
                </c:pt>
                <c:pt idx="2">
                  <c:v>163.84</c:v>
                </c:pt>
                <c:pt idx="3">
                  <c:v>176.46</c:v>
                </c:pt>
                <c:pt idx="4">
                  <c:v>40.729999999999997</c:v>
                </c:pt>
              </c:numCache>
            </c:numRef>
          </c:val>
          <c:smooth val="0"/>
          <c:extLst>
            <c:ext xmlns:c16="http://schemas.microsoft.com/office/drawing/2014/chart" uri="{C3380CC4-5D6E-409C-BE32-E72D297353CC}">
              <c16:uniqueId val="{00000001-3297-4968-B294-26D095821A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94.31</c:v>
                </c:pt>
                <c:pt idx="2">
                  <c:v>72.489999999999995</c:v>
                </c:pt>
                <c:pt idx="3">
                  <c:v>97.47</c:v>
                </c:pt>
                <c:pt idx="4">
                  <c:v>152.78</c:v>
                </c:pt>
              </c:numCache>
            </c:numRef>
          </c:val>
          <c:extLst>
            <c:ext xmlns:c16="http://schemas.microsoft.com/office/drawing/2014/chart" uri="{C3380CC4-5D6E-409C-BE32-E72D297353CC}">
              <c16:uniqueId val="{00000000-BFC6-44B5-80EF-FA8AA51E9E2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56.53</c:v>
                </c:pt>
                <c:pt idx="2">
                  <c:v>59.66</c:v>
                </c:pt>
                <c:pt idx="3">
                  <c:v>61.64</c:v>
                </c:pt>
                <c:pt idx="4">
                  <c:v>61.08</c:v>
                </c:pt>
              </c:numCache>
            </c:numRef>
          </c:val>
          <c:smooth val="0"/>
          <c:extLst>
            <c:ext xmlns:c16="http://schemas.microsoft.com/office/drawing/2014/chart" uri="{C3380CC4-5D6E-409C-BE32-E72D297353CC}">
              <c16:uniqueId val="{00000001-BFC6-44B5-80EF-FA8AA51E9E2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887.81</c:v>
                </c:pt>
                <c:pt idx="2">
                  <c:v>786.27</c:v>
                </c:pt>
                <c:pt idx="3">
                  <c:v>651.27</c:v>
                </c:pt>
                <c:pt idx="4">
                  <c:v>526.27</c:v>
                </c:pt>
              </c:numCache>
            </c:numRef>
          </c:val>
          <c:extLst>
            <c:ext xmlns:c16="http://schemas.microsoft.com/office/drawing/2014/chart" uri="{C3380CC4-5D6E-409C-BE32-E72D297353CC}">
              <c16:uniqueId val="{00000000-CB17-43A1-AB0F-12CDD51D5D2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1095.52</c:v>
                </c:pt>
                <c:pt idx="2">
                  <c:v>1056.55</c:v>
                </c:pt>
                <c:pt idx="3">
                  <c:v>1278.54</c:v>
                </c:pt>
                <c:pt idx="4">
                  <c:v>892.29</c:v>
                </c:pt>
              </c:numCache>
            </c:numRef>
          </c:val>
          <c:smooth val="0"/>
          <c:extLst>
            <c:ext xmlns:c16="http://schemas.microsoft.com/office/drawing/2014/chart" uri="{C3380CC4-5D6E-409C-BE32-E72D297353CC}">
              <c16:uniqueId val="{00000001-CB17-43A1-AB0F-12CDD51D5D2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62.43</c:v>
                </c:pt>
                <c:pt idx="2">
                  <c:v>55.37</c:v>
                </c:pt>
                <c:pt idx="3">
                  <c:v>58.39</c:v>
                </c:pt>
                <c:pt idx="4">
                  <c:v>43.08</c:v>
                </c:pt>
              </c:numCache>
            </c:numRef>
          </c:val>
          <c:extLst>
            <c:ext xmlns:c16="http://schemas.microsoft.com/office/drawing/2014/chart" uri="{C3380CC4-5D6E-409C-BE32-E72D297353CC}">
              <c16:uniqueId val="{00000000-3D2A-4F8F-8F12-CBEE5DA474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39.64</c:v>
                </c:pt>
                <c:pt idx="2">
                  <c:v>40</c:v>
                </c:pt>
                <c:pt idx="3">
                  <c:v>38.74</c:v>
                </c:pt>
                <c:pt idx="4">
                  <c:v>46.45</c:v>
                </c:pt>
              </c:numCache>
            </c:numRef>
          </c:val>
          <c:smooth val="0"/>
          <c:extLst>
            <c:ext xmlns:c16="http://schemas.microsoft.com/office/drawing/2014/chart" uri="{C3380CC4-5D6E-409C-BE32-E72D297353CC}">
              <c16:uniqueId val="{00000001-3D2A-4F8F-8F12-CBEE5DA474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234.3</c:v>
                </c:pt>
                <c:pt idx="2">
                  <c:v>264.67</c:v>
                </c:pt>
                <c:pt idx="3">
                  <c:v>252.62</c:v>
                </c:pt>
                <c:pt idx="4">
                  <c:v>332.95</c:v>
                </c:pt>
              </c:numCache>
            </c:numRef>
          </c:val>
          <c:extLst>
            <c:ext xmlns:c16="http://schemas.microsoft.com/office/drawing/2014/chart" uri="{C3380CC4-5D6E-409C-BE32-E72D297353CC}">
              <c16:uniqueId val="{00000000-4597-4113-A269-AD34E158353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449.72</c:v>
                </c:pt>
                <c:pt idx="2">
                  <c:v>437.27</c:v>
                </c:pt>
                <c:pt idx="3">
                  <c:v>456.72</c:v>
                </c:pt>
                <c:pt idx="4">
                  <c:v>361.83</c:v>
                </c:pt>
              </c:numCache>
            </c:numRef>
          </c:val>
          <c:smooth val="0"/>
          <c:extLst>
            <c:ext xmlns:c16="http://schemas.microsoft.com/office/drawing/2014/chart" uri="{C3380CC4-5D6E-409C-BE32-E72D297353CC}">
              <c16:uniqueId val="{00000001-4597-4113-A269-AD34E158353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大分県　日出町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漁業集落排水</v>
      </c>
      <c r="Q8" s="64"/>
      <c r="R8" s="64"/>
      <c r="S8" s="64"/>
      <c r="T8" s="64"/>
      <c r="U8" s="64"/>
      <c r="V8" s="64"/>
      <c r="W8" s="64" t="str">
        <f>データ!L6</f>
        <v>H1</v>
      </c>
      <c r="X8" s="64"/>
      <c r="Y8" s="64"/>
      <c r="Z8" s="64"/>
      <c r="AA8" s="64"/>
      <c r="AB8" s="64"/>
      <c r="AC8" s="64"/>
      <c r="AD8" s="65" t="str">
        <f>データ!$M$6</f>
        <v>非設置</v>
      </c>
      <c r="AE8" s="65"/>
      <c r="AF8" s="65"/>
      <c r="AG8" s="65"/>
      <c r="AH8" s="65"/>
      <c r="AI8" s="65"/>
      <c r="AJ8" s="65"/>
      <c r="AK8" s="3"/>
      <c r="AL8" s="45">
        <f>データ!S6</f>
        <v>28020</v>
      </c>
      <c r="AM8" s="45"/>
      <c r="AN8" s="45"/>
      <c r="AO8" s="45"/>
      <c r="AP8" s="45"/>
      <c r="AQ8" s="45"/>
      <c r="AR8" s="45"/>
      <c r="AS8" s="45"/>
      <c r="AT8" s="44">
        <f>データ!T6</f>
        <v>73.260000000000005</v>
      </c>
      <c r="AU8" s="44"/>
      <c r="AV8" s="44"/>
      <c r="AW8" s="44"/>
      <c r="AX8" s="44"/>
      <c r="AY8" s="44"/>
      <c r="AZ8" s="44"/>
      <c r="BA8" s="44"/>
      <c r="BB8" s="44">
        <f>データ!U6</f>
        <v>382.47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91.09</v>
      </c>
      <c r="J10" s="44"/>
      <c r="K10" s="44"/>
      <c r="L10" s="44"/>
      <c r="M10" s="44"/>
      <c r="N10" s="44"/>
      <c r="O10" s="44"/>
      <c r="P10" s="44">
        <f>データ!P6</f>
        <v>2.59</v>
      </c>
      <c r="Q10" s="44"/>
      <c r="R10" s="44"/>
      <c r="S10" s="44"/>
      <c r="T10" s="44"/>
      <c r="U10" s="44"/>
      <c r="V10" s="44"/>
      <c r="W10" s="44">
        <f>データ!Q6</f>
        <v>87.51</v>
      </c>
      <c r="X10" s="44"/>
      <c r="Y10" s="44"/>
      <c r="Z10" s="44"/>
      <c r="AA10" s="44"/>
      <c r="AB10" s="44"/>
      <c r="AC10" s="44"/>
      <c r="AD10" s="45">
        <f>データ!R6</f>
        <v>2809</v>
      </c>
      <c r="AE10" s="45"/>
      <c r="AF10" s="45"/>
      <c r="AG10" s="45"/>
      <c r="AH10" s="45"/>
      <c r="AI10" s="45"/>
      <c r="AJ10" s="45"/>
      <c r="AK10" s="2"/>
      <c r="AL10" s="45">
        <f>データ!V6</f>
        <v>722</v>
      </c>
      <c r="AM10" s="45"/>
      <c r="AN10" s="45"/>
      <c r="AO10" s="45"/>
      <c r="AP10" s="45"/>
      <c r="AQ10" s="45"/>
      <c r="AR10" s="45"/>
      <c r="AS10" s="45"/>
      <c r="AT10" s="44">
        <f>データ!W6</f>
        <v>0.12</v>
      </c>
      <c r="AU10" s="44"/>
      <c r="AV10" s="44"/>
      <c r="AW10" s="44"/>
      <c r="AX10" s="44"/>
      <c r="AY10" s="44"/>
      <c r="AZ10" s="44"/>
      <c r="BA10" s="44"/>
      <c r="BB10" s="44">
        <f>データ!X6</f>
        <v>6016.67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FGqhhKyyGcLxN6C8HLi82JxC+ZUC1pcFS9tVFG/ynVTzlIm058VEd+0m+H3QZDoCeCrwnV1gZ3ZH5W4Kn+VPLg==" saltValue="i1+WLiesnsd4MOj9fbfs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443417</v>
      </c>
      <c r="D6" s="19">
        <f t="shared" si="3"/>
        <v>46</v>
      </c>
      <c r="E6" s="19">
        <f t="shared" si="3"/>
        <v>17</v>
      </c>
      <c r="F6" s="19">
        <f t="shared" si="3"/>
        <v>6</v>
      </c>
      <c r="G6" s="19">
        <f t="shared" si="3"/>
        <v>0</v>
      </c>
      <c r="H6" s="19" t="str">
        <f t="shared" si="3"/>
        <v>大分県　日出町</v>
      </c>
      <c r="I6" s="19" t="str">
        <f t="shared" si="3"/>
        <v>法適用</v>
      </c>
      <c r="J6" s="19" t="str">
        <f t="shared" si="3"/>
        <v>下水道事業</v>
      </c>
      <c r="K6" s="19" t="str">
        <f t="shared" si="3"/>
        <v>漁業集落排水</v>
      </c>
      <c r="L6" s="19" t="str">
        <f t="shared" si="3"/>
        <v>H1</v>
      </c>
      <c r="M6" s="19" t="str">
        <f t="shared" si="3"/>
        <v>非設置</v>
      </c>
      <c r="N6" s="20" t="str">
        <f t="shared" si="3"/>
        <v>-</v>
      </c>
      <c r="O6" s="20">
        <f t="shared" si="3"/>
        <v>91.09</v>
      </c>
      <c r="P6" s="20">
        <f t="shared" si="3"/>
        <v>2.59</v>
      </c>
      <c r="Q6" s="20">
        <f t="shared" si="3"/>
        <v>87.51</v>
      </c>
      <c r="R6" s="20">
        <f t="shared" si="3"/>
        <v>2809</v>
      </c>
      <c r="S6" s="20">
        <f t="shared" si="3"/>
        <v>28020</v>
      </c>
      <c r="T6" s="20">
        <f t="shared" si="3"/>
        <v>73.260000000000005</v>
      </c>
      <c r="U6" s="20">
        <f t="shared" si="3"/>
        <v>382.47</v>
      </c>
      <c r="V6" s="20">
        <f t="shared" si="3"/>
        <v>722</v>
      </c>
      <c r="W6" s="20">
        <f t="shared" si="3"/>
        <v>0.12</v>
      </c>
      <c r="X6" s="20">
        <f t="shared" si="3"/>
        <v>6016.67</v>
      </c>
      <c r="Y6" s="21" t="str">
        <f>IF(Y7="",NA(),Y7)</f>
        <v>-</v>
      </c>
      <c r="Z6" s="21">
        <f t="shared" ref="Z6:AH6" si="4">IF(Z7="",NA(),Z7)</f>
        <v>119.87</v>
      </c>
      <c r="AA6" s="21">
        <f t="shared" si="4"/>
        <v>83.13</v>
      </c>
      <c r="AB6" s="21">
        <f t="shared" si="4"/>
        <v>103.46</v>
      </c>
      <c r="AC6" s="21">
        <f t="shared" si="4"/>
        <v>108.86</v>
      </c>
      <c r="AD6" s="21" t="str">
        <f t="shared" si="4"/>
        <v>-</v>
      </c>
      <c r="AE6" s="21">
        <f t="shared" si="4"/>
        <v>101.18</v>
      </c>
      <c r="AF6" s="21">
        <f t="shared" si="4"/>
        <v>99.89</v>
      </c>
      <c r="AG6" s="21">
        <f t="shared" si="4"/>
        <v>104.12</v>
      </c>
      <c r="AH6" s="21">
        <f t="shared" si="4"/>
        <v>97.07</v>
      </c>
      <c r="AI6" s="20" t="str">
        <f>IF(AI7="","",IF(AI7="-","【-】","【"&amp;SUBSTITUTE(TEXT(AI7,"#,##0.00"),"-","△")&amp;"】"))</f>
        <v>【102.33】</v>
      </c>
      <c r="AJ6" s="21" t="str">
        <f>IF(AJ7="",NA(),AJ7)</f>
        <v>-</v>
      </c>
      <c r="AK6" s="20">
        <f t="shared" ref="AK6:AS6" si="5">IF(AK7="",NA(),AK7)</f>
        <v>0</v>
      </c>
      <c r="AL6" s="21">
        <f t="shared" si="5"/>
        <v>59.13</v>
      </c>
      <c r="AM6" s="21">
        <f t="shared" si="5"/>
        <v>46.98</v>
      </c>
      <c r="AN6" s="21">
        <f t="shared" si="5"/>
        <v>12.06</v>
      </c>
      <c r="AO6" s="21" t="str">
        <f t="shared" si="5"/>
        <v>-</v>
      </c>
      <c r="AP6" s="21">
        <f t="shared" si="5"/>
        <v>140.63</v>
      </c>
      <c r="AQ6" s="21">
        <f t="shared" si="5"/>
        <v>163.84</v>
      </c>
      <c r="AR6" s="21">
        <f t="shared" si="5"/>
        <v>176.46</v>
      </c>
      <c r="AS6" s="21">
        <f t="shared" si="5"/>
        <v>40.729999999999997</v>
      </c>
      <c r="AT6" s="20" t="str">
        <f>IF(AT7="","",IF(AT7="-","【-】","【"&amp;SUBSTITUTE(TEXT(AT7,"#,##0.00"),"-","△")&amp;"】"))</f>
        <v>【114.08】</v>
      </c>
      <c r="AU6" s="21" t="str">
        <f>IF(AU7="",NA(),AU7)</f>
        <v>-</v>
      </c>
      <c r="AV6" s="21">
        <f t="shared" ref="AV6:BD6" si="6">IF(AV7="",NA(),AV7)</f>
        <v>94.31</v>
      </c>
      <c r="AW6" s="21">
        <f t="shared" si="6"/>
        <v>72.489999999999995</v>
      </c>
      <c r="AX6" s="21">
        <f t="shared" si="6"/>
        <v>97.47</v>
      </c>
      <c r="AY6" s="21">
        <f t="shared" si="6"/>
        <v>152.78</v>
      </c>
      <c r="AZ6" s="21" t="str">
        <f t="shared" si="6"/>
        <v>-</v>
      </c>
      <c r="BA6" s="21">
        <f t="shared" si="6"/>
        <v>56.53</v>
      </c>
      <c r="BB6" s="21">
        <f t="shared" si="6"/>
        <v>59.66</v>
      </c>
      <c r="BC6" s="21">
        <f t="shared" si="6"/>
        <v>61.64</v>
      </c>
      <c r="BD6" s="21">
        <f t="shared" si="6"/>
        <v>61.08</v>
      </c>
      <c r="BE6" s="20" t="str">
        <f>IF(BE7="","",IF(BE7="-","【-】","【"&amp;SUBSTITUTE(TEXT(BE7,"#,##0.00"),"-","△")&amp;"】"))</f>
        <v>【68.63】</v>
      </c>
      <c r="BF6" s="21" t="str">
        <f>IF(BF7="",NA(),BF7)</f>
        <v>-</v>
      </c>
      <c r="BG6" s="21">
        <f t="shared" ref="BG6:BO6" si="7">IF(BG7="",NA(),BG7)</f>
        <v>887.81</v>
      </c>
      <c r="BH6" s="21">
        <f t="shared" si="7"/>
        <v>786.27</v>
      </c>
      <c r="BI6" s="21">
        <f t="shared" si="7"/>
        <v>651.27</v>
      </c>
      <c r="BJ6" s="21">
        <f t="shared" si="7"/>
        <v>526.27</v>
      </c>
      <c r="BK6" s="21" t="str">
        <f t="shared" si="7"/>
        <v>-</v>
      </c>
      <c r="BL6" s="21">
        <f t="shared" si="7"/>
        <v>1095.52</v>
      </c>
      <c r="BM6" s="21">
        <f t="shared" si="7"/>
        <v>1056.55</v>
      </c>
      <c r="BN6" s="21">
        <f t="shared" si="7"/>
        <v>1278.54</v>
      </c>
      <c r="BO6" s="21">
        <f t="shared" si="7"/>
        <v>892.29</v>
      </c>
      <c r="BP6" s="20" t="str">
        <f>IF(BP7="","",IF(BP7="-","【-】","【"&amp;SUBSTITUTE(TEXT(BP7,"#,##0.00"),"-","△")&amp;"】"))</f>
        <v>【1,069.89】</v>
      </c>
      <c r="BQ6" s="21" t="str">
        <f>IF(BQ7="",NA(),BQ7)</f>
        <v>-</v>
      </c>
      <c r="BR6" s="21">
        <f t="shared" ref="BR6:BZ6" si="8">IF(BR7="",NA(),BR7)</f>
        <v>62.43</v>
      </c>
      <c r="BS6" s="21">
        <f t="shared" si="8"/>
        <v>55.37</v>
      </c>
      <c r="BT6" s="21">
        <f t="shared" si="8"/>
        <v>58.39</v>
      </c>
      <c r="BU6" s="21">
        <f t="shared" si="8"/>
        <v>43.08</v>
      </c>
      <c r="BV6" s="21" t="str">
        <f t="shared" si="8"/>
        <v>-</v>
      </c>
      <c r="BW6" s="21">
        <f t="shared" si="8"/>
        <v>39.64</v>
      </c>
      <c r="BX6" s="21">
        <f t="shared" si="8"/>
        <v>40</v>
      </c>
      <c r="BY6" s="21">
        <f t="shared" si="8"/>
        <v>38.74</v>
      </c>
      <c r="BZ6" s="21">
        <f t="shared" si="8"/>
        <v>46.45</v>
      </c>
      <c r="CA6" s="20" t="str">
        <f>IF(CA7="","",IF(CA7="-","【-】","【"&amp;SUBSTITUTE(TEXT(CA7,"#,##0.00"),"-","△")&amp;"】"))</f>
        <v>【39.89】</v>
      </c>
      <c r="CB6" s="21" t="str">
        <f>IF(CB7="",NA(),CB7)</f>
        <v>-</v>
      </c>
      <c r="CC6" s="21">
        <f t="shared" ref="CC6:CK6" si="9">IF(CC7="",NA(),CC7)</f>
        <v>234.3</v>
      </c>
      <c r="CD6" s="21">
        <f t="shared" si="9"/>
        <v>264.67</v>
      </c>
      <c r="CE6" s="21">
        <f t="shared" si="9"/>
        <v>252.62</v>
      </c>
      <c r="CF6" s="21">
        <f t="shared" si="9"/>
        <v>332.95</v>
      </c>
      <c r="CG6" s="21" t="str">
        <f t="shared" si="9"/>
        <v>-</v>
      </c>
      <c r="CH6" s="21">
        <f t="shared" si="9"/>
        <v>449.72</v>
      </c>
      <c r="CI6" s="21">
        <f t="shared" si="9"/>
        <v>437.27</v>
      </c>
      <c r="CJ6" s="21">
        <f t="shared" si="9"/>
        <v>456.72</v>
      </c>
      <c r="CK6" s="21">
        <f t="shared" si="9"/>
        <v>361.83</v>
      </c>
      <c r="CL6" s="20" t="str">
        <f>IF(CL7="","",IF(CL7="-","【-】","【"&amp;SUBSTITUTE(TEXT(CL7,"#,##0.00"),"-","△")&amp;"】"))</f>
        <v>【426.52】</v>
      </c>
      <c r="CM6" s="21" t="str">
        <f>IF(CM7="",NA(),CM7)</f>
        <v>-</v>
      </c>
      <c r="CN6" s="21">
        <f t="shared" ref="CN6:CV6" si="10">IF(CN7="",NA(),CN7)</f>
        <v>39.700000000000003</v>
      </c>
      <c r="CO6" s="21">
        <f t="shared" si="10"/>
        <v>56.36</v>
      </c>
      <c r="CP6" s="21">
        <f t="shared" si="10"/>
        <v>51.82</v>
      </c>
      <c r="CQ6" s="21">
        <f t="shared" si="10"/>
        <v>46.97</v>
      </c>
      <c r="CR6" s="21" t="str">
        <f t="shared" si="10"/>
        <v>-</v>
      </c>
      <c r="CS6" s="21">
        <f t="shared" si="10"/>
        <v>30.19</v>
      </c>
      <c r="CT6" s="21">
        <f t="shared" si="10"/>
        <v>28.77</v>
      </c>
      <c r="CU6" s="21">
        <f t="shared" si="10"/>
        <v>26.22</v>
      </c>
      <c r="CV6" s="21">
        <f t="shared" si="10"/>
        <v>30.99</v>
      </c>
      <c r="CW6" s="20" t="str">
        <f>IF(CW7="","",IF(CW7="-","【-】","【"&amp;SUBSTITUTE(TEXT(CW7,"#,##0.00"),"-","△")&amp;"】"))</f>
        <v>【28.16】</v>
      </c>
      <c r="CX6" s="21" t="str">
        <f>IF(CX7="",NA(),CX7)</f>
        <v>-</v>
      </c>
      <c r="CY6" s="21">
        <f t="shared" ref="CY6:DG6" si="11">IF(CY7="",NA(),CY7)</f>
        <v>89.22</v>
      </c>
      <c r="CZ6" s="21">
        <f t="shared" si="11"/>
        <v>89.35</v>
      </c>
      <c r="DA6" s="21">
        <f t="shared" si="11"/>
        <v>89.67</v>
      </c>
      <c r="DB6" s="21">
        <f t="shared" si="11"/>
        <v>90.17</v>
      </c>
      <c r="DC6" s="21" t="str">
        <f t="shared" si="11"/>
        <v>-</v>
      </c>
      <c r="DD6" s="21">
        <f t="shared" si="11"/>
        <v>79.09</v>
      </c>
      <c r="DE6" s="21">
        <f t="shared" si="11"/>
        <v>78.900000000000006</v>
      </c>
      <c r="DF6" s="21">
        <f t="shared" si="11"/>
        <v>78.03</v>
      </c>
      <c r="DG6" s="21">
        <f t="shared" si="11"/>
        <v>85.45</v>
      </c>
      <c r="DH6" s="20" t="str">
        <f>IF(DH7="","",IF(DH7="-","【-】","【"&amp;SUBSTITUTE(TEXT(DH7,"#,##0.00"),"-","△")&amp;"】"))</f>
        <v>【80.73】</v>
      </c>
      <c r="DI6" s="21" t="str">
        <f>IF(DI7="",NA(),DI7)</f>
        <v>-</v>
      </c>
      <c r="DJ6" s="21">
        <f t="shared" ref="DJ6:DR6" si="12">IF(DJ7="",NA(),DJ7)</f>
        <v>6.91</v>
      </c>
      <c r="DK6" s="21">
        <f t="shared" si="12"/>
        <v>10.36</v>
      </c>
      <c r="DL6" s="21">
        <f t="shared" si="12"/>
        <v>13.82</v>
      </c>
      <c r="DM6" s="21">
        <f t="shared" si="12"/>
        <v>17.27</v>
      </c>
      <c r="DN6" s="21" t="str">
        <f t="shared" si="12"/>
        <v>-</v>
      </c>
      <c r="DO6" s="21">
        <f t="shared" si="12"/>
        <v>20.14</v>
      </c>
      <c r="DP6" s="21">
        <f t="shared" si="12"/>
        <v>23.17</v>
      </c>
      <c r="DQ6" s="21">
        <f t="shared" si="12"/>
        <v>25.29</v>
      </c>
      <c r="DR6" s="21">
        <f t="shared" si="12"/>
        <v>35.07</v>
      </c>
      <c r="DS6" s="20" t="str">
        <f>IF(DS7="","",IF(DS7="-","【-】","【"&amp;SUBSTITUTE(TEXT(DS7,"#,##0.00"),"-","△")&amp;"】"))</f>
        <v>【30.98】</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1.6</v>
      </c>
      <c r="EL6" s="21">
        <f t="shared" si="14"/>
        <v>0.01</v>
      </c>
      <c r="EM6" s="21">
        <f t="shared" si="14"/>
        <v>0.01</v>
      </c>
      <c r="EN6" s="20">
        <f t="shared" si="14"/>
        <v>0</v>
      </c>
      <c r="EO6" s="20" t="str">
        <f>IF(EO7="","",IF(EO7="-","【-】","【"&amp;SUBSTITUTE(TEXT(EO7,"#,##0.00"),"-","△")&amp;"】"))</f>
        <v>【0.00】</v>
      </c>
    </row>
    <row r="7" spans="1:148" s="22" customFormat="1" x14ac:dyDescent="0.15">
      <c r="A7" s="14"/>
      <c r="B7" s="23">
        <v>2023</v>
      </c>
      <c r="C7" s="23">
        <v>443417</v>
      </c>
      <c r="D7" s="23">
        <v>46</v>
      </c>
      <c r="E7" s="23">
        <v>17</v>
      </c>
      <c r="F7" s="23">
        <v>6</v>
      </c>
      <c r="G7" s="23">
        <v>0</v>
      </c>
      <c r="H7" s="23" t="s">
        <v>96</v>
      </c>
      <c r="I7" s="23" t="s">
        <v>97</v>
      </c>
      <c r="J7" s="23" t="s">
        <v>98</v>
      </c>
      <c r="K7" s="23" t="s">
        <v>99</v>
      </c>
      <c r="L7" s="23" t="s">
        <v>100</v>
      </c>
      <c r="M7" s="23" t="s">
        <v>101</v>
      </c>
      <c r="N7" s="24" t="s">
        <v>102</v>
      </c>
      <c r="O7" s="24">
        <v>91.09</v>
      </c>
      <c r="P7" s="24">
        <v>2.59</v>
      </c>
      <c r="Q7" s="24">
        <v>87.51</v>
      </c>
      <c r="R7" s="24">
        <v>2809</v>
      </c>
      <c r="S7" s="24">
        <v>28020</v>
      </c>
      <c r="T7" s="24">
        <v>73.260000000000005</v>
      </c>
      <c r="U7" s="24">
        <v>382.47</v>
      </c>
      <c r="V7" s="24">
        <v>722</v>
      </c>
      <c r="W7" s="24">
        <v>0.12</v>
      </c>
      <c r="X7" s="24">
        <v>6016.67</v>
      </c>
      <c r="Y7" s="24" t="s">
        <v>102</v>
      </c>
      <c r="Z7" s="24">
        <v>119.87</v>
      </c>
      <c r="AA7" s="24">
        <v>83.13</v>
      </c>
      <c r="AB7" s="24">
        <v>103.46</v>
      </c>
      <c r="AC7" s="24">
        <v>108.86</v>
      </c>
      <c r="AD7" s="24" t="s">
        <v>102</v>
      </c>
      <c r="AE7" s="24">
        <v>101.18</v>
      </c>
      <c r="AF7" s="24">
        <v>99.89</v>
      </c>
      <c r="AG7" s="24">
        <v>104.12</v>
      </c>
      <c r="AH7" s="24">
        <v>97.07</v>
      </c>
      <c r="AI7" s="24">
        <v>102.33</v>
      </c>
      <c r="AJ7" s="24" t="s">
        <v>102</v>
      </c>
      <c r="AK7" s="24">
        <v>0</v>
      </c>
      <c r="AL7" s="24">
        <v>59.13</v>
      </c>
      <c r="AM7" s="24">
        <v>46.98</v>
      </c>
      <c r="AN7" s="24">
        <v>12.06</v>
      </c>
      <c r="AO7" s="24" t="s">
        <v>102</v>
      </c>
      <c r="AP7" s="24">
        <v>140.63</v>
      </c>
      <c r="AQ7" s="24">
        <v>163.84</v>
      </c>
      <c r="AR7" s="24">
        <v>176.46</v>
      </c>
      <c r="AS7" s="24">
        <v>40.729999999999997</v>
      </c>
      <c r="AT7" s="24">
        <v>114.08</v>
      </c>
      <c r="AU7" s="24" t="s">
        <v>102</v>
      </c>
      <c r="AV7" s="24">
        <v>94.31</v>
      </c>
      <c r="AW7" s="24">
        <v>72.489999999999995</v>
      </c>
      <c r="AX7" s="24">
        <v>97.47</v>
      </c>
      <c r="AY7" s="24">
        <v>152.78</v>
      </c>
      <c r="AZ7" s="24" t="s">
        <v>102</v>
      </c>
      <c r="BA7" s="24">
        <v>56.53</v>
      </c>
      <c r="BB7" s="24">
        <v>59.66</v>
      </c>
      <c r="BC7" s="24">
        <v>61.64</v>
      </c>
      <c r="BD7" s="24">
        <v>61.08</v>
      </c>
      <c r="BE7" s="24">
        <v>68.63</v>
      </c>
      <c r="BF7" s="24" t="s">
        <v>102</v>
      </c>
      <c r="BG7" s="24">
        <v>887.81</v>
      </c>
      <c r="BH7" s="24">
        <v>786.27</v>
      </c>
      <c r="BI7" s="24">
        <v>651.27</v>
      </c>
      <c r="BJ7" s="24">
        <v>526.27</v>
      </c>
      <c r="BK7" s="24" t="s">
        <v>102</v>
      </c>
      <c r="BL7" s="24">
        <v>1095.52</v>
      </c>
      <c r="BM7" s="24">
        <v>1056.55</v>
      </c>
      <c r="BN7" s="24">
        <v>1278.54</v>
      </c>
      <c r="BO7" s="24">
        <v>892.29</v>
      </c>
      <c r="BP7" s="24">
        <v>1069.8900000000001</v>
      </c>
      <c r="BQ7" s="24" t="s">
        <v>102</v>
      </c>
      <c r="BR7" s="24">
        <v>62.43</v>
      </c>
      <c r="BS7" s="24">
        <v>55.37</v>
      </c>
      <c r="BT7" s="24">
        <v>58.39</v>
      </c>
      <c r="BU7" s="24">
        <v>43.08</v>
      </c>
      <c r="BV7" s="24" t="s">
        <v>102</v>
      </c>
      <c r="BW7" s="24">
        <v>39.64</v>
      </c>
      <c r="BX7" s="24">
        <v>40</v>
      </c>
      <c r="BY7" s="24">
        <v>38.74</v>
      </c>
      <c r="BZ7" s="24">
        <v>46.45</v>
      </c>
      <c r="CA7" s="24">
        <v>39.89</v>
      </c>
      <c r="CB7" s="24" t="s">
        <v>102</v>
      </c>
      <c r="CC7" s="24">
        <v>234.3</v>
      </c>
      <c r="CD7" s="24">
        <v>264.67</v>
      </c>
      <c r="CE7" s="24">
        <v>252.62</v>
      </c>
      <c r="CF7" s="24">
        <v>332.95</v>
      </c>
      <c r="CG7" s="24" t="s">
        <v>102</v>
      </c>
      <c r="CH7" s="24">
        <v>449.72</v>
      </c>
      <c r="CI7" s="24">
        <v>437.27</v>
      </c>
      <c r="CJ7" s="24">
        <v>456.72</v>
      </c>
      <c r="CK7" s="24">
        <v>361.83</v>
      </c>
      <c r="CL7" s="24">
        <v>426.52</v>
      </c>
      <c r="CM7" s="24" t="s">
        <v>102</v>
      </c>
      <c r="CN7" s="24">
        <v>39.700000000000003</v>
      </c>
      <c r="CO7" s="24">
        <v>56.36</v>
      </c>
      <c r="CP7" s="24">
        <v>51.82</v>
      </c>
      <c r="CQ7" s="24">
        <v>46.97</v>
      </c>
      <c r="CR7" s="24" t="s">
        <v>102</v>
      </c>
      <c r="CS7" s="24">
        <v>30.19</v>
      </c>
      <c r="CT7" s="24">
        <v>28.77</v>
      </c>
      <c r="CU7" s="24">
        <v>26.22</v>
      </c>
      <c r="CV7" s="24">
        <v>30.99</v>
      </c>
      <c r="CW7" s="24">
        <v>28.16</v>
      </c>
      <c r="CX7" s="24" t="s">
        <v>102</v>
      </c>
      <c r="CY7" s="24">
        <v>89.22</v>
      </c>
      <c r="CZ7" s="24">
        <v>89.35</v>
      </c>
      <c r="DA7" s="24">
        <v>89.67</v>
      </c>
      <c r="DB7" s="24">
        <v>90.17</v>
      </c>
      <c r="DC7" s="24" t="s">
        <v>102</v>
      </c>
      <c r="DD7" s="24">
        <v>79.09</v>
      </c>
      <c r="DE7" s="24">
        <v>78.900000000000006</v>
      </c>
      <c r="DF7" s="24">
        <v>78.03</v>
      </c>
      <c r="DG7" s="24">
        <v>85.45</v>
      </c>
      <c r="DH7" s="24">
        <v>80.73</v>
      </c>
      <c r="DI7" s="24" t="s">
        <v>102</v>
      </c>
      <c r="DJ7" s="24">
        <v>6.91</v>
      </c>
      <c r="DK7" s="24">
        <v>10.36</v>
      </c>
      <c r="DL7" s="24">
        <v>13.82</v>
      </c>
      <c r="DM7" s="24">
        <v>17.27</v>
      </c>
      <c r="DN7" s="24" t="s">
        <v>102</v>
      </c>
      <c r="DO7" s="24">
        <v>20.14</v>
      </c>
      <c r="DP7" s="24">
        <v>23.17</v>
      </c>
      <c r="DQ7" s="24">
        <v>25.29</v>
      </c>
      <c r="DR7" s="24">
        <v>35.07</v>
      </c>
      <c r="DS7" s="24">
        <v>30.98</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1.6</v>
      </c>
      <c r="EL7" s="24">
        <v>0.01</v>
      </c>
      <c r="EM7" s="24">
        <v>0.01</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2025-01-24T07:22:21Z</dcterms:created>
  <dcterms:modified xsi:type="dcterms:W3CDTF">2025-02-19T04:21:28Z</dcterms:modified>
  <cp:category/>
</cp:coreProperties>
</file>