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17 九重町\"/>
    </mc:Choice>
  </mc:AlternateContent>
  <xr:revisionPtr revIDLastSave="0" documentId="13_ncr:1_{AC009A6D-91E2-47BB-ACC0-219E67AC3495}" xr6:coauthVersionLast="47" xr6:coauthVersionMax="47" xr10:uidLastSave="{00000000-0000-0000-0000-000000000000}"/>
  <workbookProtection workbookAlgorithmName="SHA-512" workbookHashValue="VsGQ+2xW25ZKvSkCv00r6yj0df1ET5lzxu2H3+EUxjpP+Hgg8hPf8qsbV1RnyF85480u/vDCGqpxV4wJYhyAgA==" workbookSaltValue="hiawxB5+pOeU3F1uclsyqQ==" workbookSpinCount="100000" lockStructure="1"/>
  <bookViews>
    <workbookView xWindow="450" yWindow="75" windowWidth="16875" windowHeight="1335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Q6" i="5"/>
  <c r="W10" i="4" s="1"/>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BB10" i="4"/>
  <c r="AT10" i="4"/>
  <c r="AT8" i="4"/>
  <c r="AL8" i="4"/>
  <c r="AD8" i="4"/>
  <c r="W8" i="4"/>
  <c r="P8" i="4"/>
  <c r="I8" i="4"/>
  <c r="B8"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<sst xmlns="http://schemas.openxmlformats.org/spreadsheetml/2006/main" count="233" uniqueCount="116">
  <si>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</si>
  <si>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</si>
  <si>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</si>
  <si>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</si>
  <si>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</si>
  <si>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</si>
  <si>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</si>
  <si>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</si>
  <si>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</si>
  <si>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</si>
  <si>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</si>
  <si>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</si>
  <si>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</si>
  <si>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</si>
  <si>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</si>
  <si>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</si>
  <si>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</si>
  <si>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</si>
  <si>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</si>
  <si>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</si>
  <si>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</si>
  <si>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</si>
  <si>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</si>
  <si>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</si>
  <si>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</si>
  <si>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</si>
  <si>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</si>
  <si>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</si>
  <si>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</si>
  <si>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</si>
  <si>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</si>
  <si>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</si>
  <si>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</si>
  <si>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</si>
  <si>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</si>
  <si>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</si>
  <si>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</si>
  <si>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</si>
  <si>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</si>
  <si>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</si>
  <si>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</si>
  <si>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</si>
  <si>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</si>
  <si>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</si>
  <si>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</si>
  <si>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</si>
  <si>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</si>
  <si>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</si>
  <si>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</si>
  <si>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</si>
  <si>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</si>
  <si>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</si>
  <si>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</si>
  <si>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</si>
  <si>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</si>
  <si>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</si>
  <si>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</si>
  <si>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</si>
  <si>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</si>
  <si>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</si>
  <si>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</si>
  <si>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</si>
  <si>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</si>
  <si>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</si>
  <si>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</si>
  <si>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</si>
  <si>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</si>
  <si>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</si>
  <si>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</si>
  <si>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</si>
  <si>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</si>
  <si>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</si>
  <si>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</si>
  <si>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</si>
  <si>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</si>
  <si>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</si>
  <si>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</si>
  <si>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</si>
  <si>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</si>
  <si>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</si>
  <si>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</si>
  <si>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</si>
  <si>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</si>
  <si>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</si>
  <si>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</si>
  <si>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</si>
  <si>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</si>
  <si>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</si>
  <si>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</si>
  <si>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</si>
  <si>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</si>
  <si>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</si>
  <si>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</si>
  <si>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</si>
  <si>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</si>
  <si>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</si>
  <si>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九重町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</si>
  <si>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</si>
  <si>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</si>
  <si>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</si>
  <si>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</si>
  <si>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</si>
  <si>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</si>
  <si>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</si>
  <si>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</si>
  <si>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</si>
  <si>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</si>
  <si>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</si>
  <si>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</si>
  <si>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</si>
  <si>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</si>
  <si>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</si>
  <si>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</si>
  <si>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①収益的支出比率は、法的化に伴う経費（移行支援、システム導入）により低下しているが、この経費については一時的なものであるため、今後改善することを見込んでいる。
　令和９年度をピークに借入金の償還額は減少していくが、管路更新等に伴う事業債の発行が予想されるため、今後も低下することが予想される。
④企業債残高給水収益比率は、類似団体と比較して低位であるが、令和５年度は法的化に伴う公営企業適用債、ハード事業実施に伴う過疎債、簡水債の借り入れを行ったことから上昇している。今後も、施設・管路の更新等を計画的に行い急激な上昇を抑制する。
⑤料金回収率については、法的化に伴う打ち切り決算により減少しているが、企業会計移行後に収納されているため令和６年度の収入として計上される。
⑥給水原価については、法的化に伴う経費により上昇している。法的化に伴う経費は、今後縮小していくため、改善が見込まれている。
　また、地方債償還額の推移が数値に影響することから、計画的な施設・管路の更新等を行う。
➆100％を超える利用率であるが、施設の稼働（配水量）が収益につながっていないのが課題である。
⑧大幅な漏水があるため、有収率が低くなっている。漏水調査及び修繕を令和６年度及び７年度で実施し改善に向け対応を行っている。漏水量の増加は、施設への負荷や浄水を精製する単価への影響があるため、重要な改善項目と考えている。</t>
    <rPh sb="1" eb="3">
      <t>シュウエキ</t>
    </rPh>
    <rPh sb="3" eb="6">
      <t>テキシシュツ</t>
    </rPh>
    <rPh sb="6" eb="8">
      <t>ヒリツ</t>
    </rPh>
    <rPh sb="10" eb="13">
      <t>ホウテキカ</t>
    </rPh>
    <rPh sb="14" eb="15">
      <t>トモナ</t>
    </rPh>
    <rPh sb="16" eb="18">
      <t>ケイヒ</t>
    </rPh>
    <rPh sb="19" eb="21">
      <t>イコウ</t>
    </rPh>
    <rPh sb="21" eb="23">
      <t>シエン</t>
    </rPh>
    <rPh sb="28" eb="30">
      <t>ドウニュウ</t>
    </rPh>
    <rPh sb="34" eb="36">
      <t>テイカ</t>
    </rPh>
    <rPh sb="44" eb="46">
      <t>ケイヒ</t>
    </rPh>
    <rPh sb="51" eb="53">
      <t>イチジ</t>
    </rPh>
    <rPh sb="53" eb="54">
      <t>テキ</t>
    </rPh>
    <rPh sb="63" eb="65">
      <t>コンゴ</t>
    </rPh>
    <rPh sb="65" eb="67">
      <t>カイゼン</t>
    </rPh>
    <rPh sb="72" eb="74">
      <t>ミコ</t>
    </rPh>
    <rPh sb="81" eb="83">
      <t>レイワ</t>
    </rPh>
    <rPh sb="84" eb="86">
      <t>ネンド</t>
    </rPh>
    <rPh sb="91" eb="94">
      <t>カリイレキン</t>
    </rPh>
    <rPh sb="95" eb="98">
      <t>ショウカンガク</t>
    </rPh>
    <rPh sb="99" eb="101">
      <t>ゲンショウ</t>
    </rPh>
    <rPh sb="107" eb="109">
      <t>カンロ</t>
    </rPh>
    <rPh sb="109" eb="111">
      <t>コウシン</t>
    </rPh>
    <rPh sb="111" eb="112">
      <t>ナド</t>
    </rPh>
    <rPh sb="113" eb="114">
      <t>トモナ</t>
    </rPh>
    <rPh sb="115" eb="117">
      <t>ジギョウ</t>
    </rPh>
    <rPh sb="117" eb="118">
      <t>サイ</t>
    </rPh>
    <rPh sb="119" eb="121">
      <t>ハッコウ</t>
    </rPh>
    <rPh sb="122" eb="124">
      <t>ヨソウ</t>
    </rPh>
    <rPh sb="130" eb="132">
      <t>コンゴ</t>
    </rPh>
    <rPh sb="133" eb="135">
      <t>テイカ</t>
    </rPh>
    <rPh sb="140" eb="142">
      <t>ヨソウ</t>
    </rPh>
    <rPh sb="148" eb="151">
      <t>キギョウサイ</t>
    </rPh>
    <rPh sb="151" eb="153">
      <t>ザンダカ</t>
    </rPh>
    <rPh sb="153" eb="155">
      <t>キュウスイ</t>
    </rPh>
    <rPh sb="155" eb="157">
      <t>シュウエキ</t>
    </rPh>
    <rPh sb="157" eb="159">
      <t>ヒリツ</t>
    </rPh>
    <rPh sb="161" eb="163">
      <t>ルイジ</t>
    </rPh>
    <rPh sb="163" eb="165">
      <t>ダンタイ</t>
    </rPh>
    <rPh sb="166" eb="168">
      <t>ヒカク</t>
    </rPh>
    <rPh sb="170" eb="172">
      <t>テイイ</t>
    </rPh>
    <rPh sb="177" eb="179">
      <t>レイワ</t>
    </rPh>
    <rPh sb="180" eb="182">
      <t>ネンド</t>
    </rPh>
    <rPh sb="183" eb="186">
      <t>ホウテキカ</t>
    </rPh>
    <rPh sb="187" eb="188">
      <t>トモナ</t>
    </rPh>
    <rPh sb="189" eb="193">
      <t>コウエイキギョウ</t>
    </rPh>
    <rPh sb="193" eb="196">
      <t>テキヨウサイ</t>
    </rPh>
    <rPh sb="200" eb="202">
      <t>ジギョウ</t>
    </rPh>
    <rPh sb="202" eb="204">
      <t>ジッシ</t>
    </rPh>
    <rPh sb="205" eb="206">
      <t>トモナ</t>
    </rPh>
    <rPh sb="207" eb="210">
      <t>カソサイ</t>
    </rPh>
    <rPh sb="215" eb="216">
      <t>カ</t>
    </rPh>
    <rPh sb="217" eb="218">
      <t>イ</t>
    </rPh>
    <rPh sb="220" eb="221">
      <t>オコナ</t>
    </rPh>
    <rPh sb="227" eb="229">
      <t>ジョウショウ</t>
    </rPh>
    <rPh sb="234" eb="236">
      <t>コンゴ</t>
    </rPh>
    <rPh sb="238" eb="240">
      <t>シセツ</t>
    </rPh>
    <rPh sb="241" eb="243">
      <t>カンロ</t>
    </rPh>
    <rPh sb="244" eb="246">
      <t>コウシン</t>
    </rPh>
    <rPh sb="246" eb="247">
      <t>ナド</t>
    </rPh>
    <rPh sb="248" eb="251">
      <t>ケイカクテキ</t>
    </rPh>
    <rPh sb="252" eb="253">
      <t>オコナ</t>
    </rPh>
    <rPh sb="254" eb="256">
      <t>キュウゲキ</t>
    </rPh>
    <rPh sb="257" eb="259">
      <t>ジョウショウ</t>
    </rPh>
    <rPh sb="260" eb="262">
      <t>ヨクセイ</t>
    </rPh>
    <rPh sb="267" eb="269">
      <t>リョウキン</t>
    </rPh>
    <rPh sb="269" eb="272">
      <t>カイシュウリツ</t>
    </rPh>
    <rPh sb="278" eb="281">
      <t>ホウテキカ</t>
    </rPh>
    <rPh sb="282" eb="283">
      <t>トモナ</t>
    </rPh>
    <rPh sb="284" eb="285">
      <t>ウ</t>
    </rPh>
    <rPh sb="286" eb="287">
      <t>キ</t>
    </rPh>
    <rPh sb="288" eb="290">
      <t>ケッサン</t>
    </rPh>
    <rPh sb="293" eb="295">
      <t>ゲンショウ</t>
    </rPh>
    <rPh sb="301" eb="303">
      <t>キギョウ</t>
    </rPh>
    <rPh sb="303" eb="305">
      <t>カイケイ</t>
    </rPh>
    <rPh sb="305" eb="308">
      <t>イコウゴ</t>
    </rPh>
    <rPh sb="309" eb="311">
      <t>シュウノウ</t>
    </rPh>
    <rPh sb="318" eb="320">
      <t>レイワ</t>
    </rPh>
    <rPh sb="321" eb="323">
      <t>ネンド</t>
    </rPh>
    <rPh sb="324" eb="326">
      <t>シュウニュウ</t>
    </rPh>
    <rPh sb="329" eb="331">
      <t>ケイジョウ</t>
    </rPh>
    <rPh sb="337" eb="339">
      <t>キュウスイ</t>
    </rPh>
    <rPh sb="339" eb="341">
      <t>ゲンカ</t>
    </rPh>
    <rPh sb="347" eb="350">
      <t>ホウテキカ</t>
    </rPh>
    <rPh sb="351" eb="352">
      <t>トモナ</t>
    </rPh>
    <rPh sb="353" eb="355">
      <t>ケイヒ</t>
    </rPh>
    <rPh sb="358" eb="360">
      <t>ジョウショウ</t>
    </rPh>
    <rPh sb="365" eb="368">
      <t>ホウテキカ</t>
    </rPh>
    <rPh sb="369" eb="370">
      <t>トモナ</t>
    </rPh>
    <rPh sb="371" eb="373">
      <t>ケイヒ</t>
    </rPh>
    <rPh sb="375" eb="377">
      <t>コンゴ</t>
    </rPh>
    <rPh sb="377" eb="379">
      <t>シュクショウ</t>
    </rPh>
    <rPh sb="386" eb="388">
      <t>カイゼン</t>
    </rPh>
    <rPh sb="389" eb="391">
      <t>ミコ</t>
    </rPh>
    <rPh sb="402" eb="405">
      <t>チホウサイ</t>
    </rPh>
    <rPh sb="405" eb="408">
      <t>ショウカンガク</t>
    </rPh>
    <rPh sb="409" eb="411">
      <t>スイイ</t>
    </rPh>
    <rPh sb="412" eb="414">
      <t>スウチ</t>
    </rPh>
    <rPh sb="415" eb="417">
      <t>エイキョウ</t>
    </rPh>
    <rPh sb="424" eb="427">
      <t>ケイカクテキ</t>
    </rPh>
    <rPh sb="428" eb="430">
      <t>シセツ</t>
    </rPh>
    <rPh sb="431" eb="433">
      <t>カンロ</t>
    </rPh>
    <rPh sb="434" eb="436">
      <t>コウシン</t>
    </rPh>
    <rPh sb="436" eb="437">
      <t>ナド</t>
    </rPh>
    <rPh sb="438" eb="439">
      <t>オコナ</t>
    </rPh>
    <rPh sb="448" eb="449">
      <t>コ</t>
    </rPh>
    <rPh sb="451" eb="453">
      <t>リヨウ</t>
    </rPh>
    <rPh sb="453" eb="454">
      <t>リツ</t>
    </rPh>
    <rPh sb="459" eb="461">
      <t>シセツ</t>
    </rPh>
    <rPh sb="462" eb="464">
      <t>カドウ</t>
    </rPh>
    <rPh sb="465" eb="467">
      <t>ハイスイ</t>
    </rPh>
    <rPh sb="467" eb="468">
      <t>リョウ</t>
    </rPh>
    <rPh sb="470" eb="472">
      <t>シュウエキ</t>
    </rPh>
    <rPh sb="483" eb="485">
      <t>カダイ</t>
    </rPh>
    <rPh sb="491" eb="493">
      <t>オオハバ</t>
    </rPh>
    <rPh sb="494" eb="496">
      <t>ロウスイ</t>
    </rPh>
    <rPh sb="502" eb="505">
      <t>ユウシュウリツ</t>
    </rPh>
    <rPh sb="506" eb="507">
      <t>ヒク</t>
    </rPh>
    <rPh sb="514" eb="516">
      <t>ロウスイ</t>
    </rPh>
    <rPh sb="516" eb="518">
      <t>チョウサ</t>
    </rPh>
    <rPh sb="518" eb="519">
      <t>オヨ</t>
    </rPh>
    <rPh sb="520" eb="522">
      <t>シュウゼン</t>
    </rPh>
    <rPh sb="523" eb="525">
      <t>レイワ</t>
    </rPh>
    <rPh sb="526" eb="528">
      <t>ネンド</t>
    </rPh>
    <rPh sb="528" eb="529">
      <t>オヨ</t>
    </rPh>
    <rPh sb="531" eb="533">
      <t>ネンド</t>
    </rPh>
    <rPh sb="534" eb="536">
      <t>ジッシ</t>
    </rPh>
    <rPh sb="537" eb="539">
      <t>カイゼン</t>
    </rPh>
    <rPh sb="540" eb="541">
      <t>ム</t>
    </rPh>
    <rPh sb="542" eb="544">
      <t>タイオウ</t>
    </rPh>
    <rPh sb="545" eb="546">
      <t>オコナ</t>
    </rPh>
    <rPh sb="551" eb="554">
      <t>ロウスイリョウ</t>
    </rPh>
    <rPh sb="555" eb="557">
      <t>ゾウカ</t>
    </rPh>
    <rPh sb="559" eb="561">
      <t>シセツ</t>
    </rPh>
    <rPh sb="563" eb="565">
      <t>フカ</t>
    </rPh>
    <rPh sb="566" eb="568">
      <t>ジョウスイ</t>
    </rPh>
    <rPh sb="569" eb="571">
      <t>セイセイ</t>
    </rPh>
    <rPh sb="573" eb="575">
      <t>タンカ</t>
    </rPh>
    <rPh sb="577" eb="579">
      <t>エイキョウ</t>
    </rPh>
    <rPh sb="585" eb="587">
      <t>ジュウヨウ</t>
    </rPh>
    <rPh sb="588" eb="592">
      <t>カイゼンコウモク</t>
    </rPh>
    <rPh sb="593" eb="594">
      <t>カンガ</t>
    </rPh>
    <phoneticPr fontId="4"/>
  </si>
  <si>
    <t>　既設管の修繕に追われている状況であり、管路の更新費用を捻出できていないのが実情である。材質不明管や敷設年度不明管が膨大な数あるため、不明管の調査から行うところから進めて行かなければならない。
　法的化に伴い、固定資産台帳の整備を行っており、令和７年度に経営戦略の見直しを行うこととしている。償却率等から更新需要に応じた計画的な管路更新を目指します。</t>
    <rPh sb="1" eb="3">
      <t>キセツ</t>
    </rPh>
    <rPh sb="3" eb="4">
      <t>カン</t>
    </rPh>
    <rPh sb="5" eb="7">
      <t>シュウゼン</t>
    </rPh>
    <rPh sb="8" eb="9">
      <t>オ</t>
    </rPh>
    <rPh sb="14" eb="16">
      <t>ジョウキョウ</t>
    </rPh>
    <rPh sb="20" eb="22">
      <t>カンロ</t>
    </rPh>
    <rPh sb="23" eb="25">
      <t>コウシン</t>
    </rPh>
    <rPh sb="25" eb="27">
      <t>ヒヨウ</t>
    </rPh>
    <rPh sb="28" eb="30">
      <t>ネンシュツ</t>
    </rPh>
    <rPh sb="38" eb="40">
      <t>ジツジョウ</t>
    </rPh>
    <rPh sb="44" eb="46">
      <t>ザイシツ</t>
    </rPh>
    <rPh sb="46" eb="49">
      <t>フメイカン</t>
    </rPh>
    <rPh sb="50" eb="54">
      <t>フセツネンド</t>
    </rPh>
    <rPh sb="54" eb="57">
      <t>フメイカン</t>
    </rPh>
    <rPh sb="58" eb="60">
      <t>ボウダイ</t>
    </rPh>
    <rPh sb="61" eb="62">
      <t>カズ</t>
    </rPh>
    <rPh sb="67" eb="70">
      <t>フメイカン</t>
    </rPh>
    <rPh sb="71" eb="73">
      <t>チョウサ</t>
    </rPh>
    <rPh sb="75" eb="76">
      <t>オコナ</t>
    </rPh>
    <rPh sb="82" eb="83">
      <t>スス</t>
    </rPh>
    <rPh sb="85" eb="86">
      <t>イ</t>
    </rPh>
    <rPh sb="98" eb="101">
      <t>ホウテキカ</t>
    </rPh>
    <rPh sb="102" eb="103">
      <t>トモナ</t>
    </rPh>
    <rPh sb="105" eb="109">
      <t>コテイシサン</t>
    </rPh>
    <rPh sb="109" eb="111">
      <t>ダイチョウ</t>
    </rPh>
    <rPh sb="112" eb="114">
      <t>セイビ</t>
    </rPh>
    <rPh sb="115" eb="116">
      <t>オコナ</t>
    </rPh>
    <rPh sb="121" eb="123">
      <t>レイワ</t>
    </rPh>
    <rPh sb="124" eb="126">
      <t>ネンド</t>
    </rPh>
    <rPh sb="127" eb="129">
      <t>ケイエイ</t>
    </rPh>
    <rPh sb="129" eb="131">
      <t>センリャク</t>
    </rPh>
    <rPh sb="132" eb="134">
      <t>ミナオ</t>
    </rPh>
    <rPh sb="136" eb="137">
      <t>オコナ</t>
    </rPh>
    <rPh sb="149" eb="150">
      <t>ナド</t>
    </rPh>
    <rPh sb="152" eb="156">
      <t>コウシンジュヨウ</t>
    </rPh>
    <rPh sb="157" eb="158">
      <t>オウ</t>
    </rPh>
    <phoneticPr fontId="4"/>
  </si>
  <si>
    <t>　課題は、漏水による有収率の低下である。町統合簡易水道については、水質は良好であるため塩素滅菌のみの処理の水系が半数となっている。水処理自体はローコストで行えるため、多少の漏水は影響が少なかった。しかし、漏水に伴い配水量が増加するため施設への負荷がかかっていることや、冬季などに漏水箇所が拡大し流入が追い付かない場合があり、影響が大きくなっている。今後は、漏水調査に力を入れていき、経営戦略を見直していく中で管路の更新計画を行っていきたい。</t>
    <rPh sb="191" eb="193">
      <t>ケイエイ</t>
    </rPh>
    <rPh sb="193" eb="195">
      <t>センリャク</t>
    </rPh>
    <rPh sb="196" eb="198">
      <t>ミナオ</t>
    </rPh>
    <rPh sb="202" eb="203">
      <t>ナカ</t>
    </rPh>
    <rPh sb="212" eb="21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</si>
</sst>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0.08</c:v>
                </c:pt>
                <c:pt idx="1">
                  <c:v>0</c:v>
                </c:pt>
                <c:pt idx="2">
                  <c:v>0</c:v>
                </c:pt>
                <c:pt idx="3">
                  <c:v>0</c:v>
                </c:pt>
                <c:pt idx="4">
                  <c:v>0</c:v>
                </c:pt>
              </c:numCache>
            </c:numRef>
          </c:val>
          <c:extLst>
            <c:ext xmlns:c16="http://schemas.microsoft.com/office/drawing/2014/chart" uri="{C3380CC4-5D6E-409C-BE32-E72D297353CC}">
              <c16:uniqueId val="{00000000-901F-4C97-AB50-21450F217C2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901F-4C97-AB50-21450F217C2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129.16</c:v>
                </c:pt>
                <c:pt idx="1">
                  <c:v>128.94999999999999</c:v>
                </c:pt>
                <c:pt idx="2">
                  <c:v>125.83</c:v>
                </c:pt>
                <c:pt idx="3">
                  <c:v>165.36</c:v>
                </c:pt>
                <c:pt idx="4">
                  <c:v>150.77000000000001</c:v>
                </c:pt>
              </c:numCache>
            </c:numRef>
          </c:val>
          <c:extLst>
            <c:ext xmlns:c16="http://schemas.microsoft.com/office/drawing/2014/chart" uri="{C3380CC4-5D6E-409C-BE32-E72D297353CC}">
              <c16:uniqueId val="{00000000-E6C7-4B6C-8F88-2651531ED86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E6C7-4B6C-8F88-2651531ED86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40.94</c:v>
                </c:pt>
                <c:pt idx="1">
                  <c:v>42.34</c:v>
                </c:pt>
                <c:pt idx="2">
                  <c:v>41.85</c:v>
                </c:pt>
                <c:pt idx="3">
                  <c:v>31.61</c:v>
                </c:pt>
                <c:pt idx="4">
                  <c:v>33.69</c:v>
                </c:pt>
              </c:numCache>
            </c:numRef>
          </c:val>
          <c:extLst>
            <c:ext xmlns:c16="http://schemas.microsoft.com/office/drawing/2014/chart" uri="{C3380CC4-5D6E-409C-BE32-E72D297353CC}">
              <c16:uniqueId val="{00000000-536A-44AE-B5FE-EB77C89301A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536A-44AE-B5FE-EB77C89301A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84.66</c:v>
                </c:pt>
                <c:pt idx="1">
                  <c:v>87.87</c:v>
                </c:pt>
                <c:pt idx="2">
                  <c:v>91.18</c:v>
                </c:pt>
                <c:pt idx="3">
                  <c:v>105.86</c:v>
                </c:pt>
                <c:pt idx="4">
                  <c:v>56.86</c:v>
                </c:pt>
              </c:numCache>
            </c:numRef>
          </c:val>
          <c:extLst>
            <c:ext xmlns:c16="http://schemas.microsoft.com/office/drawing/2014/chart" uri="{C3380CC4-5D6E-409C-BE32-E72D297353CC}">
              <c16:uniqueId val="{00000000-EB1B-4138-9110-9F845C7D40B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EB1B-4138-9110-9F845C7D40B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D6-4D5C-B023-FC18CFB640B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D6-4D5C-B023-FC18CFB640B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A0-46D2-8B07-0D3D9F840E1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A0-46D2-8B07-0D3D9F840E1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B8-4C71-8C06-553A5B23D89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B8-4C71-8C06-553A5B23D89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FE-42EA-941F-0FCFC9939A1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FE-42EA-941F-0FCFC9939A1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562.41</c:v>
                </c:pt>
                <c:pt idx="1">
                  <c:v>498.98</c:v>
                </c:pt>
                <c:pt idx="2">
                  <c:v>590.23</c:v>
                </c:pt>
                <c:pt idx="3">
                  <c:v>518.79</c:v>
                </c:pt>
                <c:pt idx="4">
                  <c:v>599.66</c:v>
                </c:pt>
              </c:numCache>
            </c:numRef>
          </c:val>
          <c:extLst>
            <c:ext xmlns:c16="http://schemas.microsoft.com/office/drawing/2014/chart" uri="{C3380CC4-5D6E-409C-BE32-E72D297353CC}">
              <c16:uniqueId val="{00000000-3739-47A6-BFC5-B2F03B0D294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3739-47A6-BFC5-B2F03B0D294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80.209999999999994</c:v>
                </c:pt>
                <c:pt idx="1">
                  <c:v>83.97</c:v>
                </c:pt>
                <c:pt idx="2">
                  <c:v>87.34</c:v>
                </c:pt>
                <c:pt idx="3">
                  <c:v>90.83</c:v>
                </c:pt>
                <c:pt idx="4">
                  <c:v>54.77</c:v>
                </c:pt>
              </c:numCache>
            </c:numRef>
          </c:val>
          <c:extLst>
            <c:ext xmlns:c16="http://schemas.microsoft.com/office/drawing/2014/chart" uri="{C3380CC4-5D6E-409C-BE32-E72D297353CC}">
              <c16:uniqueId val="{00000000-22E8-4179-95F3-8B6B51B713F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22E8-4179-95F3-8B6B51B713F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274.2</c:v>
                </c:pt>
                <c:pt idx="1">
                  <c:v>259.60000000000002</c:v>
                </c:pt>
                <c:pt idx="2">
                  <c:v>252.37</c:v>
                </c:pt>
                <c:pt idx="3">
                  <c:v>252.3</c:v>
                </c:pt>
                <c:pt idx="4">
                  <c:v>385.71</c:v>
                </c:pt>
              </c:numCache>
            </c:numRef>
          </c:val>
          <c:extLst>
            <c:ext xmlns:c16="http://schemas.microsoft.com/office/drawing/2014/chart" uri="{C3380CC4-5D6E-409C-BE32-E72D297353CC}">
              <c16:uniqueId val="{00000000-252A-4F79-8F7C-80F75B59757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252A-4F79-8F7C-80F75B59757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大分県　九重町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8523</v>
      </c>
      <c r="AM8" s="54"/>
      <c r="AN8" s="54"/>
      <c r="AO8" s="54"/>
      <c r="AP8" s="54"/>
      <c r="AQ8" s="54"/>
      <c r="AR8" s="54"/>
      <c r="AS8" s="54"/>
      <c r="AT8" s="44">
        <f>データ!$S$6</f>
        <v>271.37</v>
      </c>
      <c r="AU8" s="44"/>
      <c r="AV8" s="44"/>
      <c r="AW8" s="44"/>
      <c r="AX8" s="44"/>
      <c r="AY8" s="44"/>
      <c r="AZ8" s="44"/>
      <c r="BA8" s="44"/>
      <c r="BB8" s="44">
        <f>データ!$T$6</f>
        <v>31.41</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42.6</v>
      </c>
      <c r="Q10" s="44"/>
      <c r="R10" s="44"/>
      <c r="S10" s="44"/>
      <c r="T10" s="44"/>
      <c r="U10" s="44"/>
      <c r="V10" s="44"/>
      <c r="W10" s="54">
        <f>データ!$Q$6</f>
        <v>3780</v>
      </c>
      <c r="X10" s="54"/>
      <c r="Y10" s="54"/>
      <c r="Z10" s="54"/>
      <c r="AA10" s="54"/>
      <c r="AB10" s="54"/>
      <c r="AC10" s="54"/>
      <c r="AD10" s="2"/>
      <c r="AE10" s="2"/>
      <c r="AF10" s="2"/>
      <c r="AG10" s="2"/>
      <c r="AH10" s="2"/>
      <c r="AI10" s="2"/>
      <c r="AJ10" s="2"/>
      <c r="AK10" s="2"/>
      <c r="AL10" s="54">
        <f>データ!$U$6</f>
        <v>3585</v>
      </c>
      <c r="AM10" s="54"/>
      <c r="AN10" s="54"/>
      <c r="AO10" s="54"/>
      <c r="AP10" s="54"/>
      <c r="AQ10" s="54"/>
      <c r="AR10" s="54"/>
      <c r="AS10" s="54"/>
      <c r="AT10" s="44">
        <f>データ!$V$6</f>
        <v>8.1999999999999993</v>
      </c>
      <c r="AU10" s="44"/>
      <c r="AV10" s="44"/>
      <c r="AW10" s="44"/>
      <c r="AX10" s="44"/>
      <c r="AY10" s="44"/>
      <c r="AZ10" s="44"/>
      <c r="BA10" s="44"/>
      <c r="BB10" s="44">
        <f>データ!$W$6</f>
        <v>437.2</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42</v>
      </c>
      <c r="O85" s="13" t="str">
        <f>データ!EN6</f>
        <v>【0.40】</v>
      </c>
    </row>
  </sheetData>
  <sheetProtection algorithmName="SHA-512" hashValue="N6JgbsZ8VPV+0r9bwKPeJy19KOGnwN5CRWhIkeW5V5rxDyIqjjJQp8fiZwPRGeHUIxiLlGFjqpqf/Xnvr0aRbg==" saltValue="ZZ8TEswtKQVSgrByKLjej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444618</v>
      </c>
      <c r="D6" s="20">
        <f t="shared" si="3"/>
        <v>47</v>
      </c>
      <c r="E6" s="20">
        <f t="shared" si="3"/>
        <v>1</v>
      </c>
      <c r="F6" s="20">
        <f t="shared" si="3"/>
        <v>0</v>
      </c>
      <c r="G6" s="20">
        <f t="shared" si="3"/>
        <v>0</v>
      </c>
      <c r="H6" s="20" t="str">
        <f t="shared" si="3"/>
        <v>大分県　九重町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42.6</v>
      </c>
      <c r="Q6" s="21">
        <f t="shared" si="3"/>
        <v>3780</v>
      </c>
      <c r="R6" s="21">
        <f t="shared" si="3"/>
        <v>8523</v>
      </c>
      <c r="S6" s="21">
        <f t="shared" si="3"/>
        <v>271.37</v>
      </c>
      <c r="T6" s="21">
        <f t="shared" si="3"/>
        <v>31.41</v>
      </c>
      <c r="U6" s="21">
        <f t="shared" si="3"/>
        <v>3585</v>
      </c>
      <c r="V6" s="21">
        <f t="shared" si="3"/>
        <v>8.1999999999999993</v>
      </c>
      <c r="W6" s="21">
        <f t="shared" si="3"/>
        <v>437.2</v>
      </c>
      <c r="X6" s="22">
        <f>IF(X7="",NA(),X7)</f>
        <v>84.66</v>
      </c>
      <c r="Y6" s="22">
        <f t="shared" ref="Y6:AG6" si="4">IF(Y7="",NA(),Y7)</f>
        <v>87.87</v>
      </c>
      <c r="Z6" s="22">
        <f t="shared" si="4"/>
        <v>91.18</v>
      </c>
      <c r="AA6" s="22">
        <f t="shared" si="4"/>
        <v>105.86</v>
      </c>
      <c r="AB6" s="22">
        <f t="shared" si="4"/>
        <v>56.86</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562.41</v>
      </c>
      <c r="BF6" s="22">
        <f t="shared" ref="BF6:BN6" si="7">IF(BF7="",NA(),BF7)</f>
        <v>498.98</v>
      </c>
      <c r="BG6" s="22">
        <f t="shared" si="7"/>
        <v>590.23</v>
      </c>
      <c r="BH6" s="22">
        <f t="shared" si="7"/>
        <v>518.79</v>
      </c>
      <c r="BI6" s="22">
        <f t="shared" si="7"/>
        <v>599.66</v>
      </c>
      <c r="BJ6" s="22">
        <f t="shared" si="7"/>
        <v>1018.52</v>
      </c>
      <c r="BK6" s="22">
        <f t="shared" si="7"/>
        <v>949.61</v>
      </c>
      <c r="BL6" s="22">
        <f t="shared" si="7"/>
        <v>918.84</v>
      </c>
      <c r="BM6" s="22">
        <f t="shared" si="7"/>
        <v>955.49</v>
      </c>
      <c r="BN6" s="22">
        <f t="shared" si="7"/>
        <v>1017.9</v>
      </c>
      <c r="BO6" s="21" t="str">
        <f>IF(BO7="","",IF(BO7="-","【-】","【"&amp;SUBSTITUTE(TEXT(BO7,"#,##0.00"),"-","△")&amp;"】"))</f>
        <v>【1,045.20】</v>
      </c>
      <c r="BP6" s="22">
        <f>IF(BP7="",NA(),BP7)</f>
        <v>80.209999999999994</v>
      </c>
      <c r="BQ6" s="22">
        <f t="shared" ref="BQ6:BY6" si="8">IF(BQ7="",NA(),BQ7)</f>
        <v>83.97</v>
      </c>
      <c r="BR6" s="22">
        <f t="shared" si="8"/>
        <v>87.34</v>
      </c>
      <c r="BS6" s="22">
        <f t="shared" si="8"/>
        <v>90.83</v>
      </c>
      <c r="BT6" s="22">
        <f t="shared" si="8"/>
        <v>54.77</v>
      </c>
      <c r="BU6" s="22">
        <f t="shared" si="8"/>
        <v>58.79</v>
      </c>
      <c r="BV6" s="22">
        <f t="shared" si="8"/>
        <v>58.41</v>
      </c>
      <c r="BW6" s="22">
        <f t="shared" si="8"/>
        <v>58.27</v>
      </c>
      <c r="BX6" s="22">
        <f t="shared" si="8"/>
        <v>55.15</v>
      </c>
      <c r="BY6" s="22">
        <f t="shared" si="8"/>
        <v>53.95</v>
      </c>
      <c r="BZ6" s="21" t="str">
        <f>IF(BZ7="","",IF(BZ7="-","【-】","【"&amp;SUBSTITUTE(TEXT(BZ7,"#,##0.00"),"-","△")&amp;"】"))</f>
        <v>【49.51】</v>
      </c>
      <c r="CA6" s="22">
        <f>IF(CA7="",NA(),CA7)</f>
        <v>274.2</v>
      </c>
      <c r="CB6" s="22">
        <f t="shared" ref="CB6:CJ6" si="9">IF(CB7="",NA(),CB7)</f>
        <v>259.60000000000002</v>
      </c>
      <c r="CC6" s="22">
        <f t="shared" si="9"/>
        <v>252.37</v>
      </c>
      <c r="CD6" s="22">
        <f t="shared" si="9"/>
        <v>252.3</v>
      </c>
      <c r="CE6" s="22">
        <f t="shared" si="9"/>
        <v>385.71</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129.16</v>
      </c>
      <c r="CM6" s="22">
        <f t="shared" ref="CM6:CU6" si="10">IF(CM7="",NA(),CM7)</f>
        <v>128.94999999999999</v>
      </c>
      <c r="CN6" s="22">
        <f t="shared" si="10"/>
        <v>125.83</v>
      </c>
      <c r="CO6" s="22">
        <f t="shared" si="10"/>
        <v>165.36</v>
      </c>
      <c r="CP6" s="22">
        <f t="shared" si="10"/>
        <v>150.77000000000001</v>
      </c>
      <c r="CQ6" s="22">
        <f t="shared" si="10"/>
        <v>56.04</v>
      </c>
      <c r="CR6" s="22">
        <f t="shared" si="10"/>
        <v>58.52</v>
      </c>
      <c r="CS6" s="22">
        <f t="shared" si="10"/>
        <v>58.88</v>
      </c>
      <c r="CT6" s="22">
        <f t="shared" si="10"/>
        <v>58.16</v>
      </c>
      <c r="CU6" s="22">
        <f t="shared" si="10"/>
        <v>55.9</v>
      </c>
      <c r="CV6" s="21" t="str">
        <f>IF(CV7="","",IF(CV7="-","【-】","【"&amp;SUBSTITUTE(TEXT(CV7,"#,##0.00"),"-","△")&amp;"】"))</f>
        <v>【55.00】</v>
      </c>
      <c r="CW6" s="22">
        <f>IF(CW7="",NA(),CW7)</f>
        <v>40.94</v>
      </c>
      <c r="CX6" s="22">
        <f t="shared" ref="CX6:DF6" si="11">IF(CX7="",NA(),CX7)</f>
        <v>42.34</v>
      </c>
      <c r="CY6" s="22">
        <f t="shared" si="11"/>
        <v>41.85</v>
      </c>
      <c r="CZ6" s="22">
        <f t="shared" si="11"/>
        <v>31.61</v>
      </c>
      <c r="DA6" s="22">
        <f t="shared" si="11"/>
        <v>33.69</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0.08</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444618</v>
      </c>
      <c r="D7" s="24">
        <v>47</v>
      </c>
      <c r="E7" s="24">
        <v>1</v>
      </c>
      <c r="F7" s="24">
        <v>0</v>
      </c>
      <c r="G7" s="24">
        <v>0</v>
      </c>
      <c r="H7" s="24" t="s">
        <v>96</v>
      </c>
      <c r="I7" s="24" t="s">
        <v>97</v>
      </c>
      <c r="J7" s="24" t="s">
        <v>98</v>
      </c>
      <c r="K7" s="24" t="s">
        <v>99</v>
      </c>
      <c r="L7" s="24" t="s">
        <v>100</v>
      </c>
      <c r="M7" s="24" t="s">
        <v>101</v>
      </c>
      <c r="N7" s="25" t="s">
        <v>102</v>
      </c>
      <c r="O7" s="25" t="s">
        <v>103</v>
      </c>
      <c r="P7" s="25">
        <v>42.6</v>
      </c>
      <c r="Q7" s="25">
        <v>3780</v>
      </c>
      <c r="R7" s="25">
        <v>8523</v>
      </c>
      <c r="S7" s="25">
        <v>271.37</v>
      </c>
      <c r="T7" s="25">
        <v>31.41</v>
      </c>
      <c r="U7" s="25">
        <v>3585</v>
      </c>
      <c r="V7" s="25">
        <v>8.1999999999999993</v>
      </c>
      <c r="W7" s="25">
        <v>437.2</v>
      </c>
      <c r="X7" s="25">
        <v>84.66</v>
      </c>
      <c r="Y7" s="25">
        <v>87.87</v>
      </c>
      <c r="Z7" s="25">
        <v>91.18</v>
      </c>
      <c r="AA7" s="25">
        <v>105.86</v>
      </c>
      <c r="AB7" s="25">
        <v>56.86</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562.41</v>
      </c>
      <c r="BF7" s="25">
        <v>498.98</v>
      </c>
      <c r="BG7" s="25">
        <v>590.23</v>
      </c>
      <c r="BH7" s="25">
        <v>518.79</v>
      </c>
      <c r="BI7" s="25">
        <v>599.66</v>
      </c>
      <c r="BJ7" s="25">
        <v>1018.52</v>
      </c>
      <c r="BK7" s="25">
        <v>949.61</v>
      </c>
      <c r="BL7" s="25">
        <v>918.84</v>
      </c>
      <c r="BM7" s="25">
        <v>955.49</v>
      </c>
      <c r="BN7" s="25">
        <v>1017.9</v>
      </c>
      <c r="BO7" s="25">
        <v>1045.2</v>
      </c>
      <c r="BP7" s="25">
        <v>80.209999999999994</v>
      </c>
      <c r="BQ7" s="25">
        <v>83.97</v>
      </c>
      <c r="BR7" s="25">
        <v>87.34</v>
      </c>
      <c r="BS7" s="25">
        <v>90.83</v>
      </c>
      <c r="BT7" s="25">
        <v>54.77</v>
      </c>
      <c r="BU7" s="25">
        <v>58.79</v>
      </c>
      <c r="BV7" s="25">
        <v>58.41</v>
      </c>
      <c r="BW7" s="25">
        <v>58.27</v>
      </c>
      <c r="BX7" s="25">
        <v>55.15</v>
      </c>
      <c r="BY7" s="25">
        <v>53.95</v>
      </c>
      <c r="BZ7" s="25">
        <v>49.51</v>
      </c>
      <c r="CA7" s="25">
        <v>274.2</v>
      </c>
      <c r="CB7" s="25">
        <v>259.60000000000002</v>
      </c>
      <c r="CC7" s="25">
        <v>252.37</v>
      </c>
      <c r="CD7" s="25">
        <v>252.3</v>
      </c>
      <c r="CE7" s="25">
        <v>385.71</v>
      </c>
      <c r="CF7" s="25">
        <v>298.25</v>
      </c>
      <c r="CG7" s="25">
        <v>303.27999999999997</v>
      </c>
      <c r="CH7" s="25">
        <v>303.81</v>
      </c>
      <c r="CI7" s="25">
        <v>310.26</v>
      </c>
      <c r="CJ7" s="25">
        <v>318.99</v>
      </c>
      <c r="CK7" s="25">
        <v>317.14</v>
      </c>
      <c r="CL7" s="25">
        <v>129.16</v>
      </c>
      <c r="CM7" s="25">
        <v>128.94999999999999</v>
      </c>
      <c r="CN7" s="25">
        <v>125.83</v>
      </c>
      <c r="CO7" s="25">
        <v>165.36</v>
      </c>
      <c r="CP7" s="25">
        <v>150.77000000000001</v>
      </c>
      <c r="CQ7" s="25">
        <v>56.04</v>
      </c>
      <c r="CR7" s="25">
        <v>58.52</v>
      </c>
      <c r="CS7" s="25">
        <v>58.88</v>
      </c>
      <c r="CT7" s="25">
        <v>58.16</v>
      </c>
      <c r="CU7" s="25">
        <v>55.9</v>
      </c>
      <c r="CV7" s="25">
        <v>55</v>
      </c>
      <c r="CW7" s="25">
        <v>40.94</v>
      </c>
      <c r="CX7" s="25">
        <v>42.34</v>
      </c>
      <c r="CY7" s="25">
        <v>41.85</v>
      </c>
      <c r="CZ7" s="25">
        <v>31.61</v>
      </c>
      <c r="DA7" s="25">
        <v>33.69</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0.08</v>
      </c>
      <c r="EE7" s="25">
        <v>0</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2025-01-24T06:41:15Z</dcterms:created>
  <dcterms:modified xsi:type="dcterms:W3CDTF">2025-02-18T03:50:53Z</dcterms:modified>
  <cp:category/>
</cp:coreProperties>
</file>