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sv802269\市町村振興課共有\財政班\財政担当R6年度\決算統計\02公営企業会計\12_経営比較分析表\02_公営企業に係る経営比較分析表（令和５年度決算）の分析\05_HP掲載用\18 玖珠町\"/>
    </mc:Choice>
  </mc:AlternateContent>
  <xr:revisionPtr revIDLastSave="0" documentId="13_ncr:1_{2635B3A8-BEDF-4162-9C6F-151BE477AA29}" xr6:coauthVersionLast="47" xr6:coauthVersionMax="47" xr10:uidLastSave="{00000000-0000-0000-0000-000000000000}"/>
  <workbookProtection workbookAlgorithmName="SHA-512" workbookHashValue="fUTefPn6Vzfo8qf+X57uFj7djUmwCCmNLfvKqWBpV8+fP3rH0ZNLrMhqXzOwcknLky6p4xRh2KqlEpulYYHzrQ==" workbookSaltValue="wwd0FcLfRFixrbNv6RPtNQ==" workbookSpinCount="100000" lockStructure="1"/>
  <bookViews>
    <workbookView xWindow="1905" yWindow="1905" windowWidth="16875" windowHeight="1335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AL8" i="4" s="1"/>
  <c r="Q6" i="5"/>
  <c r="P6" i="5"/>
  <c r="O6" i="5"/>
  <c r="I10" i="4" s="1"/>
  <c r="N6" i="5"/>
  <c r="M6" i="5"/>
  <c r="AD8" i="4" s="1"/>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H85" i="4"/>
  <c r="F85" i="4"/>
  <c r="E85" i="4"/>
  <c r="AT10" i="4"/>
  <c r="AL10" i="4"/>
  <c r="W10" i="4"/>
  <c r="P10" i="4"/>
  <c r="B10" i="4"/>
  <c r="BB8" i="4"/>
  <c r="AT8" i="4"/>
  <c r="W8" i="4"/>
  <c r="I8" i="4"/>
  <c r="B8"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<sst xmlns="http://schemas.openxmlformats.org/spreadsheetml/2006/main" count="228" uniqueCount="114">
  <si>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</si>
  <si>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</si>
  <si>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</si>
  <si>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</si>
  <si>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</si>
  <si>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</si>
  <si>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</si>
  <si>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</si>
  <si>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</si>
  <si>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</si>
  <si>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</si>
  <si>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</si>
  <si>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</si>
  <si>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</si>
  <si>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</si>
  <si>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</si>
  <si>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</si>
  <si>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</si>
  <si>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</si>
  <si>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</si>
  <si>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</si>
  <si>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</si>
  <si>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</si>
  <si>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</si>
  <si>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</si>
  <si>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</si>
  <si>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</si>
  <si>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</si>
  <si>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</si>
  <si>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</si>
  <si>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</si>
  <si>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</si>
  <si>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</si>
  <si>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</si>
  <si>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</si>
  <si>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</si>
  <si>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</si>
  <si>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</si>
  <si>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</si>
  <si>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</si>
  <si>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</si>
  <si>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</si>
  <si>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</si>
  <si>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</si>
  <si>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</si>
  <si>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</si>
  <si>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</si>
  <si>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</si>
  <si>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</si>
  <si>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</si>
  <si>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</si>
  <si>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</si>
  <si>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</si>
  <si>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</si>
  <si>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</si>
  <si>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</si>
  <si>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</si>
  <si>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</si>
  <si>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</si>
  <si>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</si>
  <si>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</si>
  <si>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</si>
  <si>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</si>
  <si>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</si>
  <si>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</si>
  <si>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</si>
  <si>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</si>
  <si>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</si>
  <si>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</si>
  <si>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</si>
  <si>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</si>
  <si>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</si>
  <si>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</si>
  <si>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</si>
  <si>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</si>
  <si>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</si>
  <si>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</si>
  <si>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</si>
  <si>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</si>
  <si>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</si>
  <si>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</si>
  <si>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</si>
  <si>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</si>
  <si>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</si>
  <si>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</si>
  <si>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</si>
  <si>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</si>
  <si>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</si>
  <si>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</si>
  <si>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</si>
  <si>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</si>
  <si>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</si>
  <si>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</si>
  <si>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玖珠町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</si>
  <si>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</si>
  <si>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</si>
  <si>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</si>
  <si>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</si>
  <si>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</si>
  <si>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</si>
  <si>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</si>
  <si>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</si>
  <si>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</si>
  <si>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</si>
  <si>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</si>
  <si>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</si>
  <si>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</si>
  <si>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</si>
  <si>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</si>
  <si>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</si>
  <si>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</si>
  <si>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①経常収支比率については過去５年100％を下回ることはなく、安定した経営状態だと言えますが、給水区域拡張に伴う建設改良事業などを実施していますので、その財源確保には予断を許さない状態です。
②累積欠損金は発生しておりません。
③流動比率は、441.64％と約４年分の債務支払い能力を有しています。
④企業債残高対給水収益比率は他の団体より低く、企業債残高は毎年減少しています。これまでの建設事業の債務を抑えた取り組みの効果が表れているといえます。
⑤料金回収率は134.87％と前年度より低下してはいるものの、依然高い水準を維持しています。
⑥給水原価は118.92円と類似団体、全国平均と比べ低く、自然環境に恵まれていることもありますが、コストを抑制している成果が現れているといえます。
⑦施設利用率は類似団体を上回ってはいるものの、今後給水人口の減少が見込まれる中で、この数値は下がることが見込まれます。
⑧有収率は、78.53％と全国平均を下回っています。定期的な漏水調査等を実施し、有収率の向上に取り組んでいます。</t>
    <rPh sb="418" eb="420">
      <t>ゼンコク</t>
    </rPh>
    <rPh sb="420" eb="422">
      <t>ヘイキン</t>
    </rPh>
    <rPh sb="423" eb="425">
      <t>シタマワ</t>
    </rPh>
    <rPh sb="431" eb="434">
      <t>テイキテキ</t>
    </rPh>
    <phoneticPr fontId="4"/>
  </si>
  <si>
    <t>①有形固定資産減価償却率は類似団体を年々上回っており、老朽施設の更新時期が迫っています。現在は、建設改良を行うための留保資金の確保及び各施設のスケールダウン等、事業規模に見合った更新を行っていく方針です。
②管路経年化率については、全国平均を上回っていますが、全面的な更新については資金の調達及びその維持について苦慮しているところです。
③管路更新率は、全国平均を上回っています。今後、管路更新計画の策定を実施し、効率的な管路の更新及び耐震化に取り組んでいきます。</t>
    <rPh sb="1" eb="7">
      <t>ユウケイコテイシサン</t>
    </rPh>
    <rPh sb="7" eb="11">
      <t>ゲンカショウキャク</t>
    </rPh>
    <rPh sb="11" eb="12">
      <t>リツ</t>
    </rPh>
    <rPh sb="13" eb="17">
      <t>ルイジダンタイ</t>
    </rPh>
    <rPh sb="18" eb="20">
      <t>ネンネン</t>
    </rPh>
    <rPh sb="20" eb="22">
      <t>ウワマワ</t>
    </rPh>
    <rPh sb="27" eb="29">
      <t>ロウキュウ</t>
    </rPh>
    <rPh sb="29" eb="31">
      <t>シセツ</t>
    </rPh>
    <rPh sb="32" eb="36">
      <t>コウシンジキ</t>
    </rPh>
    <rPh sb="37" eb="38">
      <t>セマ</t>
    </rPh>
    <rPh sb="44" eb="46">
      <t>ゲンザイ</t>
    </rPh>
    <rPh sb="48" eb="50">
      <t>ケンセツ</t>
    </rPh>
    <rPh sb="50" eb="52">
      <t>カイリョウ</t>
    </rPh>
    <rPh sb="53" eb="54">
      <t>オコナ</t>
    </rPh>
    <rPh sb="58" eb="60">
      <t>リュウホ</t>
    </rPh>
    <rPh sb="60" eb="62">
      <t>シキン</t>
    </rPh>
    <rPh sb="63" eb="65">
      <t>カクホ</t>
    </rPh>
    <rPh sb="65" eb="66">
      <t>オヨ</t>
    </rPh>
    <rPh sb="67" eb="68">
      <t>カク</t>
    </rPh>
    <rPh sb="68" eb="70">
      <t>シセツ</t>
    </rPh>
    <rPh sb="78" eb="79">
      <t>トウ</t>
    </rPh>
    <rPh sb="80" eb="84">
      <t>ジギョウキボ</t>
    </rPh>
    <rPh sb="85" eb="87">
      <t>ミア</t>
    </rPh>
    <rPh sb="89" eb="91">
      <t>コウシン</t>
    </rPh>
    <rPh sb="92" eb="93">
      <t>オコナ</t>
    </rPh>
    <rPh sb="97" eb="99">
      <t>ホウシン</t>
    </rPh>
    <rPh sb="104" eb="106">
      <t>カンロ</t>
    </rPh>
    <rPh sb="106" eb="108">
      <t>ケイネン</t>
    </rPh>
    <rPh sb="116" eb="118">
      <t>ゼンコク</t>
    </rPh>
    <rPh sb="118" eb="120">
      <t>ヘイキン</t>
    </rPh>
    <rPh sb="121" eb="123">
      <t>ウワマワ</t>
    </rPh>
    <rPh sb="130" eb="133">
      <t>ゼンメンテキ</t>
    </rPh>
    <rPh sb="134" eb="136">
      <t>コウシン</t>
    </rPh>
    <rPh sb="141" eb="143">
      <t>シキン</t>
    </rPh>
    <rPh sb="144" eb="146">
      <t>チョウタツ</t>
    </rPh>
    <rPh sb="146" eb="147">
      <t>オヨ</t>
    </rPh>
    <rPh sb="150" eb="152">
      <t>イジ</t>
    </rPh>
    <rPh sb="156" eb="158">
      <t>クリョ</t>
    </rPh>
    <rPh sb="170" eb="172">
      <t>カンロ</t>
    </rPh>
    <rPh sb="172" eb="175">
      <t>コウシンリツ</t>
    </rPh>
    <rPh sb="177" eb="179">
      <t>ゼンコク</t>
    </rPh>
    <rPh sb="179" eb="181">
      <t>ヘイキン</t>
    </rPh>
    <rPh sb="182" eb="184">
      <t>ウワマワ</t>
    </rPh>
    <rPh sb="190" eb="192">
      <t>コンゴ</t>
    </rPh>
    <rPh sb="193" eb="195">
      <t>カンロ</t>
    </rPh>
    <rPh sb="195" eb="197">
      <t>コウシン</t>
    </rPh>
    <rPh sb="197" eb="199">
      <t>ケイカク</t>
    </rPh>
    <rPh sb="200" eb="202">
      <t>サクテイ</t>
    </rPh>
    <rPh sb="203" eb="205">
      <t>ジッシ</t>
    </rPh>
    <rPh sb="207" eb="210">
      <t>コウリツテキ</t>
    </rPh>
    <rPh sb="211" eb="213">
      <t>カンロ</t>
    </rPh>
    <rPh sb="214" eb="216">
      <t>コウシン</t>
    </rPh>
    <rPh sb="216" eb="217">
      <t>オヨ</t>
    </rPh>
    <rPh sb="218" eb="221">
      <t>タイシンカ</t>
    </rPh>
    <rPh sb="222" eb="223">
      <t>ト</t>
    </rPh>
    <rPh sb="224" eb="225">
      <t>クゼンコクヘイキンシタマワテイキテキ</t>
    </rPh>
    <phoneticPr fontId="4"/>
  </si>
  <si>
    <t xml:space="preserve"> これまで、料金値上げや経費削減に取り組みながら利益を生み出し各種積立を行ってきたものの、その資金が拡張工事に投資されていることから、老朽管路の更新については時期を延ばしている状況です。
　老朽化対策の資金調達についても、経常収支比率、料金回収率が良好なことから、料金値上げで行うことは理解されにくい環境であり、対策の遅れに苦慮している状態です。
　そのような状況の中でも、著しく損傷している管路の更新や老朽機器の更新を優先して実施しておりますので、全体の老朽化対策としては段階的に実施されていると考えています。
　今後も適正運営に努め、水道サービスを将来にわたって安定して持続するための取り組みが必要となります。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</si>
</sst>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0.86</c:v>
                </c:pt>
                <c:pt idx="1">
                  <c:v>1.55</c:v>
                </c:pt>
                <c:pt idx="2">
                  <c:v>0.2</c:v>
                </c:pt>
                <c:pt idx="3">
                  <c:v>0.52</c:v>
                </c:pt>
                <c:pt idx="4">
                  <c:v>0.92</c:v>
                </c:pt>
              </c:numCache>
            </c:numRef>
          </c:val>
          <c:extLst>
            <c:ext xmlns:c16="http://schemas.microsoft.com/office/drawing/2014/chart" uri="{C3380CC4-5D6E-409C-BE32-E72D297353CC}">
              <c16:uniqueId val="{00000000-D20E-4D5B-A0B4-EFB2B11ED83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D20E-4D5B-A0B4-EFB2B11ED83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56.61</c:v>
                </c:pt>
                <c:pt idx="1">
                  <c:v>57.98</c:v>
                </c:pt>
                <c:pt idx="2">
                  <c:v>59.08</c:v>
                </c:pt>
                <c:pt idx="3">
                  <c:v>61.23</c:v>
                </c:pt>
                <c:pt idx="4">
                  <c:v>60.98</c:v>
                </c:pt>
              </c:numCache>
            </c:numRef>
          </c:val>
          <c:extLst>
            <c:ext xmlns:c16="http://schemas.microsoft.com/office/drawing/2014/chart" uri="{C3380CC4-5D6E-409C-BE32-E72D297353CC}">
              <c16:uniqueId val="{00000000-2EED-40A2-A999-9EEA7A8A3D6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2EED-40A2-A999-9EEA7A8A3D6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82.11</c:v>
                </c:pt>
                <c:pt idx="1">
                  <c:v>80.27</c:v>
                </c:pt>
                <c:pt idx="2">
                  <c:v>77.959999999999994</c:v>
                </c:pt>
                <c:pt idx="3">
                  <c:v>76.64</c:v>
                </c:pt>
                <c:pt idx="4">
                  <c:v>78.53</c:v>
                </c:pt>
              </c:numCache>
            </c:numRef>
          </c:val>
          <c:extLst>
            <c:ext xmlns:c16="http://schemas.microsoft.com/office/drawing/2014/chart" uri="{C3380CC4-5D6E-409C-BE32-E72D297353CC}">
              <c16:uniqueId val="{00000000-ECE4-4075-AB2F-A8401046E91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ECE4-4075-AB2F-A8401046E91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125.99</c:v>
                </c:pt>
                <c:pt idx="1">
                  <c:v>140.85</c:v>
                </c:pt>
                <c:pt idx="2">
                  <c:v>150.38</c:v>
                </c:pt>
                <c:pt idx="3">
                  <c:v>133.86000000000001</c:v>
                </c:pt>
                <c:pt idx="4">
                  <c:v>128.69999999999999</c:v>
                </c:pt>
              </c:numCache>
            </c:numRef>
          </c:val>
          <c:extLst>
            <c:ext xmlns:c16="http://schemas.microsoft.com/office/drawing/2014/chart" uri="{C3380CC4-5D6E-409C-BE32-E72D297353CC}">
              <c16:uniqueId val="{00000000-AAF0-4054-9F4B-80ADD5FF420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AAF0-4054-9F4B-80ADD5FF420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50.51</c:v>
                </c:pt>
                <c:pt idx="1">
                  <c:v>51.58</c:v>
                </c:pt>
                <c:pt idx="2">
                  <c:v>53.44</c:v>
                </c:pt>
                <c:pt idx="3">
                  <c:v>54.86</c:v>
                </c:pt>
                <c:pt idx="4">
                  <c:v>56.19</c:v>
                </c:pt>
              </c:numCache>
            </c:numRef>
          </c:val>
          <c:extLst>
            <c:ext xmlns:c16="http://schemas.microsoft.com/office/drawing/2014/chart" uri="{C3380CC4-5D6E-409C-BE32-E72D297353CC}">
              <c16:uniqueId val="{00000000-B7EA-43DC-8172-EB23C5EB581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B7EA-43DC-8172-EB23C5EB581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9.02</c:v>
                </c:pt>
                <c:pt idx="1">
                  <c:v>15.1</c:v>
                </c:pt>
                <c:pt idx="2">
                  <c:v>15.5</c:v>
                </c:pt>
                <c:pt idx="3">
                  <c:v>15.93</c:v>
                </c:pt>
                <c:pt idx="4">
                  <c:v>31.41</c:v>
                </c:pt>
              </c:numCache>
            </c:numRef>
          </c:val>
          <c:extLst>
            <c:ext xmlns:c16="http://schemas.microsoft.com/office/drawing/2014/chart" uri="{C3380CC4-5D6E-409C-BE32-E72D297353CC}">
              <c16:uniqueId val="{00000000-8CEA-403A-8A82-4C29FF7C8FF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8CEA-403A-8A82-4C29FF7C8FF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56-4850-96EF-1497F51D073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F356-4850-96EF-1497F51D073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499</c:v>
                </c:pt>
                <c:pt idx="1">
                  <c:v>395.39</c:v>
                </c:pt>
                <c:pt idx="2">
                  <c:v>484.26</c:v>
                </c:pt>
                <c:pt idx="3">
                  <c:v>508.6</c:v>
                </c:pt>
                <c:pt idx="4">
                  <c:v>441.64</c:v>
                </c:pt>
              </c:numCache>
            </c:numRef>
          </c:val>
          <c:extLst>
            <c:ext xmlns:c16="http://schemas.microsoft.com/office/drawing/2014/chart" uri="{C3380CC4-5D6E-409C-BE32-E72D297353CC}">
              <c16:uniqueId val="{00000000-C9D0-4C18-AAAF-B4042F09FAF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C9D0-4C18-AAAF-B4042F09FAF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241.78</c:v>
                </c:pt>
                <c:pt idx="1">
                  <c:v>213.71</c:v>
                </c:pt>
                <c:pt idx="2">
                  <c:v>187.48</c:v>
                </c:pt>
                <c:pt idx="3">
                  <c:v>156.28</c:v>
                </c:pt>
                <c:pt idx="4">
                  <c:v>128.81</c:v>
                </c:pt>
              </c:numCache>
            </c:numRef>
          </c:val>
          <c:extLst>
            <c:ext xmlns:c16="http://schemas.microsoft.com/office/drawing/2014/chart" uri="{C3380CC4-5D6E-409C-BE32-E72D297353CC}">
              <c16:uniqueId val="{00000000-D324-41B7-BC83-7EBA57B4CCF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D324-41B7-BC83-7EBA57B4CCF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131.96</c:v>
                </c:pt>
                <c:pt idx="1">
                  <c:v>152.11000000000001</c:v>
                </c:pt>
                <c:pt idx="2">
                  <c:v>165.13</c:v>
                </c:pt>
                <c:pt idx="3">
                  <c:v>144.07</c:v>
                </c:pt>
                <c:pt idx="4">
                  <c:v>134.87</c:v>
                </c:pt>
              </c:numCache>
            </c:numRef>
          </c:val>
          <c:extLst>
            <c:ext xmlns:c16="http://schemas.microsoft.com/office/drawing/2014/chart" uri="{C3380CC4-5D6E-409C-BE32-E72D297353CC}">
              <c16:uniqueId val="{00000000-C643-4207-A898-7173ACFD657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C643-4207-A898-7173ACFD657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119.99</c:v>
                </c:pt>
                <c:pt idx="1">
                  <c:v>104.85</c:v>
                </c:pt>
                <c:pt idx="2">
                  <c:v>97.06</c:v>
                </c:pt>
                <c:pt idx="3">
                  <c:v>111.52</c:v>
                </c:pt>
                <c:pt idx="4">
                  <c:v>118.92</c:v>
                </c:pt>
              </c:numCache>
            </c:numRef>
          </c:val>
          <c:extLst>
            <c:ext xmlns:c16="http://schemas.microsoft.com/office/drawing/2014/chart" uri="{C3380CC4-5D6E-409C-BE32-E72D297353CC}">
              <c16:uniqueId val="{00000000-59A8-46C0-8F2E-98DA3FBA545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59A8-46C0-8F2E-98DA3FBA545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大分県　玖珠町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58">
        <f>データ!$R$6</f>
        <v>14063</v>
      </c>
      <c r="AM8" s="58"/>
      <c r="AN8" s="58"/>
      <c r="AO8" s="58"/>
      <c r="AP8" s="58"/>
      <c r="AQ8" s="58"/>
      <c r="AR8" s="58"/>
      <c r="AS8" s="58"/>
      <c r="AT8" s="55">
        <f>データ!$S$6</f>
        <v>286.60000000000002</v>
      </c>
      <c r="AU8" s="56"/>
      <c r="AV8" s="56"/>
      <c r="AW8" s="56"/>
      <c r="AX8" s="56"/>
      <c r="AY8" s="56"/>
      <c r="AZ8" s="56"/>
      <c r="BA8" s="56"/>
      <c r="BB8" s="45">
        <f>データ!$T$6</f>
        <v>49.07</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85.45</v>
      </c>
      <c r="J10" s="56"/>
      <c r="K10" s="56"/>
      <c r="L10" s="56"/>
      <c r="M10" s="56"/>
      <c r="N10" s="56"/>
      <c r="O10" s="57"/>
      <c r="P10" s="45">
        <f>データ!$P$6</f>
        <v>55.26</v>
      </c>
      <c r="Q10" s="45"/>
      <c r="R10" s="45"/>
      <c r="S10" s="45"/>
      <c r="T10" s="45"/>
      <c r="U10" s="45"/>
      <c r="V10" s="45"/>
      <c r="W10" s="58">
        <f>データ!$Q$6</f>
        <v>3080</v>
      </c>
      <c r="X10" s="58"/>
      <c r="Y10" s="58"/>
      <c r="Z10" s="58"/>
      <c r="AA10" s="58"/>
      <c r="AB10" s="58"/>
      <c r="AC10" s="58"/>
      <c r="AD10" s="2"/>
      <c r="AE10" s="2"/>
      <c r="AF10" s="2"/>
      <c r="AG10" s="2"/>
      <c r="AH10" s="2"/>
      <c r="AI10" s="2"/>
      <c r="AJ10" s="2"/>
      <c r="AK10" s="2"/>
      <c r="AL10" s="58">
        <f>データ!$U$6</f>
        <v>7674</v>
      </c>
      <c r="AM10" s="58"/>
      <c r="AN10" s="58"/>
      <c r="AO10" s="58"/>
      <c r="AP10" s="58"/>
      <c r="AQ10" s="58"/>
      <c r="AR10" s="58"/>
      <c r="AS10" s="58"/>
      <c r="AT10" s="55">
        <f>データ!$V$6</f>
        <v>11.48</v>
      </c>
      <c r="AU10" s="56"/>
      <c r="AV10" s="56"/>
      <c r="AW10" s="56"/>
      <c r="AX10" s="56"/>
      <c r="AY10" s="56"/>
      <c r="AZ10" s="56"/>
      <c r="BA10" s="56"/>
      <c r="BB10" s="45">
        <f>データ!$W$6</f>
        <v>668.47</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111</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112</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113</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E2m6ZuQhUHCFIl5hKvwqOs3z1y3tfO9Ku/NCumrvIEQptrZN8ht1jWUFsnsFLm/CL2OEd9OcOs57RISXMq6RA==" saltValue="Kt7AcaR5dqTS/fzuRwlLo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444626</v>
      </c>
      <c r="D6" s="20">
        <f t="shared" si="3"/>
        <v>46</v>
      </c>
      <c r="E6" s="20">
        <f t="shared" si="3"/>
        <v>1</v>
      </c>
      <c r="F6" s="20">
        <f t="shared" si="3"/>
        <v>0</v>
      </c>
      <c r="G6" s="20">
        <f t="shared" si="3"/>
        <v>1</v>
      </c>
      <c r="H6" s="20" t="str">
        <f t="shared" si="3"/>
        <v>大分県　玖珠町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85.45</v>
      </c>
      <c r="P6" s="21">
        <f t="shared" si="3"/>
        <v>55.26</v>
      </c>
      <c r="Q6" s="21">
        <f t="shared" si="3"/>
        <v>3080</v>
      </c>
      <c r="R6" s="21">
        <f t="shared" si="3"/>
        <v>14063</v>
      </c>
      <c r="S6" s="21">
        <f t="shared" si="3"/>
        <v>286.60000000000002</v>
      </c>
      <c r="T6" s="21">
        <f t="shared" si="3"/>
        <v>49.07</v>
      </c>
      <c r="U6" s="21">
        <f t="shared" si="3"/>
        <v>7674</v>
      </c>
      <c r="V6" s="21">
        <f t="shared" si="3"/>
        <v>11.48</v>
      </c>
      <c r="W6" s="21">
        <f t="shared" si="3"/>
        <v>668.47</v>
      </c>
      <c r="X6" s="22">
        <f>IF(X7="",NA(),X7)</f>
        <v>125.99</v>
      </c>
      <c r="Y6" s="22">
        <f t="shared" ref="Y6:AG6" si="4">IF(Y7="",NA(),Y7)</f>
        <v>140.85</v>
      </c>
      <c r="Z6" s="22">
        <f t="shared" si="4"/>
        <v>150.38</v>
      </c>
      <c r="AA6" s="22">
        <f t="shared" si="4"/>
        <v>133.86000000000001</v>
      </c>
      <c r="AB6" s="22">
        <f t="shared" si="4"/>
        <v>128.69999999999999</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499</v>
      </c>
      <c r="AU6" s="22">
        <f t="shared" ref="AU6:BC6" si="6">IF(AU7="",NA(),AU7)</f>
        <v>395.39</v>
      </c>
      <c r="AV6" s="22">
        <f t="shared" si="6"/>
        <v>484.26</v>
      </c>
      <c r="AW6" s="22">
        <f t="shared" si="6"/>
        <v>508.6</v>
      </c>
      <c r="AX6" s="22">
        <f t="shared" si="6"/>
        <v>441.64</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241.78</v>
      </c>
      <c r="BF6" s="22">
        <f t="shared" ref="BF6:BN6" si="7">IF(BF7="",NA(),BF7)</f>
        <v>213.71</v>
      </c>
      <c r="BG6" s="22">
        <f t="shared" si="7"/>
        <v>187.48</v>
      </c>
      <c r="BH6" s="22">
        <f t="shared" si="7"/>
        <v>156.28</v>
      </c>
      <c r="BI6" s="22">
        <f t="shared" si="7"/>
        <v>128.81</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131.96</v>
      </c>
      <c r="BQ6" s="22">
        <f t="shared" ref="BQ6:BY6" si="8">IF(BQ7="",NA(),BQ7)</f>
        <v>152.11000000000001</v>
      </c>
      <c r="BR6" s="22">
        <f t="shared" si="8"/>
        <v>165.13</v>
      </c>
      <c r="BS6" s="22">
        <f t="shared" si="8"/>
        <v>144.07</v>
      </c>
      <c r="BT6" s="22">
        <f t="shared" si="8"/>
        <v>134.87</v>
      </c>
      <c r="BU6" s="22">
        <f t="shared" si="8"/>
        <v>87.11</v>
      </c>
      <c r="BV6" s="22">
        <f t="shared" si="8"/>
        <v>82.78</v>
      </c>
      <c r="BW6" s="22">
        <f t="shared" si="8"/>
        <v>84.82</v>
      </c>
      <c r="BX6" s="22">
        <f t="shared" si="8"/>
        <v>82.29</v>
      </c>
      <c r="BY6" s="22">
        <f t="shared" si="8"/>
        <v>84.16</v>
      </c>
      <c r="BZ6" s="21" t="str">
        <f>IF(BZ7="","",IF(BZ7="-","【-】","【"&amp;SUBSTITUTE(TEXT(BZ7,"#,##0.00"),"-","△")&amp;"】"))</f>
        <v>【97.82】</v>
      </c>
      <c r="CA6" s="22">
        <f>IF(CA7="",NA(),CA7)</f>
        <v>119.99</v>
      </c>
      <c r="CB6" s="22">
        <f t="shared" ref="CB6:CJ6" si="9">IF(CB7="",NA(),CB7)</f>
        <v>104.85</v>
      </c>
      <c r="CC6" s="22">
        <f t="shared" si="9"/>
        <v>97.06</v>
      </c>
      <c r="CD6" s="22">
        <f t="shared" si="9"/>
        <v>111.52</v>
      </c>
      <c r="CE6" s="22">
        <f t="shared" si="9"/>
        <v>118.92</v>
      </c>
      <c r="CF6" s="22">
        <f t="shared" si="9"/>
        <v>223.98</v>
      </c>
      <c r="CG6" s="22">
        <f t="shared" si="9"/>
        <v>225.09</v>
      </c>
      <c r="CH6" s="22">
        <f t="shared" si="9"/>
        <v>224.82</v>
      </c>
      <c r="CI6" s="22">
        <f t="shared" si="9"/>
        <v>230.85</v>
      </c>
      <c r="CJ6" s="22">
        <f t="shared" si="9"/>
        <v>230.21</v>
      </c>
      <c r="CK6" s="21" t="str">
        <f>IF(CK7="","",IF(CK7="-","【-】","【"&amp;SUBSTITUTE(TEXT(CK7,"#,##0.00"),"-","△")&amp;"】"))</f>
        <v>【177.56】</v>
      </c>
      <c r="CL6" s="22">
        <f>IF(CL7="",NA(),CL7)</f>
        <v>56.61</v>
      </c>
      <c r="CM6" s="22">
        <f t="shared" ref="CM6:CU6" si="10">IF(CM7="",NA(),CM7)</f>
        <v>57.98</v>
      </c>
      <c r="CN6" s="22">
        <f t="shared" si="10"/>
        <v>59.08</v>
      </c>
      <c r="CO6" s="22">
        <f t="shared" si="10"/>
        <v>61.23</v>
      </c>
      <c r="CP6" s="22">
        <f t="shared" si="10"/>
        <v>60.98</v>
      </c>
      <c r="CQ6" s="22">
        <f t="shared" si="10"/>
        <v>49.64</v>
      </c>
      <c r="CR6" s="22">
        <f t="shared" si="10"/>
        <v>49.38</v>
      </c>
      <c r="CS6" s="22">
        <f t="shared" si="10"/>
        <v>50.09</v>
      </c>
      <c r="CT6" s="22">
        <f t="shared" si="10"/>
        <v>50.1</v>
      </c>
      <c r="CU6" s="22">
        <f t="shared" si="10"/>
        <v>49.76</v>
      </c>
      <c r="CV6" s="21" t="str">
        <f>IF(CV7="","",IF(CV7="-","【-】","【"&amp;SUBSTITUTE(TEXT(CV7,"#,##0.00"),"-","△")&amp;"】"))</f>
        <v>【59.81】</v>
      </c>
      <c r="CW6" s="22">
        <f>IF(CW7="",NA(),CW7)</f>
        <v>82.11</v>
      </c>
      <c r="CX6" s="22">
        <f t="shared" ref="CX6:DF6" si="11">IF(CX7="",NA(),CX7)</f>
        <v>80.27</v>
      </c>
      <c r="CY6" s="22">
        <f t="shared" si="11"/>
        <v>77.959999999999994</v>
      </c>
      <c r="CZ6" s="22">
        <f t="shared" si="11"/>
        <v>76.64</v>
      </c>
      <c r="DA6" s="22">
        <f t="shared" si="11"/>
        <v>78.53</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50.51</v>
      </c>
      <c r="DI6" s="22">
        <f t="shared" ref="DI6:DQ6" si="12">IF(DI7="",NA(),DI7)</f>
        <v>51.58</v>
      </c>
      <c r="DJ6" s="22">
        <f t="shared" si="12"/>
        <v>53.44</v>
      </c>
      <c r="DK6" s="22">
        <f t="shared" si="12"/>
        <v>54.86</v>
      </c>
      <c r="DL6" s="22">
        <f t="shared" si="12"/>
        <v>56.19</v>
      </c>
      <c r="DM6" s="22">
        <f t="shared" si="12"/>
        <v>47.31</v>
      </c>
      <c r="DN6" s="22">
        <f t="shared" si="12"/>
        <v>47.5</v>
      </c>
      <c r="DO6" s="22">
        <f t="shared" si="12"/>
        <v>48.41</v>
      </c>
      <c r="DP6" s="22">
        <f t="shared" si="12"/>
        <v>50.02</v>
      </c>
      <c r="DQ6" s="22">
        <f t="shared" si="12"/>
        <v>51.38</v>
      </c>
      <c r="DR6" s="21" t="str">
        <f>IF(DR7="","",IF(DR7="-","【-】","【"&amp;SUBSTITUTE(TEXT(DR7,"#,##0.00"),"-","△")&amp;"】"))</f>
        <v>【52.02】</v>
      </c>
      <c r="DS6" s="22">
        <f>IF(DS7="",NA(),DS7)</f>
        <v>9.02</v>
      </c>
      <c r="DT6" s="22">
        <f t="shared" ref="DT6:EB6" si="13">IF(DT7="",NA(),DT7)</f>
        <v>15.1</v>
      </c>
      <c r="DU6" s="22">
        <f t="shared" si="13"/>
        <v>15.5</v>
      </c>
      <c r="DV6" s="22">
        <f t="shared" si="13"/>
        <v>15.93</v>
      </c>
      <c r="DW6" s="22">
        <f t="shared" si="13"/>
        <v>31.41</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0.86</v>
      </c>
      <c r="EE6" s="22">
        <f t="shared" ref="EE6:EM6" si="14">IF(EE7="",NA(),EE7)</f>
        <v>1.55</v>
      </c>
      <c r="EF6" s="22">
        <f t="shared" si="14"/>
        <v>0.2</v>
      </c>
      <c r="EG6" s="22">
        <f t="shared" si="14"/>
        <v>0.52</v>
      </c>
      <c r="EH6" s="22">
        <f t="shared" si="14"/>
        <v>0.92</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444626</v>
      </c>
      <c r="D7" s="24">
        <v>46</v>
      </c>
      <c r="E7" s="24">
        <v>1</v>
      </c>
      <c r="F7" s="24">
        <v>0</v>
      </c>
      <c r="G7" s="24">
        <v>1</v>
      </c>
      <c r="H7" s="24" t="s">
        <v>93</v>
      </c>
      <c r="I7" s="24" t="s">
        <v>94</v>
      </c>
      <c r="J7" s="24" t="s">
        <v>95</v>
      </c>
      <c r="K7" s="24" t="s">
        <v>96</v>
      </c>
      <c r="L7" s="24" t="s">
        <v>97</v>
      </c>
      <c r="M7" s="24" t="s">
        <v>98</v>
      </c>
      <c r="N7" s="25" t="s">
        <v>99</v>
      </c>
      <c r="O7" s="25">
        <v>85.45</v>
      </c>
      <c r="P7" s="25">
        <v>55.26</v>
      </c>
      <c r="Q7" s="25">
        <v>3080</v>
      </c>
      <c r="R7" s="25">
        <v>14063</v>
      </c>
      <c r="S7" s="25">
        <v>286.60000000000002</v>
      </c>
      <c r="T7" s="25">
        <v>49.07</v>
      </c>
      <c r="U7" s="25">
        <v>7674</v>
      </c>
      <c r="V7" s="25">
        <v>11.48</v>
      </c>
      <c r="W7" s="25">
        <v>668.47</v>
      </c>
      <c r="X7" s="25">
        <v>125.99</v>
      </c>
      <c r="Y7" s="25">
        <v>140.85</v>
      </c>
      <c r="Z7" s="25">
        <v>150.38</v>
      </c>
      <c r="AA7" s="25">
        <v>133.86000000000001</v>
      </c>
      <c r="AB7" s="25">
        <v>128.69999999999999</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499</v>
      </c>
      <c r="AU7" s="25">
        <v>395.39</v>
      </c>
      <c r="AV7" s="25">
        <v>484.26</v>
      </c>
      <c r="AW7" s="25">
        <v>508.6</v>
      </c>
      <c r="AX7" s="25">
        <v>441.64</v>
      </c>
      <c r="AY7" s="25">
        <v>301.04000000000002</v>
      </c>
      <c r="AZ7" s="25">
        <v>305.08</v>
      </c>
      <c r="BA7" s="25">
        <v>305.33999999999997</v>
      </c>
      <c r="BB7" s="25">
        <v>310.01</v>
      </c>
      <c r="BC7" s="25">
        <v>311.12</v>
      </c>
      <c r="BD7" s="25">
        <v>243.36</v>
      </c>
      <c r="BE7" s="25">
        <v>241.78</v>
      </c>
      <c r="BF7" s="25">
        <v>213.71</v>
      </c>
      <c r="BG7" s="25">
        <v>187.48</v>
      </c>
      <c r="BH7" s="25">
        <v>156.28</v>
      </c>
      <c r="BI7" s="25">
        <v>128.81</v>
      </c>
      <c r="BJ7" s="25">
        <v>551.62</v>
      </c>
      <c r="BK7" s="25">
        <v>585.59</v>
      </c>
      <c r="BL7" s="25">
        <v>561.34</v>
      </c>
      <c r="BM7" s="25">
        <v>538.33000000000004</v>
      </c>
      <c r="BN7" s="25">
        <v>515.14</v>
      </c>
      <c r="BO7" s="25">
        <v>265.93</v>
      </c>
      <c r="BP7" s="25">
        <v>131.96</v>
      </c>
      <c r="BQ7" s="25">
        <v>152.11000000000001</v>
      </c>
      <c r="BR7" s="25">
        <v>165.13</v>
      </c>
      <c r="BS7" s="25">
        <v>144.07</v>
      </c>
      <c r="BT7" s="25">
        <v>134.87</v>
      </c>
      <c r="BU7" s="25">
        <v>87.11</v>
      </c>
      <c r="BV7" s="25">
        <v>82.78</v>
      </c>
      <c r="BW7" s="25">
        <v>84.82</v>
      </c>
      <c r="BX7" s="25">
        <v>82.29</v>
      </c>
      <c r="BY7" s="25">
        <v>84.16</v>
      </c>
      <c r="BZ7" s="25">
        <v>97.82</v>
      </c>
      <c r="CA7" s="25">
        <v>119.99</v>
      </c>
      <c r="CB7" s="25">
        <v>104.85</v>
      </c>
      <c r="CC7" s="25">
        <v>97.06</v>
      </c>
      <c r="CD7" s="25">
        <v>111.52</v>
      </c>
      <c r="CE7" s="25">
        <v>118.92</v>
      </c>
      <c r="CF7" s="25">
        <v>223.98</v>
      </c>
      <c r="CG7" s="25">
        <v>225.09</v>
      </c>
      <c r="CH7" s="25">
        <v>224.82</v>
      </c>
      <c r="CI7" s="25">
        <v>230.85</v>
      </c>
      <c r="CJ7" s="25">
        <v>230.21</v>
      </c>
      <c r="CK7" s="25">
        <v>177.56</v>
      </c>
      <c r="CL7" s="25">
        <v>56.61</v>
      </c>
      <c r="CM7" s="25">
        <v>57.98</v>
      </c>
      <c r="CN7" s="25">
        <v>59.08</v>
      </c>
      <c r="CO7" s="25">
        <v>61.23</v>
      </c>
      <c r="CP7" s="25">
        <v>60.98</v>
      </c>
      <c r="CQ7" s="25">
        <v>49.64</v>
      </c>
      <c r="CR7" s="25">
        <v>49.38</v>
      </c>
      <c r="CS7" s="25">
        <v>50.09</v>
      </c>
      <c r="CT7" s="25">
        <v>50.1</v>
      </c>
      <c r="CU7" s="25">
        <v>49.76</v>
      </c>
      <c r="CV7" s="25">
        <v>59.81</v>
      </c>
      <c r="CW7" s="25">
        <v>82.11</v>
      </c>
      <c r="CX7" s="25">
        <v>80.27</v>
      </c>
      <c r="CY7" s="25">
        <v>77.959999999999994</v>
      </c>
      <c r="CZ7" s="25">
        <v>76.64</v>
      </c>
      <c r="DA7" s="25">
        <v>78.53</v>
      </c>
      <c r="DB7" s="25">
        <v>78.09</v>
      </c>
      <c r="DC7" s="25">
        <v>78.010000000000005</v>
      </c>
      <c r="DD7" s="25">
        <v>77.599999999999994</v>
      </c>
      <c r="DE7" s="25">
        <v>77.3</v>
      </c>
      <c r="DF7" s="25">
        <v>76.64</v>
      </c>
      <c r="DG7" s="25">
        <v>89.42</v>
      </c>
      <c r="DH7" s="25">
        <v>50.51</v>
      </c>
      <c r="DI7" s="25">
        <v>51.58</v>
      </c>
      <c r="DJ7" s="25">
        <v>53.44</v>
      </c>
      <c r="DK7" s="25">
        <v>54.86</v>
      </c>
      <c r="DL7" s="25">
        <v>56.19</v>
      </c>
      <c r="DM7" s="25">
        <v>47.31</v>
      </c>
      <c r="DN7" s="25">
        <v>47.5</v>
      </c>
      <c r="DO7" s="25">
        <v>48.41</v>
      </c>
      <c r="DP7" s="25">
        <v>50.02</v>
      </c>
      <c r="DQ7" s="25">
        <v>51.38</v>
      </c>
      <c r="DR7" s="25">
        <v>52.02</v>
      </c>
      <c r="DS7" s="25">
        <v>9.02</v>
      </c>
      <c r="DT7" s="25">
        <v>15.1</v>
      </c>
      <c r="DU7" s="25">
        <v>15.5</v>
      </c>
      <c r="DV7" s="25">
        <v>15.93</v>
      </c>
      <c r="DW7" s="25">
        <v>31.41</v>
      </c>
      <c r="DX7" s="25">
        <v>16.77</v>
      </c>
      <c r="DY7" s="25">
        <v>17.399999999999999</v>
      </c>
      <c r="DZ7" s="25">
        <v>18.64</v>
      </c>
      <c r="EA7" s="25">
        <v>19.510000000000002</v>
      </c>
      <c r="EB7" s="25">
        <v>21.6</v>
      </c>
      <c r="EC7" s="25">
        <v>25.37</v>
      </c>
      <c r="ED7" s="25">
        <v>0.86</v>
      </c>
      <c r="EE7" s="25">
        <v>1.55</v>
      </c>
      <c r="EF7" s="25">
        <v>0.2</v>
      </c>
      <c r="EG7" s="25">
        <v>0.52</v>
      </c>
      <c r="EH7" s="25">
        <v>0.92</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dcterms:created xsi:type="dcterms:W3CDTF">2025-01-24T06:55:59Z</dcterms:created>
  <dcterms:modified xsi:type="dcterms:W3CDTF">2025-02-18T03:55:22Z</dcterms:modified>
  <cp:category/>
</cp:coreProperties>
</file>