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R:\S14120_経営創造・金融課\R06年度\01_共同作業\02_経営革新班\03.加速化補助金\99.次年度に向けて\R6公募時配布予定資料\ＨＰ掲載\"/>
    </mc:Choice>
  </mc:AlternateContent>
  <xr:revisionPtr revIDLastSave="0" documentId="13_ncr:1_{BBDAA22C-196A-49AB-A33F-8CC13C718409}" xr6:coauthVersionLast="47" xr6:coauthVersionMax="47" xr10:uidLastSave="{00000000-0000-0000-0000-000000000000}"/>
  <bookViews>
    <workbookView xWindow="-120" yWindow="-120" windowWidth="29040" windowHeight="15720" tabRatio="749" activeTab="1" xr2:uid="{00000000-000D-0000-FFFF-FFFF00000000}"/>
  </bookViews>
  <sheets>
    <sheet name="入力表（応募時）" sheetId="27" r:id="rId1"/>
    <sheet name="入力表（採択後、交付申請時）" sheetId="30" r:id="rId2"/>
    <sheet name="入力表②（経費内訳）" sheetId="17" state="hidden" r:id="rId3"/>
    <sheet name="入力表【記載例】" sheetId="19" state="hidden" r:id="rId4"/>
    <sheet name="入力表（変更申請時）" sheetId="32" r:id="rId5"/>
    <sheet name="入力表（実績報告時）①" sheetId="35" r:id="rId6"/>
    <sheet name="入力表（実績報告時）②" sheetId="16" r:id="rId7"/>
    <sheet name="第1号様式計画申請書鑑" sheetId="26" r:id="rId8"/>
    <sheet name="別紙1の2経費配分" sheetId="23" r:id="rId9"/>
    <sheet name="別紙２収支予算書" sheetId="24" r:id="rId10"/>
    <sheet name="別紙３誓約書" sheetId="25" r:id="rId11"/>
    <sheet name="交付申請第１号様式" sheetId="28" r:id="rId12"/>
    <sheet name="交付申請別紙1の2経費配分" sheetId="29" r:id="rId13"/>
    <sheet name="振込口座指定書" sheetId="31" r:id="rId14"/>
    <sheet name="変更交付申請第２号様式鑑" sheetId="33" r:id="rId15"/>
    <sheet name="変更交付申請第２号別紙経費配分" sheetId="34" r:id="rId16"/>
    <sheet name="実績報告書鑑" sheetId="13" r:id="rId17"/>
    <sheet name="実績報告書別紙1,2" sheetId="18" r:id="rId18"/>
    <sheet name="実績報告書別紙３" sheetId="12" r:id="rId19"/>
    <sheet name="収益納付" sheetId="22" r:id="rId20"/>
    <sheet name="請求書" sheetId="15" r:id="rId21"/>
    <sheet name="確定通知" sheetId="20" state="hidden" r:id="rId22"/>
  </sheets>
  <definedNames>
    <definedName name="_xlnm.Print_Area" localSheetId="11">交付申請第１号様式!$A$1:$O$36</definedName>
    <definedName name="_xlnm.Print_Area" localSheetId="16">実績報告書鑑!$B$1:$BG$43</definedName>
    <definedName name="_xlnm.Print_Area" localSheetId="17">'実績報告書別紙1,2'!$B$1:$H$155</definedName>
    <definedName name="_xlnm.Print_Area" localSheetId="18">実績報告書別紙３!$B$1:$I$32</definedName>
    <definedName name="_xlnm.Print_Area" localSheetId="19">収益納付!$A$1:$BC$50</definedName>
    <definedName name="_xlnm.Print_Area" localSheetId="20">請求書!$A$1:$BE$45</definedName>
    <definedName name="_xlnm.Print_Area" localSheetId="7">第1号様式計画申請書鑑!$A$1:$L$39</definedName>
    <definedName name="_xlnm.Print_Area" localSheetId="0">'入力表（応募時）'!$A$1:$M$71</definedName>
    <definedName name="_xlnm.Print_Area" localSheetId="1">'入力表（採択後、交付申請時）'!$A$1:$L$79</definedName>
    <definedName name="_xlnm.Print_Area" localSheetId="5">'入力表（実績報告時）①'!$A$1:$O$43</definedName>
    <definedName name="_xlnm.Print_Area" localSheetId="6">'入力表（実績報告時）②'!$A$1:$O$55</definedName>
    <definedName name="_xlnm.Print_Area" localSheetId="4">'入力表（変更申請時）'!$A$1:$N$72</definedName>
    <definedName name="_xlnm.Print_Area" localSheetId="3">入力表【記載例】!$A$1:$H$28</definedName>
    <definedName name="_xlnm.Print_Area" localSheetId="2">'入力表②（経費内訳）'!$B$1:$K$58</definedName>
    <definedName name="_xlnm.Print_Area" localSheetId="10">別紙３誓約書!$B$2:$O$33</definedName>
    <definedName name="_xlnm.Print_Area" localSheetId="15">変更交付申請第２号別紙経費配分!$A$1:$L$91</definedName>
    <definedName name="_xlnm.Print_Area" localSheetId="14">変更交付申請第２号様式鑑!$C$2:$BE$45</definedName>
    <definedName name="役職" localSheetId="0">'入力表（応募時）'!$R$4:$R$5</definedName>
    <definedName name="役職" localSheetId="1">'入力表（採択後、交付申請時）'!$S$4:$S$5</definedName>
    <definedName name="役職" localSheetId="5">'入力表（実績報告時）①'!$O$1:$O$3</definedName>
    <definedName name="役職" localSheetId="3">入力表【記載例】!$Q$3:$Q$5</definedName>
    <definedName name="役職">'入力表（実績報告時）②'!#REF!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16" l="1"/>
  <c r="Z8" i="35" l="1"/>
  <c r="Z7" i="35"/>
  <c r="Z6" i="35"/>
  <c r="Z5" i="35"/>
  <c r="X8" i="35"/>
  <c r="X7" i="35"/>
  <c r="X6" i="35"/>
  <c r="X5" i="35"/>
  <c r="W8" i="35"/>
  <c r="W7" i="35"/>
  <c r="W6" i="35"/>
  <c r="W5" i="35"/>
  <c r="U8" i="35"/>
  <c r="U7" i="35"/>
  <c r="U6" i="35"/>
  <c r="U5" i="35"/>
  <c r="H73" i="30" l="1"/>
  <c r="H59" i="30"/>
  <c r="H52" i="30"/>
  <c r="H37" i="30"/>
  <c r="H30" i="30"/>
  <c r="H46" i="30"/>
  <c r="H50" i="18" l="1"/>
  <c r="H43" i="18"/>
  <c r="H36" i="18"/>
  <c r="H29" i="18"/>
  <c r="H23" i="18"/>
  <c r="H14" i="18"/>
  <c r="H7" i="18"/>
  <c r="G36" i="28"/>
  <c r="C11" i="30"/>
  <c r="AS20" i="13" l="1"/>
  <c r="AP36" i="22" l="1"/>
  <c r="G140" i="18"/>
  <c r="F140" i="18"/>
  <c r="E140" i="18"/>
  <c r="E141" i="18"/>
  <c r="G128" i="18"/>
  <c r="F128" i="18"/>
  <c r="E128" i="18"/>
  <c r="E120" i="18"/>
  <c r="E139" i="18"/>
  <c r="G136" i="18"/>
  <c r="F136" i="18"/>
  <c r="E136" i="18"/>
  <c r="E132" i="18"/>
  <c r="E127" i="18"/>
  <c r="G124" i="18"/>
  <c r="F124" i="18"/>
  <c r="E124" i="18"/>
  <c r="E123" i="18"/>
  <c r="G116" i="18"/>
  <c r="F116" i="18"/>
  <c r="E116" i="18"/>
  <c r="E115" i="18"/>
  <c r="E110" i="18"/>
  <c r="E112" i="18"/>
  <c r="G112" i="18"/>
  <c r="F112" i="18"/>
  <c r="E103" i="18"/>
  <c r="E104" i="18"/>
  <c r="F104" i="18"/>
  <c r="G104" i="18"/>
  <c r="G100" i="18"/>
  <c r="F100" i="18"/>
  <c r="E100" i="18"/>
  <c r="Y8" i="35"/>
  <c r="F152" i="18" s="1"/>
  <c r="G152" i="18"/>
  <c r="E152" i="18"/>
  <c r="Y7" i="35"/>
  <c r="Y6" i="35"/>
  <c r="F92" i="18" s="1"/>
  <c r="G92" i="18"/>
  <c r="E92" i="18"/>
  <c r="Y5" i="35"/>
  <c r="F80" i="18" s="1"/>
  <c r="G80" i="18"/>
  <c r="E80" i="18"/>
  <c r="V8" i="35"/>
  <c r="F148" i="18" s="1"/>
  <c r="G148" i="18"/>
  <c r="E148" i="18"/>
  <c r="V7" i="35"/>
  <c r="V6" i="35"/>
  <c r="F88" i="18" s="1"/>
  <c r="G88" i="18"/>
  <c r="V5" i="35"/>
  <c r="F76" i="18" s="1"/>
  <c r="G76" i="18"/>
  <c r="E88" i="18"/>
  <c r="E76" i="18"/>
  <c r="E153" i="18"/>
  <c r="E151" i="18"/>
  <c r="E147" i="18"/>
  <c r="E144" i="18"/>
  <c r="E146" i="18"/>
  <c r="E135" i="18"/>
  <c r="E134" i="18"/>
  <c r="E129" i="18"/>
  <c r="E122" i="18"/>
  <c r="E117" i="18"/>
  <c r="E111" i="18"/>
  <c r="E108" i="18"/>
  <c r="E105" i="18"/>
  <c r="E99" i="18"/>
  <c r="E98" i="18"/>
  <c r="E96" i="18"/>
  <c r="E96" i="35"/>
  <c r="E93" i="18"/>
  <c r="E91" i="18"/>
  <c r="E87" i="18"/>
  <c r="E86" i="18"/>
  <c r="E84" i="18"/>
  <c r="E81" i="18"/>
  <c r="E75" i="18"/>
  <c r="E79" i="18"/>
  <c r="C36" i="35"/>
  <c r="E36" i="35"/>
  <c r="H36" i="35"/>
  <c r="E74" i="18"/>
  <c r="E72" i="18"/>
  <c r="E69" i="18"/>
  <c r="E68" i="18"/>
  <c r="E64" i="18"/>
  <c r="E51" i="18"/>
  <c r="E52" i="18"/>
  <c r="E53" i="18"/>
  <c r="E54" i="18"/>
  <c r="E50" i="18"/>
  <c r="E44" i="18"/>
  <c r="E45" i="18"/>
  <c r="E46" i="18"/>
  <c r="E47" i="18"/>
  <c r="E48" i="18"/>
  <c r="E43" i="18"/>
  <c r="E38" i="18"/>
  <c r="E37" i="18"/>
  <c r="E39" i="18"/>
  <c r="E40" i="18"/>
  <c r="E41" i="18"/>
  <c r="E36" i="18"/>
  <c r="E30" i="18"/>
  <c r="E31" i="18"/>
  <c r="E32" i="18"/>
  <c r="E33" i="18"/>
  <c r="E34" i="18"/>
  <c r="E29" i="18"/>
  <c r="E24" i="18"/>
  <c r="E25" i="18"/>
  <c r="E26" i="18"/>
  <c r="E27" i="18"/>
  <c r="E23" i="18"/>
  <c r="E15" i="18"/>
  <c r="E16" i="18"/>
  <c r="E17" i="18"/>
  <c r="E18" i="18"/>
  <c r="E19" i="18"/>
  <c r="E20" i="18"/>
  <c r="E14" i="18"/>
  <c r="E8" i="18"/>
  <c r="E9" i="18"/>
  <c r="E10" i="18"/>
  <c r="E11" i="18"/>
  <c r="E12" i="18"/>
  <c r="E7" i="18"/>
  <c r="AW4" i="13"/>
  <c r="G39" i="16"/>
  <c r="C42" i="35"/>
  <c r="AM16" i="13" s="1"/>
  <c r="H41" i="35"/>
  <c r="O40" i="15" s="1"/>
  <c r="C41" i="35"/>
  <c r="AK15" i="15" s="1"/>
  <c r="H40" i="35"/>
  <c r="O41" i="15" s="1"/>
  <c r="C40" i="35"/>
  <c r="H39" i="35"/>
  <c r="P37" i="15" s="1"/>
  <c r="C39" i="35"/>
  <c r="AK14" i="15" s="1"/>
  <c r="H38" i="35"/>
  <c r="P36" i="15" s="1"/>
  <c r="C38" i="35"/>
  <c r="AM13" i="13" s="1"/>
  <c r="H37" i="35"/>
  <c r="C37" i="35"/>
  <c r="AK10" i="22" s="1"/>
  <c r="F20" i="16"/>
  <c r="F23" i="18" s="1"/>
  <c r="K20" i="16"/>
  <c r="L20" i="16"/>
  <c r="G18" i="16"/>
  <c r="L5" i="16"/>
  <c r="L6" i="16"/>
  <c r="L7" i="16"/>
  <c r="L8" i="16"/>
  <c r="L9" i="16"/>
  <c r="L11" i="16"/>
  <c r="L12" i="16"/>
  <c r="L13" i="16"/>
  <c r="L14" i="16"/>
  <c r="L15" i="16"/>
  <c r="L16" i="16"/>
  <c r="L17" i="16"/>
  <c r="L21" i="16"/>
  <c r="L22" i="16"/>
  <c r="L23" i="16"/>
  <c r="L24" i="16"/>
  <c r="L26" i="16"/>
  <c r="L27" i="16"/>
  <c r="L28" i="16"/>
  <c r="L29" i="16"/>
  <c r="L30" i="16"/>
  <c r="L31" i="16"/>
  <c r="L33" i="16"/>
  <c r="L34" i="16"/>
  <c r="L35" i="16"/>
  <c r="L36" i="16"/>
  <c r="L37" i="16"/>
  <c r="L38" i="16"/>
  <c r="L40" i="16"/>
  <c r="L41" i="16"/>
  <c r="L42" i="16"/>
  <c r="L43" i="16"/>
  <c r="L44" i="16"/>
  <c r="L45" i="16"/>
  <c r="L47" i="16"/>
  <c r="L48" i="16"/>
  <c r="L49" i="16"/>
  <c r="L50" i="16"/>
  <c r="L51" i="16"/>
  <c r="K5" i="16"/>
  <c r="K6" i="16"/>
  <c r="K7" i="16"/>
  <c r="K8" i="16"/>
  <c r="K9" i="16"/>
  <c r="K11" i="16"/>
  <c r="K12" i="16"/>
  <c r="K13" i="16"/>
  <c r="K14" i="16"/>
  <c r="K15" i="16"/>
  <c r="K16" i="16"/>
  <c r="K17" i="16"/>
  <c r="K21" i="16"/>
  <c r="K22" i="16"/>
  <c r="K23" i="16"/>
  <c r="K24" i="16"/>
  <c r="K26" i="16"/>
  <c r="K27" i="16"/>
  <c r="K28" i="16"/>
  <c r="K29" i="16"/>
  <c r="K30" i="16"/>
  <c r="K31" i="16"/>
  <c r="K33" i="16"/>
  <c r="K34" i="16"/>
  <c r="K35" i="16"/>
  <c r="K36" i="16"/>
  <c r="K37" i="16"/>
  <c r="K38" i="16"/>
  <c r="K40" i="16"/>
  <c r="K41" i="16"/>
  <c r="K42" i="16"/>
  <c r="K43" i="16"/>
  <c r="K44" i="16"/>
  <c r="K45" i="16"/>
  <c r="K47" i="16"/>
  <c r="K48" i="16"/>
  <c r="K49" i="16"/>
  <c r="K50" i="16"/>
  <c r="K51" i="16"/>
  <c r="K4" i="16"/>
  <c r="L4" i="16"/>
  <c r="H14" i="34"/>
  <c r="H15" i="34"/>
  <c r="H16" i="34"/>
  <c r="H17" i="34"/>
  <c r="H18" i="34"/>
  <c r="H19" i="34"/>
  <c r="H20" i="34"/>
  <c r="H23" i="34"/>
  <c r="H24" i="34"/>
  <c r="H25" i="34"/>
  <c r="H26" i="34"/>
  <c r="H27" i="34"/>
  <c r="H29" i="34"/>
  <c r="H30" i="34"/>
  <c r="H31" i="34"/>
  <c r="H32" i="34"/>
  <c r="H33" i="34"/>
  <c r="H34" i="34"/>
  <c r="H36" i="34"/>
  <c r="H37" i="34"/>
  <c r="H38" i="34"/>
  <c r="H39" i="34"/>
  <c r="H40" i="34"/>
  <c r="H41" i="34"/>
  <c r="H43" i="34"/>
  <c r="H44" i="34"/>
  <c r="H45" i="34"/>
  <c r="H46" i="34"/>
  <c r="H47" i="34"/>
  <c r="H48" i="34"/>
  <c r="H50" i="34"/>
  <c r="H51" i="34"/>
  <c r="H52" i="34"/>
  <c r="H53" i="34"/>
  <c r="H54" i="34"/>
  <c r="H8" i="34"/>
  <c r="H9" i="34"/>
  <c r="H10" i="34"/>
  <c r="H11" i="34"/>
  <c r="H12" i="34"/>
  <c r="H7" i="34"/>
  <c r="AW4" i="33"/>
  <c r="E35" i="18" l="1"/>
  <c r="AL9" i="22"/>
  <c r="E28" i="18"/>
  <c r="E22" i="18" s="1"/>
  <c r="E49" i="18"/>
  <c r="E13" i="18"/>
  <c r="E42" i="18"/>
  <c r="AK12" i="22"/>
  <c r="P35" i="15"/>
  <c r="E67" i="18"/>
  <c r="Q38" i="15"/>
  <c r="AL10" i="15"/>
  <c r="E65" i="18"/>
  <c r="O39" i="15"/>
  <c r="AK11" i="15"/>
  <c r="AM11" i="13"/>
  <c r="AK13" i="22"/>
  <c r="AN10" i="13"/>
  <c r="AK14" i="22"/>
  <c r="E63" i="18"/>
  <c r="AK13" i="15"/>
  <c r="E66" i="18"/>
  <c r="AK16" i="15"/>
  <c r="AM14" i="13"/>
  <c r="AK15" i="22"/>
  <c r="AM15" i="13"/>
  <c r="E21" i="18"/>
  <c r="E55" i="18"/>
  <c r="AK41" i="35"/>
  <c r="G50" i="29"/>
  <c r="G51" i="29"/>
  <c r="G52" i="29"/>
  <c r="G53" i="29"/>
  <c r="G49" i="29"/>
  <c r="G43" i="29"/>
  <c r="G44" i="29"/>
  <c r="G45" i="29"/>
  <c r="G46" i="29"/>
  <c r="G47" i="29"/>
  <c r="G42" i="29"/>
  <c r="G36" i="29"/>
  <c r="G37" i="29"/>
  <c r="G38" i="29"/>
  <c r="G39" i="29"/>
  <c r="G40" i="29"/>
  <c r="G35" i="29"/>
  <c r="G29" i="29"/>
  <c r="G30" i="29"/>
  <c r="G31" i="29"/>
  <c r="G32" i="29"/>
  <c r="G33" i="29"/>
  <c r="G28" i="29"/>
  <c r="G23" i="29"/>
  <c r="G24" i="29"/>
  <c r="G25" i="29"/>
  <c r="G26" i="29"/>
  <c r="G22" i="29"/>
  <c r="G14" i="29"/>
  <c r="G15" i="29"/>
  <c r="G16" i="29"/>
  <c r="G17" i="29"/>
  <c r="G18" i="29"/>
  <c r="G19" i="29"/>
  <c r="G13" i="29"/>
  <c r="G7" i="29"/>
  <c r="G8" i="29"/>
  <c r="G9" i="29"/>
  <c r="G10" i="29"/>
  <c r="G11" i="29"/>
  <c r="G6" i="29"/>
  <c r="E28" i="29"/>
  <c r="E74" i="30"/>
  <c r="E50" i="29" s="1"/>
  <c r="E75" i="30"/>
  <c r="E51" i="29" s="1"/>
  <c r="E76" i="30"/>
  <c r="E52" i="29" s="1"/>
  <c r="E77" i="30"/>
  <c r="E53" i="29" s="1"/>
  <c r="E73" i="30"/>
  <c r="E67" i="30"/>
  <c r="E43" i="29" s="1"/>
  <c r="E68" i="30"/>
  <c r="E44" i="29" s="1"/>
  <c r="E69" i="30"/>
  <c r="E45" i="29" s="1"/>
  <c r="E70" i="30"/>
  <c r="E46" i="29" s="1"/>
  <c r="E71" i="30"/>
  <c r="E47" i="29" s="1"/>
  <c r="E66" i="30"/>
  <c r="E42" i="29" s="1"/>
  <c r="E60" i="30"/>
  <c r="E36" i="29" s="1"/>
  <c r="E61" i="30"/>
  <c r="E37" i="29" s="1"/>
  <c r="E62" i="30"/>
  <c r="E38" i="29" s="1"/>
  <c r="E63" i="30"/>
  <c r="E39" i="29" s="1"/>
  <c r="E64" i="30"/>
  <c r="E40" i="29" s="1"/>
  <c r="E59" i="30"/>
  <c r="E53" i="30"/>
  <c r="E29" i="29" s="1"/>
  <c r="E54" i="30"/>
  <c r="E30" i="29" s="1"/>
  <c r="E55" i="30"/>
  <c r="E31" i="29" s="1"/>
  <c r="E56" i="30"/>
  <c r="E32" i="29" s="1"/>
  <c r="E57" i="30"/>
  <c r="E33" i="29" s="1"/>
  <c r="E52" i="30"/>
  <c r="E47" i="30"/>
  <c r="E23" i="29" s="1"/>
  <c r="E48" i="30"/>
  <c r="E24" i="29" s="1"/>
  <c r="E49" i="30"/>
  <c r="E25" i="29" s="1"/>
  <c r="E50" i="30"/>
  <c r="E26" i="29" s="1"/>
  <c r="E46" i="30"/>
  <c r="E43" i="30"/>
  <c r="E19" i="29" s="1"/>
  <c r="E38" i="30"/>
  <c r="E14" i="29" s="1"/>
  <c r="E39" i="30"/>
  <c r="E15" i="29" s="1"/>
  <c r="E40" i="30"/>
  <c r="E16" i="29" s="1"/>
  <c r="E41" i="30"/>
  <c r="E17" i="29" s="1"/>
  <c r="E42" i="30"/>
  <c r="E37" i="30"/>
  <c r="E13" i="29" s="1"/>
  <c r="E31" i="30"/>
  <c r="E32" i="30"/>
  <c r="E8" i="29" s="1"/>
  <c r="E33" i="30"/>
  <c r="E9" i="29" s="1"/>
  <c r="E34" i="30"/>
  <c r="E10" i="29" s="1"/>
  <c r="E35" i="30"/>
  <c r="E11" i="29" s="1"/>
  <c r="E30" i="30"/>
  <c r="E6" i="29" s="1"/>
  <c r="E34" i="33"/>
  <c r="L8" i="28"/>
  <c r="E57" i="27"/>
  <c r="E18" i="29" l="1"/>
  <c r="F42" i="30"/>
  <c r="E22" i="29"/>
  <c r="D20" i="16"/>
  <c r="E7" i="29"/>
  <c r="F31" i="30"/>
  <c r="E78" i="30"/>
  <c r="F78" i="30" s="1"/>
  <c r="E49" i="29"/>
  <c r="E65" i="30"/>
  <c r="E35" i="29"/>
  <c r="E51" i="30"/>
  <c r="F49" i="16"/>
  <c r="F52" i="18" s="1"/>
  <c r="F48" i="16"/>
  <c r="F51" i="18" s="1"/>
  <c r="F50" i="16"/>
  <c r="F53" i="18" s="1"/>
  <c r="F51" i="16"/>
  <c r="F54" i="18" s="1"/>
  <c r="F47" i="16"/>
  <c r="F50" i="18" s="1"/>
  <c r="F41" i="16"/>
  <c r="F44" i="18" s="1"/>
  <c r="F42" i="16"/>
  <c r="F45" i="18" s="1"/>
  <c r="F43" i="16"/>
  <c r="F46" i="18" s="1"/>
  <c r="F44" i="16"/>
  <c r="F47" i="18" s="1"/>
  <c r="F45" i="16"/>
  <c r="F48" i="18" s="1"/>
  <c r="F40" i="16"/>
  <c r="F43" i="18" s="1"/>
  <c r="F34" i="16"/>
  <c r="F37" i="18" s="1"/>
  <c r="F35" i="16"/>
  <c r="F38" i="18" s="1"/>
  <c r="F36" i="16"/>
  <c r="F39" i="18" s="1"/>
  <c r="F37" i="16"/>
  <c r="F40" i="18" s="1"/>
  <c r="F38" i="16"/>
  <c r="F41" i="18" s="1"/>
  <c r="F33" i="16"/>
  <c r="F36" i="18" s="1"/>
  <c r="F27" i="16"/>
  <c r="F30" i="18" s="1"/>
  <c r="F28" i="16"/>
  <c r="F31" i="18" s="1"/>
  <c r="F29" i="16"/>
  <c r="F32" i="18" s="1"/>
  <c r="F30" i="16"/>
  <c r="F33" i="18" s="1"/>
  <c r="F31" i="16"/>
  <c r="F34" i="18" s="1"/>
  <c r="F26" i="16"/>
  <c r="F29" i="18" s="1"/>
  <c r="F21" i="16"/>
  <c r="F24" i="18" s="1"/>
  <c r="F22" i="16"/>
  <c r="F25" i="18" s="1"/>
  <c r="F23" i="16"/>
  <c r="F26" i="18" s="1"/>
  <c r="F24" i="16"/>
  <c r="F27" i="18" s="1"/>
  <c r="F12" i="16"/>
  <c r="F15" i="18" s="1"/>
  <c r="F13" i="16"/>
  <c r="F16" i="18" s="1"/>
  <c r="F14" i="16"/>
  <c r="F17" i="18" s="1"/>
  <c r="F15" i="16"/>
  <c r="F18" i="18" s="1"/>
  <c r="F16" i="16"/>
  <c r="F19" i="18" s="1"/>
  <c r="F17" i="16"/>
  <c r="F20" i="18" s="1"/>
  <c r="F11" i="16"/>
  <c r="F14" i="18" s="1"/>
  <c r="F5" i="16"/>
  <c r="F8" i="18" s="1"/>
  <c r="F6" i="16"/>
  <c r="F9" i="18" s="1"/>
  <c r="F7" i="16"/>
  <c r="F10" i="18" s="1"/>
  <c r="F8" i="16"/>
  <c r="F11" i="18" s="1"/>
  <c r="F9" i="16"/>
  <c r="F12" i="18" s="1"/>
  <c r="F4" i="16"/>
  <c r="F7" i="18" s="1"/>
  <c r="D48" i="16"/>
  <c r="D49" i="16"/>
  <c r="D50" i="16"/>
  <c r="D51" i="16"/>
  <c r="D47" i="16"/>
  <c r="D41" i="16"/>
  <c r="D42" i="16"/>
  <c r="D43" i="16"/>
  <c r="D44" i="16"/>
  <c r="D45" i="16"/>
  <c r="D40" i="16"/>
  <c r="D34" i="16"/>
  <c r="D35" i="16"/>
  <c r="D36" i="16"/>
  <c r="D37" i="16"/>
  <c r="D38" i="16"/>
  <c r="D33" i="16"/>
  <c r="D27" i="16"/>
  <c r="D28" i="16"/>
  <c r="D29" i="16"/>
  <c r="D30" i="16"/>
  <c r="D31" i="16"/>
  <c r="D26" i="16"/>
  <c r="D21" i="16"/>
  <c r="D22" i="16"/>
  <c r="D23" i="16"/>
  <c r="D24" i="16"/>
  <c r="D12" i="16"/>
  <c r="D13" i="16"/>
  <c r="D14" i="16"/>
  <c r="D15" i="16"/>
  <c r="D16" i="16"/>
  <c r="D17" i="16"/>
  <c r="D11" i="16"/>
  <c r="D5" i="16"/>
  <c r="D6" i="16"/>
  <c r="D7" i="16"/>
  <c r="D8" i="16"/>
  <c r="D9" i="16"/>
  <c r="C13" i="32"/>
  <c r="AL15" i="33" s="1"/>
  <c r="C12" i="32"/>
  <c r="AL14" i="33" s="1"/>
  <c r="C11" i="32"/>
  <c r="C10" i="32"/>
  <c r="C9" i="32"/>
  <c r="AL12" i="33" s="1"/>
  <c r="C8" i="32"/>
  <c r="AL11" i="33" s="1"/>
  <c r="E7" i="32"/>
  <c r="C7" i="32"/>
  <c r="G52" i="16"/>
  <c r="E52" i="16"/>
  <c r="E26" i="12" s="1"/>
  <c r="G46" i="16"/>
  <c r="E46" i="16"/>
  <c r="E25" i="12" s="1"/>
  <c r="E39" i="16"/>
  <c r="E24" i="12" s="1"/>
  <c r="G32" i="16"/>
  <c r="E32" i="16"/>
  <c r="E23" i="12" s="1"/>
  <c r="G25" i="16"/>
  <c r="E25" i="16"/>
  <c r="E22" i="12" s="1"/>
  <c r="E18" i="16"/>
  <c r="E20" i="12" s="1"/>
  <c r="G10" i="16"/>
  <c r="E10" i="16"/>
  <c r="E18" i="12" s="1"/>
  <c r="F13" i="18" l="1"/>
  <c r="F42" i="18"/>
  <c r="F21" i="18"/>
  <c r="J21" i="18" s="1"/>
  <c r="J50" i="18"/>
  <c r="F55" i="18"/>
  <c r="F49" i="18"/>
  <c r="F35" i="18"/>
  <c r="F28" i="18"/>
  <c r="L39" i="16"/>
  <c r="K39" i="16"/>
  <c r="E19" i="16"/>
  <c r="L46" i="16"/>
  <c r="K46" i="16"/>
  <c r="G19" i="16"/>
  <c r="K52" i="16"/>
  <c r="L52" i="16"/>
  <c r="L32" i="16"/>
  <c r="K32" i="16"/>
  <c r="AM10" i="33"/>
  <c r="AL13" i="33"/>
  <c r="K25" i="16"/>
  <c r="L25" i="16"/>
  <c r="K18" i="16"/>
  <c r="L18" i="16"/>
  <c r="L10" i="16"/>
  <c r="K10" i="16"/>
  <c r="F46" i="16"/>
  <c r="G53" i="16"/>
  <c r="F32" i="16"/>
  <c r="F52" i="16"/>
  <c r="F39" i="16"/>
  <c r="F25" i="16"/>
  <c r="F18" i="16"/>
  <c r="F10" i="16"/>
  <c r="D32" i="16"/>
  <c r="F23" i="12" s="1"/>
  <c r="D52" i="16"/>
  <c r="F26" i="12" s="1"/>
  <c r="D46" i="16"/>
  <c r="F25" i="12" s="1"/>
  <c r="D39" i="16"/>
  <c r="F24" i="12" s="1"/>
  <c r="D25" i="16"/>
  <c r="F22" i="12" s="1"/>
  <c r="D18" i="16"/>
  <c r="F20" i="12" s="1"/>
  <c r="D10" i="16"/>
  <c r="F18" i="12" s="1"/>
  <c r="E53" i="16"/>
  <c r="E12" i="12" s="1"/>
  <c r="F51" i="34"/>
  <c r="J51" i="34"/>
  <c r="F52" i="34"/>
  <c r="J52" i="34"/>
  <c r="F53" i="34"/>
  <c r="J53" i="34"/>
  <c r="F54" i="34"/>
  <c r="J54" i="34"/>
  <c r="F50" i="34"/>
  <c r="J50" i="34"/>
  <c r="F44" i="34"/>
  <c r="J44" i="34"/>
  <c r="F45" i="34"/>
  <c r="J45" i="34"/>
  <c r="F46" i="34"/>
  <c r="J46" i="34"/>
  <c r="F47" i="34"/>
  <c r="J47" i="34"/>
  <c r="F48" i="34"/>
  <c r="J48" i="34"/>
  <c r="F43" i="34"/>
  <c r="J43" i="34"/>
  <c r="F37" i="34"/>
  <c r="J37" i="34"/>
  <c r="F38" i="34"/>
  <c r="J38" i="34"/>
  <c r="F39" i="34"/>
  <c r="J39" i="34"/>
  <c r="F40" i="34"/>
  <c r="J40" i="34"/>
  <c r="F41" i="34"/>
  <c r="J41" i="34"/>
  <c r="F36" i="34"/>
  <c r="J36" i="34"/>
  <c r="F30" i="34"/>
  <c r="J30" i="34"/>
  <c r="F31" i="34"/>
  <c r="J31" i="34"/>
  <c r="F32" i="34"/>
  <c r="J32" i="34"/>
  <c r="F33" i="34"/>
  <c r="J33" i="34"/>
  <c r="F34" i="34"/>
  <c r="J34" i="34"/>
  <c r="F29" i="34"/>
  <c r="J29" i="34"/>
  <c r="F24" i="34"/>
  <c r="J24" i="34"/>
  <c r="F25" i="34"/>
  <c r="J25" i="34"/>
  <c r="F26" i="34"/>
  <c r="J26" i="34"/>
  <c r="F27" i="34"/>
  <c r="J27" i="34"/>
  <c r="F23" i="34"/>
  <c r="J23" i="34"/>
  <c r="F15" i="34"/>
  <c r="J15" i="34"/>
  <c r="F16" i="34"/>
  <c r="J16" i="34"/>
  <c r="F17" i="34"/>
  <c r="J17" i="34"/>
  <c r="F18" i="34"/>
  <c r="J18" i="34"/>
  <c r="F19" i="34"/>
  <c r="J19" i="34"/>
  <c r="F20" i="34"/>
  <c r="J20" i="34"/>
  <c r="F14" i="34"/>
  <c r="J14" i="34"/>
  <c r="F8" i="34"/>
  <c r="J8" i="34"/>
  <c r="F9" i="34"/>
  <c r="J9" i="34"/>
  <c r="F10" i="34"/>
  <c r="J10" i="34"/>
  <c r="F11" i="34"/>
  <c r="J11" i="34"/>
  <c r="F12" i="34"/>
  <c r="J12" i="34"/>
  <c r="F7" i="34"/>
  <c r="J7" i="34"/>
  <c r="G65" i="32"/>
  <c r="I51" i="34" s="1"/>
  <c r="G66" i="32"/>
  <c r="I52" i="34" s="1"/>
  <c r="G67" i="32"/>
  <c r="I53" i="34" s="1"/>
  <c r="G68" i="32"/>
  <c r="I54" i="34" s="1"/>
  <c r="G64" i="32"/>
  <c r="I50" i="34" s="1"/>
  <c r="G58" i="32"/>
  <c r="I44" i="34" s="1"/>
  <c r="G59" i="32"/>
  <c r="I45" i="34" s="1"/>
  <c r="G60" i="32"/>
  <c r="I46" i="34" s="1"/>
  <c r="G61" i="32"/>
  <c r="I47" i="34" s="1"/>
  <c r="G62" i="32"/>
  <c r="I48" i="34" s="1"/>
  <c r="G57" i="32"/>
  <c r="I43" i="34" s="1"/>
  <c r="G55" i="32"/>
  <c r="I41" i="34" s="1"/>
  <c r="G51" i="32"/>
  <c r="I37" i="34" s="1"/>
  <c r="G52" i="32"/>
  <c r="I38" i="34" s="1"/>
  <c r="G53" i="32"/>
  <c r="I39" i="34" s="1"/>
  <c r="G54" i="32"/>
  <c r="I40" i="34" s="1"/>
  <c r="G50" i="32"/>
  <c r="I36" i="34" s="1"/>
  <c r="G44" i="32"/>
  <c r="I30" i="34" s="1"/>
  <c r="G45" i="32"/>
  <c r="I31" i="34" s="1"/>
  <c r="G46" i="32"/>
  <c r="I32" i="34" s="1"/>
  <c r="G47" i="32"/>
  <c r="I33" i="34" s="1"/>
  <c r="G48" i="32"/>
  <c r="I34" i="34" s="1"/>
  <c r="G43" i="32"/>
  <c r="I29" i="34" s="1"/>
  <c r="G38" i="32"/>
  <c r="I24" i="34" s="1"/>
  <c r="G39" i="32"/>
  <c r="I25" i="34" s="1"/>
  <c r="G40" i="32"/>
  <c r="I26" i="34" s="1"/>
  <c r="G41" i="32"/>
  <c r="I27" i="34" s="1"/>
  <c r="G37" i="32"/>
  <c r="I23" i="34" s="1"/>
  <c r="G29" i="32"/>
  <c r="I15" i="34" s="1"/>
  <c r="G30" i="32"/>
  <c r="I16" i="34" s="1"/>
  <c r="G31" i="32"/>
  <c r="I17" i="34" s="1"/>
  <c r="G32" i="32"/>
  <c r="I18" i="34" s="1"/>
  <c r="G33" i="32"/>
  <c r="I19" i="34" s="1"/>
  <c r="G34" i="32"/>
  <c r="I20" i="34" s="1"/>
  <c r="G28" i="32"/>
  <c r="I14" i="34" s="1"/>
  <c r="G22" i="32"/>
  <c r="I8" i="34" s="1"/>
  <c r="G23" i="32"/>
  <c r="I9" i="34" s="1"/>
  <c r="G24" i="32"/>
  <c r="I10" i="34" s="1"/>
  <c r="G25" i="32"/>
  <c r="I11" i="34" s="1"/>
  <c r="G26" i="32"/>
  <c r="I12" i="34" s="1"/>
  <c r="G21" i="32"/>
  <c r="I7" i="34" s="1"/>
  <c r="K36" i="22" l="1"/>
  <c r="G56" i="18"/>
  <c r="E8" i="12"/>
  <c r="N38" i="34"/>
  <c r="L19" i="16"/>
  <c r="K19" i="16"/>
  <c r="F19" i="16"/>
  <c r="D19" i="16"/>
  <c r="T36" i="22"/>
  <c r="AP37" i="22" s="1"/>
  <c r="AC36" i="22" s="1"/>
  <c r="AV36" i="22" s="1"/>
  <c r="L53" i="16"/>
  <c r="K53" i="16"/>
  <c r="N15" i="34"/>
  <c r="F53" i="16"/>
  <c r="N44" i="34"/>
  <c r="N37" i="34"/>
  <c r="N20" i="34"/>
  <c r="N26" i="34"/>
  <c r="N33" i="34"/>
  <c r="N11" i="34"/>
  <c r="N47" i="34"/>
  <c r="N51" i="34"/>
  <c r="N53" i="34"/>
  <c r="N46" i="34"/>
  <c r="I28" i="34"/>
  <c r="N19" i="34"/>
  <c r="N50" i="34"/>
  <c r="N7" i="34"/>
  <c r="I49" i="34"/>
  <c r="N39" i="34"/>
  <c r="N45" i="34"/>
  <c r="I13" i="34"/>
  <c r="I35" i="34"/>
  <c r="N36" i="34"/>
  <c r="N43" i="34"/>
  <c r="F49" i="34"/>
  <c r="F86" i="34" s="1"/>
  <c r="N14" i="34"/>
  <c r="N27" i="34"/>
  <c r="N29" i="34"/>
  <c r="N52" i="34"/>
  <c r="I42" i="34"/>
  <c r="D53" i="16"/>
  <c r="N54" i="34"/>
  <c r="N48" i="34"/>
  <c r="J49" i="34"/>
  <c r="N41" i="34"/>
  <c r="J42" i="34"/>
  <c r="N31" i="34"/>
  <c r="N25" i="34"/>
  <c r="N17" i="34"/>
  <c r="N9" i="34"/>
  <c r="N8" i="34"/>
  <c r="M20" i="34"/>
  <c r="P20" i="34"/>
  <c r="F21" i="34"/>
  <c r="F78" i="34" s="1"/>
  <c r="N12" i="34"/>
  <c r="N10" i="34"/>
  <c r="P7" i="34"/>
  <c r="M7" i="34"/>
  <c r="F13" i="34"/>
  <c r="F76" i="34" s="1"/>
  <c r="I55" i="34"/>
  <c r="F55" i="34"/>
  <c r="F88" i="34" s="1"/>
  <c r="J55" i="34"/>
  <c r="F42" i="34"/>
  <c r="N40" i="34"/>
  <c r="F35" i="34"/>
  <c r="F82" i="34" s="1"/>
  <c r="N30" i="34"/>
  <c r="N34" i="34"/>
  <c r="N32" i="34"/>
  <c r="J35" i="34"/>
  <c r="N24" i="34"/>
  <c r="J28" i="34"/>
  <c r="F28" i="34"/>
  <c r="F80" i="34" s="1"/>
  <c r="N23" i="34"/>
  <c r="I21" i="34"/>
  <c r="N16" i="34"/>
  <c r="N18" i="34"/>
  <c r="J21" i="34"/>
  <c r="J13" i="34"/>
  <c r="F56" i="18" l="1"/>
  <c r="F8" i="12"/>
  <c r="E56" i="18"/>
  <c r="F12" i="12"/>
  <c r="N49" i="34"/>
  <c r="I22" i="34"/>
  <c r="I56" i="34" s="1"/>
  <c r="F65" i="34" s="1"/>
  <c r="N42" i="34"/>
  <c r="F84" i="34"/>
  <c r="F90" i="34" s="1"/>
  <c r="N55" i="34"/>
  <c r="N35" i="34"/>
  <c r="J22" i="34"/>
  <c r="F22" i="34"/>
  <c r="F56" i="34" s="1"/>
  <c r="F70" i="34" s="1"/>
  <c r="N28" i="34"/>
  <c r="N21" i="34"/>
  <c r="N13" i="34"/>
  <c r="F10" i="12" l="1"/>
  <c r="N22" i="34"/>
  <c r="J56" i="34"/>
  <c r="F66" i="34" s="1"/>
  <c r="E31" i="33"/>
  <c r="N56" i="34" l="1"/>
  <c r="F68" i="34"/>
  <c r="L22" i="32"/>
  <c r="L23" i="32"/>
  <c r="L24" i="32"/>
  <c r="L25" i="32"/>
  <c r="L26" i="32"/>
  <c r="L28" i="32"/>
  <c r="L29" i="32"/>
  <c r="L30" i="32"/>
  <c r="L31" i="32"/>
  <c r="L32" i="32"/>
  <c r="L33" i="32"/>
  <c r="L34" i="32"/>
  <c r="L37" i="32"/>
  <c r="L38" i="32"/>
  <c r="L39" i="32"/>
  <c r="L40" i="32"/>
  <c r="L41" i="32"/>
  <c r="L43" i="32"/>
  <c r="L44" i="32"/>
  <c r="L45" i="32"/>
  <c r="L46" i="32"/>
  <c r="L47" i="32"/>
  <c r="L48" i="32"/>
  <c r="L50" i="32"/>
  <c r="L51" i="32"/>
  <c r="L52" i="32"/>
  <c r="L53" i="32"/>
  <c r="L54" i="32"/>
  <c r="L55" i="32"/>
  <c r="L57" i="32"/>
  <c r="L58" i="32"/>
  <c r="L59" i="32"/>
  <c r="L60" i="32"/>
  <c r="L61" i="32"/>
  <c r="L62" i="32"/>
  <c r="L64" i="32"/>
  <c r="L65" i="32"/>
  <c r="L66" i="32"/>
  <c r="L67" i="32"/>
  <c r="L68" i="32"/>
  <c r="L21" i="32"/>
  <c r="M22" i="32"/>
  <c r="M23" i="32"/>
  <c r="M24" i="32"/>
  <c r="M25" i="32"/>
  <c r="M26" i="32"/>
  <c r="M28" i="32"/>
  <c r="M29" i="32"/>
  <c r="M30" i="32"/>
  <c r="M31" i="32"/>
  <c r="M32" i="32"/>
  <c r="M33" i="32"/>
  <c r="M34" i="32"/>
  <c r="M37" i="32"/>
  <c r="M38" i="32"/>
  <c r="M39" i="32"/>
  <c r="M40" i="32"/>
  <c r="M41" i="32"/>
  <c r="M43" i="32"/>
  <c r="M44" i="32"/>
  <c r="M45" i="32"/>
  <c r="M46" i="32"/>
  <c r="M47" i="32"/>
  <c r="M48" i="32"/>
  <c r="M50" i="32"/>
  <c r="M51" i="32"/>
  <c r="M52" i="32"/>
  <c r="M53" i="32"/>
  <c r="M54" i="32"/>
  <c r="M55" i="32"/>
  <c r="M57" i="32"/>
  <c r="M58" i="32"/>
  <c r="M59" i="32"/>
  <c r="M60" i="32"/>
  <c r="M61" i="32"/>
  <c r="M62" i="32"/>
  <c r="M64" i="32"/>
  <c r="M65" i="32"/>
  <c r="M66" i="32"/>
  <c r="M67" i="32"/>
  <c r="M68" i="32"/>
  <c r="M21" i="32"/>
  <c r="J22" i="27"/>
  <c r="K69" i="27"/>
  <c r="J69" i="27"/>
  <c r="K68" i="27"/>
  <c r="J68" i="27"/>
  <c r="K67" i="27"/>
  <c r="J67" i="27"/>
  <c r="K66" i="27"/>
  <c r="J66" i="27"/>
  <c r="K65" i="27"/>
  <c r="J65" i="27"/>
  <c r="K63" i="27"/>
  <c r="J63" i="27"/>
  <c r="K62" i="27"/>
  <c r="J62" i="27"/>
  <c r="K61" i="27"/>
  <c r="J61" i="27"/>
  <c r="K60" i="27"/>
  <c r="J60" i="27"/>
  <c r="K59" i="27"/>
  <c r="J59" i="27"/>
  <c r="K58" i="27"/>
  <c r="J58" i="27"/>
  <c r="K56" i="27"/>
  <c r="J56" i="27"/>
  <c r="K55" i="27"/>
  <c r="J55" i="27"/>
  <c r="K54" i="27"/>
  <c r="J54" i="27"/>
  <c r="K53" i="27"/>
  <c r="J53" i="27"/>
  <c r="K52" i="27"/>
  <c r="J52" i="27"/>
  <c r="K51" i="27"/>
  <c r="J51" i="27"/>
  <c r="K49" i="27"/>
  <c r="J49" i="27"/>
  <c r="K48" i="27"/>
  <c r="J48" i="27"/>
  <c r="K47" i="27"/>
  <c r="J47" i="27"/>
  <c r="K46" i="27"/>
  <c r="J46" i="27"/>
  <c r="K45" i="27"/>
  <c r="J45" i="27"/>
  <c r="K44" i="27"/>
  <c r="J44" i="27"/>
  <c r="K42" i="27"/>
  <c r="J42" i="27"/>
  <c r="K41" i="27"/>
  <c r="J41" i="27"/>
  <c r="K40" i="27"/>
  <c r="J40" i="27"/>
  <c r="K39" i="27"/>
  <c r="J39" i="27"/>
  <c r="K38" i="27"/>
  <c r="J38" i="27"/>
  <c r="K35" i="27"/>
  <c r="J35" i="27"/>
  <c r="K34" i="27"/>
  <c r="J34" i="27"/>
  <c r="K33" i="27"/>
  <c r="J33" i="27"/>
  <c r="K32" i="27"/>
  <c r="J32" i="27"/>
  <c r="K31" i="27"/>
  <c r="J31" i="27"/>
  <c r="K30" i="27"/>
  <c r="J30" i="27"/>
  <c r="K29" i="27"/>
  <c r="J29" i="27"/>
  <c r="K27" i="27"/>
  <c r="J27" i="27"/>
  <c r="K26" i="27"/>
  <c r="J26" i="27"/>
  <c r="K25" i="27"/>
  <c r="J25" i="27"/>
  <c r="K24" i="27"/>
  <c r="J24" i="27"/>
  <c r="K23" i="27"/>
  <c r="J23" i="27"/>
  <c r="K22" i="27"/>
  <c r="J31" i="30"/>
  <c r="J32" i="30"/>
  <c r="J33" i="30"/>
  <c r="J34" i="30"/>
  <c r="J35" i="30"/>
  <c r="J37" i="30"/>
  <c r="J38" i="30"/>
  <c r="J39" i="30"/>
  <c r="J40" i="30"/>
  <c r="J41" i="30"/>
  <c r="J42" i="30"/>
  <c r="J43" i="30"/>
  <c r="J46" i="30"/>
  <c r="J47" i="30"/>
  <c r="J48" i="30"/>
  <c r="J49" i="30"/>
  <c r="J50" i="30"/>
  <c r="J52" i="30"/>
  <c r="J53" i="30"/>
  <c r="J54" i="30"/>
  <c r="J55" i="30"/>
  <c r="J56" i="30"/>
  <c r="J57" i="30"/>
  <c r="J59" i="30"/>
  <c r="J60" i="30"/>
  <c r="J61" i="30"/>
  <c r="J62" i="30"/>
  <c r="J63" i="30"/>
  <c r="J64" i="30"/>
  <c r="J66" i="30"/>
  <c r="J67" i="30"/>
  <c r="J68" i="30"/>
  <c r="J69" i="30"/>
  <c r="J70" i="30"/>
  <c r="J71" i="30"/>
  <c r="J73" i="30"/>
  <c r="J74" i="30"/>
  <c r="J75" i="30"/>
  <c r="J76" i="30"/>
  <c r="J77" i="30"/>
  <c r="J30" i="30"/>
  <c r="K30" i="30"/>
  <c r="K31" i="30"/>
  <c r="K32" i="30"/>
  <c r="K33" i="30"/>
  <c r="K34" i="30"/>
  <c r="K35" i="30"/>
  <c r="K37" i="30"/>
  <c r="K38" i="30"/>
  <c r="K39" i="30"/>
  <c r="K40" i="30"/>
  <c r="K41" i="30"/>
  <c r="K42" i="30"/>
  <c r="K43" i="30"/>
  <c r="K46" i="30"/>
  <c r="K47" i="30"/>
  <c r="K48" i="30"/>
  <c r="K49" i="30"/>
  <c r="K50" i="30"/>
  <c r="K52" i="30"/>
  <c r="K53" i="30"/>
  <c r="K54" i="30"/>
  <c r="K55" i="30"/>
  <c r="K56" i="30"/>
  <c r="K57" i="30"/>
  <c r="K59" i="30"/>
  <c r="K60" i="30"/>
  <c r="K61" i="30"/>
  <c r="K62" i="30"/>
  <c r="K63" i="30"/>
  <c r="K64" i="30"/>
  <c r="K66" i="30"/>
  <c r="K67" i="30"/>
  <c r="K68" i="30"/>
  <c r="K69" i="30"/>
  <c r="K70" i="30"/>
  <c r="K71" i="30"/>
  <c r="K73" i="30"/>
  <c r="K74" i="30"/>
  <c r="K75" i="30"/>
  <c r="K76" i="30"/>
  <c r="K77" i="30"/>
  <c r="E65" i="32"/>
  <c r="G51" i="34" s="1"/>
  <c r="E66" i="32"/>
  <c r="G52" i="34" s="1"/>
  <c r="E67" i="32"/>
  <c r="G53" i="34" s="1"/>
  <c r="E68" i="32"/>
  <c r="G54" i="34" s="1"/>
  <c r="E64" i="32"/>
  <c r="E58" i="32"/>
  <c r="G44" i="34" s="1"/>
  <c r="E59" i="32"/>
  <c r="G45" i="34" s="1"/>
  <c r="E60" i="32"/>
  <c r="G46" i="34" s="1"/>
  <c r="E61" i="32"/>
  <c r="G47" i="34" s="1"/>
  <c r="E62" i="32"/>
  <c r="G48" i="34" s="1"/>
  <c r="E57" i="32"/>
  <c r="E51" i="32"/>
  <c r="E52" i="32"/>
  <c r="E53" i="32"/>
  <c r="E54" i="32"/>
  <c r="E55" i="32"/>
  <c r="E50" i="32"/>
  <c r="E44" i="32"/>
  <c r="E45" i="32"/>
  <c r="E46" i="32"/>
  <c r="E47" i="32"/>
  <c r="E48" i="32"/>
  <c r="E43" i="32"/>
  <c r="E38" i="32"/>
  <c r="G24" i="34" s="1"/>
  <c r="E39" i="32"/>
  <c r="E40" i="32"/>
  <c r="E41" i="32"/>
  <c r="G27" i="34" s="1"/>
  <c r="E37" i="32"/>
  <c r="G23" i="34" s="1"/>
  <c r="E29" i="32"/>
  <c r="G15" i="34" s="1"/>
  <c r="E30" i="32"/>
  <c r="G16" i="34" s="1"/>
  <c r="E31" i="32"/>
  <c r="E32" i="32"/>
  <c r="G18" i="34" s="1"/>
  <c r="E33" i="32"/>
  <c r="G19" i="34" s="1"/>
  <c r="E34" i="32"/>
  <c r="G20" i="34" s="1"/>
  <c r="E28" i="32"/>
  <c r="G14" i="34" s="1"/>
  <c r="E22" i="32"/>
  <c r="G8" i="34" s="1"/>
  <c r="E23" i="32"/>
  <c r="G9" i="34" s="1"/>
  <c r="E24" i="32"/>
  <c r="G10" i="34" s="1"/>
  <c r="E25" i="32"/>
  <c r="E26" i="32"/>
  <c r="G12" i="34" s="1"/>
  <c r="E21" i="32"/>
  <c r="G7" i="34" s="1"/>
  <c r="D7" i="32"/>
  <c r="H69" i="32"/>
  <c r="G69" i="32"/>
  <c r="F69" i="32"/>
  <c r="H55" i="34" s="1"/>
  <c r="H63" i="32"/>
  <c r="G63" i="32"/>
  <c r="F63" i="32"/>
  <c r="H49" i="34" s="1"/>
  <c r="H56" i="32"/>
  <c r="G56" i="32"/>
  <c r="F56" i="32"/>
  <c r="H42" i="34" s="1"/>
  <c r="H49" i="32"/>
  <c r="G49" i="32"/>
  <c r="F49" i="32"/>
  <c r="H35" i="34" s="1"/>
  <c r="H42" i="32"/>
  <c r="G42" i="32"/>
  <c r="F42" i="32"/>
  <c r="H35" i="32"/>
  <c r="G35" i="32"/>
  <c r="F35" i="32"/>
  <c r="H21" i="34" s="1"/>
  <c r="H27" i="32"/>
  <c r="G27" i="32"/>
  <c r="F27" i="32"/>
  <c r="H13" i="34" s="1"/>
  <c r="E8" i="23"/>
  <c r="F8" i="23" s="1"/>
  <c r="B22" i="31"/>
  <c r="B23" i="31"/>
  <c r="B24" i="31"/>
  <c r="B25" i="31"/>
  <c r="B26" i="31"/>
  <c r="B21" i="31"/>
  <c r="C7" i="30"/>
  <c r="D7" i="30"/>
  <c r="E7" i="30"/>
  <c r="C8" i="30"/>
  <c r="B14" i="31" s="1"/>
  <c r="C10" i="30"/>
  <c r="B16" i="31" s="1"/>
  <c r="C12" i="30"/>
  <c r="G13" i="30"/>
  <c r="C14" i="30"/>
  <c r="G14" i="30"/>
  <c r="C15" i="30"/>
  <c r="C16" i="30"/>
  <c r="I4" i="28"/>
  <c r="G78" i="30"/>
  <c r="F77" i="30"/>
  <c r="F76" i="30"/>
  <c r="F75" i="30"/>
  <c r="F74" i="30"/>
  <c r="F73" i="30"/>
  <c r="G72" i="30"/>
  <c r="E72" i="30"/>
  <c r="F72" i="30" s="1"/>
  <c r="F71" i="30"/>
  <c r="F70" i="30"/>
  <c r="F69" i="30"/>
  <c r="F68" i="30"/>
  <c r="F67" i="30"/>
  <c r="F66" i="30"/>
  <c r="G65" i="30"/>
  <c r="F65" i="30"/>
  <c r="F64" i="30"/>
  <c r="F63" i="30"/>
  <c r="F62" i="30"/>
  <c r="F61" i="30"/>
  <c r="F60" i="30"/>
  <c r="F59" i="30"/>
  <c r="G58" i="30"/>
  <c r="E58" i="30"/>
  <c r="F58" i="30" s="1"/>
  <c r="F57" i="30"/>
  <c r="F56" i="30"/>
  <c r="F55" i="30"/>
  <c r="F54" i="30"/>
  <c r="F53" i="30"/>
  <c r="F52" i="30"/>
  <c r="G51" i="30"/>
  <c r="F51" i="30"/>
  <c r="F50" i="30"/>
  <c r="F49" i="30"/>
  <c r="F48" i="30"/>
  <c r="F47" i="30"/>
  <c r="F46" i="30"/>
  <c r="G44" i="30"/>
  <c r="E44" i="30"/>
  <c r="F44" i="30" s="1"/>
  <c r="F43" i="30"/>
  <c r="F41" i="30"/>
  <c r="F40" i="30"/>
  <c r="F39" i="30"/>
  <c r="F38" i="30"/>
  <c r="F37" i="30"/>
  <c r="G36" i="30"/>
  <c r="E36" i="30"/>
  <c r="F35" i="30"/>
  <c r="F34" i="30"/>
  <c r="F33" i="30"/>
  <c r="F32" i="30"/>
  <c r="F30" i="30"/>
  <c r="K14" i="28"/>
  <c r="K13" i="28"/>
  <c r="K12" i="28"/>
  <c r="K11" i="28"/>
  <c r="K9" i="28"/>
  <c r="H54" i="29"/>
  <c r="H53" i="29"/>
  <c r="F53" i="29"/>
  <c r="H52" i="29"/>
  <c r="F52" i="29"/>
  <c r="H51" i="29"/>
  <c r="F51" i="29"/>
  <c r="H50" i="29"/>
  <c r="F50" i="29"/>
  <c r="H49" i="29"/>
  <c r="F49" i="29"/>
  <c r="H48" i="29"/>
  <c r="H47" i="29"/>
  <c r="F47" i="29"/>
  <c r="H46" i="29"/>
  <c r="F46" i="29"/>
  <c r="H45" i="29"/>
  <c r="F45" i="29"/>
  <c r="H44" i="29"/>
  <c r="F44" i="29"/>
  <c r="H43" i="29"/>
  <c r="F43" i="29"/>
  <c r="H42" i="29"/>
  <c r="F42" i="29"/>
  <c r="H41" i="29"/>
  <c r="H40" i="29"/>
  <c r="F40" i="29"/>
  <c r="H39" i="29"/>
  <c r="F39" i="29"/>
  <c r="H38" i="29"/>
  <c r="F38" i="29"/>
  <c r="H37" i="29"/>
  <c r="F37" i="29"/>
  <c r="H36" i="29"/>
  <c r="F36" i="29"/>
  <c r="H35" i="29"/>
  <c r="F35" i="29"/>
  <c r="H34" i="29"/>
  <c r="H33" i="29"/>
  <c r="F33" i="29"/>
  <c r="H32" i="29"/>
  <c r="F32" i="29"/>
  <c r="H31" i="29"/>
  <c r="F31" i="29"/>
  <c r="H30" i="29"/>
  <c r="F30" i="29"/>
  <c r="H29" i="29"/>
  <c r="F29" i="29"/>
  <c r="H28" i="29"/>
  <c r="F28" i="29"/>
  <c r="H27" i="29"/>
  <c r="H26" i="29"/>
  <c r="F26" i="29"/>
  <c r="H25" i="29"/>
  <c r="F25" i="29"/>
  <c r="H24" i="29"/>
  <c r="F24" i="29"/>
  <c r="H23" i="29"/>
  <c r="F23" i="29"/>
  <c r="H22" i="29"/>
  <c r="H20" i="29"/>
  <c r="H19" i="29"/>
  <c r="F19" i="29"/>
  <c r="H18" i="29"/>
  <c r="F18" i="29"/>
  <c r="H17" i="29"/>
  <c r="F17" i="29"/>
  <c r="H16" i="29"/>
  <c r="F16" i="29"/>
  <c r="H15" i="29"/>
  <c r="F15" i="29"/>
  <c r="H14" i="29"/>
  <c r="H13" i="29"/>
  <c r="F13" i="29"/>
  <c r="H12" i="29"/>
  <c r="H11" i="29"/>
  <c r="F11" i="29"/>
  <c r="H10" i="29"/>
  <c r="F10" i="29"/>
  <c r="H9" i="29"/>
  <c r="F9" i="29"/>
  <c r="H8" i="29"/>
  <c r="F8" i="29"/>
  <c r="H7" i="29"/>
  <c r="F7" i="29"/>
  <c r="H6" i="29"/>
  <c r="B6" i="26"/>
  <c r="H16" i="26"/>
  <c r="H18" i="26"/>
  <c r="H17" i="26"/>
  <c r="H15" i="26"/>
  <c r="H13" i="26"/>
  <c r="I12" i="26"/>
  <c r="G25" i="25"/>
  <c r="K31" i="25"/>
  <c r="H31" i="25"/>
  <c r="G30" i="25"/>
  <c r="G29" i="25"/>
  <c r="G27" i="25"/>
  <c r="G28" i="25"/>
  <c r="J21" i="25"/>
  <c r="H54" i="23"/>
  <c r="H53" i="23"/>
  <c r="H52" i="23"/>
  <c r="H51" i="23"/>
  <c r="H50" i="23"/>
  <c r="H49" i="23"/>
  <c r="H48" i="23"/>
  <c r="H47" i="23"/>
  <c r="H46" i="23"/>
  <c r="H45" i="23"/>
  <c r="H44" i="23"/>
  <c r="H43" i="23"/>
  <c r="H42" i="23"/>
  <c r="H41" i="23"/>
  <c r="H40" i="23"/>
  <c r="H39" i="23"/>
  <c r="H38" i="23"/>
  <c r="H37" i="23"/>
  <c r="H36" i="23"/>
  <c r="H35" i="23"/>
  <c r="H34" i="23"/>
  <c r="H33" i="23"/>
  <c r="H32" i="23"/>
  <c r="H31" i="23"/>
  <c r="H30" i="23"/>
  <c r="H29" i="23"/>
  <c r="H28" i="23"/>
  <c r="H27" i="23"/>
  <c r="H26" i="23"/>
  <c r="H25" i="23"/>
  <c r="H24" i="23"/>
  <c r="H23" i="23"/>
  <c r="H22" i="23"/>
  <c r="H20" i="23"/>
  <c r="H19" i="23"/>
  <c r="H18" i="23"/>
  <c r="H17" i="23"/>
  <c r="H16" i="23"/>
  <c r="H15" i="23"/>
  <c r="H14" i="23"/>
  <c r="H13" i="23"/>
  <c r="H12" i="23"/>
  <c r="H11" i="23"/>
  <c r="H10" i="23"/>
  <c r="H9" i="23"/>
  <c r="H8" i="23"/>
  <c r="H7" i="23"/>
  <c r="H6" i="23"/>
  <c r="G50" i="23"/>
  <c r="G51" i="23"/>
  <c r="G52" i="23"/>
  <c r="G53" i="23"/>
  <c r="G49" i="23"/>
  <c r="G43" i="23"/>
  <c r="G44" i="23"/>
  <c r="G45" i="23"/>
  <c r="G46" i="23"/>
  <c r="G47" i="23"/>
  <c r="G42" i="23"/>
  <c r="G36" i="23"/>
  <c r="G37" i="23"/>
  <c r="G38" i="23"/>
  <c r="G39" i="23"/>
  <c r="G40" i="23"/>
  <c r="G35" i="23"/>
  <c r="G29" i="23"/>
  <c r="G30" i="23"/>
  <c r="G31" i="23"/>
  <c r="G32" i="23"/>
  <c r="G33" i="23"/>
  <c r="G28" i="23"/>
  <c r="G23" i="23"/>
  <c r="G24" i="23"/>
  <c r="G25" i="23"/>
  <c r="G26" i="23"/>
  <c r="G22" i="23"/>
  <c r="G14" i="23"/>
  <c r="G15" i="23"/>
  <c r="G16" i="23"/>
  <c r="G17" i="23"/>
  <c r="G18" i="23"/>
  <c r="G19" i="23"/>
  <c r="G13" i="23"/>
  <c r="G7" i="23"/>
  <c r="G8" i="23"/>
  <c r="G9" i="23"/>
  <c r="G10" i="23"/>
  <c r="G11" i="23"/>
  <c r="G6" i="23"/>
  <c r="E50" i="23"/>
  <c r="F50" i="23" s="1"/>
  <c r="E51" i="23"/>
  <c r="F51" i="23" s="1"/>
  <c r="E52" i="23"/>
  <c r="F52" i="23" s="1"/>
  <c r="E53" i="23"/>
  <c r="F53" i="23" s="1"/>
  <c r="E49" i="23"/>
  <c r="F49" i="23" s="1"/>
  <c r="E43" i="23"/>
  <c r="F43" i="23" s="1"/>
  <c r="E44" i="23"/>
  <c r="F44" i="23" s="1"/>
  <c r="E45" i="23"/>
  <c r="E46" i="23"/>
  <c r="F46" i="23" s="1"/>
  <c r="E47" i="23"/>
  <c r="F47" i="23" s="1"/>
  <c r="E42" i="23"/>
  <c r="F42" i="23" s="1"/>
  <c r="E36" i="23"/>
  <c r="F36" i="23" s="1"/>
  <c r="E37" i="23"/>
  <c r="F37" i="23" s="1"/>
  <c r="E38" i="23"/>
  <c r="F38" i="23" s="1"/>
  <c r="E39" i="23"/>
  <c r="F39" i="23" s="1"/>
  <c r="E40" i="23"/>
  <c r="E35" i="23"/>
  <c r="F35" i="23" s="1"/>
  <c r="E29" i="23"/>
  <c r="E30" i="23"/>
  <c r="F30" i="23" s="1"/>
  <c r="E31" i="23"/>
  <c r="F31" i="23" s="1"/>
  <c r="E32" i="23"/>
  <c r="F32" i="23" s="1"/>
  <c r="E33" i="23"/>
  <c r="F33" i="23" s="1"/>
  <c r="E28" i="23"/>
  <c r="F28" i="23" s="1"/>
  <c r="E23" i="23"/>
  <c r="E24" i="23"/>
  <c r="F24" i="23" s="1"/>
  <c r="E25" i="23"/>
  <c r="F25" i="23" s="1"/>
  <c r="E26" i="23"/>
  <c r="F26" i="23" s="1"/>
  <c r="E22" i="23"/>
  <c r="F22" i="23" s="1"/>
  <c r="E14" i="23"/>
  <c r="F14" i="23" s="1"/>
  <c r="E15" i="23"/>
  <c r="F15" i="23" s="1"/>
  <c r="E16" i="23"/>
  <c r="F16" i="23" s="1"/>
  <c r="E17" i="23"/>
  <c r="E18" i="23"/>
  <c r="F18" i="23" s="1"/>
  <c r="E19" i="23"/>
  <c r="F19" i="23" s="1"/>
  <c r="E13" i="23"/>
  <c r="F13" i="23" s="1"/>
  <c r="E7" i="23"/>
  <c r="F7" i="23" s="1"/>
  <c r="E9" i="23"/>
  <c r="F9" i="23" s="1"/>
  <c r="E10" i="23"/>
  <c r="F10" i="23" s="1"/>
  <c r="E11" i="23"/>
  <c r="E6" i="23"/>
  <c r="F6" i="23" s="1"/>
  <c r="G70" i="27"/>
  <c r="E70" i="27"/>
  <c r="F70" i="27" s="1"/>
  <c r="F69" i="27"/>
  <c r="F68" i="27"/>
  <c r="F67" i="27"/>
  <c r="F66" i="27"/>
  <c r="F65" i="27"/>
  <c r="G64" i="27"/>
  <c r="E64" i="27"/>
  <c r="F64" i="27" s="1"/>
  <c r="F63" i="27"/>
  <c r="F62" i="27"/>
  <c r="F61" i="27"/>
  <c r="F60" i="27"/>
  <c r="F59" i="27"/>
  <c r="F58" i="27"/>
  <c r="G57" i="27"/>
  <c r="F57" i="27"/>
  <c r="F56" i="27"/>
  <c r="F55" i="27"/>
  <c r="F54" i="27"/>
  <c r="F53" i="27"/>
  <c r="F52" i="27"/>
  <c r="F51" i="27"/>
  <c r="G50" i="27"/>
  <c r="E50" i="27"/>
  <c r="F49" i="27"/>
  <c r="F48" i="27"/>
  <c r="F47" i="27"/>
  <c r="F46" i="27"/>
  <c r="F45" i="27"/>
  <c r="F44" i="27"/>
  <c r="G43" i="27"/>
  <c r="E43" i="27"/>
  <c r="F43" i="27" s="1"/>
  <c r="F42" i="27"/>
  <c r="F41" i="27"/>
  <c r="F40" i="27"/>
  <c r="F39" i="27"/>
  <c r="F38" i="27"/>
  <c r="G36" i="27"/>
  <c r="E36" i="27"/>
  <c r="F36" i="27" s="1"/>
  <c r="F35" i="27"/>
  <c r="F34" i="27"/>
  <c r="F33" i="27"/>
  <c r="F32" i="27"/>
  <c r="F31" i="27"/>
  <c r="F30" i="27"/>
  <c r="F29" i="27"/>
  <c r="G28" i="27"/>
  <c r="E28" i="27"/>
  <c r="F27" i="27"/>
  <c r="F26" i="27"/>
  <c r="F25" i="27"/>
  <c r="F24" i="27"/>
  <c r="F23" i="27"/>
  <c r="F22" i="27"/>
  <c r="AN17" i="27"/>
  <c r="C9" i="30"/>
  <c r="C13" i="30"/>
  <c r="F36" i="32" l="1"/>
  <c r="H28" i="34"/>
  <c r="K50" i="27"/>
  <c r="B18" i="31"/>
  <c r="E41" i="34"/>
  <c r="G41" i="34"/>
  <c r="E11" i="34"/>
  <c r="G11" i="34"/>
  <c r="O11" i="34" s="1"/>
  <c r="E17" i="34"/>
  <c r="G17" i="34"/>
  <c r="O17" i="34" s="1"/>
  <c r="E29" i="34"/>
  <c r="G29" i="34"/>
  <c r="E40" i="34"/>
  <c r="G40" i="34"/>
  <c r="O40" i="34" s="1"/>
  <c r="E34" i="34"/>
  <c r="G34" i="34"/>
  <c r="E39" i="34"/>
  <c r="G39" i="34"/>
  <c r="E33" i="34"/>
  <c r="G33" i="34"/>
  <c r="O33" i="34" s="1"/>
  <c r="E38" i="34"/>
  <c r="G38" i="34"/>
  <c r="O38" i="34" s="1"/>
  <c r="E50" i="34"/>
  <c r="G50" i="34"/>
  <c r="E32" i="34"/>
  <c r="G32" i="34"/>
  <c r="E37" i="34"/>
  <c r="G37" i="34"/>
  <c r="O37" i="34" s="1"/>
  <c r="E31" i="34"/>
  <c r="G31" i="34"/>
  <c r="E43" i="34"/>
  <c r="G43" i="34"/>
  <c r="E26" i="34"/>
  <c r="G26" i="34"/>
  <c r="O26" i="34" s="1"/>
  <c r="E30" i="34"/>
  <c r="G30" i="34"/>
  <c r="O30" i="34" s="1"/>
  <c r="E25" i="34"/>
  <c r="G25" i="34"/>
  <c r="E36" i="34"/>
  <c r="G36" i="34"/>
  <c r="F36" i="30"/>
  <c r="J72" i="30"/>
  <c r="K44" i="30"/>
  <c r="J44" i="30"/>
  <c r="J28" i="27"/>
  <c r="J70" i="27"/>
  <c r="K70" i="27"/>
  <c r="K64" i="27"/>
  <c r="J57" i="27"/>
  <c r="K57" i="27"/>
  <c r="F50" i="27"/>
  <c r="J50" i="27"/>
  <c r="J43" i="27"/>
  <c r="K43" i="27"/>
  <c r="J36" i="27"/>
  <c r="K36" i="27"/>
  <c r="K28" i="27"/>
  <c r="L69" i="32"/>
  <c r="O52" i="34"/>
  <c r="E52" i="34"/>
  <c r="O51" i="34"/>
  <c r="E51" i="34"/>
  <c r="O54" i="34"/>
  <c r="E54" i="34"/>
  <c r="O53" i="34"/>
  <c r="E53" i="34"/>
  <c r="J78" i="30"/>
  <c r="K78" i="30"/>
  <c r="O45" i="34"/>
  <c r="E45" i="34"/>
  <c r="O44" i="34"/>
  <c r="E44" i="34"/>
  <c r="O48" i="34"/>
  <c r="E48" i="34"/>
  <c r="O47" i="34"/>
  <c r="E47" i="34"/>
  <c r="O46" i="34"/>
  <c r="E46" i="34"/>
  <c r="K72" i="30"/>
  <c r="K65" i="30"/>
  <c r="J65" i="30"/>
  <c r="J58" i="30"/>
  <c r="K58" i="30"/>
  <c r="O24" i="34"/>
  <c r="E24" i="34"/>
  <c r="O27" i="34"/>
  <c r="E27" i="34"/>
  <c r="K51" i="30"/>
  <c r="E23" i="34"/>
  <c r="J51" i="30"/>
  <c r="O16" i="34"/>
  <c r="E16" i="34"/>
  <c r="O15" i="34"/>
  <c r="E15" i="34"/>
  <c r="O20" i="34"/>
  <c r="E20" i="34"/>
  <c r="O19" i="34"/>
  <c r="E19" i="34"/>
  <c r="O18" i="34"/>
  <c r="E18" i="34"/>
  <c r="E14" i="34"/>
  <c r="O9" i="34"/>
  <c r="E9" i="34"/>
  <c r="J36" i="30"/>
  <c r="O8" i="34"/>
  <c r="E8" i="34"/>
  <c r="O12" i="34"/>
  <c r="E12" i="34"/>
  <c r="O10" i="34"/>
  <c r="E10" i="34"/>
  <c r="E7" i="34"/>
  <c r="K36" i="30"/>
  <c r="M54" i="34"/>
  <c r="P54" i="34"/>
  <c r="P53" i="34"/>
  <c r="M53" i="34"/>
  <c r="M52" i="34"/>
  <c r="P52" i="34"/>
  <c r="P51" i="34"/>
  <c r="M51" i="34"/>
  <c r="M69" i="32"/>
  <c r="P50" i="34"/>
  <c r="M50" i="34"/>
  <c r="M48" i="34"/>
  <c r="P48" i="34"/>
  <c r="M47" i="34"/>
  <c r="P47" i="34"/>
  <c r="M46" i="34"/>
  <c r="P46" i="34"/>
  <c r="P45" i="34"/>
  <c r="M45" i="34"/>
  <c r="M44" i="34"/>
  <c r="P44" i="34"/>
  <c r="M43" i="34"/>
  <c r="P43" i="34"/>
  <c r="M63" i="32"/>
  <c r="M41" i="34"/>
  <c r="P41" i="34"/>
  <c r="M40" i="34"/>
  <c r="P40" i="34"/>
  <c r="M39" i="34"/>
  <c r="P39" i="34"/>
  <c r="M38" i="34"/>
  <c r="P38" i="34"/>
  <c r="M37" i="34"/>
  <c r="P37" i="34"/>
  <c r="M36" i="34"/>
  <c r="P36" i="34"/>
  <c r="M56" i="32"/>
  <c r="M34" i="34"/>
  <c r="P34" i="34"/>
  <c r="M33" i="34"/>
  <c r="P33" i="34"/>
  <c r="M32" i="34"/>
  <c r="P32" i="34"/>
  <c r="P31" i="34"/>
  <c r="M31" i="34"/>
  <c r="M30" i="34"/>
  <c r="P30" i="34"/>
  <c r="M29" i="34"/>
  <c r="P29" i="34"/>
  <c r="M27" i="34"/>
  <c r="P27" i="34"/>
  <c r="M26" i="34"/>
  <c r="P26" i="34"/>
  <c r="P25" i="34"/>
  <c r="M25" i="34"/>
  <c r="P24" i="34"/>
  <c r="M24" i="34"/>
  <c r="M23" i="34"/>
  <c r="P23" i="34"/>
  <c r="L42" i="32"/>
  <c r="M19" i="34"/>
  <c r="P19" i="34"/>
  <c r="M18" i="34"/>
  <c r="P18" i="34"/>
  <c r="M17" i="34"/>
  <c r="P17" i="34"/>
  <c r="M16" i="34"/>
  <c r="P16" i="34"/>
  <c r="P15" i="34"/>
  <c r="M15" i="34"/>
  <c r="M14" i="34"/>
  <c r="P14" i="34"/>
  <c r="L35" i="32"/>
  <c r="P12" i="34"/>
  <c r="M12" i="34"/>
  <c r="M11" i="34"/>
  <c r="P11" i="34"/>
  <c r="P10" i="34"/>
  <c r="M10" i="34"/>
  <c r="L27" i="32"/>
  <c r="M9" i="34"/>
  <c r="P9" i="34"/>
  <c r="P8" i="34"/>
  <c r="M8" i="34"/>
  <c r="J64" i="27"/>
  <c r="M35" i="32"/>
  <c r="M27" i="32"/>
  <c r="H36" i="32"/>
  <c r="M42" i="32"/>
  <c r="L49" i="32"/>
  <c r="L56" i="32"/>
  <c r="L63" i="32"/>
  <c r="G36" i="32"/>
  <c r="M49" i="32"/>
  <c r="O31" i="34"/>
  <c r="O34" i="34"/>
  <c r="O39" i="34"/>
  <c r="O41" i="34"/>
  <c r="O32" i="34"/>
  <c r="G48" i="29"/>
  <c r="E12" i="29"/>
  <c r="F12" i="29" s="1"/>
  <c r="G41" i="29"/>
  <c r="B13" i="31"/>
  <c r="E69" i="32"/>
  <c r="G55" i="34" s="1"/>
  <c r="B15" i="31"/>
  <c r="B17" i="31"/>
  <c r="AM13" i="32"/>
  <c r="E42" i="32"/>
  <c r="G28" i="34" s="1"/>
  <c r="E56" i="32"/>
  <c r="G42" i="34" s="1"/>
  <c r="E63" i="32"/>
  <c r="G49" i="34" s="1"/>
  <c r="E49" i="32"/>
  <c r="G35" i="34" s="1"/>
  <c r="O25" i="34"/>
  <c r="E35" i="32"/>
  <c r="G21" i="34" s="1"/>
  <c r="E27" i="32"/>
  <c r="G13" i="34" s="1"/>
  <c r="F70" i="32"/>
  <c r="H70" i="32"/>
  <c r="G70" i="32"/>
  <c r="V40" i="33" s="1"/>
  <c r="G54" i="29"/>
  <c r="E20" i="29"/>
  <c r="F20" i="29" s="1"/>
  <c r="AO16" i="30"/>
  <c r="G12" i="29"/>
  <c r="F14" i="29"/>
  <c r="E27" i="29"/>
  <c r="F27" i="29" s="1"/>
  <c r="G20" i="29"/>
  <c r="G27" i="29"/>
  <c r="G34" i="29"/>
  <c r="F6" i="29"/>
  <c r="E45" i="30"/>
  <c r="E79" i="30" s="1"/>
  <c r="G45" i="30"/>
  <c r="E34" i="29"/>
  <c r="F34" i="29" s="1"/>
  <c r="E48" i="29"/>
  <c r="F48" i="29" s="1"/>
  <c r="E54" i="29"/>
  <c r="F54" i="29" s="1"/>
  <c r="F22" i="29"/>
  <c r="E41" i="29"/>
  <c r="F41" i="29" s="1"/>
  <c r="G27" i="23"/>
  <c r="G48" i="23"/>
  <c r="E34" i="23"/>
  <c r="F34" i="23" s="1"/>
  <c r="G12" i="23"/>
  <c r="G41" i="23"/>
  <c r="E48" i="23"/>
  <c r="G37" i="27"/>
  <c r="E41" i="23"/>
  <c r="F41" i="23" s="1"/>
  <c r="G34" i="23"/>
  <c r="F29" i="23"/>
  <c r="E37" i="27"/>
  <c r="F37" i="27" s="1"/>
  <c r="E27" i="23"/>
  <c r="G20" i="23"/>
  <c r="G54" i="23"/>
  <c r="E54" i="23"/>
  <c r="E20" i="23"/>
  <c r="E12" i="23"/>
  <c r="F23" i="23"/>
  <c r="F28" i="27"/>
  <c r="F17" i="23"/>
  <c r="F45" i="23"/>
  <c r="F11" i="23"/>
  <c r="F40" i="23"/>
  <c r="AM13" i="19"/>
  <c r="U38" i="33" l="1"/>
  <c r="H56" i="34"/>
  <c r="E42" i="34"/>
  <c r="F83" i="34" s="1"/>
  <c r="E35" i="34"/>
  <c r="F81" i="34" s="1"/>
  <c r="E21" i="34"/>
  <c r="F77" i="34" s="1"/>
  <c r="E55" i="34"/>
  <c r="F87" i="34" s="1"/>
  <c r="E49" i="34"/>
  <c r="F85" i="34" s="1"/>
  <c r="O50" i="34"/>
  <c r="O55" i="34"/>
  <c r="O36" i="34"/>
  <c r="O42" i="34"/>
  <c r="O29" i="34"/>
  <c r="O35" i="34"/>
  <c r="E28" i="34"/>
  <c r="O23" i="34"/>
  <c r="F45" i="30"/>
  <c r="K45" i="30"/>
  <c r="J45" i="30"/>
  <c r="O14" i="34"/>
  <c r="O21" i="34"/>
  <c r="O7" i="34"/>
  <c r="M55" i="34"/>
  <c r="P55" i="34"/>
  <c r="M49" i="34"/>
  <c r="P49" i="34"/>
  <c r="M42" i="34"/>
  <c r="P42" i="34"/>
  <c r="M35" i="34"/>
  <c r="P35" i="34"/>
  <c r="M28" i="34"/>
  <c r="P28" i="34"/>
  <c r="M21" i="34"/>
  <c r="P21" i="34"/>
  <c r="M13" i="34"/>
  <c r="P13" i="34"/>
  <c r="K37" i="27"/>
  <c r="J37" i="27"/>
  <c r="G21" i="29"/>
  <c r="G55" i="29" s="1"/>
  <c r="E13" i="34"/>
  <c r="F75" i="34" s="1"/>
  <c r="U41" i="33"/>
  <c r="L70" i="32"/>
  <c r="M70" i="32"/>
  <c r="E36" i="32"/>
  <c r="E70" i="32"/>
  <c r="G21" i="23"/>
  <c r="G55" i="23" s="1"/>
  <c r="D9" i="24" s="1"/>
  <c r="G79" i="30"/>
  <c r="E21" i="29"/>
  <c r="D24" i="24"/>
  <c r="D25" i="24"/>
  <c r="G71" i="27"/>
  <c r="F54" i="23"/>
  <c r="D27" i="24"/>
  <c r="F48" i="23"/>
  <c r="D26" i="24"/>
  <c r="E21" i="23"/>
  <c r="F21" i="23" s="1"/>
  <c r="E71" i="27"/>
  <c r="F71" i="27" s="1"/>
  <c r="F27" i="23"/>
  <c r="D23" i="24"/>
  <c r="F20" i="23"/>
  <c r="D21" i="24"/>
  <c r="F12" i="23"/>
  <c r="D19" i="24"/>
  <c r="J36" i="28" l="1"/>
  <c r="D36" i="28"/>
  <c r="E22" i="34"/>
  <c r="E56" i="34" s="1"/>
  <c r="F67" i="34" s="1"/>
  <c r="H22" i="34"/>
  <c r="P22" i="34" s="1"/>
  <c r="G22" i="34"/>
  <c r="G56" i="34"/>
  <c r="V37" i="33"/>
  <c r="C32" i="28"/>
  <c r="O49" i="34"/>
  <c r="O43" i="34"/>
  <c r="F79" i="34"/>
  <c r="F89" i="34" s="1"/>
  <c r="O28" i="34"/>
  <c r="F79" i="30"/>
  <c r="J79" i="30"/>
  <c r="K79" i="30"/>
  <c r="O13" i="34"/>
  <c r="P56" i="34"/>
  <c r="J71" i="27"/>
  <c r="K71" i="27"/>
  <c r="F21" i="29"/>
  <c r="E55" i="29"/>
  <c r="F55" i="29" s="1"/>
  <c r="E55" i="23"/>
  <c r="D29" i="24" s="1"/>
  <c r="G12" i="18"/>
  <c r="G11" i="18"/>
  <c r="H54" i="17"/>
  <c r="G54" i="17"/>
  <c r="H48" i="17"/>
  <c r="G48" i="17"/>
  <c r="H47" i="17"/>
  <c r="G47" i="17"/>
  <c r="H46" i="17"/>
  <c r="P46" i="17" s="1"/>
  <c r="L46" i="17"/>
  <c r="G46" i="17"/>
  <c r="O46" i="17"/>
  <c r="H41" i="17"/>
  <c r="G41" i="17"/>
  <c r="H40" i="17"/>
  <c r="G40" i="17"/>
  <c r="H34" i="17"/>
  <c r="G34" i="17"/>
  <c r="H33" i="17"/>
  <c r="L33" i="17" s="1"/>
  <c r="G33" i="17"/>
  <c r="O33" i="17"/>
  <c r="H27" i="17"/>
  <c r="G27" i="17"/>
  <c r="G11" i="17"/>
  <c r="O11" i="17" s="1"/>
  <c r="H11" i="17"/>
  <c r="L11" i="17" s="1"/>
  <c r="G12" i="17"/>
  <c r="H12" i="17"/>
  <c r="G13" i="17"/>
  <c r="H13" i="17"/>
  <c r="G20" i="18"/>
  <c r="G54" i="18"/>
  <c r="G48" i="18"/>
  <c r="G41" i="18"/>
  <c r="G34" i="18"/>
  <c r="G27" i="18"/>
  <c r="G19" i="18"/>
  <c r="F42" i="17"/>
  <c r="N42" i="17" s="1"/>
  <c r="J42" i="17"/>
  <c r="I42" i="17"/>
  <c r="E42" i="17"/>
  <c r="J55" i="17"/>
  <c r="I55" i="17"/>
  <c r="M55" i="17" s="1"/>
  <c r="F55" i="17"/>
  <c r="F56" i="17" s="1"/>
  <c r="E55" i="17"/>
  <c r="F49" i="17"/>
  <c r="J49" i="17"/>
  <c r="N49" i="17" s="1"/>
  <c r="I49" i="17"/>
  <c r="O49" i="17" s="1"/>
  <c r="M49" i="17"/>
  <c r="E49" i="17"/>
  <c r="F35" i="17"/>
  <c r="J35" i="17"/>
  <c r="I35" i="17"/>
  <c r="E35" i="17"/>
  <c r="F28" i="17"/>
  <c r="J28" i="17"/>
  <c r="I28" i="17"/>
  <c r="E28" i="17"/>
  <c r="F22" i="17"/>
  <c r="J22" i="17"/>
  <c r="N22" i="17" s="1"/>
  <c r="I22" i="17"/>
  <c r="E22" i="17"/>
  <c r="J14" i="17"/>
  <c r="I14" i="17"/>
  <c r="F14" i="17"/>
  <c r="E14" i="17"/>
  <c r="G10" i="18"/>
  <c r="G9" i="18"/>
  <c r="G8" i="18"/>
  <c r="K8" i="18" s="1"/>
  <c r="N11" i="17"/>
  <c r="M11" i="17"/>
  <c r="G8" i="17"/>
  <c r="O8" i="17" s="1"/>
  <c r="H8" i="17"/>
  <c r="M8" i="17"/>
  <c r="N8" i="17"/>
  <c r="G9" i="17"/>
  <c r="O9" i="17" s="1"/>
  <c r="H9" i="17"/>
  <c r="L9" i="17"/>
  <c r="M9" i="17"/>
  <c r="N9" i="17"/>
  <c r="G10" i="17"/>
  <c r="O10" i="17" s="1"/>
  <c r="H10" i="17"/>
  <c r="M10" i="17"/>
  <c r="N10" i="17"/>
  <c r="M12" i="17"/>
  <c r="N12" i="17"/>
  <c r="C9" i="20"/>
  <c r="B8" i="20"/>
  <c r="AA27" i="20"/>
  <c r="G53" i="18"/>
  <c r="K53" i="18" s="1"/>
  <c r="J53" i="18"/>
  <c r="G51" i="18"/>
  <c r="K51" i="18" s="1"/>
  <c r="G50" i="18"/>
  <c r="N53" i="17"/>
  <c r="M53" i="17"/>
  <c r="H53" i="17"/>
  <c r="L53" i="17" s="1"/>
  <c r="G53" i="17"/>
  <c r="N52" i="17"/>
  <c r="M52" i="17"/>
  <c r="H52" i="17"/>
  <c r="P52" i="17"/>
  <c r="G52" i="17"/>
  <c r="O52" i="17" s="1"/>
  <c r="N51" i="17"/>
  <c r="M51" i="17"/>
  <c r="H51" i="17"/>
  <c r="H55" i="17" s="1"/>
  <c r="P51" i="17"/>
  <c r="G51" i="17"/>
  <c r="O51" i="17" s="1"/>
  <c r="N50" i="17"/>
  <c r="M50" i="17"/>
  <c r="H50" i="17"/>
  <c r="P50" i="17" s="1"/>
  <c r="G50" i="17"/>
  <c r="O50" i="17"/>
  <c r="G15" i="17"/>
  <c r="O15" i="17" s="1"/>
  <c r="H15" i="17"/>
  <c r="P15" i="17" s="1"/>
  <c r="G16" i="17"/>
  <c r="O16" i="17" s="1"/>
  <c r="H16" i="17"/>
  <c r="P16" i="17" s="1"/>
  <c r="G17" i="17"/>
  <c r="H17" i="17"/>
  <c r="P17" i="17" s="1"/>
  <c r="G18" i="17"/>
  <c r="O18" i="17" s="1"/>
  <c r="H18" i="17"/>
  <c r="G19" i="17"/>
  <c r="O19" i="17"/>
  <c r="H19" i="17"/>
  <c r="L19" i="17" s="1"/>
  <c r="G20" i="17"/>
  <c r="O20" i="17" s="1"/>
  <c r="H20" i="17"/>
  <c r="L20" i="17" s="1"/>
  <c r="G23" i="17"/>
  <c r="G28" i="17" s="1"/>
  <c r="O23" i="17"/>
  <c r="H23" i="17"/>
  <c r="L23" i="17" s="1"/>
  <c r="G24" i="17"/>
  <c r="O24" i="17" s="1"/>
  <c r="H24" i="17"/>
  <c r="G25" i="17"/>
  <c r="H25" i="17"/>
  <c r="G26" i="17"/>
  <c r="H26" i="17"/>
  <c r="H28" i="17" s="1"/>
  <c r="L28" i="17" s="1"/>
  <c r="P26" i="17"/>
  <c r="G29" i="17"/>
  <c r="O29" i="17" s="1"/>
  <c r="H29" i="17"/>
  <c r="H35" i="17" s="1"/>
  <c r="G30" i="17"/>
  <c r="H30" i="17"/>
  <c r="P30" i="17" s="1"/>
  <c r="G31" i="17"/>
  <c r="O31" i="17"/>
  <c r="H31" i="17"/>
  <c r="L31" i="17"/>
  <c r="G32" i="17"/>
  <c r="O32" i="17"/>
  <c r="H32" i="17"/>
  <c r="P32" i="17" s="1"/>
  <c r="L32" i="17"/>
  <c r="G36" i="17"/>
  <c r="O36" i="17" s="1"/>
  <c r="H36" i="17"/>
  <c r="G37" i="17"/>
  <c r="H37" i="17"/>
  <c r="G38" i="17"/>
  <c r="O38" i="17"/>
  <c r="H38" i="17"/>
  <c r="P38" i="17"/>
  <c r="G39" i="17"/>
  <c r="O39" i="17" s="1"/>
  <c r="H39" i="17"/>
  <c r="L39" i="17" s="1"/>
  <c r="G43" i="17"/>
  <c r="O43" i="17" s="1"/>
  <c r="G49" i="17"/>
  <c r="H43" i="17"/>
  <c r="P43" i="17" s="1"/>
  <c r="G44" i="17"/>
  <c r="O44" i="17" s="1"/>
  <c r="H44" i="17"/>
  <c r="P44" i="17"/>
  <c r="G45" i="17"/>
  <c r="H45" i="17"/>
  <c r="L45" i="17" s="1"/>
  <c r="O47" i="17"/>
  <c r="L47" i="17"/>
  <c r="M15" i="17"/>
  <c r="N15" i="17"/>
  <c r="M16" i="17"/>
  <c r="N16" i="17"/>
  <c r="M17" i="17"/>
  <c r="N17" i="17"/>
  <c r="M18" i="17"/>
  <c r="N18" i="17"/>
  <c r="M19" i="17"/>
  <c r="N19" i="17"/>
  <c r="M20" i="17"/>
  <c r="N20" i="17"/>
  <c r="G14" i="18"/>
  <c r="M24" i="17"/>
  <c r="G32" i="18"/>
  <c r="K32" i="18" s="1"/>
  <c r="G39" i="18"/>
  <c r="K39" i="18" s="1"/>
  <c r="G44" i="18"/>
  <c r="K44" i="18" s="1"/>
  <c r="G46" i="18"/>
  <c r="K46" i="18" s="1"/>
  <c r="G15" i="18"/>
  <c r="K15" i="18" s="1"/>
  <c r="G17" i="18"/>
  <c r="K17" i="18" s="1"/>
  <c r="P47" i="17"/>
  <c r="N46" i="17"/>
  <c r="M46" i="17"/>
  <c r="M45" i="17"/>
  <c r="N44" i="17"/>
  <c r="M44" i="17"/>
  <c r="N43" i="17"/>
  <c r="N40" i="17"/>
  <c r="N39" i="17"/>
  <c r="M39" i="17"/>
  <c r="N38" i="17"/>
  <c r="N37" i="17"/>
  <c r="M37" i="17"/>
  <c r="N33" i="17"/>
  <c r="N32" i="17"/>
  <c r="M32" i="17"/>
  <c r="N31" i="17"/>
  <c r="N30" i="17"/>
  <c r="M30" i="17"/>
  <c r="N29" i="17"/>
  <c r="N25" i="17"/>
  <c r="M25" i="17"/>
  <c r="N24" i="17"/>
  <c r="N23" i="17"/>
  <c r="M23" i="17"/>
  <c r="M38" i="17"/>
  <c r="M29" i="17"/>
  <c r="M36" i="17"/>
  <c r="M43" i="17"/>
  <c r="M47" i="17"/>
  <c r="M40" i="17"/>
  <c r="M33" i="17"/>
  <c r="M31" i="17"/>
  <c r="M26" i="17"/>
  <c r="G47" i="18"/>
  <c r="K47" i="18" s="1"/>
  <c r="N47" i="17"/>
  <c r="G45" i="18"/>
  <c r="K45" i="18" s="1"/>
  <c r="N45" i="17"/>
  <c r="G43" i="18"/>
  <c r="K43" i="18" s="1"/>
  <c r="G40" i="18"/>
  <c r="K40" i="18" s="1"/>
  <c r="J38" i="18"/>
  <c r="N36" i="17"/>
  <c r="J33" i="18"/>
  <c r="G31" i="18"/>
  <c r="K31" i="18" s="1"/>
  <c r="G29" i="18"/>
  <c r="K29" i="18" s="1"/>
  <c r="J26" i="18"/>
  <c r="N26" i="17"/>
  <c r="G24" i="18"/>
  <c r="K24" i="18" s="1"/>
  <c r="J18" i="18"/>
  <c r="J16" i="18"/>
  <c r="P8" i="17"/>
  <c r="L44" i="17"/>
  <c r="P40" i="17"/>
  <c r="L51" i="17"/>
  <c r="O45" i="17"/>
  <c r="L40" i="17"/>
  <c r="L38" i="17"/>
  <c r="N35" i="17"/>
  <c r="O25" i="17"/>
  <c r="O37" i="17"/>
  <c r="P25" i="17"/>
  <c r="L25" i="17"/>
  <c r="P39" i="17"/>
  <c r="O53" i="17"/>
  <c r="J49" i="18"/>
  <c r="P45" i="17"/>
  <c r="P31" i="17"/>
  <c r="M42" i="17"/>
  <c r="P36" i="17"/>
  <c r="L18" i="17"/>
  <c r="J37" i="18"/>
  <c r="G37" i="18"/>
  <c r="K37" i="18" s="1"/>
  <c r="O12" i="17"/>
  <c r="J55" i="18"/>
  <c r="G26" i="12"/>
  <c r="P9" i="17"/>
  <c r="O40" i="17"/>
  <c r="L37" i="17"/>
  <c r="P20" i="17"/>
  <c r="G30" i="18"/>
  <c r="K30" i="18" s="1"/>
  <c r="P23" i="17"/>
  <c r="O17" i="17"/>
  <c r="L30" i="17"/>
  <c r="G24" i="12"/>
  <c r="L8" i="17"/>
  <c r="P18" i="17"/>
  <c r="P37" i="17"/>
  <c r="F22" i="18"/>
  <c r="G22" i="18" s="1"/>
  <c r="G52" i="18"/>
  <c r="K52" i="18" s="1"/>
  <c r="G36" i="18"/>
  <c r="J52" i="18"/>
  <c r="J29" i="18"/>
  <c r="G25" i="12"/>
  <c r="J44" i="18"/>
  <c r="P33" i="17"/>
  <c r="M35" i="17"/>
  <c r="L52" i="17"/>
  <c r="G23" i="12"/>
  <c r="L24" i="17"/>
  <c r="O30" i="17"/>
  <c r="P24" i="17"/>
  <c r="P53" i="17"/>
  <c r="L36" i="17"/>
  <c r="P19" i="17"/>
  <c r="L50" i="17"/>
  <c r="G55" i="17"/>
  <c r="O55" i="17" s="1"/>
  <c r="P12" i="17"/>
  <c r="G26" i="18"/>
  <c r="K26" i="18" s="1"/>
  <c r="J36" i="18"/>
  <c r="J15" i="18"/>
  <c r="J35" i="18"/>
  <c r="J45" i="18"/>
  <c r="G38" i="18"/>
  <c r="K38" i="18" s="1"/>
  <c r="J47" i="18"/>
  <c r="J46" i="18"/>
  <c r="J51" i="18"/>
  <c r="J8" i="18"/>
  <c r="K20" i="18"/>
  <c r="J40" i="18"/>
  <c r="J23" i="18"/>
  <c r="J30" i="18"/>
  <c r="G23" i="18"/>
  <c r="K23" i="18"/>
  <c r="J42" i="18"/>
  <c r="J25" i="18"/>
  <c r="J14" i="18"/>
  <c r="J28" i="18"/>
  <c r="G18" i="18"/>
  <c r="K18" i="18" s="1"/>
  <c r="J7" i="18"/>
  <c r="J32" i="18"/>
  <c r="J20" i="18"/>
  <c r="G33" i="18"/>
  <c r="K33" i="18" s="1"/>
  <c r="J31" i="18"/>
  <c r="J39" i="18"/>
  <c r="J43" i="18"/>
  <c r="G7" i="18"/>
  <c r="J24" i="18"/>
  <c r="G25" i="18"/>
  <c r="K25" i="18" s="1"/>
  <c r="N28" i="17"/>
  <c r="L55" i="17" l="1"/>
  <c r="P55" i="17"/>
  <c r="P35" i="17"/>
  <c r="L35" i="17"/>
  <c r="H14" i="17"/>
  <c r="L14" i="17" s="1"/>
  <c r="P11" i="17"/>
  <c r="G42" i="17"/>
  <c r="O42" i="17" s="1"/>
  <c r="P29" i="17"/>
  <c r="L43" i="17"/>
  <c r="H42" i="17"/>
  <c r="N55" i="17"/>
  <c r="L15" i="17"/>
  <c r="L16" i="17"/>
  <c r="G22" i="17"/>
  <c r="O22" i="17" s="1"/>
  <c r="L29" i="17"/>
  <c r="L26" i="17"/>
  <c r="G35" i="17"/>
  <c r="O35" i="17" s="1"/>
  <c r="H49" i="17"/>
  <c r="L49" i="17" s="1"/>
  <c r="G49" i="18"/>
  <c r="K49" i="18" s="1"/>
  <c r="K50" i="18"/>
  <c r="G55" i="18"/>
  <c r="K55" i="18" s="1"/>
  <c r="K36" i="18"/>
  <c r="G42" i="18"/>
  <c r="K42" i="18" s="1"/>
  <c r="G28" i="18"/>
  <c r="K28" i="18" s="1"/>
  <c r="K14" i="18"/>
  <c r="K7" i="18"/>
  <c r="G13" i="18"/>
  <c r="K13" i="18" s="1"/>
  <c r="G35" i="18"/>
  <c r="K35" i="18" s="1"/>
  <c r="M22" i="34"/>
  <c r="L36" i="32"/>
  <c r="M36" i="32"/>
  <c r="O22" i="34"/>
  <c r="M56" i="34"/>
  <c r="F69" i="34"/>
  <c r="F55" i="23"/>
  <c r="D13" i="24"/>
  <c r="D11" i="24" s="1"/>
  <c r="E56" i="17"/>
  <c r="J17" i="18"/>
  <c r="G22" i="12"/>
  <c r="J56" i="17"/>
  <c r="P28" i="17"/>
  <c r="E28" i="12"/>
  <c r="G16" i="18"/>
  <c r="K16" i="18" s="1"/>
  <c r="M28" i="17"/>
  <c r="L17" i="17"/>
  <c r="H22" i="17"/>
  <c r="H56" i="17" s="1"/>
  <c r="F28" i="12"/>
  <c r="M22" i="17"/>
  <c r="N14" i="17"/>
  <c r="M14" i="17"/>
  <c r="K11" i="18"/>
  <c r="J11" i="18"/>
  <c r="L12" i="17"/>
  <c r="G14" i="17"/>
  <c r="G56" i="17" s="1"/>
  <c r="I56" i="17"/>
  <c r="O28" i="17"/>
  <c r="O26" i="17"/>
  <c r="G18" i="12"/>
  <c r="J9" i="18"/>
  <c r="L10" i="17"/>
  <c r="K9" i="18"/>
  <c r="J13" i="18"/>
  <c r="P14" i="17"/>
  <c r="P10" i="17"/>
  <c r="P42" i="17" l="1"/>
  <c r="L42" i="17"/>
  <c r="P49" i="17"/>
  <c r="G21" i="18"/>
  <c r="K21" i="18" s="1"/>
  <c r="F28" i="15"/>
  <c r="T30" i="15" s="1"/>
  <c r="AE25" i="20" s="1"/>
  <c r="O56" i="34"/>
  <c r="G28" i="12"/>
  <c r="K28" i="12"/>
  <c r="P22" i="17"/>
  <c r="L22" i="17"/>
  <c r="G20" i="12"/>
  <c r="O14" i="17"/>
  <c r="E10" i="12"/>
  <c r="G12" i="12"/>
  <c r="T32" i="15" l="1"/>
  <c r="AE27" i="20"/>
  <c r="G8" i="12"/>
  <c r="G10"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oitapref</author>
  </authors>
  <commentList>
    <comment ref="H8" authorId="0" shapeId="0" xr:uid="{00000000-0006-0000-0200-000001000000}">
      <text>
        <r>
          <rPr>
            <sz val="9"/>
            <color indexed="81"/>
            <rFont val="ＭＳ Ｐゴシック"/>
            <family val="3"/>
            <charset val="128"/>
          </rPr>
          <t>※変更申請時チェック
※補助対象経費は合計額が３００万を超える場合は３００万（補助上限１５０万）になるように調整する
※ベタ打ちで修正を行う事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oitapref</author>
  </authors>
  <commentList>
    <comment ref="V37" authorId="0" shapeId="0" xr:uid="{00000000-0006-0000-0E00-000001000000}">
      <text>
        <r>
          <rPr>
            <b/>
            <sz val="9"/>
            <color indexed="81"/>
            <rFont val="MS P ゴシック"/>
            <family val="3"/>
            <charset val="128"/>
          </rPr>
          <t>交付申請時の金額</t>
        </r>
      </text>
    </comment>
    <comment ref="U38" authorId="0" shapeId="0" xr:uid="{00000000-0006-0000-0E00-000002000000}">
      <text>
        <r>
          <rPr>
            <b/>
            <sz val="9"/>
            <color indexed="81"/>
            <rFont val="MS P ゴシック"/>
            <family val="3"/>
            <charset val="128"/>
          </rPr>
          <t>変更後の金額</t>
        </r>
      </text>
    </comment>
    <comment ref="V40" authorId="0" shapeId="0" xr:uid="{00000000-0006-0000-0E00-000003000000}">
      <text>
        <r>
          <rPr>
            <b/>
            <sz val="9"/>
            <color indexed="81"/>
            <rFont val="MS P ゴシック"/>
            <family val="3"/>
            <charset val="128"/>
          </rPr>
          <t>交付申請時の金額</t>
        </r>
      </text>
    </comment>
    <comment ref="U41" authorId="0" shapeId="0" xr:uid="{00000000-0006-0000-0E00-000004000000}">
      <text>
        <r>
          <rPr>
            <b/>
            <sz val="9"/>
            <color indexed="81"/>
            <rFont val="MS P ゴシック"/>
            <family val="3"/>
            <charset val="128"/>
          </rPr>
          <t>変更後の金額</t>
        </r>
      </text>
    </comment>
  </commentList>
</comments>
</file>

<file path=xl/sharedStrings.xml><?xml version="1.0" encoding="utf-8"?>
<sst xmlns="http://schemas.openxmlformats.org/spreadsheetml/2006/main" count="1247" uniqueCount="442">
  <si>
    <t>（単位：円）</t>
    <rPh sb="1" eb="3">
      <t>タンイ</t>
    </rPh>
    <rPh sb="4" eb="5">
      <t>エン</t>
    </rPh>
    <phoneticPr fontId="2"/>
  </si>
  <si>
    <t>事業区分</t>
    <rPh sb="0" eb="2">
      <t>ジギョウ</t>
    </rPh>
    <rPh sb="2" eb="4">
      <t>クブン</t>
    </rPh>
    <phoneticPr fontId="2"/>
  </si>
  <si>
    <t>経費区分</t>
    <rPh sb="0" eb="2">
      <t>ケイヒ</t>
    </rPh>
    <rPh sb="2" eb="4">
      <t>クブン</t>
    </rPh>
    <phoneticPr fontId="2"/>
  </si>
  <si>
    <t>委託費</t>
    <rPh sb="0" eb="2">
      <t>イタク</t>
    </rPh>
    <rPh sb="2" eb="3">
      <t>ヒ</t>
    </rPh>
    <phoneticPr fontId="2"/>
  </si>
  <si>
    <t>謝　 金</t>
    <rPh sb="0" eb="1">
      <t>シャ</t>
    </rPh>
    <rPh sb="3" eb="4">
      <t>カネ</t>
    </rPh>
    <phoneticPr fontId="2"/>
  </si>
  <si>
    <t>旅　 費</t>
    <rPh sb="0" eb="1">
      <t>タビ</t>
    </rPh>
    <rPh sb="3" eb="4">
      <t>ヒ</t>
    </rPh>
    <phoneticPr fontId="2"/>
  </si>
  <si>
    <t>庁　 費</t>
    <rPh sb="0" eb="1">
      <t>チョウ</t>
    </rPh>
    <rPh sb="3" eb="4">
      <t>ヒ</t>
    </rPh>
    <phoneticPr fontId="2"/>
  </si>
  <si>
    <t>小　 計</t>
    <rPh sb="0" eb="1">
      <t>ショウ</t>
    </rPh>
    <rPh sb="3" eb="4">
      <t>ケイ</t>
    </rPh>
    <phoneticPr fontId="2"/>
  </si>
  <si>
    <t>合　 計</t>
    <rPh sb="0" eb="1">
      <t>ゴウ</t>
    </rPh>
    <rPh sb="3" eb="4">
      <t>ケイ</t>
    </rPh>
    <phoneticPr fontId="2"/>
  </si>
  <si>
    <t>備　考</t>
    <rPh sb="0" eb="1">
      <t>ソナエ</t>
    </rPh>
    <rPh sb="2" eb="3">
      <t>コウ</t>
    </rPh>
    <phoneticPr fontId="2"/>
  </si>
  <si>
    <t>備考</t>
    <rPh sb="0" eb="2">
      <t>ビコウ</t>
    </rPh>
    <phoneticPr fontId="2"/>
  </si>
  <si>
    <t>（１）収入の部</t>
    <rPh sb="3" eb="5">
      <t>シュウニュウ</t>
    </rPh>
    <rPh sb="6" eb="7">
      <t>ブ</t>
    </rPh>
    <phoneticPr fontId="2"/>
  </si>
  <si>
    <t>県費補助金</t>
    <rPh sb="0" eb="1">
      <t>ケン</t>
    </rPh>
    <rPh sb="1" eb="2">
      <t>ヒ</t>
    </rPh>
    <rPh sb="2" eb="5">
      <t>ホジョキン</t>
    </rPh>
    <phoneticPr fontId="2"/>
  </si>
  <si>
    <t>自己負担額</t>
    <rPh sb="0" eb="2">
      <t>ジコ</t>
    </rPh>
    <rPh sb="2" eb="5">
      <t>フタンガク</t>
    </rPh>
    <phoneticPr fontId="2"/>
  </si>
  <si>
    <t>合計</t>
    <rPh sb="0" eb="2">
      <t>ゴウケイ</t>
    </rPh>
    <phoneticPr fontId="2"/>
  </si>
  <si>
    <t>予算額</t>
    <rPh sb="0" eb="3">
      <t>ヨサンガク</t>
    </rPh>
    <phoneticPr fontId="2"/>
  </si>
  <si>
    <t>円</t>
    <rPh sb="0" eb="1">
      <t>エン</t>
    </rPh>
    <phoneticPr fontId="2"/>
  </si>
  <si>
    <t>（２）支出の部</t>
    <rPh sb="3" eb="5">
      <t>シシュツ</t>
    </rPh>
    <rPh sb="6" eb="7">
      <t>ブ</t>
    </rPh>
    <phoneticPr fontId="2"/>
  </si>
  <si>
    <t>補助事業に要する経費</t>
    <rPh sb="0" eb="2">
      <t>ホジョ</t>
    </rPh>
    <rPh sb="2" eb="4">
      <t>ジギョウ</t>
    </rPh>
    <rPh sb="5" eb="6">
      <t>ヨウ</t>
    </rPh>
    <rPh sb="8" eb="10">
      <t>ケイヒ</t>
    </rPh>
    <phoneticPr fontId="2"/>
  </si>
  <si>
    <t>変更前</t>
    <rPh sb="0" eb="3">
      <t>ヘンコウマエ</t>
    </rPh>
    <phoneticPr fontId="2"/>
  </si>
  <si>
    <t>変更後</t>
    <rPh sb="0" eb="3">
      <t>ヘンコウゴ</t>
    </rPh>
    <phoneticPr fontId="2"/>
  </si>
  <si>
    <t>補助対象経費</t>
    <rPh sb="0" eb="2">
      <t>ホジョ</t>
    </rPh>
    <rPh sb="2" eb="4">
      <t>タイショウ</t>
    </rPh>
    <rPh sb="4" eb="6">
      <t>ケイヒ</t>
    </rPh>
    <phoneticPr fontId="2"/>
  </si>
  <si>
    <t>記</t>
    <phoneticPr fontId="2"/>
  </si>
  <si>
    <t>申請者住所</t>
    <phoneticPr fontId="2"/>
  </si>
  <si>
    <t>〒</t>
    <phoneticPr fontId="2"/>
  </si>
  <si>
    <t>補助事業に
要した経費</t>
    <rPh sb="0" eb="2">
      <t>ホジョ</t>
    </rPh>
    <rPh sb="2" eb="4">
      <t>ジギョウ</t>
    </rPh>
    <rPh sb="6" eb="7">
      <t>ヨウ</t>
    </rPh>
    <rPh sb="9" eb="11">
      <t>ケイヒ</t>
    </rPh>
    <phoneticPr fontId="2"/>
  </si>
  <si>
    <t>補助金交付
決　定　額</t>
    <rPh sb="0" eb="2">
      <t>ホジョ</t>
    </rPh>
    <rPh sb="2" eb="3">
      <t>キン</t>
    </rPh>
    <rPh sb="3" eb="5">
      <t>コウフ</t>
    </rPh>
    <rPh sb="6" eb="7">
      <t>ケツ</t>
    </rPh>
    <rPh sb="8" eb="9">
      <t>サダム</t>
    </rPh>
    <rPh sb="10" eb="11">
      <t>ガク</t>
    </rPh>
    <phoneticPr fontId="2"/>
  </si>
  <si>
    <t>補助金額
（決算額）</t>
    <rPh sb="0" eb="3">
      <t>ホジョキン</t>
    </rPh>
    <rPh sb="3" eb="4">
      <t>ガク</t>
    </rPh>
    <rPh sb="6" eb="9">
      <t>ケッサンガク</t>
    </rPh>
    <phoneticPr fontId="2"/>
  </si>
  <si>
    <t>２．実施内容</t>
    <phoneticPr fontId="2"/>
  </si>
  <si>
    <t xml:space="preserve">  業種名</t>
    <phoneticPr fontId="2"/>
  </si>
  <si>
    <t xml:space="preserve">  住所</t>
    <phoneticPr fontId="2"/>
  </si>
  <si>
    <t xml:space="preserve">  代表者氏名</t>
    <phoneticPr fontId="2"/>
  </si>
  <si>
    <t>精算額</t>
    <rPh sb="0" eb="3">
      <t>セイサンガク</t>
    </rPh>
    <phoneticPr fontId="2"/>
  </si>
  <si>
    <t>差引増減額</t>
    <rPh sb="0" eb="2">
      <t>サシヒキ</t>
    </rPh>
    <rPh sb="2" eb="5">
      <t>ゾウゲンガク</t>
    </rPh>
    <phoneticPr fontId="2"/>
  </si>
  <si>
    <t>金</t>
    <rPh sb="0" eb="1">
      <t>キン</t>
    </rPh>
    <phoneticPr fontId="2"/>
  </si>
  <si>
    <t>補助金交付決定額</t>
    <phoneticPr fontId="2"/>
  </si>
  <si>
    <t>概算払受領済額</t>
    <phoneticPr fontId="2"/>
  </si>
  <si>
    <t>今回請求額</t>
    <phoneticPr fontId="2"/>
  </si>
  <si>
    <t>残額</t>
    <phoneticPr fontId="2"/>
  </si>
  <si>
    <t>振込先金融機関名</t>
  </si>
  <si>
    <t>預貯金の種別</t>
    <phoneticPr fontId="2"/>
  </si>
  <si>
    <t>口座番号　　　　　　　　</t>
    <phoneticPr fontId="2"/>
  </si>
  <si>
    <t>住所・郵便番号　　　　　　　　</t>
    <phoneticPr fontId="2"/>
  </si>
  <si>
    <t>口座名義人　　　　　　　　</t>
    <phoneticPr fontId="2"/>
  </si>
  <si>
    <t>（ﾌﾘｶﾞﾅ）</t>
    <phoneticPr fontId="2"/>
  </si>
  <si>
    <t xml:space="preserve">  補助事業者名称</t>
    <phoneticPr fontId="2"/>
  </si>
  <si>
    <t>商品等改良事業</t>
    <rPh sb="0" eb="2">
      <t>ショウヒン</t>
    </rPh>
    <rPh sb="2" eb="3">
      <t>トウ</t>
    </rPh>
    <rPh sb="3" eb="5">
      <t>カイリョウ</t>
    </rPh>
    <rPh sb="5" eb="7">
      <t>ジギョウ</t>
    </rPh>
    <phoneticPr fontId="2"/>
  </si>
  <si>
    <t>（２）商品等改良事業を実施した場合</t>
    <rPh sb="3" eb="5">
      <t>ショウヒン</t>
    </rPh>
    <rPh sb="5" eb="6">
      <t>トウ</t>
    </rPh>
    <rPh sb="6" eb="8">
      <t>カイリョウ</t>
    </rPh>
    <rPh sb="8" eb="10">
      <t>ジギョウ</t>
    </rPh>
    <rPh sb="11" eb="13">
      <t>ジッシ</t>
    </rPh>
    <rPh sb="15" eb="17">
      <t>バアイ</t>
    </rPh>
    <phoneticPr fontId="2"/>
  </si>
  <si>
    <t>販路開拓事業</t>
    <rPh sb="0" eb="2">
      <t>ハンロ</t>
    </rPh>
    <rPh sb="2" eb="4">
      <t>カイタク</t>
    </rPh>
    <rPh sb="4" eb="6">
      <t>ジギョウ</t>
    </rPh>
    <phoneticPr fontId="2"/>
  </si>
  <si>
    <t>　・委託先</t>
    <rPh sb="2" eb="4">
      <t>イタク</t>
    </rPh>
    <rPh sb="4" eb="5">
      <t>サキ</t>
    </rPh>
    <phoneticPr fontId="2"/>
  </si>
  <si>
    <t>②事業内容</t>
    <rPh sb="1" eb="3">
      <t>ジギョウ</t>
    </rPh>
    <rPh sb="3" eb="5">
      <t>ナイヨウ</t>
    </rPh>
    <phoneticPr fontId="2"/>
  </si>
  <si>
    <t>③委託した場合</t>
    <rPh sb="1" eb="3">
      <t>イタク</t>
    </rPh>
    <rPh sb="5" eb="7">
      <t>バアイ</t>
    </rPh>
    <phoneticPr fontId="2"/>
  </si>
  <si>
    <t>　・具体的内容　</t>
    <rPh sb="2" eb="5">
      <t>グタイテキ</t>
    </rPh>
    <rPh sb="5" eb="7">
      <t>ナイヨウ</t>
    </rPh>
    <phoneticPr fontId="2"/>
  </si>
  <si>
    <t>①目的</t>
    <rPh sb="1" eb="3">
      <t>モクテキ</t>
    </rPh>
    <phoneticPr fontId="2"/>
  </si>
  <si>
    <t>原材料費</t>
    <rPh sb="0" eb="4">
      <t>ゲンザイリョウヒ</t>
    </rPh>
    <phoneticPr fontId="2"/>
  </si>
  <si>
    <t>委託費</t>
    <rPh sb="0" eb="3">
      <t>イタクヒ</t>
    </rPh>
    <phoneticPr fontId="2"/>
  </si>
  <si>
    <t>生産性向上事業</t>
    <rPh sb="0" eb="3">
      <t>セイサンセイ</t>
    </rPh>
    <rPh sb="3" eb="5">
      <t>コウジョウ</t>
    </rPh>
    <rPh sb="5" eb="7">
      <t>ジギョウ</t>
    </rPh>
    <phoneticPr fontId="2"/>
  </si>
  <si>
    <t>変更申請日</t>
    <rPh sb="0" eb="2">
      <t>ヘンコウ</t>
    </rPh>
    <rPh sb="2" eb="4">
      <t>シンセイ</t>
    </rPh>
    <rPh sb="4" eb="5">
      <t>ビ</t>
    </rPh>
    <phoneticPr fontId="2"/>
  </si>
  <si>
    <t>企業名</t>
    <rPh sb="0" eb="3">
      <t>キギョウメイ</t>
    </rPh>
    <phoneticPr fontId="2"/>
  </si>
  <si>
    <t>代表者名</t>
    <rPh sb="0" eb="3">
      <t>ダイヒョウシャ</t>
    </rPh>
    <rPh sb="3" eb="4">
      <t>メイ</t>
    </rPh>
    <phoneticPr fontId="2"/>
  </si>
  <si>
    <t>先進的機械装置活用事業</t>
    <rPh sb="0" eb="3">
      <t>センシンテキ</t>
    </rPh>
    <rPh sb="3" eb="5">
      <t>キカイ</t>
    </rPh>
    <rPh sb="5" eb="7">
      <t>ソウチ</t>
    </rPh>
    <rPh sb="7" eb="9">
      <t>カツヨウ</t>
    </rPh>
    <rPh sb="9" eb="11">
      <t>ジギョウ</t>
    </rPh>
    <phoneticPr fontId="2"/>
  </si>
  <si>
    <t>企業戦略再構築事業</t>
    <rPh sb="0" eb="2">
      <t>キギョウ</t>
    </rPh>
    <rPh sb="2" eb="4">
      <t>センリャク</t>
    </rPh>
    <rPh sb="4" eb="7">
      <t>サイコウチク</t>
    </rPh>
    <rPh sb="7" eb="9">
      <t>ジギョウ</t>
    </rPh>
    <phoneticPr fontId="2"/>
  </si>
  <si>
    <t>郵便番号</t>
    <rPh sb="0" eb="2">
      <t>ユウビン</t>
    </rPh>
    <rPh sb="2" eb="4">
      <t>バンゴウ</t>
    </rPh>
    <phoneticPr fontId="2"/>
  </si>
  <si>
    <t>住所</t>
    <rPh sb="0" eb="2">
      <t>ジュウショ</t>
    </rPh>
    <phoneticPr fontId="2"/>
  </si>
  <si>
    <t>業種</t>
    <rPh sb="0" eb="2">
      <t>ギョウシュ</t>
    </rPh>
    <phoneticPr fontId="2"/>
  </si>
  <si>
    <t>第７号様式（第１０条関係）</t>
    <rPh sb="6" eb="7">
      <t>ダイ</t>
    </rPh>
    <rPh sb="9" eb="10">
      <t>ジョウ</t>
    </rPh>
    <rPh sb="10" eb="12">
      <t>カンケイ</t>
    </rPh>
    <phoneticPr fontId="2"/>
  </si>
  <si>
    <t>円也</t>
    <rPh sb="0" eb="1">
      <t>エン</t>
    </rPh>
    <rPh sb="1" eb="2">
      <t>ナリ</t>
    </rPh>
    <phoneticPr fontId="2"/>
  </si>
  <si>
    <t>円也</t>
    <rPh sb="0" eb="2">
      <t>エンナリ</t>
    </rPh>
    <phoneticPr fontId="2"/>
  </si>
  <si>
    <t>口座番号</t>
    <rPh sb="0" eb="2">
      <t>コウザ</t>
    </rPh>
    <rPh sb="2" eb="4">
      <t>バンゴウ</t>
    </rPh>
    <phoneticPr fontId="2"/>
  </si>
  <si>
    <t>口座名義人</t>
    <rPh sb="0" eb="2">
      <t>コウザ</t>
    </rPh>
    <rPh sb="2" eb="4">
      <t>メイギ</t>
    </rPh>
    <rPh sb="4" eb="5">
      <t>ヒト</t>
    </rPh>
    <phoneticPr fontId="2"/>
  </si>
  <si>
    <t>振込先金融機関</t>
    <rPh sb="0" eb="3">
      <t>フリコミサキ</t>
    </rPh>
    <rPh sb="3" eb="5">
      <t>キンユウ</t>
    </rPh>
    <rPh sb="5" eb="7">
      <t>キカン</t>
    </rPh>
    <phoneticPr fontId="2"/>
  </si>
  <si>
    <t>口座種類</t>
    <rPh sb="0" eb="2">
      <t>コウザ</t>
    </rPh>
    <rPh sb="2" eb="4">
      <t>シュルイ</t>
    </rPh>
    <phoneticPr fontId="2"/>
  </si>
  <si>
    <t>電話番号</t>
    <rPh sb="0" eb="2">
      <t>デンワ</t>
    </rPh>
    <rPh sb="2" eb="4">
      <t>バンゴウ</t>
    </rPh>
    <phoneticPr fontId="2"/>
  </si>
  <si>
    <t>報告書提出日</t>
    <rPh sb="0" eb="3">
      <t>ホウコクショ</t>
    </rPh>
    <rPh sb="3" eb="6">
      <t>テイシュツビ</t>
    </rPh>
    <phoneticPr fontId="2"/>
  </si>
  <si>
    <t>施行番号（変更交付）</t>
    <rPh sb="0" eb="2">
      <t>シコウ</t>
    </rPh>
    <rPh sb="2" eb="4">
      <t>バンゴウ</t>
    </rPh>
    <rPh sb="5" eb="7">
      <t>ヘンコウ</t>
    </rPh>
    <rPh sb="7" eb="9">
      <t>コウフ</t>
    </rPh>
    <phoneticPr fontId="2"/>
  </si>
  <si>
    <t>施行番号（確定通知)</t>
    <rPh sb="0" eb="2">
      <t>セコウ</t>
    </rPh>
    <rPh sb="2" eb="4">
      <t>バンゴウ</t>
    </rPh>
    <rPh sb="5" eb="7">
      <t>カクテイ</t>
    </rPh>
    <rPh sb="7" eb="9">
      <t>ツウチ</t>
    </rPh>
    <phoneticPr fontId="2"/>
  </si>
  <si>
    <t>施行日（変更交付）</t>
    <rPh sb="0" eb="3">
      <t>シコウビ</t>
    </rPh>
    <rPh sb="4" eb="6">
      <t>ヘンコウ</t>
    </rPh>
    <rPh sb="6" eb="8">
      <t>コウフ</t>
    </rPh>
    <phoneticPr fontId="2"/>
  </si>
  <si>
    <t>施行日（確定通知）</t>
    <rPh sb="0" eb="2">
      <t>セコウ</t>
    </rPh>
    <rPh sb="2" eb="3">
      <t>ヒ</t>
    </rPh>
    <rPh sb="4" eb="6">
      <t>カクテイ</t>
    </rPh>
    <rPh sb="6" eb="8">
      <t>ツウチ</t>
    </rPh>
    <phoneticPr fontId="2"/>
  </si>
  <si>
    <t>※変更申請</t>
    <rPh sb="1" eb="3">
      <t>ヘンコウ</t>
    </rPh>
    <rPh sb="3" eb="5">
      <t>シンセイ</t>
    </rPh>
    <phoneticPr fontId="2"/>
  </si>
  <si>
    <t>※実績報告書</t>
    <rPh sb="1" eb="3">
      <t>ジッセキ</t>
    </rPh>
    <rPh sb="3" eb="6">
      <t>ホウコクショ</t>
    </rPh>
    <phoneticPr fontId="2"/>
  </si>
  <si>
    <t>従業員数（人）</t>
    <rPh sb="0" eb="3">
      <t>ジュウギョウイン</t>
    </rPh>
    <rPh sb="3" eb="4">
      <t>スウ</t>
    </rPh>
    <rPh sb="5" eb="6">
      <t>ニン</t>
    </rPh>
    <phoneticPr fontId="2"/>
  </si>
  <si>
    <t>ヨミ</t>
    <phoneticPr fontId="2"/>
  </si>
  <si>
    <t>←空欄でも可</t>
    <rPh sb="1" eb="3">
      <t>クウラン</t>
    </rPh>
    <rPh sb="5" eb="6">
      <t>カ</t>
    </rPh>
    <phoneticPr fontId="2"/>
  </si>
  <si>
    <t>第８号様式（第１１条関係）</t>
    <rPh sb="6" eb="7">
      <t>ダイ</t>
    </rPh>
    <rPh sb="9" eb="10">
      <t>ジョウ</t>
    </rPh>
    <rPh sb="10" eb="12">
      <t>カンケイ</t>
    </rPh>
    <phoneticPr fontId="2"/>
  </si>
  <si>
    <t>第８号様式の別紙２</t>
    <rPh sb="0" eb="1">
      <t>ダイ</t>
    </rPh>
    <rPh sb="2" eb="3">
      <t>ゴウ</t>
    </rPh>
    <rPh sb="3" eb="5">
      <t>ヨウシキ</t>
    </rPh>
    <phoneticPr fontId="2"/>
  </si>
  <si>
    <t>第８号様式の別紙１</t>
    <rPh sb="0" eb="1">
      <t>ダイ</t>
    </rPh>
    <rPh sb="2" eb="3">
      <t>ゴウ</t>
    </rPh>
    <rPh sb="3" eb="5">
      <t>ヨウシキ</t>
    </rPh>
    <rPh sb="6" eb="8">
      <t>ベッシ</t>
    </rPh>
    <phoneticPr fontId="2"/>
  </si>
  <si>
    <t>収　支　精　算　書</t>
    <rPh sb="0" eb="1">
      <t>オサム</t>
    </rPh>
    <rPh sb="2" eb="3">
      <t>シ</t>
    </rPh>
    <rPh sb="4" eb="5">
      <t>セイ</t>
    </rPh>
    <rPh sb="6" eb="7">
      <t>サン</t>
    </rPh>
    <rPh sb="8" eb="9">
      <t>ショ</t>
    </rPh>
    <phoneticPr fontId="2"/>
  </si>
  <si>
    <t>第８号様式の別紙３</t>
    <rPh sb="0" eb="1">
      <t>ダイ</t>
    </rPh>
    <rPh sb="2" eb="3">
      <t>ゴウ</t>
    </rPh>
    <rPh sb="3" eb="5">
      <t>ヨウシキ</t>
    </rPh>
    <rPh sb="6" eb="8">
      <t>ベッシ</t>
    </rPh>
    <phoneticPr fontId="2"/>
  </si>
  <si>
    <t>　実施計画名</t>
    <rPh sb="1" eb="3">
      <t>ジッシ</t>
    </rPh>
    <rPh sb="3" eb="6">
      <t>ケイカクメイ</t>
    </rPh>
    <phoneticPr fontId="2"/>
  </si>
  <si>
    <t>←数字だけ</t>
    <rPh sb="1" eb="3">
      <t>スウジ</t>
    </rPh>
    <phoneticPr fontId="2"/>
  </si>
  <si>
    <t>い</t>
    <phoneticPr fontId="2"/>
  </si>
  <si>
    <t>　変更申請及び実績報告書作成用</t>
    <rPh sb="1" eb="3">
      <t>ヘンコウ</t>
    </rPh>
    <rPh sb="3" eb="5">
      <t>シンセイ</t>
    </rPh>
    <rPh sb="5" eb="6">
      <t>オヨ</t>
    </rPh>
    <rPh sb="7" eb="9">
      <t>ジッセキ</t>
    </rPh>
    <rPh sb="9" eb="12">
      <t>ホウコクショ</t>
    </rPh>
    <rPh sb="12" eb="15">
      <t>サクセイヨウ</t>
    </rPh>
    <phoneticPr fontId="2"/>
  </si>
  <si>
    <t>　・場所</t>
    <rPh sb="2" eb="4">
      <t>バショ</t>
    </rPh>
    <phoneticPr fontId="2"/>
  </si>
  <si>
    <t>　・日時</t>
    <rPh sb="2" eb="4">
      <t>ニチジ</t>
    </rPh>
    <phoneticPr fontId="2"/>
  </si>
  <si>
    <t>　・委嘱した専門家の氏名及び職業</t>
    <rPh sb="2" eb="4">
      <t>イショク</t>
    </rPh>
    <rPh sb="6" eb="9">
      <t>センモンカ</t>
    </rPh>
    <rPh sb="10" eb="12">
      <t>シメイ</t>
    </rPh>
    <rPh sb="12" eb="13">
      <t>オヨ</t>
    </rPh>
    <rPh sb="14" eb="16">
      <t>ショクギョウ</t>
    </rPh>
    <phoneticPr fontId="2"/>
  </si>
  <si>
    <t>　・委託契約日及び委託期間</t>
    <rPh sb="2" eb="4">
      <t>イタク</t>
    </rPh>
    <rPh sb="4" eb="7">
      <t>ケイヤクビ</t>
    </rPh>
    <rPh sb="7" eb="8">
      <t>オヨ</t>
    </rPh>
    <rPh sb="9" eb="11">
      <t>イタク</t>
    </rPh>
    <rPh sb="11" eb="13">
      <t>キカン</t>
    </rPh>
    <phoneticPr fontId="2"/>
  </si>
  <si>
    <t>i</t>
    <phoneticPr fontId="2"/>
  </si>
  <si>
    <t>（注）１</t>
    <rPh sb="1" eb="2">
      <t>チュウ</t>
    </rPh>
    <phoneticPr fontId="2"/>
  </si>
  <si>
    <t>　　　２</t>
    <phoneticPr fontId="2"/>
  </si>
  <si>
    <t>事業内容について報告書等があれば添付すること。</t>
    <rPh sb="0" eb="2">
      <t>ジギョウ</t>
    </rPh>
    <rPh sb="2" eb="4">
      <t>ナイヨウ</t>
    </rPh>
    <rPh sb="8" eb="11">
      <t>ホウコクショ</t>
    </rPh>
    <rPh sb="11" eb="12">
      <t>トウ</t>
    </rPh>
    <rPh sb="16" eb="18">
      <t>テンプ</t>
    </rPh>
    <phoneticPr fontId="2"/>
  </si>
  <si>
    <t>視察研修を実施した場合は、視察先、視察内容その他特記すべき事項を記載すること。</t>
    <rPh sb="0" eb="2">
      <t>シサツ</t>
    </rPh>
    <rPh sb="2" eb="4">
      <t>ケンシュウ</t>
    </rPh>
    <rPh sb="5" eb="7">
      <t>ジッシ</t>
    </rPh>
    <rPh sb="9" eb="11">
      <t>バアイ</t>
    </rPh>
    <rPh sb="13" eb="16">
      <t>シサツサキ</t>
    </rPh>
    <rPh sb="17" eb="19">
      <t>シサツ</t>
    </rPh>
    <rPh sb="19" eb="21">
      <t>ナイヨウ</t>
    </rPh>
    <rPh sb="23" eb="24">
      <t>ホカ</t>
    </rPh>
    <rPh sb="24" eb="26">
      <t>トッキ</t>
    </rPh>
    <rPh sb="29" eb="31">
      <t>ジコウ</t>
    </rPh>
    <rPh sb="32" eb="34">
      <t>キサイ</t>
    </rPh>
    <phoneticPr fontId="2"/>
  </si>
  <si>
    <t>合　　　　　　　計</t>
    <rPh sb="0" eb="1">
      <t>ゴウ</t>
    </rPh>
    <rPh sb="8" eb="9">
      <t>ケイ</t>
    </rPh>
    <phoneticPr fontId="2"/>
  </si>
  <si>
    <t>　企業戦略再構築事業</t>
    <rPh sb="1" eb="3">
      <t>キギョウ</t>
    </rPh>
    <rPh sb="3" eb="5">
      <t>センリャク</t>
    </rPh>
    <rPh sb="5" eb="8">
      <t>サイコウチク</t>
    </rPh>
    <rPh sb="8" eb="10">
      <t>ジギョウ</t>
    </rPh>
    <phoneticPr fontId="2"/>
  </si>
  <si>
    <t>　先進的機械装置
　活用事業</t>
    <rPh sb="1" eb="4">
      <t>センシンテキ</t>
    </rPh>
    <rPh sb="4" eb="6">
      <t>キカイ</t>
    </rPh>
    <rPh sb="6" eb="8">
      <t>ソウチ</t>
    </rPh>
    <rPh sb="10" eb="12">
      <t>カツヨウ</t>
    </rPh>
    <rPh sb="12" eb="14">
      <t>ジギョウ</t>
    </rPh>
    <phoneticPr fontId="2"/>
  </si>
  <si>
    <t>事　　項</t>
    <rPh sb="0" eb="1">
      <t>コト</t>
    </rPh>
    <rPh sb="3" eb="4">
      <t>コウ</t>
    </rPh>
    <phoneticPr fontId="2"/>
  </si>
  <si>
    <t>補助金交付申請額等</t>
    <rPh sb="0" eb="3">
      <t>ホジョキン</t>
    </rPh>
    <rPh sb="3" eb="5">
      <t>コウフ</t>
    </rPh>
    <rPh sb="5" eb="8">
      <t>シンセイガク</t>
    </rPh>
    <rPh sb="8" eb="9">
      <t>トウ</t>
    </rPh>
    <phoneticPr fontId="2"/>
  </si>
  <si>
    <t>生産性向上
事業</t>
    <rPh sb="0" eb="3">
      <t>セイサンセイ</t>
    </rPh>
    <rPh sb="3" eb="5">
      <t>コウジョウ</t>
    </rPh>
    <rPh sb="6" eb="8">
      <t>ジギョウ</t>
    </rPh>
    <phoneticPr fontId="2"/>
  </si>
  <si>
    <t>計</t>
    <rPh sb="0" eb="1">
      <t>ケイ</t>
    </rPh>
    <phoneticPr fontId="2"/>
  </si>
  <si>
    <t>先進
的機
械装
置活
用事
業</t>
    <rPh sb="0" eb="2">
      <t>センシン</t>
    </rPh>
    <rPh sb="3" eb="4">
      <t>マト</t>
    </rPh>
    <rPh sb="4" eb="5">
      <t>キ</t>
    </rPh>
    <rPh sb="6" eb="7">
      <t>カイ</t>
    </rPh>
    <rPh sb="7" eb="8">
      <t>ヨソオ</t>
    </rPh>
    <rPh sb="9" eb="10">
      <t>チ</t>
    </rPh>
    <rPh sb="10" eb="11">
      <t>イキル</t>
    </rPh>
    <rPh sb="12" eb="13">
      <t>ヨウ</t>
    </rPh>
    <rPh sb="15" eb="16">
      <t>ギョウ</t>
    </rPh>
    <phoneticPr fontId="2"/>
  </si>
  <si>
    <t>企業
戦略
再構
築事
業</t>
    <rPh sb="0" eb="2">
      <t>キギョウ</t>
    </rPh>
    <rPh sb="3" eb="5">
      <t>センリャク</t>
    </rPh>
    <rPh sb="6" eb="8">
      <t>サイコウ</t>
    </rPh>
    <rPh sb="9" eb="10">
      <t>ツ</t>
    </rPh>
    <rPh sb="10" eb="11">
      <t>ジ</t>
    </rPh>
    <rPh sb="12" eb="13">
      <t>ギョウ</t>
    </rPh>
    <phoneticPr fontId="2"/>
  </si>
  <si>
    <t>テレワー
ク推
進事
業</t>
    <rPh sb="6" eb="7">
      <t>オス</t>
    </rPh>
    <rPh sb="8" eb="9">
      <t>ススム</t>
    </rPh>
    <rPh sb="9" eb="10">
      <t>コト</t>
    </rPh>
    <rPh sb="11" eb="12">
      <t>ギョウ</t>
    </rPh>
    <phoneticPr fontId="2"/>
  </si>
  <si>
    <t>１　決算総表</t>
    <rPh sb="2" eb="4">
      <t>ケッサン</t>
    </rPh>
    <rPh sb="4" eb="6">
      <t>ソウヒョウ</t>
    </rPh>
    <phoneticPr fontId="2"/>
  </si>
  <si>
    <t>商品等改良事
業</t>
    <rPh sb="0" eb="2">
      <t>ショウヒン</t>
    </rPh>
    <rPh sb="2" eb="3">
      <t>トウ</t>
    </rPh>
    <rPh sb="3" eb="5">
      <t>カイリョウ</t>
    </rPh>
    <rPh sb="5" eb="6">
      <t>ゴト</t>
    </rPh>
    <rPh sb="7" eb="8">
      <t>ギョウ</t>
    </rPh>
    <phoneticPr fontId="2"/>
  </si>
  <si>
    <t>↑登記簿謄本住所のとおり記載</t>
    <rPh sb="1" eb="4">
      <t>トウキボ</t>
    </rPh>
    <rPh sb="4" eb="6">
      <t>トウホン</t>
    </rPh>
    <rPh sb="6" eb="8">
      <t>ジュウショ</t>
    </rPh>
    <rPh sb="12" eb="14">
      <t>キサイ</t>
    </rPh>
    <phoneticPr fontId="2"/>
  </si>
  <si>
    <t>※日付記載例～「H28.10.10」のように記載</t>
    <rPh sb="1" eb="3">
      <t>ヒヅケ</t>
    </rPh>
    <rPh sb="3" eb="6">
      <t>キサイレイ</t>
    </rPh>
    <rPh sb="22" eb="24">
      <t>キサイ</t>
    </rPh>
    <phoneticPr fontId="2"/>
  </si>
  <si>
    <t>↓すでに提出された「振込口座指定書」の内容を記載</t>
    <rPh sb="4" eb="6">
      <t>テイシュツ</t>
    </rPh>
    <rPh sb="10" eb="12">
      <t>フリコミ</t>
    </rPh>
    <rPh sb="12" eb="14">
      <t>コウザ</t>
    </rPh>
    <rPh sb="14" eb="16">
      <t>シテイ</t>
    </rPh>
    <rPh sb="16" eb="17">
      <t>ショ</t>
    </rPh>
    <rPh sb="19" eb="21">
      <t>ナイヨウ</t>
    </rPh>
    <rPh sb="22" eb="24">
      <t>キサイ</t>
    </rPh>
    <phoneticPr fontId="2"/>
  </si>
  <si>
    <r>
      <rPr>
        <b/>
        <sz val="12"/>
        <color indexed="10"/>
        <rFont val="ＭＳ Ｐゴシック"/>
        <family val="3"/>
        <charset val="128"/>
      </rPr>
      <t>変更前</t>
    </r>
    <r>
      <rPr>
        <sz val="12"/>
        <rFont val="ＭＳ Ｐゴシック"/>
        <family val="3"/>
        <charset val="128"/>
      </rPr>
      <t xml:space="preserve">
補助金交付決定額</t>
    </r>
    <rPh sb="0" eb="3">
      <t>ヘンコウマエ</t>
    </rPh>
    <rPh sb="4" eb="7">
      <t>ホジョキン</t>
    </rPh>
    <rPh sb="7" eb="9">
      <t>コウフ</t>
    </rPh>
    <rPh sb="9" eb="12">
      <t>ケッテイガク</t>
    </rPh>
    <phoneticPr fontId="2"/>
  </si>
  <si>
    <r>
      <rPr>
        <b/>
        <sz val="12"/>
        <color indexed="10"/>
        <rFont val="ＭＳ Ｐゴシック"/>
        <family val="3"/>
        <charset val="128"/>
      </rPr>
      <t xml:space="preserve">変更後
</t>
    </r>
    <r>
      <rPr>
        <sz val="12"/>
        <rFont val="ＭＳ Ｐゴシック"/>
        <family val="3"/>
        <charset val="128"/>
      </rPr>
      <t>補助金額（精算額）</t>
    </r>
    <rPh sb="0" eb="3">
      <t>ヘンコウゴ</t>
    </rPh>
    <rPh sb="4" eb="7">
      <t>ホジョキン</t>
    </rPh>
    <rPh sb="7" eb="8">
      <t>ガク</t>
    </rPh>
    <rPh sb="9" eb="12">
      <t>セイサンガク</t>
    </rPh>
    <phoneticPr fontId="2"/>
  </si>
  <si>
    <r>
      <rPr>
        <b/>
        <sz val="12"/>
        <color indexed="10"/>
        <rFont val="ＭＳ Ｐゴシック"/>
        <family val="3"/>
        <charset val="128"/>
      </rPr>
      <t xml:space="preserve">変更前
</t>
    </r>
    <r>
      <rPr>
        <sz val="12"/>
        <rFont val="ＭＳ Ｐゴシック"/>
        <family val="3"/>
        <charset val="128"/>
      </rPr>
      <t>経費（予算額）</t>
    </r>
    <rPh sb="0" eb="2">
      <t>ヘンコウ</t>
    </rPh>
    <rPh sb="2" eb="3">
      <t>マエ</t>
    </rPh>
    <rPh sb="4" eb="6">
      <t>ケイヒ</t>
    </rPh>
    <rPh sb="7" eb="10">
      <t>ヨサンガク</t>
    </rPh>
    <phoneticPr fontId="2"/>
  </si>
  <si>
    <r>
      <rPr>
        <b/>
        <sz val="12"/>
        <color indexed="10"/>
        <rFont val="ＭＳ Ｐゴシック"/>
        <family val="3"/>
        <charset val="128"/>
      </rPr>
      <t xml:space="preserve">変更後
</t>
    </r>
    <r>
      <rPr>
        <sz val="12"/>
        <rFont val="ＭＳ Ｐゴシック"/>
        <family val="3"/>
        <charset val="128"/>
      </rPr>
      <t>要した経費（精算額）</t>
    </r>
    <rPh sb="0" eb="3">
      <t>ヘンコウゴ</t>
    </rPh>
    <rPh sb="4" eb="5">
      <t>ヨウ</t>
    </rPh>
    <rPh sb="7" eb="9">
      <t>ケイヒ</t>
    </rPh>
    <rPh sb="10" eb="12">
      <t>セイサン</t>
    </rPh>
    <rPh sb="12" eb="13">
      <t>ガク</t>
    </rPh>
    <phoneticPr fontId="2"/>
  </si>
  <si>
    <t>注意：変更がない場合は、「変更後」の欄に数字を入力。</t>
    <rPh sb="0" eb="2">
      <t>チュウイ</t>
    </rPh>
    <rPh sb="3" eb="5">
      <t>ヘンコウ</t>
    </rPh>
    <rPh sb="8" eb="10">
      <t>バアイ</t>
    </rPh>
    <rPh sb="13" eb="16">
      <t>ヘンコウゴ</t>
    </rPh>
    <rPh sb="18" eb="19">
      <t>ラン</t>
    </rPh>
    <rPh sb="20" eb="22">
      <t>スウジ</t>
    </rPh>
    <rPh sb="23" eb="25">
      <t>ニュウリョク</t>
    </rPh>
    <phoneticPr fontId="2"/>
  </si>
  <si>
    <t>変更申請時は青色シート（シート名①）、実績報告書作成時は赤色シート（シート名②）の提出が必要です。</t>
    <rPh sb="15" eb="16">
      <t>メイ</t>
    </rPh>
    <rPh sb="41" eb="43">
      <t>テイシュツ</t>
    </rPh>
    <rPh sb="44" eb="46">
      <t>ヒツヨウ</t>
    </rPh>
    <phoneticPr fontId="2"/>
  </si>
  <si>
    <t>※入力表②の数字は他のシートに反映されます。</t>
    <rPh sb="1" eb="3">
      <t>ニュウリョク</t>
    </rPh>
    <rPh sb="3" eb="4">
      <t>ヒョウ</t>
    </rPh>
    <rPh sb="6" eb="8">
      <t>スウジ</t>
    </rPh>
    <rPh sb="9" eb="10">
      <t>タ</t>
    </rPh>
    <rPh sb="15" eb="17">
      <t>ハンエイ</t>
    </rPh>
    <phoneticPr fontId="2"/>
  </si>
  <si>
    <t>870-8501</t>
    <phoneticPr fontId="2"/>
  </si>
  <si>
    <t>大分市大手町３丁目１番１号</t>
    <rPh sb="0" eb="3">
      <t>オオイタシ</t>
    </rPh>
    <rPh sb="3" eb="6">
      <t>オオテマチ</t>
    </rPh>
    <rPh sb="7" eb="9">
      <t>チョウメ</t>
    </rPh>
    <rPh sb="10" eb="11">
      <t>バン</t>
    </rPh>
    <rPh sb="12" eb="13">
      <t>ゴウ</t>
    </rPh>
    <phoneticPr fontId="2"/>
  </si>
  <si>
    <t>株式会社県庁商事</t>
    <rPh sb="0" eb="4">
      <t>カブシキガイシャ</t>
    </rPh>
    <rPh sb="4" eb="6">
      <t>ケンチョウ</t>
    </rPh>
    <rPh sb="6" eb="8">
      <t>ショウジ</t>
    </rPh>
    <phoneticPr fontId="2"/>
  </si>
  <si>
    <t>代表取締役　大分　太郎</t>
    <rPh sb="0" eb="2">
      <t>ダイヒョウ</t>
    </rPh>
    <rPh sb="2" eb="5">
      <t>トリシマリヤク</t>
    </rPh>
    <rPh sb="6" eb="8">
      <t>オオイタ</t>
    </rPh>
    <rPh sb="9" eb="11">
      <t>タロウ</t>
    </rPh>
    <phoneticPr fontId="2"/>
  </si>
  <si>
    <t>097-536-1111</t>
    <phoneticPr fontId="2"/>
  </si>
  <si>
    <t>○○銀行△△支店</t>
    <rPh sb="2" eb="4">
      <t>ギンコウ</t>
    </rPh>
    <rPh sb="6" eb="8">
      <t>シテン</t>
    </rPh>
    <phoneticPr fontId="2"/>
  </si>
  <si>
    <t>普通</t>
    <rPh sb="0" eb="2">
      <t>フツウ</t>
    </rPh>
    <phoneticPr fontId="2"/>
  </si>
  <si>
    <t>カ）ケンチヨウシヨウジ</t>
    <phoneticPr fontId="2"/>
  </si>
  <si>
    <t>【参考】「振替口座指定書」様式※補助金交付申請書提出時に</t>
    <rPh sb="1" eb="3">
      <t>サンコウ</t>
    </rPh>
    <rPh sb="5" eb="7">
      <t>フリカエ</t>
    </rPh>
    <rPh sb="7" eb="9">
      <t>コウザ</t>
    </rPh>
    <rPh sb="9" eb="11">
      <t>シテイ</t>
    </rPh>
    <rPh sb="11" eb="12">
      <t>ショ</t>
    </rPh>
    <rPh sb="13" eb="15">
      <t>ヨウシキ</t>
    </rPh>
    <rPh sb="16" eb="19">
      <t>ホジョキン</t>
    </rPh>
    <rPh sb="19" eb="21">
      <t>コウフ</t>
    </rPh>
    <rPh sb="21" eb="24">
      <t>シンセイショ</t>
    </rPh>
    <rPh sb="24" eb="26">
      <t>テイシュツ</t>
    </rPh>
    <rPh sb="26" eb="27">
      <t>ジ</t>
    </rPh>
    <phoneticPr fontId="2"/>
  </si>
  <si>
    <t>通帳コピーと併せて提出していただいています。指定口座について</t>
    <rPh sb="0" eb="2">
      <t>ツウチョウ</t>
    </rPh>
    <rPh sb="6" eb="7">
      <t>アワ</t>
    </rPh>
    <rPh sb="9" eb="11">
      <t>テイシュツ</t>
    </rPh>
    <rPh sb="22" eb="24">
      <t>シテイ</t>
    </rPh>
    <rPh sb="24" eb="26">
      <t>コウザ</t>
    </rPh>
    <phoneticPr fontId="2"/>
  </si>
  <si>
    <t>ご不明な点があれば、担当職員にご確認ください。</t>
    <rPh sb="1" eb="3">
      <t>フメイ</t>
    </rPh>
    <rPh sb="4" eb="5">
      <t>テン</t>
    </rPh>
    <rPh sb="10" eb="12">
      <t>タントウ</t>
    </rPh>
    <rPh sb="12" eb="14">
      <t>ショクイン</t>
    </rPh>
    <rPh sb="16" eb="18">
      <t>カクニン</t>
    </rPh>
    <phoneticPr fontId="2"/>
  </si>
  <si>
    <t>生産性向上促進事業</t>
    <rPh sb="0" eb="3">
      <t>セイサンセイ</t>
    </rPh>
    <rPh sb="3" eb="5">
      <t>コウジョウ</t>
    </rPh>
    <rPh sb="5" eb="7">
      <t>ソクシン</t>
    </rPh>
    <rPh sb="7" eb="9">
      <t>ジギョウ</t>
    </rPh>
    <phoneticPr fontId="2"/>
  </si>
  <si>
    <t>第９号様式（第１２条関係）</t>
    <rPh sb="0" eb="1">
      <t>ダイ</t>
    </rPh>
    <rPh sb="2" eb="3">
      <t>ゴウ</t>
    </rPh>
    <rPh sb="3" eb="5">
      <t>ヨウシキ</t>
    </rPh>
    <rPh sb="6" eb="7">
      <t>ダイ</t>
    </rPh>
    <rPh sb="9" eb="10">
      <t>ジョウ</t>
    </rPh>
    <rPh sb="10" eb="12">
      <t>カンケイ</t>
    </rPh>
    <phoneticPr fontId="2"/>
  </si>
  <si>
    <t>大分県知事  広 瀬 勝 貞</t>
    <phoneticPr fontId="2"/>
  </si>
  <si>
    <t>記</t>
    <phoneticPr fontId="2"/>
  </si>
  <si>
    <t>交付決定額</t>
    <phoneticPr fontId="2"/>
  </si>
  <si>
    <t>確定額</t>
    <rPh sb="0" eb="3">
      <t>カクテイガク</t>
    </rPh>
    <phoneticPr fontId="2"/>
  </si>
  <si>
    <t>ファンド組成
委託費</t>
    <rPh sb="4" eb="6">
      <t>ソセイ</t>
    </rPh>
    <rPh sb="7" eb="9">
      <t>イタク</t>
    </rPh>
    <rPh sb="9" eb="10">
      <t>ヒ</t>
    </rPh>
    <phoneticPr fontId="2"/>
  </si>
  <si>
    <t>（１）販路開拓事業を実施した場合</t>
    <rPh sb="3" eb="5">
      <t>ハンロ</t>
    </rPh>
    <rPh sb="5" eb="7">
      <t>カイタク</t>
    </rPh>
    <rPh sb="7" eb="9">
      <t>ジギョウ</t>
    </rPh>
    <rPh sb="10" eb="12">
      <t>ジッシ</t>
    </rPh>
    <rPh sb="14" eb="16">
      <t>バアイ</t>
    </rPh>
    <phoneticPr fontId="2"/>
  </si>
  <si>
    <t>（３）－１　生産性向上事業のうち生産性向上促進事業を実施した場合</t>
    <rPh sb="6" eb="9">
      <t>セイサンセイ</t>
    </rPh>
    <rPh sb="9" eb="11">
      <t>コウジョウ</t>
    </rPh>
    <rPh sb="11" eb="13">
      <t>ジギョウ</t>
    </rPh>
    <rPh sb="16" eb="19">
      <t>セイサンセイ</t>
    </rPh>
    <rPh sb="19" eb="21">
      <t>コウジョウ</t>
    </rPh>
    <rPh sb="21" eb="23">
      <t>ソクシン</t>
    </rPh>
    <rPh sb="23" eb="25">
      <t>ジギョウ</t>
    </rPh>
    <rPh sb="26" eb="28">
      <t>ジッシ</t>
    </rPh>
    <rPh sb="30" eb="32">
      <t>バアイ</t>
    </rPh>
    <phoneticPr fontId="2"/>
  </si>
  <si>
    <t>（３）－２　生産性向上事業のうち先進的機械装置活用事業を実施した場合</t>
    <rPh sb="6" eb="9">
      <t>セイサンセイ</t>
    </rPh>
    <rPh sb="9" eb="11">
      <t>コウジョウ</t>
    </rPh>
    <rPh sb="11" eb="13">
      <t>ジギョウ</t>
    </rPh>
    <rPh sb="16" eb="19">
      <t>センシンテキ</t>
    </rPh>
    <rPh sb="19" eb="21">
      <t>キカイ</t>
    </rPh>
    <rPh sb="21" eb="23">
      <t>ソウチ</t>
    </rPh>
    <rPh sb="23" eb="25">
      <t>カツヨウ</t>
    </rPh>
    <rPh sb="25" eb="27">
      <t>ジギョウ</t>
    </rPh>
    <rPh sb="28" eb="30">
      <t>ジッシ</t>
    </rPh>
    <rPh sb="32" eb="34">
      <t>バアイ</t>
    </rPh>
    <phoneticPr fontId="2"/>
  </si>
  <si>
    <t>（３）－３　生産性向上事業のうち企業戦略再構築事業を実施した場合</t>
    <rPh sb="6" eb="9">
      <t>セイサンセイ</t>
    </rPh>
    <rPh sb="9" eb="11">
      <t>コウジョウ</t>
    </rPh>
    <rPh sb="11" eb="13">
      <t>ジギョウ</t>
    </rPh>
    <rPh sb="16" eb="18">
      <t>キギョウ</t>
    </rPh>
    <rPh sb="18" eb="20">
      <t>センリャク</t>
    </rPh>
    <rPh sb="20" eb="23">
      <t>サイコウチク</t>
    </rPh>
    <rPh sb="23" eb="25">
      <t>ジギョウ</t>
    </rPh>
    <rPh sb="26" eb="28">
      <t>ジッシ</t>
    </rPh>
    <rPh sb="30" eb="32">
      <t>バアイ</t>
    </rPh>
    <phoneticPr fontId="2"/>
  </si>
  <si>
    <t>（３）－４　生産性向上事業のうちテレワーク推進事業を実施した場合</t>
    <rPh sb="6" eb="9">
      <t>セイサンセイ</t>
    </rPh>
    <rPh sb="9" eb="11">
      <t>コウジョウ</t>
    </rPh>
    <rPh sb="11" eb="13">
      <t>ジギョウ</t>
    </rPh>
    <rPh sb="21" eb="23">
      <t>スイシン</t>
    </rPh>
    <rPh sb="23" eb="25">
      <t>ジギョウ</t>
    </rPh>
    <rPh sb="26" eb="28">
      <t>ジッシ</t>
    </rPh>
    <rPh sb="30" eb="32">
      <t>バアイ</t>
    </rPh>
    <phoneticPr fontId="2"/>
  </si>
  <si>
    <t>方法により交付されるよう、大分県経営革新加速化支援事業費補助金交付要綱第１０条の規定により請求します。</t>
  </si>
  <si>
    <t>機械装置等購入費</t>
    <rPh sb="0" eb="2">
      <t>キカイ</t>
    </rPh>
    <rPh sb="2" eb="4">
      <t>ソウチ</t>
    </rPh>
    <rPh sb="4" eb="5">
      <t>トウ</t>
    </rPh>
    <rPh sb="5" eb="8">
      <t>コウニュウヒ</t>
    </rPh>
    <phoneticPr fontId="2"/>
  </si>
  <si>
    <t>機械装置
等購入費</t>
    <rPh sb="0" eb="2">
      <t>キカイ</t>
    </rPh>
    <rPh sb="2" eb="4">
      <t>ソウチ</t>
    </rPh>
    <rPh sb="5" eb="6">
      <t>トウ</t>
    </rPh>
    <rPh sb="6" eb="9">
      <t>コウニュウヒ</t>
    </rPh>
    <phoneticPr fontId="2"/>
  </si>
  <si>
    <t>テレワーク推進事業</t>
    <rPh sb="5" eb="7">
      <t>スイシン</t>
    </rPh>
    <rPh sb="7" eb="9">
      <t>ジギョウ</t>
    </rPh>
    <phoneticPr fontId="2"/>
  </si>
  <si>
    <t>シェアリングエコノミー推進事業</t>
    <rPh sb="11" eb="13">
      <t>スイシン</t>
    </rPh>
    <rPh sb="13" eb="15">
      <t>ジギョウ</t>
    </rPh>
    <phoneticPr fontId="2"/>
  </si>
  <si>
    <t>シェアリングエコノミー推進事業</t>
    <rPh sb="11" eb="15">
      <t>スイシンジギョウ</t>
    </rPh>
    <phoneticPr fontId="2"/>
  </si>
  <si>
    <t>　テレワーク推進事業</t>
    <rPh sb="6" eb="8">
      <t>スイシン</t>
    </rPh>
    <rPh sb="8" eb="10">
      <t>ジギョウ</t>
    </rPh>
    <phoneticPr fontId="2"/>
  </si>
  <si>
    <t>収益納付に係る報告書</t>
    <rPh sb="0" eb="2">
      <t>シュウエキ</t>
    </rPh>
    <rPh sb="2" eb="4">
      <t>ノウフ</t>
    </rPh>
    <rPh sb="5" eb="6">
      <t>カカ</t>
    </rPh>
    <rPh sb="7" eb="10">
      <t>ホウコクショ</t>
    </rPh>
    <phoneticPr fontId="2"/>
  </si>
  <si>
    <t>補助事業の実施結果の事業化等の有無</t>
    <phoneticPr fontId="2"/>
  </si>
  <si>
    <t>補助事業の実施結果の事業化</t>
    <phoneticPr fontId="2"/>
  </si>
  <si>
    <t>産業財産権等の譲渡または実施権の設定</t>
    <phoneticPr fontId="2"/>
  </si>
  <si>
    <t>その他補助事業の実施により発生した収益</t>
    <phoneticPr fontId="2"/>
  </si>
  <si>
    <t>１．</t>
    <phoneticPr fontId="2"/>
  </si>
  <si>
    <t>２．</t>
    <phoneticPr fontId="2"/>
  </si>
  <si>
    <t>３．</t>
    <phoneticPr fontId="2"/>
  </si>
  <si>
    <t>計画名</t>
    <rPh sb="0" eb="3">
      <t>ケイカクメイ</t>
    </rPh>
    <phoneticPr fontId="2"/>
  </si>
  <si>
    <t>補助金額（Ａ）</t>
    <rPh sb="0" eb="3">
      <t>ホジョキン</t>
    </rPh>
    <rPh sb="3" eb="4">
      <t>ガク</t>
    </rPh>
    <phoneticPr fontId="2"/>
  </si>
  <si>
    <t>補助対象経費（Ｂ）</t>
    <rPh sb="0" eb="2">
      <t>ホジョ</t>
    </rPh>
    <rPh sb="2" eb="4">
      <t>タイショウ</t>
    </rPh>
    <rPh sb="4" eb="6">
      <t>ケイヒ</t>
    </rPh>
    <phoneticPr fontId="2"/>
  </si>
  <si>
    <t>収入額</t>
    <rPh sb="0" eb="3">
      <t>シュウニュウガク</t>
    </rPh>
    <phoneticPr fontId="2"/>
  </si>
  <si>
    <t>収入額（Ｄ）</t>
    <rPh sb="0" eb="3">
      <t>シュウニュウガク</t>
    </rPh>
    <phoneticPr fontId="2"/>
  </si>
  <si>
    <t>除外額（Ｅ）</t>
    <rPh sb="0" eb="2">
      <t>ジョガイ</t>
    </rPh>
    <rPh sb="2" eb="3">
      <t>ガク</t>
    </rPh>
    <phoneticPr fontId="2"/>
  </si>
  <si>
    <t>納付額（Ｆ）</t>
    <rPh sb="0" eb="3">
      <t>ノウフガク</t>
    </rPh>
    <phoneticPr fontId="2"/>
  </si>
  <si>
    <t>除外額</t>
    <rPh sb="0" eb="2">
      <t>ジョガイ</t>
    </rPh>
    <rPh sb="2" eb="3">
      <t>ガク</t>
    </rPh>
    <phoneticPr fontId="2"/>
  </si>
  <si>
    <t>【記載注意事項】</t>
    <phoneticPr fontId="2"/>
  </si>
  <si>
    <t>（２）「補助金額（Ａ）」は、第８号様式の別紙１に記載の補助金額をいう。</t>
    <phoneticPr fontId="2"/>
  </si>
  <si>
    <t xml:space="preserve">（３）「補助事業対象経費（Ｂ）」とは、第８号様式の別紙１に記載の補助事業に要した経費の合計を
いう。
</t>
    <phoneticPr fontId="2"/>
  </si>
  <si>
    <t>（４）「補助事業に係る収益額（Ｃ）」とは、補助事業期間における当該事業の収益額をいう。</t>
    <phoneticPr fontId="2"/>
  </si>
  <si>
    <t>（５）「除外額（Ｅ）」とは、第８号様式の別紙１の補助事業に要した経費をいう。</t>
    <phoneticPr fontId="2"/>
  </si>
  <si>
    <t>（６）納付額（Ｆ）＝収益額（Ｃ）×補助金額（Ａ）／補助対象経費（Ｂ）</t>
    <phoneticPr fontId="2"/>
  </si>
  <si>
    <t>（注）補助事業に係る収益額等の算定に必要な資料を添付すること。</t>
    <phoneticPr fontId="2"/>
  </si>
  <si>
    <t>（１）１．～３．においてすべて「無」（１．については、事業実施期間内に売上なし）の場合には、上記の表への記入は不要。</t>
    <phoneticPr fontId="2"/>
  </si>
  <si>
    <t>大分県経営革新
加速化支援事業費補助金</t>
    <rPh sb="0" eb="3">
      <t>オオイタケン</t>
    </rPh>
    <rPh sb="3" eb="5">
      <t>ケイエイ</t>
    </rPh>
    <rPh sb="5" eb="7">
      <t>カクシン</t>
    </rPh>
    <rPh sb="8" eb="11">
      <t>カソクカ</t>
    </rPh>
    <rPh sb="11" eb="13">
      <t>シエン</t>
    </rPh>
    <rPh sb="13" eb="16">
      <t>ジギョウヒ</t>
    </rPh>
    <rPh sb="16" eb="19">
      <t>ホジョキン</t>
    </rPh>
    <phoneticPr fontId="2"/>
  </si>
  <si>
    <t>補助事業に係る
収益額（Ｃ）</t>
    <rPh sb="0" eb="2">
      <t>ホジョ</t>
    </rPh>
    <rPh sb="2" eb="4">
      <t>ジギョウ</t>
    </rPh>
    <rPh sb="5" eb="6">
      <t>カカ</t>
    </rPh>
    <rPh sb="8" eb="10">
      <t>シュウエキ</t>
    </rPh>
    <rPh sb="10" eb="11">
      <t>ガク</t>
    </rPh>
    <phoneticPr fontId="2"/>
  </si>
  <si>
    <t>　　 なお、収益があがっていない場合には、（Ｆ）にゼロと記載する。</t>
    <phoneticPr fontId="2"/>
  </si>
  <si>
    <t>　　 なお、（Ｃ）がゼロまたはマイナスの場合には、（Ｃ）にゼロと記載する。</t>
    <phoneticPr fontId="2"/>
  </si>
  <si>
    <t>　　 収益額（Ｃ）＝補助事業の収入額（Ｄ）－除外額（Ｅ）</t>
    <phoneticPr fontId="2"/>
  </si>
  <si>
    <t>　電話</t>
    <rPh sb="1" eb="3">
      <t>デンワ</t>
    </rPh>
    <phoneticPr fontId="2"/>
  </si>
  <si>
    <t xml:space="preserve">  構成員及び従業員数</t>
    <rPh sb="5" eb="6">
      <t>オヨ</t>
    </rPh>
    <phoneticPr fontId="2"/>
  </si>
  <si>
    <t>（４）　シェアリングエコノミー推進事業を実施した場合</t>
    <rPh sb="15" eb="19">
      <t>スイシンジギョウ</t>
    </rPh>
    <rPh sb="20" eb="22">
      <t>ジッシ</t>
    </rPh>
    <rPh sb="24" eb="26">
      <t>バアイ</t>
    </rPh>
    <phoneticPr fontId="2"/>
  </si>
  <si>
    <t>　生産性向上促進事業</t>
    <rPh sb="1" eb="4">
      <t>セイサンセイ</t>
    </rPh>
    <rPh sb="4" eb="6">
      <t>コウジョウ</t>
    </rPh>
    <rPh sb="6" eb="8">
      <t>ソクシン</t>
    </rPh>
    <rPh sb="8" eb="10">
      <t>ジギョウ</t>
    </rPh>
    <phoneticPr fontId="2"/>
  </si>
  <si>
    <t>内における事業化等の状況について、大分県経営革新加速化支援事業費補助金交付要綱第１５条の規定</t>
    <phoneticPr fontId="2"/>
  </si>
  <si>
    <r>
      <t>機械装置等</t>
    </r>
    <r>
      <rPr>
        <sz val="12"/>
        <rFont val="ＭＳ Ｐゴシック"/>
        <family val="3"/>
        <charset val="128"/>
      </rPr>
      <t>借用費</t>
    </r>
    <rPh sb="0" eb="2">
      <t>キカイ</t>
    </rPh>
    <rPh sb="2" eb="4">
      <t>ソウチ</t>
    </rPh>
    <rPh sb="4" eb="5">
      <t>トウ</t>
    </rPh>
    <rPh sb="5" eb="8">
      <t>シャクヨウヒ</t>
    </rPh>
    <phoneticPr fontId="2"/>
  </si>
  <si>
    <r>
      <t>先進的機械装置等</t>
    </r>
    <r>
      <rPr>
        <sz val="12"/>
        <rFont val="ＭＳ Ｐゴシック"/>
        <family val="3"/>
        <charset val="128"/>
      </rPr>
      <t>借用費</t>
    </r>
    <rPh sb="0" eb="3">
      <t>センシンテキ</t>
    </rPh>
    <rPh sb="3" eb="5">
      <t>キカイ</t>
    </rPh>
    <rPh sb="5" eb="7">
      <t>ソウチ</t>
    </rPh>
    <rPh sb="7" eb="8">
      <t>トウ</t>
    </rPh>
    <rPh sb="8" eb="11">
      <t>シャクヨウヒ</t>
    </rPh>
    <phoneticPr fontId="2"/>
  </si>
  <si>
    <r>
      <t>機械装置等</t>
    </r>
    <r>
      <rPr>
        <sz val="12"/>
        <rFont val="ＭＳ Ｐゴシック"/>
        <family val="3"/>
        <charset val="128"/>
      </rPr>
      <t>改造等費</t>
    </r>
    <rPh sb="0" eb="2">
      <t>キカイ</t>
    </rPh>
    <rPh sb="2" eb="4">
      <t>ソウチ</t>
    </rPh>
    <rPh sb="4" eb="5">
      <t>トウ</t>
    </rPh>
    <rPh sb="5" eb="7">
      <t>カイゾウ</t>
    </rPh>
    <rPh sb="7" eb="8">
      <t>トウ</t>
    </rPh>
    <rPh sb="8" eb="9">
      <t>ヒ</t>
    </rPh>
    <phoneticPr fontId="2"/>
  </si>
  <si>
    <r>
      <t xml:space="preserve">ＩＴ機器等
</t>
    </r>
    <r>
      <rPr>
        <sz val="12"/>
        <rFont val="ＭＳ Ｐゴシック"/>
        <family val="3"/>
        <charset val="128"/>
      </rPr>
      <t>借用費</t>
    </r>
    <rPh sb="2" eb="4">
      <t>キキ</t>
    </rPh>
    <rPh sb="4" eb="5">
      <t>トウ</t>
    </rPh>
    <rPh sb="6" eb="9">
      <t>シャクヨウヒ</t>
    </rPh>
    <phoneticPr fontId="2"/>
  </si>
  <si>
    <t xml:space="preserve">１　決算総表（第８号様式の別紙１）
２　実施内容（第８号様式の別紙２）
３　収支精算書（第８号様式の別紙３）
４　収益納付に係る報告書（第８号様式の別紙４）
５　契約書又は見積書の写し
６　完成写真
７　検査調書の写し
８　領収書又は請求書の写し
９　財産管理台帳の写し
10 その他知事が必要と認める書類
</t>
    <rPh sb="7" eb="8">
      <t>ダイ</t>
    </rPh>
    <rPh sb="9" eb="10">
      <t>ゴウ</t>
    </rPh>
    <rPh sb="10" eb="12">
      <t>ヨウシキ</t>
    </rPh>
    <rPh sb="25" eb="26">
      <t>ダイ</t>
    </rPh>
    <rPh sb="27" eb="28">
      <t>ゴウ</t>
    </rPh>
    <rPh sb="28" eb="30">
      <t>ヨウシキ</t>
    </rPh>
    <rPh sb="31" eb="33">
      <t>ベッシ</t>
    </rPh>
    <rPh sb="44" eb="45">
      <t>ダイ</t>
    </rPh>
    <rPh sb="46" eb="47">
      <t>ゴウ</t>
    </rPh>
    <rPh sb="47" eb="49">
      <t>ヨウシキ</t>
    </rPh>
    <rPh sb="50" eb="52">
      <t>ベッシ</t>
    </rPh>
    <rPh sb="57" eb="59">
      <t>シュウエキ</t>
    </rPh>
    <rPh sb="59" eb="61">
      <t>ノウフ</t>
    </rPh>
    <rPh sb="62" eb="63">
      <t>カカ</t>
    </rPh>
    <rPh sb="64" eb="67">
      <t>ホウコクショ</t>
    </rPh>
    <rPh sb="126" eb="128">
      <t>ザイサン</t>
    </rPh>
    <rPh sb="128" eb="130">
      <t>カンリ</t>
    </rPh>
    <rPh sb="130" eb="132">
      <t>ダイチョウ</t>
    </rPh>
    <rPh sb="133" eb="134">
      <t>ウツ</t>
    </rPh>
    <phoneticPr fontId="2"/>
  </si>
  <si>
    <r>
      <t>機械装置
等</t>
    </r>
    <r>
      <rPr>
        <sz val="11"/>
        <rFont val="ＭＳ Ｐゴシック"/>
        <family val="3"/>
        <charset val="128"/>
      </rPr>
      <t>借用費</t>
    </r>
    <rPh sb="0" eb="2">
      <t>キカイ</t>
    </rPh>
    <rPh sb="2" eb="4">
      <t>ソウチ</t>
    </rPh>
    <rPh sb="5" eb="6">
      <t>トウ</t>
    </rPh>
    <rPh sb="6" eb="9">
      <t>シャクヨウヒ</t>
    </rPh>
    <phoneticPr fontId="2"/>
  </si>
  <si>
    <r>
      <t>先進的機械
装置等</t>
    </r>
    <r>
      <rPr>
        <sz val="8"/>
        <rFont val="ＭＳ Ｐゴシック"/>
        <family val="3"/>
        <charset val="128"/>
      </rPr>
      <t>借用費</t>
    </r>
    <rPh sb="0" eb="3">
      <t>センシンテキ</t>
    </rPh>
    <rPh sb="3" eb="5">
      <t>キカイ</t>
    </rPh>
    <rPh sb="6" eb="8">
      <t>ソウチ</t>
    </rPh>
    <rPh sb="8" eb="9">
      <t>トウ</t>
    </rPh>
    <rPh sb="9" eb="12">
      <t>シャクヨウヒ</t>
    </rPh>
    <phoneticPr fontId="2"/>
  </si>
  <si>
    <r>
      <t xml:space="preserve">機械装置等
</t>
    </r>
    <r>
      <rPr>
        <sz val="8"/>
        <rFont val="ＭＳ Ｐゴシック"/>
        <family val="3"/>
        <charset val="128"/>
      </rPr>
      <t>改造等費</t>
    </r>
    <rPh sb="0" eb="2">
      <t>キカイ</t>
    </rPh>
    <rPh sb="2" eb="4">
      <t>ソウチ</t>
    </rPh>
    <rPh sb="4" eb="5">
      <t>トウ</t>
    </rPh>
    <rPh sb="6" eb="8">
      <t>カイゾウ</t>
    </rPh>
    <rPh sb="8" eb="9">
      <t>トウ</t>
    </rPh>
    <rPh sb="9" eb="10">
      <t>ヒ</t>
    </rPh>
    <phoneticPr fontId="2"/>
  </si>
  <si>
    <r>
      <t xml:space="preserve">ＩＴ機器等
</t>
    </r>
    <r>
      <rPr>
        <sz val="9"/>
        <rFont val="ＭＳ Ｐゴシック"/>
        <family val="3"/>
        <charset val="128"/>
      </rPr>
      <t>借用費</t>
    </r>
    <rPh sb="2" eb="4">
      <t>キキ</t>
    </rPh>
    <rPh sb="4" eb="5">
      <t>トウ</t>
    </rPh>
    <rPh sb="6" eb="9">
      <t>シャクヨウヒ</t>
    </rPh>
    <phoneticPr fontId="2"/>
  </si>
  <si>
    <t>第８号様式の別紙４</t>
    <phoneticPr fontId="2"/>
  </si>
  <si>
    <t>※補助事業の経費が上限（３００万円）を超える場合は、補助対象経費にベタ打ち入力</t>
    <rPh sb="1" eb="3">
      <t>ホジョ</t>
    </rPh>
    <rPh sb="3" eb="5">
      <t>ジギョウ</t>
    </rPh>
    <rPh sb="6" eb="8">
      <t>ケイヒ</t>
    </rPh>
    <rPh sb="9" eb="11">
      <t>ジョウゲン</t>
    </rPh>
    <rPh sb="15" eb="17">
      <t>マンエン</t>
    </rPh>
    <rPh sb="19" eb="20">
      <t>コ</t>
    </rPh>
    <rPh sb="22" eb="24">
      <t>バアイ</t>
    </rPh>
    <rPh sb="26" eb="28">
      <t>ホジョ</t>
    </rPh>
    <rPh sb="28" eb="30">
      <t>タイショウ</t>
    </rPh>
    <rPh sb="30" eb="32">
      <t>ケイヒ</t>
    </rPh>
    <phoneticPr fontId="2"/>
  </si>
  <si>
    <r>
      <t xml:space="preserve">　　令和 </t>
    </r>
    <r>
      <rPr>
        <sz val="11"/>
        <color indexed="8"/>
        <rFont val="ＭＳ Ｐ明朝"/>
        <family val="1"/>
        <charset val="128"/>
      </rPr>
      <t>年 月  日付けで実績報告書の提出があった上記補助金に係る補助事業について、 大分県経営
 革新加速化支援事業費補助金交付要綱第１２条の規定により、補助金の額を下記のとおり確定したので通
 知します。
　　</t>
    </r>
    <r>
      <rPr>
        <strike/>
        <sz val="11"/>
        <color indexed="8"/>
        <rFont val="ＭＳ Ｐ明朝"/>
        <family val="1"/>
        <charset val="128"/>
      </rPr>
      <t>なお、補助金に係る消費税及び地方消費税に係る仕入控除額が確定した場合には、速やかに報告してく
 ださい。</t>
    </r>
    <r>
      <rPr>
        <sz val="11"/>
        <color indexed="8"/>
        <rFont val="ＭＳ Ｐ明朝"/>
        <family val="1"/>
        <charset val="128"/>
      </rPr>
      <t xml:space="preserve">
</t>
    </r>
    <rPh sb="2" eb="4">
      <t>レイワ</t>
    </rPh>
    <rPh sb="51" eb="53">
      <t>カクシン</t>
    </rPh>
    <rPh sb="53" eb="56">
      <t>カソクカ</t>
    </rPh>
    <rPh sb="56" eb="58">
      <t>シエン</t>
    </rPh>
    <rPh sb="58" eb="61">
      <t>ジギョウヒ</t>
    </rPh>
    <phoneticPr fontId="2"/>
  </si>
  <si>
    <t>　・具体的内容及び成果</t>
  </si>
  <si>
    <t>（公印省略）</t>
    <rPh sb="1" eb="3">
      <t>コウイン</t>
    </rPh>
    <rPh sb="3" eb="5">
      <t>ショウリャク</t>
    </rPh>
    <phoneticPr fontId="2"/>
  </si>
  <si>
    <t>ファンド組成委託費</t>
    <rPh sb="4" eb="6">
      <t>ソセイ</t>
    </rPh>
    <rPh sb="6" eb="8">
      <t>イタク</t>
    </rPh>
    <rPh sb="8" eb="9">
      <t>ヒ</t>
    </rPh>
    <phoneticPr fontId="2"/>
  </si>
  <si>
    <t>　・具体的内容及び成果</t>
    <rPh sb="9" eb="11">
      <t>セイカ</t>
    </rPh>
    <phoneticPr fontId="2"/>
  </si>
  <si>
    <t>に基づき、下記のとおり報告します。</t>
    <rPh sb="1" eb="2">
      <t>モト</t>
    </rPh>
    <rPh sb="5" eb="7">
      <t>カキ</t>
    </rPh>
    <rPh sb="11" eb="13">
      <t>ホウコク</t>
    </rPh>
    <phoneticPr fontId="2"/>
  </si>
  <si>
    <t>連絡担当者</t>
    <rPh sb="0" eb="5">
      <t>レンラクタントウシャ</t>
    </rPh>
    <phoneticPr fontId="2"/>
  </si>
  <si>
    <t>電話番号</t>
    <rPh sb="0" eb="4">
      <t>デンワバンゴウ</t>
    </rPh>
    <phoneticPr fontId="2"/>
  </si>
  <si>
    <t>連絡担当者</t>
    <rPh sb="0" eb="5">
      <t>レンラクタントウシャ</t>
    </rPh>
    <phoneticPr fontId="2"/>
  </si>
  <si>
    <t>電話番号</t>
    <rPh sb="0" eb="4">
      <t>デンワバンゴウ</t>
    </rPh>
    <phoneticPr fontId="2"/>
  </si>
  <si>
    <t>令和5年度大分県経営革新加速化支援事業費補助金額の確定通知書</t>
    <rPh sb="0" eb="2">
      <t>レイワ</t>
    </rPh>
    <rPh sb="3" eb="5">
      <t>ネンド</t>
    </rPh>
    <rPh sb="5" eb="8">
      <t>オオイタケン</t>
    </rPh>
    <rPh sb="17" eb="20">
      <t>ジギョウヒ</t>
    </rPh>
    <rPh sb="20" eb="23">
      <t>ホジョキン</t>
    </rPh>
    <rPh sb="23" eb="24">
      <t>ガク</t>
    </rPh>
    <rPh sb="25" eb="27">
      <t>カクテイ</t>
    </rPh>
    <rPh sb="27" eb="30">
      <t>ツウチショ</t>
    </rPh>
    <phoneticPr fontId="2"/>
  </si>
  <si>
    <t>経金第 号</t>
    <rPh sb="0" eb="2">
      <t>ケイキン</t>
    </rPh>
    <rPh sb="2" eb="3">
      <t>ダイ</t>
    </rPh>
    <rPh sb="4" eb="5">
      <t>ゴウ</t>
    </rPh>
    <phoneticPr fontId="2"/>
  </si>
  <si>
    <t>令和 年 月 日</t>
    <rPh sb="0" eb="2">
      <t>レイワ</t>
    </rPh>
    <rPh sb="3" eb="4">
      <t>ネン</t>
    </rPh>
    <rPh sb="5" eb="6">
      <t>ガツ</t>
    </rPh>
    <rPh sb="7" eb="8">
      <t>ニチ</t>
    </rPh>
    <phoneticPr fontId="2"/>
  </si>
  <si>
    <t>飲食店</t>
    <rPh sb="0" eb="3">
      <t>インショクテン</t>
    </rPh>
    <phoneticPr fontId="2"/>
  </si>
  <si>
    <t>※実績報告時の補助事業の実施内容については直接入力する。</t>
    <rPh sb="1" eb="3">
      <t>ジッセキ</t>
    </rPh>
    <rPh sb="3" eb="5">
      <t>ホウコク</t>
    </rPh>
    <rPh sb="5" eb="6">
      <t>ジ</t>
    </rPh>
    <rPh sb="7" eb="9">
      <t>ホジョ</t>
    </rPh>
    <rPh sb="9" eb="11">
      <t>ジギョウ</t>
    </rPh>
    <rPh sb="12" eb="14">
      <t>ジッシ</t>
    </rPh>
    <rPh sb="14" eb="16">
      <t>ナイヨウ</t>
    </rPh>
    <rPh sb="21" eb="23">
      <t>チョクセツ</t>
    </rPh>
    <rPh sb="23" eb="25">
      <t>ニュウリョク</t>
    </rPh>
    <phoneticPr fontId="2"/>
  </si>
  <si>
    <t>←日本産業分類に沿った業種を記載</t>
    <rPh sb="1" eb="3">
      <t>ニホン</t>
    </rPh>
    <rPh sb="3" eb="5">
      <t>サンギョウ</t>
    </rPh>
    <rPh sb="5" eb="7">
      <t>ブンルイ</t>
    </rPh>
    <rPh sb="8" eb="9">
      <t>ソ</t>
    </rPh>
    <rPh sb="11" eb="13">
      <t>ギョウシュ</t>
    </rPh>
    <rPh sb="14" eb="16">
      <t>キサイ</t>
    </rPh>
    <phoneticPr fontId="2"/>
  </si>
  <si>
    <t>めじろん　太郎</t>
    <rPh sb="5" eb="7">
      <t>タロウ</t>
    </rPh>
    <phoneticPr fontId="2"/>
  </si>
  <si>
    <t>097-506-3223</t>
    <phoneticPr fontId="2"/>
  </si>
  <si>
    <t>大分県知事  佐藤　樹一郎　　殿</t>
    <rPh sb="7" eb="9">
      <t>サトウ</t>
    </rPh>
    <rPh sb="10" eb="13">
      <t>キイチロウ</t>
    </rPh>
    <rPh sb="15" eb="16">
      <t>ドノ</t>
    </rPh>
    <phoneticPr fontId="2"/>
  </si>
  <si>
    <t>第１号様式の別紙１</t>
  </si>
  <si>
    <t>２．経費配分</t>
    <rPh sb="2" eb="4">
      <t>ケイヒ</t>
    </rPh>
    <rPh sb="4" eb="6">
      <t>ハイブン</t>
    </rPh>
    <phoneticPr fontId="41"/>
  </si>
  <si>
    <t>補助対象
経　　　費</t>
    <rPh sb="0" eb="2">
      <t>ホジョ</t>
    </rPh>
    <rPh sb="2" eb="4">
      <t>タイショウ</t>
    </rPh>
    <rPh sb="5" eb="6">
      <t>キョウ</t>
    </rPh>
    <rPh sb="9" eb="10">
      <t>ヒ</t>
    </rPh>
    <phoneticPr fontId="2"/>
  </si>
  <si>
    <t>補助金交付
申　 請 　額</t>
    <rPh sb="0" eb="3">
      <t>ホジョキン</t>
    </rPh>
    <rPh sb="3" eb="5">
      <t>コウフ</t>
    </rPh>
    <rPh sb="6" eb="7">
      <t>サル</t>
    </rPh>
    <rPh sb="9" eb="10">
      <t>ショウ</t>
    </rPh>
    <rPh sb="12" eb="13">
      <t>ガク</t>
    </rPh>
    <phoneticPr fontId="2"/>
  </si>
  <si>
    <t>ファンド
組成委託費</t>
    <rPh sb="5" eb="7">
      <t>ソセイ</t>
    </rPh>
    <rPh sb="7" eb="10">
      <t>イタクヒ</t>
    </rPh>
    <phoneticPr fontId="41"/>
  </si>
  <si>
    <t>機械装置等購入費</t>
    <rPh sb="0" eb="2">
      <t>キカイ</t>
    </rPh>
    <rPh sb="2" eb="4">
      <t>ソウチ</t>
    </rPh>
    <rPh sb="4" eb="5">
      <t>トウ</t>
    </rPh>
    <rPh sb="5" eb="8">
      <t>コウニュウヒ</t>
    </rPh>
    <phoneticPr fontId="41"/>
  </si>
  <si>
    <t>機械装置等借用費</t>
    <rPh sb="0" eb="2">
      <t>キカイ</t>
    </rPh>
    <rPh sb="2" eb="4">
      <t>ソウチ</t>
    </rPh>
    <rPh sb="4" eb="5">
      <t>トウ</t>
    </rPh>
    <rPh sb="5" eb="7">
      <t>シャクヨウ</t>
    </rPh>
    <rPh sb="7" eb="8">
      <t>ヒ</t>
    </rPh>
    <phoneticPr fontId="41"/>
  </si>
  <si>
    <t>先進的機械
装置等借用費</t>
    <rPh sb="0" eb="3">
      <t>センシンテキ</t>
    </rPh>
    <rPh sb="3" eb="5">
      <t>キカイ</t>
    </rPh>
    <rPh sb="6" eb="8">
      <t>ソウチ</t>
    </rPh>
    <rPh sb="8" eb="9">
      <t>トウ</t>
    </rPh>
    <rPh sb="9" eb="11">
      <t>シャクヨウ</t>
    </rPh>
    <rPh sb="11" eb="12">
      <t>ヒ</t>
    </rPh>
    <phoneticPr fontId="2"/>
  </si>
  <si>
    <t>機械装置等
改造等費</t>
    <rPh sb="0" eb="2">
      <t>キカイ</t>
    </rPh>
    <rPh sb="2" eb="4">
      <t>ソウチ</t>
    </rPh>
    <rPh sb="4" eb="5">
      <t>トウ</t>
    </rPh>
    <rPh sb="6" eb="8">
      <t>カイゾウ</t>
    </rPh>
    <rPh sb="8" eb="9">
      <t>トウ</t>
    </rPh>
    <rPh sb="9" eb="10">
      <t>ヒ</t>
    </rPh>
    <phoneticPr fontId="2"/>
  </si>
  <si>
    <t>ＩＴ機器等
借用費</t>
    <rPh sb="2" eb="4">
      <t>キキ</t>
    </rPh>
    <rPh sb="4" eb="5">
      <t>トウ</t>
    </rPh>
    <rPh sb="6" eb="8">
      <t>シャクヨウ</t>
    </rPh>
    <rPh sb="8" eb="9">
      <t>ヒ</t>
    </rPh>
    <phoneticPr fontId="2"/>
  </si>
  <si>
    <t>第1号様式別紙の２</t>
    <rPh sb="0" eb="1">
      <t>ダイ</t>
    </rPh>
    <rPh sb="2" eb="3">
      <t>ゴウ</t>
    </rPh>
    <rPh sb="3" eb="5">
      <t>ヨウシキ</t>
    </rPh>
    <rPh sb="5" eb="7">
      <t>ベッシ</t>
    </rPh>
    <phoneticPr fontId="2"/>
  </si>
  <si>
    <t>第１号様式の別紙３</t>
  </si>
  <si>
    <t>私は、下記の事項について誓約します。</t>
  </si>
  <si>
    <t>なお、県が必要な場合には、大分県警察本部に照会することについて承諾します。　</t>
  </si>
  <si>
    <t>また、照会で確認された情報は、今後、私が、大分県と行う他の契約における確認に利用することに同意します。</t>
  </si>
  <si>
    <t>記</t>
  </si>
  <si>
    <t>１　自己又は自己の役員等は、次の各号のいずれにも該当しません。</t>
  </si>
  <si>
    <t>（１） 暴力団（暴力団員による不当な行為の防止等に関する法律（平成３年法律第７７号）第２条第２号に規定する暴力団をいう。以下同じ。）</t>
  </si>
  <si>
    <t>（２） 暴力団員（同法第２条第６号に規定する暴力団員をいう。以下同じ。）</t>
  </si>
  <si>
    <t>（３） 暴力団員が役員となっている事業者</t>
  </si>
  <si>
    <t>（４） 暴力団員であることを知りながら、その者を雇用・使用している者</t>
  </si>
  <si>
    <t>（５） 暴力団員であることを知りながら、その者と下請契約又は資材、原材料の購入契約等を締結している者</t>
  </si>
  <si>
    <t>（６） 暴力団又は暴力団員に経済上の利益又は便宜を供与している者</t>
  </si>
  <si>
    <t>（７） 暴力団又は暴力団員と社会通念上ふさわしくない交際を有するなど社会的に非難される関係を有している者</t>
  </si>
  <si>
    <t>（８）暴力団又は暴力団員であることを知りながらこれらを利用している者</t>
  </si>
  <si>
    <t>２　１の（１）から（８）までに掲げる者が、その経営に実質的に関与している法人その他の団体又は個人ではありません。</t>
  </si>
  <si>
    <t>大分県知事　　殿</t>
  </si>
  <si>
    <t>　　　　　　　　</t>
  </si>
  <si>
    <t xml:space="preserve">                 　　　         〔法人、団体にあっては事務所所在地〕</t>
  </si>
  <si>
    <t>生年月日</t>
    <phoneticPr fontId="42"/>
  </si>
  <si>
    <t>※  県では、大分県暴力団排除条例に基づき、行政事務全般から暴力団を排除するため、申請者に暴力団等でない旨の誓約をお願いしています。</t>
  </si>
  <si>
    <t>男</t>
    <rPh sb="0" eb="1">
      <t>オトコ</t>
    </rPh>
    <phoneticPr fontId="2"/>
  </si>
  <si>
    <t>第１号様式</t>
  </si>
  <si>
    <t>　大分県商工観光労働部経営創造・金融課長　　殿</t>
  </si>
  <si>
    <t>上記について、別添のとおり補助事業計画書を提出します。</t>
  </si>
  <si>
    <t>　　記</t>
  </si>
  <si>
    <t>１．補助事業の内容及び補助事業に要する経費の配分</t>
  </si>
  <si>
    <t xml:space="preserve">    別紙の補助事業計画書のとおり</t>
  </si>
  <si>
    <t>２．補助事業に要する経費及び補助金交付申請予定額</t>
  </si>
  <si>
    <t>　　別紙の補助事業計画書のとおり</t>
  </si>
  <si>
    <t>　（注）補助事業に要する経費には消費税分は含めないこと。</t>
  </si>
  <si>
    <t>会　社　名</t>
    <phoneticPr fontId="2"/>
  </si>
  <si>
    <t>職氏名</t>
    <rPh sb="0" eb="1">
      <t>ショク</t>
    </rPh>
    <rPh sb="1" eb="3">
      <t>シメイ</t>
    </rPh>
    <phoneticPr fontId="2"/>
  </si>
  <si>
    <t>支店名</t>
    <rPh sb="0" eb="3">
      <t>シテンメイ</t>
    </rPh>
    <phoneticPr fontId="2"/>
  </si>
  <si>
    <t>応募申請日</t>
    <rPh sb="0" eb="2">
      <t>オウボ</t>
    </rPh>
    <rPh sb="2" eb="4">
      <t>シンセイ</t>
    </rPh>
    <rPh sb="4" eb="5">
      <t>ビ</t>
    </rPh>
    <phoneticPr fontId="2"/>
  </si>
  <si>
    <t>○○○○/○○/○○のように記載</t>
    <rPh sb="14" eb="16">
      <t>キサイ</t>
    </rPh>
    <phoneticPr fontId="2"/>
  </si>
  <si>
    <t>-</t>
    <phoneticPr fontId="2"/>
  </si>
  <si>
    <t>代表者役職</t>
    <rPh sb="0" eb="3">
      <t>ダイヒョウシャ</t>
    </rPh>
    <rPh sb="3" eb="5">
      <t>ヤクショク</t>
    </rPh>
    <phoneticPr fontId="2"/>
  </si>
  <si>
    <t>1.基本情報</t>
    <rPh sb="2" eb="4">
      <t>キホン</t>
    </rPh>
    <rPh sb="4" eb="6">
      <t>ジョウホウ</t>
    </rPh>
    <phoneticPr fontId="2"/>
  </si>
  <si>
    <t>費用（税抜）</t>
    <rPh sb="0" eb="2">
      <t>ヒヨウ</t>
    </rPh>
    <rPh sb="3" eb="5">
      <t>ゼイヌ</t>
    </rPh>
    <phoneticPr fontId="2"/>
  </si>
  <si>
    <t>補助金額</t>
    <rPh sb="0" eb="3">
      <t>ホジョキン</t>
    </rPh>
    <rPh sb="3" eb="4">
      <t>ガク</t>
    </rPh>
    <phoneticPr fontId="2"/>
  </si>
  <si>
    <t>先進的機械装置活用事業</t>
    <rPh sb="0" eb="2">
      <t>センシン</t>
    </rPh>
    <rPh sb="2" eb="3">
      <t>マト</t>
    </rPh>
    <rPh sb="3" eb="4">
      <t>キ</t>
    </rPh>
    <rPh sb="4" eb="5">
      <t>カイ</t>
    </rPh>
    <rPh sb="5" eb="6">
      <t>ヨソオ</t>
    </rPh>
    <rPh sb="6" eb="7">
      <t>チ</t>
    </rPh>
    <rPh sb="7" eb="8">
      <t>イキル</t>
    </rPh>
    <rPh sb="8" eb="9">
      <t>ヨウ</t>
    </rPh>
    <rPh sb="10" eb="11">
      <t>ギョウ</t>
    </rPh>
    <phoneticPr fontId="2"/>
  </si>
  <si>
    <t>生産性向上促進事業</t>
    <rPh sb="0" eb="2">
      <t>セイサン</t>
    </rPh>
    <rPh sb="2" eb="3">
      <t>セイ</t>
    </rPh>
    <rPh sb="4" eb="5">
      <t>ジョウ</t>
    </rPh>
    <rPh sb="5" eb="6">
      <t>ソク</t>
    </rPh>
    <rPh sb="6" eb="7">
      <t>ススム</t>
    </rPh>
    <rPh sb="7" eb="8">
      <t>コト</t>
    </rPh>
    <rPh sb="8" eb="9">
      <t>ギョウ</t>
    </rPh>
    <phoneticPr fontId="2"/>
  </si>
  <si>
    <t>企業戦略再構築事業</t>
    <rPh sb="0" eb="2">
      <t>キギョウ</t>
    </rPh>
    <rPh sb="2" eb="4">
      <t>センリャク</t>
    </rPh>
    <rPh sb="4" eb="6">
      <t>サイコウ</t>
    </rPh>
    <rPh sb="6" eb="7">
      <t>ツ</t>
    </rPh>
    <rPh sb="7" eb="8">
      <t>ジ</t>
    </rPh>
    <rPh sb="8" eb="9">
      <t>ギョウ</t>
    </rPh>
    <phoneticPr fontId="2"/>
  </si>
  <si>
    <t>テレワーク推進事業</t>
    <rPh sb="5" eb="6">
      <t>オス</t>
    </rPh>
    <rPh sb="6" eb="7">
      <t>ススム</t>
    </rPh>
    <rPh sb="7" eb="8">
      <t>コト</t>
    </rPh>
    <rPh sb="8" eb="9">
      <t>ギョウ</t>
    </rPh>
    <phoneticPr fontId="2"/>
  </si>
  <si>
    <t>商品等改良事業</t>
    <rPh sb="0" eb="2">
      <t>ショウヒン</t>
    </rPh>
    <rPh sb="2" eb="3">
      <t>トウ</t>
    </rPh>
    <rPh sb="3" eb="5">
      <t>カイリョウ</t>
    </rPh>
    <rPh sb="5" eb="6">
      <t>ゴト</t>
    </rPh>
    <rPh sb="6" eb="7">
      <t>ギョウ</t>
    </rPh>
    <phoneticPr fontId="2"/>
  </si>
  <si>
    <t>生産性向上事業</t>
    <rPh sb="0" eb="2">
      <t>セイサン</t>
    </rPh>
    <rPh sb="2" eb="3">
      <t>セイ</t>
    </rPh>
    <rPh sb="3" eb="5">
      <t>コウジョウ</t>
    </rPh>
    <rPh sb="5" eb="7">
      <t>ジギョウ</t>
    </rPh>
    <phoneticPr fontId="2"/>
  </si>
  <si>
    <t>シェアリングエコノミー促進事業</t>
    <rPh sb="11" eb="13">
      <t>ソクシン</t>
    </rPh>
    <rPh sb="13" eb="15">
      <t>ジギョウ</t>
    </rPh>
    <phoneticPr fontId="2"/>
  </si>
  <si>
    <t>委託費がある場合委託先を記載</t>
    <rPh sb="0" eb="3">
      <t>イタクヒ</t>
    </rPh>
    <rPh sb="6" eb="8">
      <t>バアイ</t>
    </rPh>
    <rPh sb="8" eb="11">
      <t>イタクサキ</t>
    </rPh>
    <rPh sb="12" eb="14">
      <t>キサイ</t>
    </rPh>
    <phoneticPr fontId="2"/>
  </si>
  <si>
    <t>代表者性別</t>
    <rPh sb="0" eb="3">
      <t>ダイヒョウシャ</t>
    </rPh>
    <rPh sb="3" eb="5">
      <t>セイベツ</t>
    </rPh>
    <phoneticPr fontId="2"/>
  </si>
  <si>
    <t>女</t>
    <rPh sb="0" eb="1">
      <t>オンナ</t>
    </rPh>
    <phoneticPr fontId="2"/>
  </si>
  <si>
    <t>企業名（かな）</t>
    <rPh sb="0" eb="3">
      <t>キギョウメイ</t>
    </rPh>
    <phoneticPr fontId="2"/>
  </si>
  <si>
    <t>代表者役職（かな）</t>
    <rPh sb="0" eb="3">
      <t>ダイヒョウシャ</t>
    </rPh>
    <rPh sb="3" eb="5">
      <t>ヤクショク</t>
    </rPh>
    <phoneticPr fontId="2"/>
  </si>
  <si>
    <t>代表者名（かな）</t>
    <rPh sb="0" eb="3">
      <t>ダイヒョウシャ</t>
    </rPh>
    <rPh sb="3" eb="4">
      <t>メイ</t>
    </rPh>
    <phoneticPr fontId="2"/>
  </si>
  <si>
    <t>←登記簿謄本住所のとおり記載。個人事業主は主たる営業所</t>
    <rPh sb="1" eb="4">
      <t>トウキボ</t>
    </rPh>
    <rPh sb="4" eb="6">
      <t>トウホン</t>
    </rPh>
    <rPh sb="6" eb="8">
      <t>ジュウショ</t>
    </rPh>
    <rPh sb="12" eb="14">
      <t>キサイ</t>
    </rPh>
    <rPh sb="15" eb="20">
      <t>コジンジギョウヌシ</t>
    </rPh>
    <rPh sb="21" eb="22">
      <t>シュ</t>
    </rPh>
    <rPh sb="24" eb="26">
      <t>エイギョウ</t>
    </rPh>
    <rPh sb="26" eb="27">
      <t>ショ</t>
    </rPh>
    <phoneticPr fontId="2"/>
  </si>
  <si>
    <t>代表者生年月日</t>
    <rPh sb="0" eb="3">
      <t>ダイヒョウシャ</t>
    </rPh>
    <rPh sb="3" eb="5">
      <t>セイネン</t>
    </rPh>
    <rPh sb="5" eb="7">
      <t>ガッピ</t>
    </rPh>
    <phoneticPr fontId="2"/>
  </si>
  <si>
    <t>　　　　　　　　　　　　　         住　　所</t>
    <phoneticPr fontId="2"/>
  </si>
  <si>
    <t>　　                             　　氏    名          　　                       　         　</t>
    <phoneticPr fontId="2"/>
  </si>
  <si>
    <t>　　　  　 　　　　                （ふりがな）</t>
    <phoneticPr fontId="2"/>
  </si>
  <si>
    <t>第１号様式（第４条関係）</t>
  </si>
  <si>
    <t>１　補助事業の内容並びに補助事業に要する経費の総額及び配分等</t>
  </si>
  <si>
    <t>　（注）交付申請書に次の算式を明記すること。</t>
  </si>
  <si>
    <t>令和６年度大分県経営革新加速化支援事業費補助金交付申請書</t>
    <rPh sb="0" eb="2">
      <t>レイワ</t>
    </rPh>
    <phoneticPr fontId="2"/>
  </si>
  <si>
    <t>　大分県知事　佐藤　樹一郎　殿</t>
    <rPh sb="7" eb="9">
      <t>サトウ</t>
    </rPh>
    <rPh sb="10" eb="13">
      <t>キイチロウ</t>
    </rPh>
    <phoneticPr fontId="2"/>
  </si>
  <si>
    <t>（１）補助事業計画書のとおり（第１号様式の別紙１）</t>
    <phoneticPr fontId="2"/>
  </si>
  <si>
    <t>（２）収支予算書（第１号様式の別紙２）</t>
    <phoneticPr fontId="2"/>
  </si>
  <si>
    <t>（３）誓約書（第１号様式の別紙３）</t>
    <phoneticPr fontId="2"/>
  </si>
  <si>
    <t>（４）経営革新加速化支援事業費補助金に係る事業支援計画書（第１号様式の別紙４）</t>
    <phoneticPr fontId="2"/>
  </si>
  <si>
    <t>（５）その他知事が必要と認める書類</t>
    <phoneticPr fontId="2"/>
  </si>
  <si>
    <t>２　補助金交付申請額</t>
    <phoneticPr fontId="2"/>
  </si>
  <si>
    <t>（注）委託する場合には、備考欄に委託先名を記入すること。
　なお、上記１、２の他、以下について提出すること。
① 事業内容について、必要に応じ参考資料を添付すること。
② 補助事業に要する経費の積算明細を添付すること。
③ 実施主体が任意グループの場合、下記事項を別紙にて添付すること。
  ・任意グループ規約（共同で経営革新計画の承認を受けた場合の計画実施に関する規約）   
　・組織図
  ・代表者選任方法及び意思決定方法
  ・補助事業実施等に対する責任の所在（正副各１人記載のこと。）
  ・参加企業概要（参加企業ごとの所在地、代表者、資本総額、従業員数、主たる生産品　目・生産額、本事業における役割分担、現有施設(土地・建物等主要設備等)、企業略歴に係る資料）</t>
    <rPh sb="305" eb="307">
      <t>ブンタン</t>
    </rPh>
    <phoneticPr fontId="41"/>
  </si>
  <si>
    <t>　　上記補助金の交付について、大分県経営革新加速化支援事業費補助金交付要綱第４条の
　規定により、関係書類を添えて下記のとおり申請します。</t>
    <phoneticPr fontId="2"/>
  </si>
  <si>
    <t>企業名（カナ）</t>
    <rPh sb="0" eb="3">
      <t>キギョウメイ</t>
    </rPh>
    <phoneticPr fontId="2"/>
  </si>
  <si>
    <t>代表者役職（カナ）</t>
    <rPh sb="0" eb="3">
      <t>ダイヒョウシャ</t>
    </rPh>
    <rPh sb="3" eb="5">
      <t>ヤクショク</t>
    </rPh>
    <phoneticPr fontId="2"/>
  </si>
  <si>
    <t>代表者名（カナ）</t>
    <rPh sb="0" eb="3">
      <t>ダイヒョウシャ</t>
    </rPh>
    <rPh sb="3" eb="4">
      <t>メイ</t>
    </rPh>
    <phoneticPr fontId="2"/>
  </si>
  <si>
    <t>※白色セルのみ記載をお願いします。</t>
    <rPh sb="1" eb="3">
      <t>シロイロ</t>
    </rPh>
    <rPh sb="7" eb="9">
      <t>キサイ</t>
    </rPh>
    <rPh sb="11" eb="12">
      <t>ネガ</t>
    </rPh>
    <phoneticPr fontId="2"/>
  </si>
  <si>
    <t>金融機関名</t>
    <rPh sb="0" eb="2">
      <t>キンユウ</t>
    </rPh>
    <rPh sb="2" eb="5">
      <t>キカンメイ</t>
    </rPh>
    <phoneticPr fontId="2"/>
  </si>
  <si>
    <t>預金種別</t>
    <rPh sb="0" eb="2">
      <t>ヨキン</t>
    </rPh>
    <rPh sb="2" eb="4">
      <t>シュベツ</t>
    </rPh>
    <phoneticPr fontId="2"/>
  </si>
  <si>
    <t>口座名義人（カナ）</t>
    <rPh sb="0" eb="2">
      <t>コウザ</t>
    </rPh>
    <rPh sb="2" eb="5">
      <t>メイギニン</t>
    </rPh>
    <phoneticPr fontId="2"/>
  </si>
  <si>
    <t>口座名義人</t>
    <rPh sb="0" eb="2">
      <t>コウザ</t>
    </rPh>
    <rPh sb="2" eb="5">
      <t>メイギニン</t>
    </rPh>
    <phoneticPr fontId="2"/>
  </si>
  <si>
    <t>※通帳と必ず一致させること！！！！</t>
    <rPh sb="1" eb="3">
      <t>ツウチョウ</t>
    </rPh>
    <rPh sb="4" eb="5">
      <t>カナラ</t>
    </rPh>
    <rPh sb="6" eb="8">
      <t>イッチ</t>
    </rPh>
    <phoneticPr fontId="2"/>
  </si>
  <si>
    <t>大分県経営革新加速化支援事業費補助金交付申請予定企業の代表者　殿</t>
  </si>
  <si>
    <t>に係る振込口座の指定について</t>
    <phoneticPr fontId="42"/>
  </si>
  <si>
    <r>
      <t>　下記項目をご記入の上、ご提出ください。また、</t>
    </r>
    <r>
      <rPr>
        <b/>
        <sz val="12"/>
        <color rgb="FFFF0000"/>
        <rFont val="ＭＳ ゴシック"/>
        <family val="3"/>
        <charset val="128"/>
      </rPr>
      <t>通帳の写し（金融機関名、支店名、預金種別、口座番号、口座名義人の漢字表記の部分及びカナ表記の部分が確認できる箇所</t>
    </r>
    <r>
      <rPr>
        <sz val="12"/>
        <color rgb="FFFF0000"/>
        <rFont val="ＭＳ ゴシック"/>
        <family val="3"/>
        <charset val="128"/>
      </rPr>
      <t>）を併せて添付</t>
    </r>
    <r>
      <rPr>
        <sz val="12"/>
        <rFont val="ＭＳ ゴシック"/>
        <family val="3"/>
        <charset val="128"/>
      </rPr>
      <t>してください。
　なお、手書きの指定書の提出は不可です。必ず、電子媒体（Ｗｏｒｄのファイル）で作成してください。（押印不要）
　補助金の支給は事業が終了し、証拠書類等の検査後の精算払となります。</t>
    </r>
    <phoneticPr fontId="42"/>
  </si>
  <si>
    <r>
      <t>（ＴＥＬ）０９７－５０６－３２２３</t>
    </r>
    <r>
      <rPr>
        <b/>
        <sz val="12"/>
        <color rgb="FF000000"/>
        <rFont val="ＭＳ ゴシック"/>
        <family val="3"/>
        <charset val="128"/>
      </rPr>
      <t xml:space="preserve"> </t>
    </r>
  </si>
  <si>
    <t>振込口座指定書（重要）</t>
  </si>
  <si>
    <t>郵便番号</t>
    <phoneticPr fontId="42"/>
  </si>
  <si>
    <t>住所</t>
    <phoneticPr fontId="42"/>
  </si>
  <si>
    <t>（フリガナ）</t>
    <phoneticPr fontId="42"/>
  </si>
  <si>
    <t>会社名</t>
    <phoneticPr fontId="42"/>
  </si>
  <si>
    <t>代表者名</t>
    <phoneticPr fontId="42"/>
  </si>
  <si>
    <t>※フリガナの記入がないものはすべて無効ですので注意してください。</t>
  </si>
  <si>
    <t>＜振込口座＞</t>
  </si>
  <si>
    <t>金融機関名</t>
    <phoneticPr fontId="42"/>
  </si>
  <si>
    <t>支店名</t>
    <phoneticPr fontId="42"/>
  </si>
  <si>
    <t>預金種別</t>
    <phoneticPr fontId="42"/>
  </si>
  <si>
    <t>口座番号</t>
    <phoneticPr fontId="42"/>
  </si>
  <si>
    <t>口座名義人</t>
    <rPh sb="0" eb="2">
      <t>コウザ</t>
    </rPh>
    <rPh sb="2" eb="5">
      <t>メイギニン</t>
    </rPh>
    <phoneticPr fontId="42"/>
  </si>
  <si>
    <t>※口座名義人はかならず、通帳の表記と一致させること。一致しない場合は補助金の支払いができないので十分注意すること。</t>
  </si>
  <si>
    <t>※口座名義人にフリガナがない場合は無効ですので注意してください。</t>
  </si>
  <si>
    <t>大分県商工観光労働部経営創造・金融課経営革新班　担当者あて</t>
    <rPh sb="24" eb="27">
      <t>タントウシャ</t>
    </rPh>
    <phoneticPr fontId="2"/>
  </si>
  <si>
    <t>○○○○/○○/○○のように記載、空欄可</t>
    <rPh sb="14" eb="16">
      <t>キサイ</t>
    </rPh>
    <rPh sb="17" eb="19">
      <t>クウラン</t>
    </rPh>
    <rPh sb="19" eb="20">
      <t>カ</t>
    </rPh>
    <phoneticPr fontId="2"/>
  </si>
  <si>
    <t>生産性向上事業</t>
    <phoneticPr fontId="2"/>
  </si>
  <si>
    <r>
      <rPr>
        <b/>
        <sz val="12"/>
        <color indexed="10"/>
        <rFont val="ＭＳ Ｐゴシック"/>
        <family val="3"/>
        <charset val="128"/>
      </rPr>
      <t xml:space="preserve">変更後
</t>
    </r>
    <r>
      <rPr>
        <sz val="12"/>
        <rFont val="ＭＳ Ｐゴシック"/>
        <family val="3"/>
        <charset val="128"/>
      </rPr>
      <t>補助金額</t>
    </r>
    <rPh sb="0" eb="3">
      <t>ヘンコウゴ</t>
    </rPh>
    <rPh sb="4" eb="7">
      <t>ホジョキン</t>
    </rPh>
    <rPh sb="7" eb="8">
      <t>ガク</t>
    </rPh>
    <phoneticPr fontId="2"/>
  </si>
  <si>
    <r>
      <rPr>
        <b/>
        <sz val="12"/>
        <color indexed="10"/>
        <rFont val="ＭＳ Ｐゴシック"/>
        <family val="3"/>
        <charset val="128"/>
      </rPr>
      <t>変更前</t>
    </r>
    <r>
      <rPr>
        <sz val="12"/>
        <rFont val="ＭＳ Ｐゴシック"/>
        <family val="3"/>
        <charset val="128"/>
      </rPr>
      <t xml:space="preserve">
補助金額</t>
    </r>
    <rPh sb="0" eb="3">
      <t>ヘンコウマエ</t>
    </rPh>
    <rPh sb="4" eb="7">
      <t>ホジョキン</t>
    </rPh>
    <rPh sb="7" eb="8">
      <t>ガク</t>
    </rPh>
    <phoneticPr fontId="2"/>
  </si>
  <si>
    <r>
      <rPr>
        <b/>
        <sz val="12"/>
        <color indexed="10"/>
        <rFont val="ＭＳ Ｐゴシック"/>
        <family val="3"/>
        <charset val="128"/>
      </rPr>
      <t xml:space="preserve">変更前
</t>
    </r>
    <r>
      <rPr>
        <sz val="12"/>
        <rFont val="ＭＳ Ｐゴシック"/>
        <family val="3"/>
        <charset val="128"/>
      </rPr>
      <t>経費（税抜）</t>
    </r>
    <rPh sb="0" eb="2">
      <t>ヘンコウ</t>
    </rPh>
    <rPh sb="2" eb="3">
      <t>マエ</t>
    </rPh>
    <rPh sb="4" eb="6">
      <t>ケイヒ</t>
    </rPh>
    <rPh sb="7" eb="9">
      <t>ゼイヌ</t>
    </rPh>
    <phoneticPr fontId="2"/>
  </si>
  <si>
    <r>
      <rPr>
        <b/>
        <sz val="12"/>
        <color indexed="10"/>
        <rFont val="ＭＳ Ｐゴシック"/>
        <family val="3"/>
        <charset val="128"/>
      </rPr>
      <t xml:space="preserve">変更後
</t>
    </r>
    <r>
      <rPr>
        <sz val="12"/>
        <rFont val="ＭＳ Ｐゴシック"/>
        <family val="3"/>
        <charset val="128"/>
      </rPr>
      <t>経費（税抜）</t>
    </r>
    <rPh sb="0" eb="3">
      <t>ヘンコウゴ</t>
    </rPh>
    <rPh sb="4" eb="6">
      <t>ケイヒ</t>
    </rPh>
    <rPh sb="7" eb="9">
      <t>ゼイヌ</t>
    </rPh>
    <phoneticPr fontId="2"/>
  </si>
  <si>
    <t>補助率
（小規模確認用）</t>
    <rPh sb="0" eb="3">
      <t>ホジョリツ</t>
    </rPh>
    <rPh sb="5" eb="8">
      <t>ショウキボ</t>
    </rPh>
    <rPh sb="8" eb="11">
      <t>カクニンヨウ</t>
    </rPh>
    <phoneticPr fontId="2"/>
  </si>
  <si>
    <t>補助率
（一般確認用）</t>
    <rPh sb="0" eb="3">
      <t>ホジョリツ</t>
    </rPh>
    <rPh sb="5" eb="7">
      <t>イッパン</t>
    </rPh>
    <rPh sb="7" eb="10">
      <t>カクニンヨウ</t>
    </rPh>
    <phoneticPr fontId="2"/>
  </si>
  <si>
    <t>補助金額（機械導入費確認用）</t>
    <rPh sb="0" eb="3">
      <t>ホジョキン</t>
    </rPh>
    <rPh sb="3" eb="4">
      <t>ガク</t>
    </rPh>
    <rPh sb="5" eb="7">
      <t>キカイ</t>
    </rPh>
    <rPh sb="7" eb="9">
      <t>ドウニュウ</t>
    </rPh>
    <rPh sb="9" eb="10">
      <t>ヒ</t>
    </rPh>
    <rPh sb="10" eb="13">
      <t>カクニンヨウ</t>
    </rPh>
    <phoneticPr fontId="2"/>
  </si>
  <si>
    <t>事務局確認用</t>
    <rPh sb="0" eb="3">
      <t>ジムキョク</t>
    </rPh>
    <rPh sb="3" eb="6">
      <t>カクニンヨウ</t>
    </rPh>
    <phoneticPr fontId="2"/>
  </si>
  <si>
    <t>第２号様式（第５条関係）</t>
    <rPh sb="6" eb="7">
      <t>ダイ</t>
    </rPh>
    <rPh sb="8" eb="9">
      <t>ジョウ</t>
    </rPh>
    <rPh sb="9" eb="11">
      <t>カンケイ</t>
    </rPh>
    <phoneticPr fontId="2"/>
  </si>
  <si>
    <t>会　社　名</t>
    <rPh sb="0" eb="1">
      <t>カイ</t>
    </rPh>
    <rPh sb="2" eb="3">
      <t>シャ</t>
    </rPh>
    <rPh sb="4" eb="5">
      <t>メイ</t>
    </rPh>
    <phoneticPr fontId="2"/>
  </si>
  <si>
    <t>職　氏　名</t>
    <rPh sb="0" eb="1">
      <t>ショク</t>
    </rPh>
    <phoneticPr fontId="2"/>
  </si>
  <si>
    <t>連絡担当者</t>
    <rPh sb="0" eb="2">
      <t>レンラク</t>
    </rPh>
    <rPh sb="2" eb="5">
      <t>タントウシャ</t>
    </rPh>
    <phoneticPr fontId="2"/>
  </si>
  <si>
    <t>変更の理由</t>
    <phoneticPr fontId="2"/>
  </si>
  <si>
    <t>変更の内容</t>
    <phoneticPr fontId="2"/>
  </si>
  <si>
    <t>補助事業に要する経費及び補助金交付申請額</t>
    <phoneticPr fontId="2"/>
  </si>
  <si>
    <t>（</t>
    <phoneticPr fontId="2"/>
  </si>
  <si>
    <t>）</t>
    <phoneticPr fontId="2"/>
  </si>
  <si>
    <t xml:space="preserve">(1)補助事業に要する経費 </t>
    <phoneticPr fontId="2"/>
  </si>
  <si>
    <t>(2)補助金交付申請額</t>
    <phoneticPr fontId="2"/>
  </si>
  <si>
    <t>（備考）
　　</t>
    <rPh sb="1" eb="3">
      <t>ビコウ</t>
    </rPh>
    <phoneticPr fontId="2"/>
  </si>
  <si>
    <t>　変更前と変更後が比較対照できるよう、変更部分を二段書きにし、変更前をかっこ書きで上段に記載すること。</t>
    <rPh sb="1" eb="4">
      <t>ヘンコウマエ</t>
    </rPh>
    <rPh sb="5" eb="8">
      <t>ヘンコウゴ</t>
    </rPh>
    <rPh sb="9" eb="11">
      <t>ヒカク</t>
    </rPh>
    <rPh sb="11" eb="13">
      <t>タイショウ</t>
    </rPh>
    <rPh sb="19" eb="21">
      <t>ヘンコウ</t>
    </rPh>
    <rPh sb="21" eb="23">
      <t>ブブン</t>
    </rPh>
    <rPh sb="24" eb="26">
      <t>ニダン</t>
    </rPh>
    <rPh sb="26" eb="27">
      <t>ガ</t>
    </rPh>
    <rPh sb="31" eb="34">
      <t>ヘンコウマエ</t>
    </rPh>
    <rPh sb="38" eb="39">
      <t>ガ</t>
    </rPh>
    <rPh sb="41" eb="43">
      <t>ジョウダン</t>
    </rPh>
    <rPh sb="44" eb="46">
      <t>キサイ</t>
    </rPh>
    <phoneticPr fontId="2"/>
  </si>
  <si>
    <t>令和6年度大分県経営革新加速化支援事業費補助金に係る
補助事業の内容（経費の配分）の変更承認申請書</t>
    <rPh sb="0" eb="2">
      <t>レイワ</t>
    </rPh>
    <phoneticPr fontId="2"/>
  </si>
  <si>
    <r>
      <t xml:space="preserve">変更理由
</t>
    </r>
    <r>
      <rPr>
        <sz val="11"/>
        <color rgb="FFFF0000"/>
        <rFont val="ＭＳ Ｐゴシック"/>
        <family val="3"/>
        <charset val="128"/>
      </rPr>
      <t>※改行不可</t>
    </r>
    <rPh sb="0" eb="2">
      <t>ヘンコウ</t>
    </rPh>
    <rPh sb="2" eb="4">
      <t>リユウ</t>
    </rPh>
    <rPh sb="6" eb="8">
      <t>カイギョウ</t>
    </rPh>
    <rPh sb="8" eb="10">
      <t>フカ</t>
    </rPh>
    <phoneticPr fontId="2"/>
  </si>
  <si>
    <r>
      <t xml:space="preserve">変更内容
</t>
    </r>
    <r>
      <rPr>
        <sz val="11"/>
        <color rgb="FFFF0000"/>
        <rFont val="ＭＳ Ｐゴシック"/>
        <family val="3"/>
        <charset val="128"/>
      </rPr>
      <t>※改行不可</t>
    </r>
    <rPh sb="0" eb="2">
      <t>ヘンコウ</t>
    </rPh>
    <rPh sb="2" eb="4">
      <t>ナイヨウ</t>
    </rPh>
    <rPh sb="6" eb="8">
      <t>カイギョウ</t>
    </rPh>
    <rPh sb="8" eb="10">
      <t>フカ</t>
    </rPh>
    <phoneticPr fontId="2"/>
  </si>
  <si>
    <t>例）パンフレット作成費：△○○円、ＨＰ作成費：○○円</t>
    <rPh sb="0" eb="1">
      <t>レイ</t>
    </rPh>
    <rPh sb="8" eb="11">
      <t>サクセイヒ</t>
    </rPh>
    <rPh sb="15" eb="16">
      <t>エン</t>
    </rPh>
    <rPh sb="19" eb="22">
      <t>サクセイヒ</t>
    </rPh>
    <rPh sb="25" eb="26">
      <t>エン</t>
    </rPh>
    <phoneticPr fontId="2"/>
  </si>
  <si>
    <t>第２号様式の別紙</t>
    <rPh sb="0" eb="1">
      <t>ダイ</t>
    </rPh>
    <rPh sb="2" eb="3">
      <t>ゴウ</t>
    </rPh>
    <rPh sb="3" eb="5">
      <t>ヨウシキ</t>
    </rPh>
    <rPh sb="6" eb="8">
      <t>ベッシ</t>
    </rPh>
    <phoneticPr fontId="2"/>
  </si>
  <si>
    <t>経費の配分の変更</t>
    <rPh sb="0" eb="2">
      <t>ケイヒ</t>
    </rPh>
    <rPh sb="3" eb="5">
      <t>ハイブン</t>
    </rPh>
    <rPh sb="6" eb="8">
      <t>ヘンコウ</t>
    </rPh>
    <phoneticPr fontId="2"/>
  </si>
  <si>
    <t>補助金交付申請額</t>
    <rPh sb="0" eb="3">
      <t>ホジョキン</t>
    </rPh>
    <rPh sb="3" eb="5">
      <t>コウフ</t>
    </rPh>
    <rPh sb="5" eb="8">
      <t>シンセイガク</t>
    </rPh>
    <phoneticPr fontId="2"/>
  </si>
  <si>
    <t>（注）委託する場合には、備考欄に委託先名を記入すること。</t>
    <rPh sb="1" eb="2">
      <t>チュウ</t>
    </rPh>
    <rPh sb="3" eb="5">
      <t>イタク</t>
    </rPh>
    <rPh sb="7" eb="9">
      <t>バアイ</t>
    </rPh>
    <rPh sb="12" eb="15">
      <t>ビコウラン</t>
    </rPh>
    <rPh sb="16" eb="19">
      <t>イタクサキ</t>
    </rPh>
    <rPh sb="19" eb="20">
      <t>メイ</t>
    </rPh>
    <rPh sb="21" eb="23">
      <t>キニュウ</t>
    </rPh>
    <phoneticPr fontId="2"/>
  </si>
  <si>
    <t>収支予算書</t>
    <rPh sb="0" eb="2">
      <t>シュウシ</t>
    </rPh>
    <rPh sb="2" eb="5">
      <t>ヨサンショ</t>
    </rPh>
    <phoneticPr fontId="2"/>
  </si>
  <si>
    <t>(単位：円）</t>
    <rPh sb="1" eb="3">
      <t>タンイ</t>
    </rPh>
    <rPh sb="4" eb="5">
      <t>エン</t>
    </rPh>
    <phoneticPr fontId="2"/>
  </si>
  <si>
    <t>事項</t>
    <rPh sb="0" eb="2">
      <t>ジコウ</t>
    </rPh>
    <phoneticPr fontId="2"/>
  </si>
  <si>
    <t>テレワーク
推進事業</t>
    <rPh sb="6" eb="8">
      <t>スイシン</t>
    </rPh>
    <rPh sb="8" eb="10">
      <t>ジギョウ</t>
    </rPh>
    <phoneticPr fontId="2"/>
  </si>
  <si>
    <t>機械装置等借用費</t>
    <rPh sb="0" eb="2">
      <t>キカイ</t>
    </rPh>
    <rPh sb="2" eb="4">
      <t>ソウチ</t>
    </rPh>
    <rPh sb="4" eb="5">
      <t>トウ</t>
    </rPh>
    <rPh sb="5" eb="8">
      <t>シャクヨウヒ</t>
    </rPh>
    <phoneticPr fontId="2"/>
  </si>
  <si>
    <t>先進的機械装置等借用費</t>
    <rPh sb="0" eb="3">
      <t>センシンテキ</t>
    </rPh>
    <rPh sb="3" eb="5">
      <t>キカイ</t>
    </rPh>
    <rPh sb="5" eb="7">
      <t>ソウチ</t>
    </rPh>
    <rPh sb="7" eb="8">
      <t>トウ</t>
    </rPh>
    <rPh sb="8" eb="11">
      <t>シャクヨウヒ</t>
    </rPh>
    <phoneticPr fontId="2"/>
  </si>
  <si>
    <t>機械装置等改造等費</t>
    <rPh sb="0" eb="2">
      <t>キカイ</t>
    </rPh>
    <rPh sb="2" eb="4">
      <t>ソウチ</t>
    </rPh>
    <rPh sb="4" eb="5">
      <t>トウ</t>
    </rPh>
    <rPh sb="5" eb="7">
      <t>カイゾウ</t>
    </rPh>
    <rPh sb="7" eb="9">
      <t>トウヒ</t>
    </rPh>
    <phoneticPr fontId="2"/>
  </si>
  <si>
    <t>ＩＴ機器等
借用費</t>
    <rPh sb="2" eb="4">
      <t>キキ</t>
    </rPh>
    <rPh sb="4" eb="5">
      <t>トウ</t>
    </rPh>
    <rPh sb="6" eb="9">
      <t>シャクヨウヒ</t>
    </rPh>
    <phoneticPr fontId="2"/>
  </si>
  <si>
    <t>ファンド組成委託費</t>
    <rPh sb="4" eb="6">
      <t>ソセイ</t>
    </rPh>
    <rPh sb="6" eb="9">
      <t>イタクヒ</t>
    </rPh>
    <phoneticPr fontId="2"/>
  </si>
  <si>
    <t>例）○○について、○○のため、事業実施期間の完了が不可能となったため。</t>
    <rPh sb="0" eb="1">
      <t>レイ</t>
    </rPh>
    <rPh sb="15" eb="17">
      <t>ジギョウ</t>
    </rPh>
    <rPh sb="17" eb="19">
      <t>ジッシ</t>
    </rPh>
    <rPh sb="19" eb="21">
      <t>キカン</t>
    </rPh>
    <rPh sb="22" eb="24">
      <t>カンリョウ</t>
    </rPh>
    <rPh sb="25" eb="28">
      <t>フカノウ</t>
    </rPh>
    <phoneticPr fontId="2"/>
  </si>
  <si>
    <t>振込先口座情報</t>
    <rPh sb="0" eb="2">
      <t>フリコミ</t>
    </rPh>
    <rPh sb="2" eb="3">
      <t>サキ</t>
    </rPh>
    <rPh sb="3" eb="5">
      <t>コウザ</t>
    </rPh>
    <rPh sb="5" eb="7">
      <t>ジョウホウ</t>
    </rPh>
    <phoneticPr fontId="2"/>
  </si>
  <si>
    <t>補助事業に
要する経費</t>
    <rPh sb="0" eb="2">
      <t>ホジョ</t>
    </rPh>
    <rPh sb="2" eb="4">
      <t>ジギョウ</t>
    </rPh>
    <rPh sb="6" eb="7">
      <t>ヨウ</t>
    </rPh>
    <rPh sb="9" eb="11">
      <t>ケイヒ</t>
    </rPh>
    <phoneticPr fontId="2"/>
  </si>
  <si>
    <t>補助金額（千円以下切捨）
一般枠：費用1/2
小規模枠：費用×2/3</t>
    <rPh sb="0" eb="3">
      <t>ホジョキン</t>
    </rPh>
    <rPh sb="3" eb="4">
      <t>ガク</t>
    </rPh>
    <rPh sb="5" eb="7">
      <t>センエン</t>
    </rPh>
    <rPh sb="7" eb="10">
      <t>イカキ</t>
    </rPh>
    <rPh sb="10" eb="11">
      <t>ス</t>
    </rPh>
    <rPh sb="13" eb="16">
      <t>イッパンワク</t>
    </rPh>
    <rPh sb="17" eb="19">
      <t>ヒヨウ</t>
    </rPh>
    <rPh sb="23" eb="27">
      <t>ショウキボワク</t>
    </rPh>
    <rPh sb="28" eb="30">
      <t>ヒヨウ</t>
    </rPh>
    <phoneticPr fontId="2"/>
  </si>
  <si>
    <t>実績報告書提出日</t>
    <rPh sb="0" eb="2">
      <t>ジッセキ</t>
    </rPh>
    <rPh sb="2" eb="5">
      <t>ホウコクショ</t>
    </rPh>
    <rPh sb="5" eb="8">
      <t>テイシュツビ</t>
    </rPh>
    <phoneticPr fontId="2"/>
  </si>
  <si>
    <t>補助事業計画名</t>
    <rPh sb="0" eb="7">
      <t>ホジョジギョウケイカクメイ</t>
    </rPh>
    <phoneticPr fontId="2"/>
  </si>
  <si>
    <t>事業目的</t>
    <rPh sb="0" eb="4">
      <t>ジギョウモクテキ</t>
    </rPh>
    <phoneticPr fontId="2"/>
  </si>
  <si>
    <t>具体的内容・成果</t>
    <rPh sb="0" eb="5">
      <t>グタイテキナイヨウ</t>
    </rPh>
    <rPh sb="6" eb="8">
      <t>セイカ</t>
    </rPh>
    <phoneticPr fontId="2"/>
  </si>
  <si>
    <t>実施場所</t>
    <rPh sb="0" eb="4">
      <t>ジッシバショ</t>
    </rPh>
    <phoneticPr fontId="2"/>
  </si>
  <si>
    <t>実施期間</t>
    <rPh sb="0" eb="4">
      <t>ジッシキカン</t>
    </rPh>
    <phoneticPr fontId="2"/>
  </si>
  <si>
    <t>～</t>
    <phoneticPr fontId="2"/>
  </si>
  <si>
    <t>事業分類</t>
    <rPh sb="0" eb="2">
      <t>ジギョウ</t>
    </rPh>
    <rPh sb="2" eb="4">
      <t>ブンルイ</t>
    </rPh>
    <phoneticPr fontId="2"/>
  </si>
  <si>
    <t>販路開拓事業</t>
    <rPh sb="0" eb="6">
      <t>ハンロカイタクジギョウ</t>
    </rPh>
    <phoneticPr fontId="2"/>
  </si>
  <si>
    <t>商品等改良事業</t>
    <rPh sb="0" eb="7">
      <t>ショウヒントウカイリョウジギョウ</t>
    </rPh>
    <phoneticPr fontId="2"/>
  </si>
  <si>
    <t>生産性向上促進事業</t>
    <rPh sb="0" eb="9">
      <t>セイサンセイコウジョウソクシンジギョウ</t>
    </rPh>
    <phoneticPr fontId="2"/>
  </si>
  <si>
    <t>先進的機械装置活用事業</t>
    <rPh sb="0" eb="11">
      <t>センシンテキキカイソウチカツヨウジギョウ</t>
    </rPh>
    <phoneticPr fontId="2"/>
  </si>
  <si>
    <t>企業戦略再構築事業</t>
    <rPh sb="0" eb="9">
      <t>キギョウセンリャクサイコウチクジギョウ</t>
    </rPh>
    <phoneticPr fontId="2"/>
  </si>
  <si>
    <t>テレワーク推進事業</t>
    <rPh sb="5" eb="9">
      <t>スイシンジギョウ</t>
    </rPh>
    <phoneticPr fontId="2"/>
  </si>
  <si>
    <t>２、経費配分</t>
    <rPh sb="2" eb="6">
      <t>ケイヒハイブン</t>
    </rPh>
    <phoneticPr fontId="2"/>
  </si>
  <si>
    <t>産業分類</t>
    <rPh sb="0" eb="4">
      <t>サンギョウブンルイ</t>
    </rPh>
    <phoneticPr fontId="2"/>
  </si>
  <si>
    <t>収益納付</t>
    <rPh sb="0" eb="4">
      <t>シュウエキノウフ</t>
    </rPh>
    <phoneticPr fontId="2"/>
  </si>
  <si>
    <t>事業実施結果の事業化</t>
    <rPh sb="0" eb="2">
      <t>ジギョウ</t>
    </rPh>
    <rPh sb="2" eb="6">
      <t>ジッシケッカ</t>
    </rPh>
    <rPh sb="7" eb="10">
      <t>ジギョウカ</t>
    </rPh>
    <phoneticPr fontId="2"/>
  </si>
  <si>
    <t>補助事業の実施で発生した利益</t>
    <rPh sb="0" eb="4">
      <t>ホジョジギョウ</t>
    </rPh>
    <rPh sb="5" eb="7">
      <t>ジッシ</t>
    </rPh>
    <rPh sb="8" eb="10">
      <t>ハッセイ</t>
    </rPh>
    <rPh sb="12" eb="14">
      <t>リエキ</t>
    </rPh>
    <phoneticPr fontId="2"/>
  </si>
  <si>
    <t>有</t>
    <rPh sb="0" eb="1">
      <t>アリ</t>
    </rPh>
    <phoneticPr fontId="2"/>
  </si>
  <si>
    <t>無</t>
    <rPh sb="0" eb="1">
      <t>ナ</t>
    </rPh>
    <phoneticPr fontId="2"/>
  </si>
  <si>
    <t>利益額</t>
    <rPh sb="0" eb="3">
      <t>リエキガク</t>
    </rPh>
    <phoneticPr fontId="2"/>
  </si>
  <si>
    <t>　　　　補助金所要額－消費税及び地方消費税に係る仕入控除税額＝補助金交付申請額</t>
    <phoneticPr fontId="2"/>
  </si>
  <si>
    <t>消費税及び地方消費税に係る仕入控除税額</t>
  </si>
  <si>
    <t>-</t>
    <phoneticPr fontId="2"/>
  </si>
  <si>
    <t>実施権の発生</t>
    <phoneticPr fontId="2"/>
  </si>
  <si>
    <t>産業財産等の譲渡</t>
    <rPh sb="0" eb="5">
      <t>サンギョウザイサントウ</t>
    </rPh>
    <rPh sb="6" eb="8">
      <t>ジョウト</t>
    </rPh>
    <phoneticPr fontId="2"/>
  </si>
  <si>
    <r>
      <t xml:space="preserve">経費（税別）
</t>
    </r>
    <r>
      <rPr>
        <sz val="12"/>
        <color rgb="FFFF0000"/>
        <rFont val="ＭＳ Ｐゴシック"/>
        <family val="3"/>
        <charset val="128"/>
      </rPr>
      <t>※交付決定、変更時</t>
    </r>
    <rPh sb="0" eb="2">
      <t>ケイヒ</t>
    </rPh>
    <rPh sb="3" eb="5">
      <t>ゼイベツ</t>
    </rPh>
    <rPh sb="8" eb="10">
      <t>コウフ</t>
    </rPh>
    <rPh sb="10" eb="12">
      <t>ケッテイ</t>
    </rPh>
    <rPh sb="13" eb="16">
      <t>ヘンコウジ</t>
    </rPh>
    <phoneticPr fontId="2"/>
  </si>
  <si>
    <r>
      <t xml:space="preserve">経費（精算額）
</t>
    </r>
    <r>
      <rPr>
        <sz val="12"/>
        <color rgb="FFFF0000"/>
        <rFont val="ＭＳ Ｐゴシック"/>
        <family val="3"/>
        <charset val="128"/>
      </rPr>
      <t>※最終</t>
    </r>
    <rPh sb="0" eb="2">
      <t>ケイヒ</t>
    </rPh>
    <rPh sb="3" eb="5">
      <t>セイサン</t>
    </rPh>
    <rPh sb="5" eb="6">
      <t>ガク</t>
    </rPh>
    <rPh sb="9" eb="11">
      <t>サイシュウ</t>
    </rPh>
    <phoneticPr fontId="2"/>
  </si>
  <si>
    <r>
      <t xml:space="preserve">補助金額
</t>
    </r>
    <r>
      <rPr>
        <sz val="12"/>
        <color rgb="FFFF0000"/>
        <rFont val="ＭＳ Ｐゴシック"/>
        <family val="3"/>
        <charset val="128"/>
      </rPr>
      <t>※交付決定、変更時</t>
    </r>
    <rPh sb="0" eb="3">
      <t>ホジョキン</t>
    </rPh>
    <phoneticPr fontId="2"/>
  </si>
  <si>
    <r>
      <t xml:space="preserve">補助金額
</t>
    </r>
    <r>
      <rPr>
        <sz val="12"/>
        <color rgb="FFFF0000"/>
        <rFont val="ＭＳ Ｐゴシック"/>
        <family val="3"/>
        <charset val="128"/>
      </rPr>
      <t>※最終</t>
    </r>
    <rPh sb="0" eb="3">
      <t>ホジョキン</t>
    </rPh>
    <rPh sb="3" eb="4">
      <t>ガク</t>
    </rPh>
    <phoneticPr fontId="2"/>
  </si>
  <si>
    <t>計</t>
    <rPh sb="0" eb="1">
      <t>ケイ</t>
    </rPh>
    <phoneticPr fontId="2"/>
  </si>
  <si>
    <t>基本情報</t>
    <rPh sb="0" eb="2">
      <t>キホン</t>
    </rPh>
    <rPh sb="2" eb="4">
      <t>ジョウホウ</t>
    </rPh>
    <phoneticPr fontId="2"/>
  </si>
  <si>
    <r>
      <t>１、成果報告　</t>
    </r>
    <r>
      <rPr>
        <b/>
        <sz val="16"/>
        <color rgb="FFFF0000"/>
        <rFont val="ＭＳ Ｐゴシック"/>
        <family val="3"/>
        <charset val="128"/>
      </rPr>
      <t>※別シートあり</t>
    </r>
    <rPh sb="2" eb="6">
      <t>セイカホウコク</t>
    </rPh>
    <rPh sb="8" eb="9">
      <t>ベツ</t>
    </rPh>
    <phoneticPr fontId="2"/>
  </si>
  <si>
    <t>販路開拓事業　成果報告欄</t>
    <rPh sb="0" eb="2">
      <t>ハンロ</t>
    </rPh>
    <rPh sb="2" eb="4">
      <t>カイタク</t>
    </rPh>
    <rPh sb="4" eb="6">
      <t>ジギョウ</t>
    </rPh>
    <rPh sb="7" eb="11">
      <t>セイカホウコク</t>
    </rPh>
    <rPh sb="11" eb="12">
      <t>ラン</t>
    </rPh>
    <phoneticPr fontId="2"/>
  </si>
  <si>
    <t>商品等改良事業　成果報告欄</t>
    <rPh sb="0" eb="2">
      <t>ショウヒン</t>
    </rPh>
    <rPh sb="2" eb="3">
      <t>トウ</t>
    </rPh>
    <rPh sb="3" eb="5">
      <t>カイリョウ</t>
    </rPh>
    <rPh sb="5" eb="7">
      <t>ジギョウ</t>
    </rPh>
    <rPh sb="8" eb="10">
      <t>セイカ</t>
    </rPh>
    <rPh sb="10" eb="12">
      <t>ホウコク</t>
    </rPh>
    <rPh sb="12" eb="13">
      <t>ラン</t>
    </rPh>
    <phoneticPr fontId="2"/>
  </si>
  <si>
    <t>生産性向上促進事業　成果報告欄</t>
    <rPh sb="0" eb="3">
      <t>セイサンセイ</t>
    </rPh>
    <rPh sb="3" eb="5">
      <t>コウジョウ</t>
    </rPh>
    <rPh sb="5" eb="7">
      <t>ソクシン</t>
    </rPh>
    <rPh sb="7" eb="9">
      <t>ジギョウ</t>
    </rPh>
    <rPh sb="14" eb="15">
      <t>ラン</t>
    </rPh>
    <phoneticPr fontId="2"/>
  </si>
  <si>
    <t>会社名</t>
    <rPh sb="0" eb="3">
      <t>カイシャメイ</t>
    </rPh>
    <phoneticPr fontId="2"/>
  </si>
  <si>
    <t>委託期間（該当者のみ）</t>
    <rPh sb="0" eb="2">
      <t>イタク</t>
    </rPh>
    <rPh sb="2" eb="4">
      <t>キカン</t>
    </rPh>
    <rPh sb="5" eb="8">
      <t>ガイトウシャ</t>
    </rPh>
    <phoneticPr fontId="2"/>
  </si>
  <si>
    <t>委託先</t>
    <rPh sb="0" eb="3">
      <t>イタクサキ</t>
    </rPh>
    <phoneticPr fontId="2"/>
  </si>
  <si>
    <t>委託先（該当者のみ）</t>
    <rPh sb="0" eb="3">
      <t>イタクサキ</t>
    </rPh>
    <phoneticPr fontId="2"/>
  </si>
  <si>
    <t>委託内容（該当者のみ）</t>
    <rPh sb="0" eb="4">
      <t>イタクナイヨウ</t>
    </rPh>
    <phoneticPr fontId="2"/>
  </si>
  <si>
    <t>該当なし</t>
    <rPh sb="0" eb="2">
      <t>ガイトウ</t>
    </rPh>
    <phoneticPr fontId="2"/>
  </si>
  <si>
    <t>シェアリングエコノミー推進事業　成果報告欄</t>
    <rPh sb="11" eb="13">
      <t>スイシン</t>
    </rPh>
    <rPh sb="13" eb="15">
      <t>ジギョウ</t>
    </rPh>
    <rPh sb="16" eb="20">
      <t>セイカホウコク</t>
    </rPh>
    <rPh sb="20" eb="21">
      <t>ラン</t>
    </rPh>
    <phoneticPr fontId="2"/>
  </si>
  <si>
    <t>販路開拓</t>
    <rPh sb="0" eb="2">
      <t>ハンロ</t>
    </rPh>
    <rPh sb="2" eb="4">
      <t>カイタク</t>
    </rPh>
    <phoneticPr fontId="2"/>
  </si>
  <si>
    <t>商品等改良</t>
    <rPh sb="0" eb="2">
      <t>ショウヒン</t>
    </rPh>
    <rPh sb="2" eb="3">
      <t>トウ</t>
    </rPh>
    <rPh sb="3" eb="5">
      <t>カイリョウ</t>
    </rPh>
    <phoneticPr fontId="2"/>
  </si>
  <si>
    <t>生産性向上</t>
    <rPh sb="0" eb="3">
      <t>セイサンセイ</t>
    </rPh>
    <rPh sb="3" eb="5">
      <t>コウジョウ</t>
    </rPh>
    <phoneticPr fontId="2"/>
  </si>
  <si>
    <t>事業期間</t>
    <rPh sb="0" eb="2">
      <t>ジギョウ</t>
    </rPh>
    <rPh sb="2" eb="4">
      <t>キカン</t>
    </rPh>
    <phoneticPr fontId="2"/>
  </si>
  <si>
    <t>委託期間</t>
    <rPh sb="0" eb="2">
      <t>イタク</t>
    </rPh>
    <rPh sb="2" eb="4">
      <t>キカン</t>
    </rPh>
    <phoneticPr fontId="2"/>
  </si>
  <si>
    <t>シェアリング</t>
    <phoneticPr fontId="2"/>
  </si>
  <si>
    <t>　・具体的内容及び成果</t>
    <phoneticPr fontId="2"/>
  </si>
  <si>
    <t>付けで完了し</t>
    <phoneticPr fontId="2"/>
  </si>
  <si>
    <t>ましたので、大分県経営革新加速化支援事業費補助金交付要綱第１１条の規定により、関係書類を添えて報告します。</t>
    <phoneticPr fontId="2"/>
  </si>
  <si>
    <t>有</t>
    <rPh sb="0" eb="1">
      <t>アリ</t>
    </rPh>
    <phoneticPr fontId="2"/>
  </si>
  <si>
    <t>無</t>
    <rPh sb="0" eb="1">
      <t>ナ</t>
    </rPh>
    <phoneticPr fontId="2"/>
  </si>
  <si>
    <t>〒</t>
    <phoneticPr fontId="2"/>
  </si>
  <si>
    <t>＝</t>
    <phoneticPr fontId="2"/>
  </si>
  <si>
    <t>誓　　約　　書</t>
    <phoneticPr fontId="2"/>
  </si>
  <si>
    <t>令和6年度大分県経営革新加速化支援事業費補助金</t>
    <phoneticPr fontId="2"/>
  </si>
  <si>
    <t>販路開拓事業</t>
    <phoneticPr fontId="2"/>
  </si>
  <si>
    <t>令和７年度大分県経営革新加速化支援事業補助事業計画申請書</t>
    <phoneticPr fontId="2"/>
  </si>
  <si>
    <t>（注）委託する場合には、備考欄に委託先名を記入すること。
　なお、上記１、２の他、以下について提出すること。
① 事業内容について、必要に応じ参考資料を添付すること。
② 補助事業に要する経費の積算明細を添付すること。
③ 実施主体が任意グループの場合、下記事項を別紙にて添付すること。
  ・任意グループ規約（共同で経営革新計画の承認を受けた場合の計画実施に関する規約）   
　・組織図
  ・代表者選任方法及び意思決定方法
  ・補助事業実施等に対する責任の所在（正副各１人記載のこと。）
  ・参加企業概要（参加企業ごとの所在地、代表者、資本総額、従業員数、主たる生産品　目・生産額、本事業における役割分担、現有施設(土地・建物等主要設備等)、企業略歴に係る資料）
④次の書類を添付すること。（応募時に提出していれば、採択後の交付申請時には提出不要とする。ただし記載内容に変更が発生する場合は改めて提出すること）
　ア：誓約書（第１号様式別紙３）
　イ：法人の登記事項証明書（申請日の１か月以内に発行されたものに限る）、個人である場合は、代表者の住民票（申請日の１か月以内に発行されたものに限る）
　ウ：国税の納税証明書（個人の場合は「その３の２」、法人の場合は「その３の３」で、申請日の１か月以内に発行されたものに限る）
　エ：県税の完納（滞納がない）証明書（申請日の１か月以内に発行されたものに限る）
　オ：直近１営業期間の決算書
　カ：直近２営業期間の給与支給総額が確認できる書類（賃上げ要件対象者に限る）</t>
    <rPh sb="305" eb="307">
      <t>ブンタン</t>
    </rPh>
    <rPh sb="338" eb="339">
      <t>ツギ</t>
    </rPh>
    <rPh sb="340" eb="342">
      <t>ショルイ</t>
    </rPh>
    <rPh sb="343" eb="345">
      <t>テンプ</t>
    </rPh>
    <rPh sb="351" eb="353">
      <t>オウボ</t>
    </rPh>
    <rPh sb="353" eb="354">
      <t>ジ</t>
    </rPh>
    <rPh sb="355" eb="357">
      <t>テイシュツ</t>
    </rPh>
    <rPh sb="363" eb="365">
      <t>サイタク</t>
    </rPh>
    <rPh sb="365" eb="366">
      <t>ゴ</t>
    </rPh>
    <rPh sb="367" eb="369">
      <t>コウフ</t>
    </rPh>
    <rPh sb="369" eb="372">
      <t>シンセイジ</t>
    </rPh>
    <rPh sb="374" eb="376">
      <t>テイシュツ</t>
    </rPh>
    <rPh sb="376" eb="378">
      <t>フヨウ</t>
    </rPh>
    <rPh sb="385" eb="387">
      <t>キサイ</t>
    </rPh>
    <rPh sb="387" eb="389">
      <t>ナイヨウ</t>
    </rPh>
    <rPh sb="390" eb="392">
      <t>ヘンコウ</t>
    </rPh>
    <rPh sb="393" eb="395">
      <t>ハッセイ</t>
    </rPh>
    <rPh sb="397" eb="399">
      <t>バアイ</t>
    </rPh>
    <rPh sb="400" eb="401">
      <t>アラタ</t>
    </rPh>
    <rPh sb="403" eb="405">
      <t>テイシュツ</t>
    </rPh>
    <rPh sb="506" eb="508">
      <t>コクゼイ</t>
    </rPh>
    <rPh sb="509" eb="511">
      <t>ノウゼイ</t>
    </rPh>
    <rPh sb="511" eb="514">
      <t>ショウメイショ</t>
    </rPh>
    <rPh sb="515" eb="517">
      <t>コジン</t>
    </rPh>
    <rPh sb="518" eb="520">
      <t>バアイ</t>
    </rPh>
    <rPh sb="529" eb="531">
      <t>ホウジン</t>
    </rPh>
    <rPh sb="532" eb="534">
      <t>バアイ</t>
    </rPh>
    <rPh sb="544" eb="546">
      <t>シンセイ</t>
    </rPh>
    <rPh sb="546" eb="547">
      <t>ビ</t>
    </rPh>
    <rPh sb="569" eb="571">
      <t>ケンゼイ</t>
    </rPh>
    <rPh sb="572" eb="574">
      <t>カンノウ</t>
    </rPh>
    <rPh sb="581" eb="584">
      <t>ショウメイショ</t>
    </rPh>
    <rPh sb="610" eb="612">
      <t>チョッキン</t>
    </rPh>
    <rPh sb="613" eb="615">
      <t>エイギョウ</t>
    </rPh>
    <rPh sb="615" eb="617">
      <t>キカン</t>
    </rPh>
    <rPh sb="618" eb="621">
      <t>ケッサンショ</t>
    </rPh>
    <rPh sb="625" eb="627">
      <t>チョッキン</t>
    </rPh>
    <rPh sb="628" eb="630">
      <t>エイギョウ</t>
    </rPh>
    <rPh sb="630" eb="632">
      <t>キカン</t>
    </rPh>
    <rPh sb="633" eb="639">
      <t>キュウヨシキュウソウガク</t>
    </rPh>
    <rPh sb="640" eb="642">
      <t>カクニン</t>
    </rPh>
    <rPh sb="645" eb="647">
      <t>ショルイ</t>
    </rPh>
    <rPh sb="648" eb="650">
      <t>チンア</t>
    </rPh>
    <rPh sb="651" eb="653">
      <t>ヨウケン</t>
    </rPh>
    <rPh sb="653" eb="656">
      <t>タイショウシャ</t>
    </rPh>
    <rPh sb="657" eb="658">
      <t>カギ</t>
    </rPh>
    <phoneticPr fontId="41"/>
  </si>
  <si>
    <t>令和７年度大分県経営革新加速化支援事業費補助金交付請求書</t>
    <rPh sb="0" eb="2">
      <t>レイワ</t>
    </rPh>
    <rPh sb="17" eb="20">
      <t>ジギョウヒ</t>
    </rPh>
    <rPh sb="20" eb="23">
      <t>ホジョキン</t>
    </rPh>
    <rPh sb="23" eb="25">
      <t>コウフ</t>
    </rPh>
    <phoneticPr fontId="2"/>
  </si>
  <si>
    <t>2025/</t>
    <phoneticPr fontId="2"/>
  </si>
  <si>
    <r>
      <t>　令和7年7月1日付け経金第650号で交付決定通知のあった上記の補助金について、精算払</t>
    </r>
    <r>
      <rPr>
        <strike/>
        <sz val="11"/>
        <rFont val="ＭＳ Ｐ明朝"/>
        <family val="1"/>
        <charset val="128"/>
      </rPr>
      <t>（概算払）</t>
    </r>
    <r>
      <rPr>
        <sz val="11"/>
        <rFont val="ＭＳ Ｐ明朝"/>
        <family val="1"/>
        <charset val="128"/>
      </rPr>
      <t>の</t>
    </r>
    <rPh sb="1" eb="3">
      <t>レイワ</t>
    </rPh>
    <rPh sb="44" eb="47">
      <t>ガイサンバライ</t>
    </rPh>
    <phoneticPr fontId="2"/>
  </si>
  <si>
    <t>　令和7年7月1日付け経金第650号で交付決定通知のあった上記の補助事業に関し、補助事業の実施期間</t>
    <rPh sb="1" eb="2">
      <t>レイ</t>
    </rPh>
    <rPh sb="2" eb="3">
      <t>カズ</t>
    </rPh>
    <rPh sb="11" eb="12">
      <t>ケイ</t>
    </rPh>
    <rPh sb="12" eb="13">
      <t>キン</t>
    </rPh>
    <phoneticPr fontId="2"/>
  </si>
  <si>
    <r>
      <t>　令和７年７</t>
    </r>
    <r>
      <rPr>
        <sz val="11"/>
        <color indexed="8"/>
        <rFont val="ＭＳ Ｐ明朝"/>
        <family val="1"/>
        <charset val="128"/>
      </rPr>
      <t>月１日付け経金第６５０号で交付決定通知のあった上記の補助事業（の内容、の経費の配分）を下記のとおり変更したいので、大分県経営革新加速化支援事業費補助金交付要綱第５条第１項第１号の規定により承認を申請します。</t>
    </r>
    <rPh sb="1" eb="3">
      <t>レイワ</t>
    </rPh>
    <rPh sb="75" eb="78">
      <t>ジギョウヒ</t>
    </rPh>
    <phoneticPr fontId="2"/>
  </si>
  <si>
    <t>　令和７年７月１日付け経金第６５０号で交付決定通知のあった上記の補助事業を</t>
    <rPh sb="1" eb="3">
      <t>レイワ</t>
    </rPh>
    <rPh sb="8" eb="10">
      <t>ヒヅ</t>
    </rPh>
    <phoneticPr fontId="2"/>
  </si>
  <si>
    <t>令和７年度大分県経営革新加速化支援事業費補助金に係る補助事業実績報告書</t>
    <rPh sb="0" eb="2">
      <t>レイワ</t>
    </rPh>
    <rPh sb="17" eb="20">
      <t>ジギョウヒ</t>
    </rPh>
    <phoneticPr fontId="2"/>
  </si>
  <si>
    <t>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</si>
</sst>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Red]\(0.0\)"/>
    <numFmt numFmtId="177" formatCode="#,##0_);\(#,##0\)"/>
    <numFmt numFmtId="178" formatCode="@&quot;　殿&quot;"/>
    <numFmt numFmtId="179" formatCode="[$-411]ggge&quot;年&quot;m&quot;月&quot;d&quot;日&quot;;@"/>
    <numFmt numFmtId="180" formatCode="0;\-0;"/>
  </numFmts>
  <fonts count="80">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b/>
      <sz val="11"/>
      <name val="ＭＳ Ｐゴシック"/>
      <family val="3"/>
      <charset val="128"/>
    </font>
    <font>
      <sz val="9"/>
      <color indexed="81"/>
      <name val="ＭＳ Ｐゴシック"/>
      <family val="3"/>
      <charset val="128"/>
    </font>
    <font>
      <strike/>
      <sz val="11"/>
      <name val="ＭＳ Ｐ明朝"/>
      <family val="1"/>
      <charset val="128"/>
    </font>
    <font>
      <sz val="10.5"/>
      <name val="ＭＳ 明朝"/>
      <family val="1"/>
      <charset val="128"/>
    </font>
    <font>
      <sz val="10"/>
      <name val="ＭＳ Ｐゴシック"/>
      <family val="3"/>
      <charset val="128"/>
    </font>
    <font>
      <b/>
      <sz val="12"/>
      <color indexed="10"/>
      <name val="ＭＳ Ｐゴシック"/>
      <family val="3"/>
      <charset val="128"/>
    </font>
    <font>
      <sz val="12"/>
      <name val="ＭＳ Ｐゴシック"/>
      <family val="3"/>
      <charset val="128"/>
    </font>
    <font>
      <sz val="11"/>
      <color indexed="8"/>
      <name val="ＭＳ Ｐ明朝"/>
      <family val="1"/>
      <charset val="128"/>
    </font>
    <font>
      <sz val="10"/>
      <name val="ＭＳ Ｐ明朝"/>
      <family val="1"/>
      <charset val="128"/>
    </font>
    <font>
      <sz val="10"/>
      <name val="ＭＳ 明朝"/>
      <family val="1"/>
      <charset val="128"/>
    </font>
    <font>
      <sz val="8"/>
      <name val="ＭＳ Ｐゴシック"/>
      <family val="3"/>
      <charset val="128"/>
    </font>
    <font>
      <sz val="9"/>
      <name val="ＭＳ Ｐゴシック"/>
      <family val="3"/>
      <charset val="128"/>
    </font>
    <font>
      <strike/>
      <sz val="11"/>
      <color indexed="8"/>
      <name val="ＭＳ Ｐ明朝"/>
      <family val="1"/>
      <charset val="128"/>
    </font>
    <font>
      <sz val="11"/>
      <color theme="1"/>
      <name val="ＭＳ Ｐゴシック"/>
      <family val="3"/>
      <charset val="128"/>
      <scheme val="minor"/>
    </font>
    <font>
      <sz val="11"/>
      <name val="ＭＳ Ｐゴシック"/>
      <family val="3"/>
      <charset val="128"/>
      <scheme val="minor"/>
    </font>
    <font>
      <sz val="10.5"/>
      <color rgb="FF0070C0"/>
      <name val="ＭＳ Ｐ明朝"/>
      <family val="1"/>
      <charset val="128"/>
    </font>
    <font>
      <sz val="10.5"/>
      <color rgb="FF000000"/>
      <name val="ＭＳ Ｐ明朝"/>
      <family val="1"/>
      <charset val="128"/>
    </font>
    <font>
      <sz val="11"/>
      <color rgb="FFFF0000"/>
      <name val="ＭＳ Ｐ明朝"/>
      <family val="1"/>
      <charset val="128"/>
    </font>
    <font>
      <sz val="11"/>
      <color rgb="FF0070C0"/>
      <name val="ＭＳ Ｐゴシック"/>
      <family val="3"/>
      <charset val="128"/>
      <scheme val="minor"/>
    </font>
    <font>
      <sz val="11"/>
      <color theme="1"/>
      <name val="ＭＳ Ｐ明朝"/>
      <family val="1"/>
      <charset val="128"/>
    </font>
    <font>
      <sz val="10.5"/>
      <color theme="1"/>
      <name val="ＭＳ Ｐ明朝"/>
      <family val="1"/>
      <charset val="128"/>
    </font>
    <font>
      <sz val="8"/>
      <color rgb="FFFF0000"/>
      <name val="ＭＳ Ｐゴシック"/>
      <family val="3"/>
      <charset val="128"/>
    </font>
    <font>
      <sz val="9"/>
      <color rgb="FFFF0000"/>
      <name val="ＭＳ Ｐゴシック"/>
      <family val="3"/>
      <charset val="128"/>
    </font>
    <font>
      <b/>
      <sz val="11"/>
      <color rgb="FFFF0000"/>
      <name val="ＭＳ Ｐゴシック"/>
      <family val="3"/>
      <charset val="128"/>
    </font>
    <font>
      <sz val="11"/>
      <color rgb="FF000000"/>
      <name val="ＭＳ Ｐゴシック"/>
      <family val="3"/>
      <charset val="128"/>
      <scheme val="minor"/>
    </font>
    <font>
      <sz val="8"/>
      <name val="ＭＳ Ｐゴシック"/>
      <family val="3"/>
      <charset val="128"/>
      <scheme val="minor"/>
    </font>
    <font>
      <sz val="9"/>
      <name val="ＭＳ Ｐゴシック"/>
      <family val="3"/>
      <charset val="128"/>
      <scheme val="minor"/>
    </font>
    <font>
      <b/>
      <sz val="12"/>
      <color rgb="FFFF0000"/>
      <name val="ＭＳ Ｐゴシック"/>
      <family val="3"/>
      <charset val="128"/>
      <scheme val="minor"/>
    </font>
    <font>
      <sz val="12"/>
      <name val="ＭＳ Ｐゴシック"/>
      <family val="3"/>
      <charset val="128"/>
      <scheme val="minor"/>
    </font>
    <font>
      <sz val="14"/>
      <name val="ＭＳ Ｐゴシック"/>
      <family val="3"/>
      <charset val="128"/>
      <scheme val="minor"/>
    </font>
    <font>
      <sz val="14"/>
      <color rgb="FF0070C0"/>
      <name val="ＭＳ Ｐゴシック"/>
      <family val="3"/>
      <charset val="128"/>
      <scheme val="minor"/>
    </font>
    <font>
      <sz val="12"/>
      <color theme="1"/>
      <name val="ＭＳ 明朝"/>
      <family val="1"/>
      <charset val="128"/>
    </font>
    <font>
      <sz val="11"/>
      <color rgb="FF0070C0"/>
      <name val="ＭＳ Ｐ明朝"/>
      <family val="1"/>
      <charset val="128"/>
    </font>
    <font>
      <sz val="10"/>
      <name val="ＭＳ Ｐゴシック"/>
      <family val="3"/>
      <charset val="128"/>
      <scheme val="minor"/>
    </font>
    <font>
      <b/>
      <sz val="12"/>
      <color rgb="FF0070C0"/>
      <name val="ＭＳ Ｐゴシック"/>
      <family val="3"/>
      <charset val="128"/>
      <scheme val="minor"/>
    </font>
    <font>
      <sz val="11"/>
      <color rgb="FFFF0000"/>
      <name val="ＭＳ Ｐゴシック"/>
      <family val="3"/>
      <charset val="128"/>
      <scheme val="minor"/>
    </font>
    <font>
      <sz val="6"/>
      <name val="ＭＳ Ｐゴシック"/>
      <family val="2"/>
      <charset val="128"/>
      <scheme val="minor"/>
    </font>
    <font>
      <sz val="6"/>
      <name val="ＭＳ Ｐゴシック"/>
      <family val="2"/>
      <charset val="128"/>
    </font>
    <font>
      <sz val="14"/>
      <color theme="1"/>
      <name val="ＭＳ 明朝"/>
      <family val="1"/>
      <charset val="128"/>
    </font>
    <font>
      <sz val="18"/>
      <color theme="1"/>
      <name val="ＭＳ 明朝"/>
      <family val="1"/>
      <charset val="128"/>
    </font>
    <font>
      <sz val="11"/>
      <color rgb="FF000000"/>
      <name val="ＭＳ 明朝"/>
      <family val="1"/>
      <charset val="128"/>
    </font>
    <font>
      <sz val="10.5"/>
      <color rgb="FF000000"/>
      <name val="ＭＳ 明朝"/>
      <family val="1"/>
      <charset val="128"/>
    </font>
    <font>
      <sz val="10.5"/>
      <color rgb="FF000000"/>
      <name val="Times New Roman"/>
      <family val="1"/>
    </font>
    <font>
      <i/>
      <sz val="11"/>
      <name val="ＭＳ Ｐゴシック"/>
      <family val="3"/>
      <charset val="128"/>
    </font>
    <font>
      <sz val="14"/>
      <name val="ＭＳ Ｐゴシック"/>
      <family val="3"/>
      <charset val="128"/>
    </font>
    <font>
      <sz val="11"/>
      <color rgb="FFFF0000"/>
      <name val="ＭＳ Ｐゴシック"/>
      <family val="3"/>
      <charset val="128"/>
    </font>
    <font>
      <sz val="16"/>
      <name val="ＭＳ Ｐゴシック"/>
      <family val="3"/>
      <charset val="128"/>
    </font>
    <font>
      <sz val="18"/>
      <name val="ＭＳ Ｐゴシック"/>
      <family val="3"/>
      <charset val="128"/>
    </font>
    <font>
      <sz val="22"/>
      <name val="ＭＳ Ｐゴシック"/>
      <family val="3"/>
      <charset val="128"/>
    </font>
    <font>
      <sz val="10.5"/>
      <name val="ＭＳ Ｐゴシック"/>
      <family val="3"/>
      <charset val="128"/>
    </font>
    <font>
      <b/>
      <u/>
      <sz val="11"/>
      <color rgb="FFFF0000"/>
      <name val="ＭＳ Ｐゴシック"/>
      <family val="3"/>
      <charset val="128"/>
    </font>
    <font>
      <sz val="12"/>
      <color rgb="FF000000"/>
      <name val="ＭＳ ゴシック"/>
      <family val="3"/>
      <charset val="128"/>
    </font>
    <font>
      <sz val="11"/>
      <color theme="1"/>
      <name val="ＭＳ ゴシック"/>
      <family val="3"/>
      <charset val="128"/>
    </font>
    <font>
      <b/>
      <sz val="12"/>
      <color rgb="FFFF0000"/>
      <name val="ＭＳ ゴシック"/>
      <family val="3"/>
      <charset val="128"/>
    </font>
    <font>
      <sz val="12"/>
      <color rgb="FFFF0000"/>
      <name val="ＭＳ ゴシック"/>
      <family val="3"/>
      <charset val="128"/>
    </font>
    <font>
      <sz val="12"/>
      <name val="ＭＳ ゴシック"/>
      <family val="3"/>
      <charset val="128"/>
    </font>
    <font>
      <b/>
      <sz val="12"/>
      <color rgb="FF000000"/>
      <name val="ＭＳ ゴシック"/>
      <family val="3"/>
      <charset val="128"/>
    </font>
    <font>
      <sz val="18"/>
      <color rgb="FF000000"/>
      <name val="ＭＳ ゴシック"/>
      <family val="3"/>
      <charset val="128"/>
    </font>
    <font>
      <sz val="12"/>
      <color theme="1"/>
      <name val="ＭＳ ゴシック"/>
      <family val="3"/>
      <charset val="128"/>
    </font>
    <font>
      <b/>
      <sz val="14"/>
      <name val="ＭＳ Ｐゴシック"/>
      <family val="3"/>
      <charset val="128"/>
    </font>
    <font>
      <b/>
      <sz val="14"/>
      <name val="ＭＳ Ｐゴシック"/>
      <family val="3"/>
      <charset val="128"/>
      <scheme val="minor"/>
    </font>
    <font>
      <b/>
      <sz val="9"/>
      <color indexed="81"/>
      <name val="MS P ゴシック"/>
      <family val="3"/>
      <charset val="128"/>
    </font>
    <font>
      <sz val="12"/>
      <color rgb="FFFF0000"/>
      <name val="ＭＳ Ｐゴシック"/>
      <family val="3"/>
      <charset val="128"/>
      <scheme val="minor"/>
    </font>
    <font>
      <sz val="12"/>
      <name val="ＭＳ Ｐゴシック"/>
      <family val="3"/>
      <charset val="128"/>
      <scheme val="major"/>
    </font>
    <font>
      <sz val="12"/>
      <color theme="1"/>
      <name val="ＭＳ Ｐゴシック"/>
      <family val="3"/>
      <charset val="128"/>
      <scheme val="major"/>
    </font>
    <font>
      <b/>
      <sz val="12"/>
      <color rgb="FFFF0000"/>
      <name val="ＭＳ Ｐゴシック"/>
      <family val="3"/>
      <charset val="128"/>
      <scheme val="major"/>
    </font>
    <font>
      <sz val="12"/>
      <color rgb="FFFF0000"/>
      <name val="ＭＳ Ｐゴシック"/>
      <family val="3"/>
      <charset val="128"/>
      <scheme val="major"/>
    </font>
    <font>
      <b/>
      <sz val="16"/>
      <name val="ＭＳ Ｐゴシック"/>
      <family val="3"/>
      <charset val="128"/>
    </font>
    <font>
      <u/>
      <sz val="11"/>
      <color theme="10"/>
      <name val="ＭＳ Ｐゴシック"/>
      <family val="3"/>
      <charset val="128"/>
    </font>
    <font>
      <sz val="12"/>
      <color rgb="FFFF0000"/>
      <name val="ＭＳ Ｐゴシック"/>
      <family val="3"/>
      <charset val="128"/>
    </font>
    <font>
      <sz val="18"/>
      <name val="ＭＳ Ｐゴシック"/>
      <family val="3"/>
      <charset val="128"/>
      <scheme val="minor"/>
    </font>
    <font>
      <b/>
      <sz val="16"/>
      <color rgb="FFFF0000"/>
      <name val="ＭＳ Ｐゴシック"/>
      <family val="3"/>
      <charset val="128"/>
    </font>
    <font>
      <sz val="6"/>
      <name val="ＭＳ Ｐゴシック"/>
      <family val="3"/>
      <charset val="128"/>
      <scheme val="minor"/>
    </font>
    <font>
      <strike/>
      <sz val="6"/>
      <name val="ＭＳ Ｐゴシック"/>
      <family val="3"/>
      <charset val="128"/>
      <scheme val="minor"/>
    </font>
    <font>
      <sz val="7"/>
      <name val="ＭＳ Ｐゴシック"/>
      <family val="3"/>
      <charset val="128"/>
      <scheme val="minor"/>
    </font>
  </fonts>
  <fills count="7">
    <fill>
      <patternFill patternType="none"/>
    </fill>
    <fill>
      <patternFill patternType="gray125"/>
    </fill>
    <fill>
      <patternFill patternType="solid">
        <fgColor rgb="FFFFFFAB"/>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ck">
        <color indexed="64"/>
      </left>
      <right/>
      <top/>
      <bottom/>
      <diagonal/>
    </border>
    <border>
      <left/>
      <right style="thick">
        <color indexed="64"/>
      </right>
      <top/>
      <bottom/>
      <diagonal/>
    </border>
    <border>
      <left/>
      <right/>
      <top style="thick">
        <color indexed="64"/>
      </top>
      <bottom/>
      <diagonal/>
    </border>
    <border>
      <left style="thick">
        <color indexed="64"/>
      </left>
      <right/>
      <top/>
      <bottom style="thick">
        <color indexed="64"/>
      </bottom>
      <diagonal/>
    </border>
    <border>
      <left/>
      <right/>
      <top/>
      <bottom style="thick">
        <color indexed="64"/>
      </bottom>
      <diagonal/>
    </border>
    <border>
      <left style="thick">
        <color indexed="64"/>
      </left>
      <right/>
      <top style="thick">
        <color indexed="64"/>
      </top>
      <bottom style="thick">
        <color indexed="64"/>
      </bottom>
      <diagonal/>
    </border>
    <border>
      <left style="thick">
        <color indexed="64"/>
      </left>
      <right/>
      <top style="thick">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ck">
        <color indexed="64"/>
      </right>
      <top/>
      <bottom style="thick">
        <color indexed="64"/>
      </bottom>
      <diagonal/>
    </border>
    <border diagonalUp="1">
      <left style="thick">
        <color indexed="64"/>
      </left>
      <right style="thick">
        <color indexed="64"/>
      </right>
      <top/>
      <bottom/>
      <diagonal style="thin">
        <color indexed="64"/>
      </diagonal>
    </border>
    <border diagonalUp="1">
      <left style="thick">
        <color indexed="64"/>
      </left>
      <right style="thick">
        <color indexed="64"/>
      </right>
      <top/>
      <bottom style="thick">
        <color indexed="64"/>
      </bottom>
      <diagonal style="thin">
        <color indexed="64"/>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style="thick">
        <color indexed="64"/>
      </left>
      <right style="thick">
        <color indexed="64"/>
      </right>
      <top/>
      <bottom/>
      <diagonal/>
    </border>
    <border>
      <left/>
      <right style="medium">
        <color indexed="64"/>
      </right>
      <top style="medium">
        <color indexed="64"/>
      </top>
      <bottom style="medium">
        <color indexed="64"/>
      </bottom>
      <diagonal/>
    </border>
    <border>
      <left/>
      <right style="thick">
        <color indexed="64"/>
      </right>
      <top style="thick">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rgb="FF000000"/>
      </left>
      <right/>
      <top style="medium">
        <color rgb="FF000000"/>
      </top>
      <bottom/>
      <diagonal/>
    </border>
    <border>
      <left style="medium">
        <color rgb="FF000000"/>
      </left>
      <right/>
      <top/>
      <bottom/>
      <diagonal/>
    </border>
    <border>
      <left style="medium">
        <color indexed="64"/>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rgb="FF000000"/>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73" fillId="0" borderId="0" applyNumberFormat="0" applyFill="0" applyBorder="0" applyAlignment="0" applyProtection="0">
      <alignment vertical="center"/>
    </xf>
  </cellStyleXfs>
  <cellXfs count="1099">
    <xf numFmtId="0" fontId="0" fillId="0" borderId="0" xfId="0">
      <alignment vertical="center"/>
    </xf>
    <xf numFmtId="0" fontId="19" fillId="0" borderId="0" xfId="0" applyFont="1">
      <alignment vertical="center"/>
    </xf>
    <xf numFmtId="0" fontId="19" fillId="0" borderId="0" xfId="0" applyFont="1" applyAlignment="1">
      <alignment horizontal="right" vertical="center"/>
    </xf>
    <xf numFmtId="38" fontId="19" fillId="0" borderId="0" xfId="0" applyNumberFormat="1" applyFont="1">
      <alignment vertical="center"/>
    </xf>
    <xf numFmtId="0" fontId="3" fillId="0" borderId="0" xfId="0" applyFont="1">
      <alignment vertical="center"/>
    </xf>
    <xf numFmtId="0" fontId="3" fillId="0" borderId="0" xfId="0" applyFont="1" applyAlignment="1">
      <alignment horizontal="left" vertical="center"/>
    </xf>
    <xf numFmtId="0" fontId="3" fillId="0" borderId="0" xfId="0" applyFont="1" applyAlignment="1">
      <alignment horizontal="left" vertical="top"/>
    </xf>
    <xf numFmtId="0" fontId="3" fillId="0" borderId="0" xfId="0" applyFont="1" applyAlignment="1">
      <alignment vertical="top"/>
    </xf>
    <xf numFmtId="0" fontId="20" fillId="0" borderId="0" xfId="0" applyFont="1">
      <alignment vertical="center"/>
    </xf>
    <xf numFmtId="0" fontId="20" fillId="0" borderId="0" xfId="0" applyFont="1" applyAlignment="1">
      <alignment horizontal="left" vertical="center"/>
    </xf>
    <xf numFmtId="0" fontId="3" fillId="0" borderId="0" xfId="0" applyFont="1" applyAlignment="1">
      <alignment horizontal="center" vertical="center"/>
    </xf>
    <xf numFmtId="0" fontId="21" fillId="0" borderId="0" xfId="0" applyFont="1" applyAlignment="1">
      <alignment horizontal="right" vertical="center"/>
    </xf>
    <xf numFmtId="0" fontId="21" fillId="0" borderId="0" xfId="0" applyFont="1">
      <alignment vertical="center"/>
    </xf>
    <xf numFmtId="0" fontId="3" fillId="0" borderId="0" xfId="0" applyFont="1" applyAlignment="1">
      <alignment vertical="center" wrapText="1"/>
    </xf>
    <xf numFmtId="0" fontId="22" fillId="0" borderId="0" xfId="0" applyFont="1">
      <alignment vertical="center"/>
    </xf>
    <xf numFmtId="0" fontId="19" fillId="0" borderId="0" xfId="0" applyFont="1" applyAlignment="1">
      <alignment vertical="top"/>
    </xf>
    <xf numFmtId="0" fontId="22" fillId="0" borderId="0" xfId="0" applyFont="1" applyAlignment="1">
      <alignment vertical="top"/>
    </xf>
    <xf numFmtId="0" fontId="4" fillId="0" borderId="0" xfId="0" applyFont="1" applyAlignment="1">
      <alignment horizontal="left" vertical="center"/>
    </xf>
    <xf numFmtId="0" fontId="3" fillId="0" borderId="0" xfId="0" applyFont="1" applyAlignment="1">
      <alignment vertical="top" wrapText="1"/>
    </xf>
    <xf numFmtId="0" fontId="22" fillId="0" borderId="0" xfId="0" applyFont="1" applyAlignment="1">
      <alignment vertical="top" wrapText="1"/>
    </xf>
    <xf numFmtId="0" fontId="19" fillId="0" borderId="0" xfId="0" applyFont="1" applyAlignment="1">
      <alignment horizontal="center" vertical="center"/>
    </xf>
    <xf numFmtId="0" fontId="19" fillId="0" borderId="0" xfId="0" applyFont="1" applyAlignment="1">
      <alignment horizontal="center" vertical="top"/>
    </xf>
    <xf numFmtId="38" fontId="19" fillId="0" borderId="1" xfId="1" applyFont="1" applyFill="1" applyBorder="1" applyAlignment="1">
      <alignment vertical="center"/>
    </xf>
    <xf numFmtId="38" fontId="23" fillId="0" borderId="0" xfId="0" applyNumberFormat="1" applyFont="1" applyAlignment="1">
      <alignment horizontal="right" vertical="center"/>
    </xf>
    <xf numFmtId="38" fontId="19" fillId="0" borderId="0" xfId="1" applyFont="1" applyFill="1" applyAlignment="1">
      <alignment horizontal="right" vertical="center"/>
    </xf>
    <xf numFmtId="0" fontId="24" fillId="0" borderId="0" xfId="0" applyFont="1">
      <alignment vertical="center"/>
    </xf>
    <xf numFmtId="0" fontId="24" fillId="0" borderId="0" xfId="0" applyFont="1" applyAlignment="1">
      <alignment horizontal="right" vertical="center"/>
    </xf>
    <xf numFmtId="0" fontId="0" fillId="2" borderId="0" xfId="0" applyFill="1">
      <alignment vertical="center"/>
    </xf>
    <xf numFmtId="0" fontId="0" fillId="2" borderId="0" xfId="0" applyFill="1" applyAlignment="1">
      <alignment horizontal="center" vertical="center"/>
    </xf>
    <xf numFmtId="0" fontId="0" fillId="2" borderId="0" xfId="0" applyFill="1" applyAlignment="1">
      <alignment horizontal="left" vertical="center"/>
    </xf>
    <xf numFmtId="0" fontId="5" fillId="2" borderId="0" xfId="0" applyFont="1" applyFill="1">
      <alignment vertical="center"/>
    </xf>
    <xf numFmtId="0" fontId="19" fillId="0" borderId="0" xfId="0" applyFont="1" applyAlignment="1"/>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vertical="top"/>
    </xf>
    <xf numFmtId="0" fontId="18" fillId="0" borderId="0" xfId="0" applyFont="1" applyAlignment="1">
      <alignment horizontal="center" vertical="top"/>
    </xf>
    <xf numFmtId="0" fontId="0" fillId="0" borderId="2" xfId="0" applyBorder="1">
      <alignment vertical="center"/>
    </xf>
    <xf numFmtId="0" fontId="0" fillId="2" borderId="3" xfId="0" applyFill="1" applyBorder="1" applyAlignment="1">
      <alignment horizontal="left" vertical="center"/>
    </xf>
    <xf numFmtId="0" fontId="0" fillId="0" borderId="2" xfId="0" applyBorder="1" applyAlignment="1">
      <alignment horizontal="center" vertical="center"/>
    </xf>
    <xf numFmtId="0" fontId="0" fillId="2" borderId="4" xfId="0" applyFill="1" applyBorder="1">
      <alignment vertical="center"/>
    </xf>
    <xf numFmtId="0" fontId="0" fillId="2" borderId="2" xfId="0" applyFill="1" applyBorder="1">
      <alignment vertical="center"/>
    </xf>
    <xf numFmtId="0" fontId="26" fillId="2" borderId="2" xfId="0" applyFont="1"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27" fillId="2" borderId="2" xfId="0" applyFont="1" applyFill="1" applyBorder="1">
      <alignment vertical="center"/>
    </xf>
    <xf numFmtId="0" fontId="0" fillId="0" borderId="7" xfId="0" applyBorder="1" applyAlignment="1">
      <alignment horizontal="center" vertical="center"/>
    </xf>
    <xf numFmtId="57" fontId="0" fillId="0" borderId="8" xfId="0" applyNumberFormat="1" applyBorder="1">
      <alignment vertical="center"/>
    </xf>
    <xf numFmtId="0" fontId="0" fillId="2" borderId="2" xfId="0" applyFill="1" applyBorder="1" applyAlignment="1">
      <alignment horizontal="right" vertical="center"/>
    </xf>
    <xf numFmtId="0" fontId="3" fillId="0" borderId="0" xfId="0" applyFont="1" applyAlignment="1">
      <alignment horizontal="right" vertical="center"/>
    </xf>
    <xf numFmtId="0" fontId="19" fillId="2" borderId="0" xfId="0" applyFont="1" applyFill="1" applyAlignment="1">
      <alignment horizontal="left" vertical="center" wrapText="1"/>
    </xf>
    <xf numFmtId="0" fontId="19" fillId="2" borderId="0" xfId="0" applyFont="1" applyFill="1">
      <alignment vertical="center"/>
    </xf>
    <xf numFmtId="176" fontId="19" fillId="2" borderId="0" xfId="0" applyNumberFormat="1" applyFont="1" applyFill="1">
      <alignment vertical="center"/>
    </xf>
    <xf numFmtId="0" fontId="19" fillId="2" borderId="0" xfId="0" applyFont="1" applyFill="1" applyAlignment="1">
      <alignment horizontal="right" vertical="center"/>
    </xf>
    <xf numFmtId="38" fontId="23" fillId="0" borderId="1" xfId="0" applyNumberFormat="1" applyFont="1" applyBorder="1" applyAlignment="1">
      <alignment horizontal="right" vertical="center"/>
    </xf>
    <xf numFmtId="0" fontId="28" fillId="2" borderId="0" xfId="0" applyFont="1" applyFill="1">
      <alignment vertical="center"/>
    </xf>
    <xf numFmtId="0" fontId="29" fillId="0" borderId="0" xfId="0" applyFont="1">
      <alignment vertical="center"/>
    </xf>
    <xf numFmtId="49" fontId="19" fillId="0" borderId="0" xfId="0" applyNumberFormat="1" applyFont="1" applyAlignment="1">
      <alignment horizontal="left" vertical="center"/>
    </xf>
    <xf numFmtId="0" fontId="19" fillId="0" borderId="0" xfId="0" applyFont="1" applyAlignment="1">
      <alignment horizontal="left" vertical="center"/>
    </xf>
    <xf numFmtId="0" fontId="19" fillId="0" borderId="9" xfId="0" applyFont="1" applyBorder="1" applyAlignment="1">
      <alignment horizontal="center" vertical="center"/>
    </xf>
    <xf numFmtId="0" fontId="19" fillId="0" borderId="1" xfId="0" applyFont="1" applyBorder="1" applyAlignment="1">
      <alignment horizontal="center" vertical="center"/>
    </xf>
    <xf numFmtId="0" fontId="19" fillId="0" borderId="10" xfId="0" applyFont="1" applyBorder="1" applyAlignment="1">
      <alignment horizontal="center" vertical="center"/>
    </xf>
    <xf numFmtId="38" fontId="18" fillId="0" borderId="11" xfId="1" applyFont="1" applyFill="1" applyBorder="1" applyAlignment="1">
      <alignment horizontal="left" vertical="center"/>
    </xf>
    <xf numFmtId="38" fontId="18" fillId="0" borderId="11" xfId="1" applyFont="1" applyFill="1" applyBorder="1" applyAlignment="1">
      <alignment horizontal="left" vertical="center" wrapText="1"/>
    </xf>
    <xf numFmtId="0" fontId="19" fillId="0" borderId="0" xfId="0" applyFont="1" applyAlignment="1">
      <alignment horizontal="center" vertical="center" wrapText="1"/>
    </xf>
    <xf numFmtId="0" fontId="30" fillId="0" borderId="1" xfId="0" applyFont="1" applyBorder="1" applyAlignment="1">
      <alignment horizontal="center" vertical="center" wrapText="1"/>
    </xf>
    <xf numFmtId="38" fontId="23" fillId="0" borderId="12" xfId="0" applyNumberFormat="1" applyFont="1" applyBorder="1" applyAlignment="1">
      <alignment horizontal="right" vertical="center"/>
    </xf>
    <xf numFmtId="38" fontId="23" fillId="0" borderId="1" xfId="1" applyFont="1" applyFill="1" applyBorder="1" applyAlignment="1">
      <alignment horizontal="right" vertical="center"/>
    </xf>
    <xf numFmtId="3" fontId="19" fillId="0" borderId="1" xfId="0" applyNumberFormat="1" applyFont="1" applyBorder="1" applyAlignment="1">
      <alignment horizontal="right" vertical="center"/>
    </xf>
    <xf numFmtId="38" fontId="23" fillId="0" borderId="0" xfId="1" applyFont="1" applyFill="1" applyBorder="1" applyAlignment="1">
      <alignment horizontal="right" vertical="center"/>
    </xf>
    <xf numFmtId="0" fontId="30" fillId="0" borderId="10" xfId="0" applyFont="1" applyBorder="1" applyAlignment="1">
      <alignment horizontal="center" vertical="center" wrapText="1"/>
    </xf>
    <xf numFmtId="0" fontId="31" fillId="0" borderId="10" xfId="0" applyFont="1" applyBorder="1" applyAlignment="1">
      <alignment horizontal="center" vertical="center" wrapText="1"/>
    </xf>
    <xf numFmtId="0" fontId="18" fillId="0" borderId="10" xfId="0" applyFont="1" applyBorder="1" applyAlignment="1">
      <alignment vertical="center" textRotation="255"/>
    </xf>
    <xf numFmtId="0" fontId="0" fillId="0" borderId="2" xfId="0" applyBorder="1" applyAlignment="1">
      <alignment horizontal="left" vertical="center"/>
    </xf>
    <xf numFmtId="38" fontId="19" fillId="0" borderId="9" xfId="1" applyFont="1" applyFill="1" applyBorder="1" applyAlignment="1">
      <alignment horizontal="right" vertical="center"/>
    </xf>
    <xf numFmtId="38" fontId="19" fillId="0" borderId="1" xfId="1" applyFont="1" applyFill="1" applyBorder="1">
      <alignment vertical="center"/>
    </xf>
    <xf numFmtId="0" fontId="4" fillId="0" borderId="0" xfId="0" applyFont="1">
      <alignment vertical="center"/>
    </xf>
    <xf numFmtId="38" fontId="19" fillId="0" borderId="10" xfId="0" applyNumberFormat="1" applyFont="1" applyBorder="1" applyAlignment="1">
      <alignment horizontal="right" vertical="center"/>
    </xf>
    <xf numFmtId="3" fontId="19" fillId="0" borderId="11" xfId="1" applyNumberFormat="1" applyFont="1" applyFill="1" applyBorder="1" applyAlignment="1">
      <alignment horizontal="right" vertical="center"/>
    </xf>
    <xf numFmtId="3" fontId="19" fillId="0" borderId="9" xfId="1" applyNumberFormat="1" applyFont="1" applyFill="1" applyBorder="1" applyAlignment="1">
      <alignment horizontal="right" vertical="center"/>
    </xf>
    <xf numFmtId="0" fontId="0" fillId="0" borderId="6" xfId="0" applyBorder="1">
      <alignment vertical="center"/>
    </xf>
    <xf numFmtId="0" fontId="0" fillId="0" borderId="13" xfId="0" applyBorder="1">
      <alignment vertical="center"/>
    </xf>
    <xf numFmtId="49" fontId="0" fillId="0" borderId="14" xfId="0" applyNumberFormat="1" applyBorder="1" applyAlignment="1">
      <alignment horizontal="right" vertical="center"/>
    </xf>
    <xf numFmtId="57" fontId="0" fillId="0" borderId="15" xfId="0" applyNumberFormat="1" applyBorder="1">
      <alignment vertical="center"/>
    </xf>
    <xf numFmtId="0" fontId="27" fillId="2" borderId="8" xfId="0" applyFont="1" applyFill="1" applyBorder="1">
      <alignment vertical="center"/>
    </xf>
    <xf numFmtId="0" fontId="27" fillId="2" borderId="6" xfId="0" applyFont="1" applyFill="1" applyBorder="1">
      <alignment vertical="center"/>
    </xf>
    <xf numFmtId="0" fontId="32" fillId="2" borderId="0" xfId="0" applyFont="1" applyFill="1">
      <alignment vertical="center"/>
    </xf>
    <xf numFmtId="0" fontId="33" fillId="2" borderId="0" xfId="0" applyFont="1" applyFill="1">
      <alignment vertical="center"/>
    </xf>
    <xf numFmtId="0" fontId="33" fillId="2" borderId="16" xfId="0" applyFont="1" applyFill="1" applyBorder="1" applyAlignment="1">
      <alignment horizontal="left" vertical="center" wrapText="1"/>
    </xf>
    <xf numFmtId="0" fontId="33" fillId="2" borderId="17" xfId="0" applyFont="1" applyFill="1" applyBorder="1" applyAlignment="1">
      <alignment horizontal="center" vertical="center"/>
    </xf>
    <xf numFmtId="0" fontId="33" fillId="2" borderId="16" xfId="0" applyFont="1" applyFill="1" applyBorder="1" applyAlignment="1">
      <alignment horizontal="center" vertical="center" wrapText="1"/>
    </xf>
    <xf numFmtId="0" fontId="33" fillId="2" borderId="17" xfId="0" applyFont="1" applyFill="1" applyBorder="1" applyAlignment="1">
      <alignment horizontal="left" vertical="center" wrapText="1"/>
    </xf>
    <xf numFmtId="0" fontId="33" fillId="2" borderId="9" xfId="0" applyFont="1" applyFill="1" applyBorder="1" applyAlignment="1">
      <alignment horizontal="center" vertical="center" wrapText="1" shrinkToFit="1"/>
    </xf>
    <xf numFmtId="0" fontId="33" fillId="2" borderId="21" xfId="0" applyFont="1" applyFill="1" applyBorder="1" applyAlignment="1">
      <alignment horizontal="left" vertical="center" wrapText="1"/>
    </xf>
    <xf numFmtId="0" fontId="33" fillId="2" borderId="22" xfId="0" applyFont="1" applyFill="1" applyBorder="1" applyAlignment="1">
      <alignment horizontal="left" vertical="center" wrapText="1"/>
    </xf>
    <xf numFmtId="38" fontId="34" fillId="0" borderId="23" xfId="1" applyFont="1" applyFill="1" applyBorder="1" applyAlignment="1">
      <alignment vertical="center"/>
    </xf>
    <xf numFmtId="38" fontId="34" fillId="0" borderId="18" xfId="1" applyFont="1" applyFill="1" applyBorder="1" applyAlignment="1">
      <alignment vertical="center"/>
    </xf>
    <xf numFmtId="38" fontId="35" fillId="3" borderId="23" xfId="1" applyFont="1" applyFill="1" applyBorder="1">
      <alignment vertical="center"/>
    </xf>
    <xf numFmtId="38" fontId="35" fillId="3" borderId="24" xfId="1" applyFont="1" applyFill="1" applyBorder="1">
      <alignment vertical="center"/>
    </xf>
    <xf numFmtId="38" fontId="34" fillId="0" borderId="25" xfId="1" applyFont="1" applyFill="1" applyBorder="1">
      <alignment vertical="center"/>
    </xf>
    <xf numFmtId="38" fontId="34" fillId="0" borderId="24" xfId="1" applyFont="1" applyFill="1" applyBorder="1">
      <alignment vertical="center"/>
    </xf>
    <xf numFmtId="38" fontId="34" fillId="0" borderId="26" xfId="1" applyFont="1" applyFill="1" applyBorder="1" applyAlignment="1">
      <alignment vertical="center" wrapText="1"/>
    </xf>
    <xf numFmtId="38" fontId="34" fillId="0" borderId="27" xfId="1" applyFont="1" applyFill="1" applyBorder="1" applyAlignment="1">
      <alignment vertical="center"/>
    </xf>
    <xf numFmtId="38" fontId="35" fillId="3" borderId="26" xfId="1" applyFont="1" applyFill="1" applyBorder="1">
      <alignment vertical="center"/>
    </xf>
    <xf numFmtId="38" fontId="35" fillId="3" borderId="28" xfId="1" applyFont="1" applyFill="1" applyBorder="1">
      <alignment vertical="center"/>
    </xf>
    <xf numFmtId="38" fontId="34" fillId="0" borderId="10" xfId="1" applyFont="1" applyFill="1" applyBorder="1">
      <alignment vertical="center"/>
    </xf>
    <xf numFmtId="38" fontId="34" fillId="0" borderId="28" xfId="1" applyFont="1" applyFill="1" applyBorder="1">
      <alignment vertical="center"/>
    </xf>
    <xf numFmtId="38" fontId="34" fillId="0" borderId="29" xfId="1" applyFont="1" applyFill="1" applyBorder="1" applyAlignment="1">
      <alignment vertical="center"/>
    </xf>
    <xf numFmtId="38" fontId="34" fillId="0" borderId="9" xfId="1" applyFont="1" applyFill="1" applyBorder="1" applyAlignment="1">
      <alignment vertical="center"/>
    </xf>
    <xf numFmtId="38" fontId="35" fillId="2" borderId="26" xfId="1" applyFont="1" applyFill="1" applyBorder="1" applyAlignment="1">
      <alignment horizontal="right" vertical="center"/>
    </xf>
    <xf numFmtId="38" fontId="35" fillId="2" borderId="9" xfId="1" applyFont="1" applyFill="1" applyBorder="1" applyAlignment="1">
      <alignment horizontal="right" vertical="center"/>
    </xf>
    <xf numFmtId="38" fontId="35" fillId="3" borderId="30" xfId="1" applyFont="1" applyFill="1" applyBorder="1" applyAlignment="1">
      <alignment horizontal="right" vertical="center"/>
    </xf>
    <xf numFmtId="38" fontId="35" fillId="3" borderId="21" xfId="1" applyFont="1" applyFill="1" applyBorder="1" applyAlignment="1">
      <alignment horizontal="right" vertical="center"/>
    </xf>
    <xf numFmtId="38" fontId="35" fillId="2" borderId="10" xfId="1" applyFont="1" applyFill="1" applyBorder="1" applyAlignment="1">
      <alignment horizontal="right" vertical="center"/>
    </xf>
    <xf numFmtId="38" fontId="35" fillId="2" borderId="28" xfId="1" applyFont="1" applyFill="1" applyBorder="1" applyAlignment="1">
      <alignment horizontal="right" vertical="center"/>
    </xf>
    <xf numFmtId="38" fontId="34" fillId="0" borderId="29" xfId="1" applyFont="1" applyFill="1" applyBorder="1" applyAlignment="1">
      <alignment vertical="center" wrapText="1"/>
    </xf>
    <xf numFmtId="38" fontId="35" fillId="2" borderId="31" xfId="1" applyFont="1" applyFill="1" applyBorder="1" applyAlignment="1">
      <alignment horizontal="right" vertical="center"/>
    </xf>
    <xf numFmtId="38" fontId="35" fillId="2" borderId="20" xfId="1" applyFont="1" applyFill="1" applyBorder="1" applyAlignment="1">
      <alignment horizontal="right" vertical="center"/>
    </xf>
    <xf numFmtId="38" fontId="35" fillId="2" borderId="32" xfId="1" applyFont="1" applyFill="1" applyBorder="1" applyAlignment="1">
      <alignment horizontal="right" vertical="center"/>
    </xf>
    <xf numFmtId="38" fontId="35" fillId="2" borderId="33" xfId="1" applyFont="1" applyFill="1" applyBorder="1" applyAlignment="1">
      <alignment horizontal="right" vertical="center"/>
    </xf>
    <xf numFmtId="38" fontId="34" fillId="0" borderId="23" xfId="1" applyFont="1" applyFill="1" applyBorder="1" applyAlignment="1">
      <alignment horizontal="right" vertical="center"/>
    </xf>
    <xf numFmtId="38" fontId="34" fillId="0" borderId="18" xfId="1" applyFont="1" applyFill="1" applyBorder="1" applyAlignment="1">
      <alignment horizontal="right" vertical="center"/>
    </xf>
    <xf numFmtId="38" fontId="34" fillId="0" borderId="25" xfId="1" applyFont="1" applyFill="1" applyBorder="1" applyAlignment="1">
      <alignment horizontal="right" vertical="center"/>
    </xf>
    <xf numFmtId="38" fontId="34" fillId="0" borderId="24" xfId="1" applyFont="1" applyFill="1" applyBorder="1" applyAlignment="1">
      <alignment horizontal="right" vertical="center"/>
    </xf>
    <xf numFmtId="38" fontId="34" fillId="0" borderId="26" xfId="1" applyFont="1" applyFill="1" applyBorder="1" applyAlignment="1">
      <alignment horizontal="right" vertical="center"/>
    </xf>
    <xf numFmtId="38" fontId="34" fillId="0" borderId="9" xfId="1" applyFont="1" applyFill="1" applyBorder="1" applyAlignment="1">
      <alignment horizontal="right" vertical="center"/>
    </xf>
    <xf numFmtId="38" fontId="34" fillId="0" borderId="10" xfId="1" applyFont="1" applyFill="1" applyBorder="1" applyAlignment="1">
      <alignment horizontal="right" vertical="center"/>
    </xf>
    <xf numFmtId="38" fontId="34" fillId="0" borderId="28" xfId="1" applyFont="1" applyFill="1" applyBorder="1" applyAlignment="1">
      <alignment horizontal="right" vertical="center"/>
    </xf>
    <xf numFmtId="38" fontId="35" fillId="2" borderId="30" xfId="1" applyFont="1" applyFill="1" applyBorder="1" applyAlignment="1">
      <alignment horizontal="right" vertical="center"/>
    </xf>
    <xf numFmtId="38" fontId="35" fillId="2" borderId="19" xfId="1" applyFont="1" applyFill="1" applyBorder="1" applyAlignment="1">
      <alignment horizontal="right" vertical="center"/>
    </xf>
    <xf numFmtId="38" fontId="35" fillId="2" borderId="34" xfId="1" applyFont="1" applyFill="1" applyBorder="1" applyAlignment="1">
      <alignment horizontal="right" vertical="center"/>
    </xf>
    <xf numFmtId="38" fontId="35" fillId="2" borderId="21" xfId="1" applyFont="1" applyFill="1" applyBorder="1" applyAlignment="1">
      <alignment horizontal="right" vertical="center"/>
    </xf>
    <xf numFmtId="176" fontId="33" fillId="2" borderId="0" xfId="1" applyNumberFormat="1" applyFont="1" applyFill="1">
      <alignment vertical="center"/>
    </xf>
    <xf numFmtId="0" fontId="33" fillId="2" borderId="35" xfId="0" applyFont="1" applyFill="1" applyBorder="1">
      <alignment vertical="center"/>
    </xf>
    <xf numFmtId="0" fontId="33" fillId="2" borderId="36" xfId="0" applyFont="1" applyFill="1" applyBorder="1">
      <alignment vertical="center"/>
    </xf>
    <xf numFmtId="176" fontId="33" fillId="2" borderId="0" xfId="0" applyNumberFormat="1" applyFont="1" applyFill="1">
      <alignment vertical="center"/>
    </xf>
    <xf numFmtId="0" fontId="9" fillId="2" borderId="0" xfId="0" applyFont="1" applyFill="1">
      <alignment vertical="center"/>
    </xf>
    <xf numFmtId="0" fontId="0" fillId="0" borderId="46" xfId="0" applyBorder="1" applyAlignment="1">
      <alignment horizontal="center" vertical="center"/>
    </xf>
    <xf numFmtId="38" fontId="35" fillId="3" borderId="31" xfId="1" applyFont="1" applyFill="1" applyBorder="1" applyAlignment="1">
      <alignment horizontal="right" vertical="center"/>
    </xf>
    <xf numFmtId="38" fontId="35" fillId="3" borderId="33" xfId="1" applyFont="1" applyFill="1" applyBorder="1" applyAlignment="1">
      <alignment horizontal="right" vertical="center"/>
    </xf>
    <xf numFmtId="38" fontId="35" fillId="2" borderId="40" xfId="1" applyFont="1" applyFill="1" applyBorder="1" applyAlignment="1">
      <alignment horizontal="right" vertical="center"/>
    </xf>
    <xf numFmtId="0" fontId="33" fillId="2" borderId="47" xfId="0" applyFont="1" applyFill="1" applyBorder="1">
      <alignment vertical="center"/>
    </xf>
    <xf numFmtId="38" fontId="35" fillId="3" borderId="40" xfId="1" applyFont="1" applyFill="1" applyBorder="1" applyAlignment="1">
      <alignment horizontal="right" vertical="center"/>
    </xf>
    <xf numFmtId="0" fontId="36" fillId="0" borderId="0" xfId="0" applyFont="1" applyAlignment="1">
      <alignment horizontal="center" vertical="center"/>
    </xf>
    <xf numFmtId="38" fontId="24" fillId="0" borderId="0" xfId="0" applyNumberFormat="1" applyFont="1">
      <alignment vertical="center"/>
    </xf>
    <xf numFmtId="177" fontId="24" fillId="0" borderId="0" xfId="0" applyNumberFormat="1" applyFont="1" applyAlignment="1">
      <alignment horizontal="right" vertical="center"/>
    </xf>
    <xf numFmtId="0" fontId="37" fillId="0" borderId="0" xfId="0" applyFont="1">
      <alignment vertical="center"/>
    </xf>
    <xf numFmtId="38" fontId="37" fillId="0" borderId="0" xfId="0" applyNumberFormat="1" applyFont="1">
      <alignment vertical="center"/>
    </xf>
    <xf numFmtId="38" fontId="3" fillId="0" borderId="0" xfId="0" applyNumberFormat="1" applyFont="1">
      <alignment vertical="center"/>
    </xf>
    <xf numFmtId="0" fontId="19" fillId="0" borderId="1" xfId="0" applyFont="1" applyBorder="1">
      <alignment vertical="center"/>
    </xf>
    <xf numFmtId="0" fontId="3" fillId="0" borderId="0" xfId="0" applyFont="1" applyAlignment="1">
      <alignment horizontal="center" vertical="center" shrinkToFit="1"/>
    </xf>
    <xf numFmtId="38" fontId="35" fillId="3" borderId="31" xfId="1" applyFont="1" applyFill="1" applyBorder="1">
      <alignment vertical="center"/>
    </xf>
    <xf numFmtId="38" fontId="35" fillId="3" borderId="33" xfId="1" applyFont="1" applyFill="1" applyBorder="1">
      <alignment vertical="center"/>
    </xf>
    <xf numFmtId="38" fontId="34" fillId="0" borderId="17" xfId="1" applyFont="1" applyFill="1" applyBorder="1" applyAlignment="1">
      <alignment vertical="center"/>
    </xf>
    <xf numFmtId="38" fontId="34" fillId="0" borderId="20" xfId="1" applyFont="1" applyFill="1" applyBorder="1" applyAlignment="1">
      <alignment vertical="center"/>
    </xf>
    <xf numFmtId="38" fontId="34" fillId="0" borderId="32" xfId="1" applyFont="1" applyFill="1" applyBorder="1">
      <alignment vertical="center"/>
    </xf>
    <xf numFmtId="38" fontId="34" fillId="0" borderId="33" xfId="1" applyFont="1" applyFill="1" applyBorder="1">
      <alignment vertical="center"/>
    </xf>
    <xf numFmtId="38" fontId="34" fillId="0" borderId="31" xfId="1" applyFont="1" applyFill="1" applyBorder="1" applyAlignment="1">
      <alignment horizontal="right" vertical="center"/>
    </xf>
    <xf numFmtId="38" fontId="34" fillId="0" borderId="20" xfId="1" applyFont="1" applyFill="1" applyBorder="1" applyAlignment="1">
      <alignment horizontal="right" vertical="center"/>
    </xf>
    <xf numFmtId="38" fontId="34" fillId="0" borderId="32" xfId="1" applyFont="1" applyFill="1" applyBorder="1" applyAlignment="1">
      <alignment horizontal="right" vertical="center"/>
    </xf>
    <xf numFmtId="38" fontId="34" fillId="0" borderId="33" xfId="1" applyFont="1" applyFill="1" applyBorder="1" applyAlignment="1">
      <alignment horizontal="right" vertical="center"/>
    </xf>
    <xf numFmtId="0" fontId="19" fillId="0" borderId="1" xfId="0" applyFont="1" applyBorder="1" applyAlignment="1">
      <alignment horizontal="center" vertical="center" wrapText="1" shrinkToFit="1"/>
    </xf>
    <xf numFmtId="0" fontId="8" fillId="0" borderId="0" xfId="0" applyFont="1">
      <alignment vertical="center"/>
    </xf>
    <xf numFmtId="0" fontId="13" fillId="0" borderId="0" xfId="0" applyFont="1">
      <alignment vertical="center"/>
    </xf>
    <xf numFmtId="0" fontId="14" fillId="0" borderId="0" xfId="0" applyFont="1">
      <alignment vertical="center"/>
    </xf>
    <xf numFmtId="0" fontId="9" fillId="0" borderId="0" xfId="0" applyFont="1">
      <alignment vertical="center"/>
    </xf>
    <xf numFmtId="0" fontId="13" fillId="0" borderId="0" xfId="0" applyFont="1" applyAlignment="1">
      <alignment vertical="top"/>
    </xf>
    <xf numFmtId="0" fontId="13" fillId="0" borderId="0" xfId="0" applyFont="1" applyAlignment="1">
      <alignment vertical="top" wrapText="1"/>
    </xf>
    <xf numFmtId="0" fontId="13" fillId="0" borderId="0" xfId="0" applyFont="1" applyAlignment="1">
      <alignment horizontal="left" vertical="top"/>
    </xf>
    <xf numFmtId="0" fontId="19" fillId="0" borderId="1" xfId="0" applyFont="1" applyBorder="1" applyAlignment="1">
      <alignment horizontal="center" vertical="center" wrapText="1"/>
    </xf>
    <xf numFmtId="0" fontId="19" fillId="2" borderId="0" xfId="0" applyFont="1" applyFill="1" applyAlignment="1">
      <alignment vertical="center" wrapText="1"/>
    </xf>
    <xf numFmtId="0" fontId="33" fillId="2" borderId="18" xfId="0" applyFont="1" applyFill="1" applyBorder="1" applyAlignment="1">
      <alignment horizontal="center" vertical="center" wrapText="1" shrinkToFit="1"/>
    </xf>
    <xf numFmtId="0" fontId="33" fillId="2" borderId="20" xfId="0" applyFont="1" applyFill="1" applyBorder="1" applyAlignment="1">
      <alignment horizontal="center" vertical="center" wrapText="1" shrinkToFit="1"/>
    </xf>
    <xf numFmtId="0" fontId="33" fillId="2" borderId="19" xfId="0" applyFont="1" applyFill="1" applyBorder="1" applyAlignment="1">
      <alignment horizontal="center" vertical="center" wrapText="1" shrinkToFit="1"/>
    </xf>
    <xf numFmtId="0" fontId="33" fillId="2" borderId="11" xfId="0" applyFont="1" applyFill="1" applyBorder="1" applyAlignment="1">
      <alignment horizontal="center" vertical="center" wrapText="1" shrinkToFit="1"/>
    </xf>
    <xf numFmtId="0" fontId="40" fillId="0" borderId="0" xfId="0" applyFont="1" applyAlignment="1">
      <alignment vertical="top"/>
    </xf>
    <xf numFmtId="0" fontId="40" fillId="0" borderId="0" xfId="0" applyFont="1" applyAlignment="1">
      <alignment horizontal="center" vertical="top"/>
    </xf>
    <xf numFmtId="0" fontId="0" fillId="0" borderId="46" xfId="0" applyBorder="1">
      <alignment vertical="center"/>
    </xf>
    <xf numFmtId="0" fontId="3" fillId="0" borderId="0" xfId="0" applyFont="1" applyAlignment="1">
      <alignment horizontal="distributed" vertical="center"/>
    </xf>
    <xf numFmtId="0" fontId="24" fillId="0" borderId="0" xfId="0" applyFont="1" applyAlignment="1">
      <alignment horizontal="center" vertical="center"/>
    </xf>
    <xf numFmtId="0" fontId="1" fillId="0" borderId="0" xfId="3">
      <alignment vertical="center"/>
    </xf>
    <xf numFmtId="0" fontId="19" fillId="0" borderId="0" xfId="3" applyFont="1" applyAlignment="1">
      <alignment horizontal="right" vertical="center"/>
    </xf>
    <xf numFmtId="0" fontId="19" fillId="0" borderId="1" xfId="3" applyFont="1" applyBorder="1" applyAlignment="1">
      <alignment horizontal="center" vertical="center"/>
    </xf>
    <xf numFmtId="38" fontId="19" fillId="0" borderId="1" xfId="4" applyFont="1" applyFill="1" applyBorder="1" applyAlignment="1">
      <alignment vertical="center"/>
    </xf>
    <xf numFmtId="38" fontId="19" fillId="4" borderId="1" xfId="4" applyFont="1" applyFill="1" applyBorder="1">
      <alignment vertical="center"/>
    </xf>
    <xf numFmtId="0" fontId="31" fillId="0" borderId="1" xfId="3" applyFont="1" applyBorder="1" applyAlignment="1">
      <alignment horizontal="center" vertical="center" wrapText="1"/>
    </xf>
    <xf numFmtId="0" fontId="19" fillId="0" borderId="1" xfId="3" applyFont="1" applyBorder="1" applyAlignment="1">
      <alignment horizontal="center" vertical="center" wrapText="1"/>
    </xf>
    <xf numFmtId="38" fontId="19" fillId="4" borderId="1" xfId="4" applyFont="1" applyFill="1" applyBorder="1" applyAlignment="1">
      <alignment vertical="center"/>
    </xf>
    <xf numFmtId="0" fontId="18" fillId="0" borderId="10" xfId="3" applyFont="1" applyBorder="1" applyAlignment="1">
      <alignment vertical="center" textRotation="255"/>
    </xf>
    <xf numFmtId="0" fontId="19" fillId="0" borderId="1" xfId="3" applyFont="1" applyBorder="1">
      <alignment vertical="center"/>
    </xf>
    <xf numFmtId="0" fontId="30" fillId="0" borderId="10" xfId="3" applyFont="1" applyBorder="1" applyAlignment="1">
      <alignment horizontal="center" vertical="center" wrapText="1"/>
    </xf>
    <xf numFmtId="0" fontId="31" fillId="0" borderId="10" xfId="3" applyFont="1" applyBorder="1" applyAlignment="1">
      <alignment horizontal="center" vertical="center" wrapText="1"/>
    </xf>
    <xf numFmtId="0" fontId="19" fillId="0" borderId="0" xfId="3" applyFont="1" applyAlignment="1"/>
    <xf numFmtId="0" fontId="34" fillId="0" borderId="0" xfId="3" applyFont="1" applyAlignment="1">
      <alignment horizontal="center" vertical="center"/>
    </xf>
    <xf numFmtId="0" fontId="19" fillId="0" borderId="0" xfId="3" applyFont="1">
      <alignment vertical="center"/>
    </xf>
    <xf numFmtId="38" fontId="19" fillId="4" borderId="1" xfId="3" applyNumberFormat="1" applyFont="1" applyFill="1" applyBorder="1" applyAlignment="1">
      <alignment horizontal="right" vertical="center"/>
    </xf>
    <xf numFmtId="38" fontId="23" fillId="0" borderId="1" xfId="3" applyNumberFormat="1" applyFont="1" applyBorder="1" applyAlignment="1">
      <alignment horizontal="right" vertical="center"/>
    </xf>
    <xf numFmtId="0" fontId="19" fillId="0" borderId="0" xfId="3" applyFont="1" applyAlignment="1">
      <alignment horizontal="center" vertical="center"/>
    </xf>
    <xf numFmtId="38" fontId="23" fillId="0" borderId="0" xfId="3" applyNumberFormat="1" applyFont="1" applyAlignment="1">
      <alignment horizontal="right" vertical="center"/>
    </xf>
    <xf numFmtId="0" fontId="19" fillId="0" borderId="9" xfId="3" applyFont="1" applyBorder="1" applyAlignment="1">
      <alignment horizontal="center" vertical="center"/>
    </xf>
    <xf numFmtId="38" fontId="18" fillId="0" borderId="11" xfId="4" applyFont="1" applyFill="1" applyBorder="1" applyAlignment="1">
      <alignment horizontal="left" vertical="center"/>
    </xf>
    <xf numFmtId="38" fontId="23" fillId="0" borderId="12" xfId="3" applyNumberFormat="1" applyFont="1" applyBorder="1" applyAlignment="1">
      <alignment horizontal="right" vertical="center"/>
    </xf>
    <xf numFmtId="38" fontId="18" fillId="0" borderId="11" xfId="4" applyFont="1" applyFill="1" applyBorder="1" applyAlignment="1">
      <alignment horizontal="left" vertical="center" wrapText="1"/>
    </xf>
    <xf numFmtId="38" fontId="19" fillId="0" borderId="11" xfId="4" applyFont="1" applyFill="1" applyBorder="1" applyAlignment="1">
      <alignment horizontal="left" vertical="center"/>
    </xf>
    <xf numFmtId="3" fontId="19" fillId="4" borderId="9" xfId="4" applyNumberFormat="1" applyFont="1" applyFill="1" applyBorder="1" applyAlignment="1">
      <alignment horizontal="right" vertical="center"/>
    </xf>
    <xf numFmtId="38" fontId="23" fillId="0" borderId="1" xfId="4" applyFont="1" applyFill="1" applyBorder="1" applyAlignment="1">
      <alignment horizontal="right" vertical="center"/>
    </xf>
    <xf numFmtId="0" fontId="36" fillId="0" borderId="0" xfId="0" applyFont="1">
      <alignment vertical="center"/>
    </xf>
    <xf numFmtId="0" fontId="11" fillId="0" borderId="0" xfId="0" applyFont="1">
      <alignment vertical="center"/>
    </xf>
    <xf numFmtId="0" fontId="36" fillId="0" borderId="0" xfId="0" applyFont="1" applyAlignment="1">
      <alignment horizontal="justify" vertical="center"/>
    </xf>
    <xf numFmtId="0" fontId="36" fillId="0" borderId="0" xfId="0" applyFont="1" applyAlignment="1">
      <alignment horizontal="left" vertical="center"/>
    </xf>
    <xf numFmtId="0" fontId="36" fillId="0" borderId="0" xfId="0" applyFont="1" applyAlignment="1">
      <alignment vertical="center" wrapText="1"/>
    </xf>
    <xf numFmtId="0" fontId="45" fillId="0" borderId="0" xfId="0" applyFont="1" applyAlignment="1">
      <alignment horizontal="center" vertical="center"/>
    </xf>
    <xf numFmtId="0" fontId="45" fillId="0" borderId="0" xfId="0" applyFont="1" applyAlignment="1">
      <alignment horizontal="justify" vertical="center"/>
    </xf>
    <xf numFmtId="0" fontId="47" fillId="0" borderId="0" xfId="0" applyFont="1" applyAlignment="1">
      <alignment horizontal="left" vertical="center"/>
    </xf>
    <xf numFmtId="0" fontId="45" fillId="0" borderId="0" xfId="0" applyFont="1" applyAlignment="1">
      <alignment vertical="center" wrapText="1"/>
    </xf>
    <xf numFmtId="0" fontId="46" fillId="0" borderId="0" xfId="0" applyFont="1" applyAlignment="1">
      <alignment vertical="center" wrapText="1"/>
    </xf>
    <xf numFmtId="0" fontId="47" fillId="0" borderId="0" xfId="0" applyFont="1" applyAlignment="1">
      <alignment vertical="center" wrapText="1"/>
    </xf>
    <xf numFmtId="0" fontId="19" fillId="0" borderId="10" xfId="3" applyFont="1" applyBorder="1" applyAlignment="1">
      <alignment horizontal="center" vertical="center" wrapText="1"/>
    </xf>
    <xf numFmtId="0" fontId="19" fillId="0" borderId="1" xfId="3" applyFont="1" applyBorder="1" applyAlignment="1">
      <alignment horizontal="left" vertical="center"/>
    </xf>
    <xf numFmtId="0" fontId="0" fillId="5" borderId="0" xfId="0" applyFill="1">
      <alignment vertical="center"/>
    </xf>
    <xf numFmtId="0" fontId="49" fillId="0" borderId="0" xfId="0" applyFont="1" applyAlignment="1">
      <alignment horizontal="center" vertical="center"/>
    </xf>
    <xf numFmtId="0" fontId="43" fillId="0" borderId="0" xfId="0" applyFont="1">
      <alignment vertical="center"/>
    </xf>
    <xf numFmtId="0" fontId="46" fillId="0" borderId="0" xfId="0" applyFont="1" applyAlignment="1">
      <alignment horizontal="justify" vertical="center"/>
    </xf>
    <xf numFmtId="0" fontId="8" fillId="0" borderId="0" xfId="0" applyFont="1" applyAlignment="1">
      <alignment horizontal="justify" vertical="center"/>
    </xf>
    <xf numFmtId="0" fontId="47" fillId="0" borderId="0" xfId="0" applyFont="1" applyAlignment="1">
      <alignment horizontal="justify" vertical="center"/>
    </xf>
    <xf numFmtId="0" fontId="8" fillId="0" borderId="0" xfId="0" applyFont="1" applyAlignment="1">
      <alignment horizontal="left" vertical="center"/>
    </xf>
    <xf numFmtId="0" fontId="54" fillId="0" borderId="0" xfId="0" applyFont="1">
      <alignment vertical="center"/>
    </xf>
    <xf numFmtId="0" fontId="4" fillId="0" borderId="0" xfId="0" applyFont="1" applyAlignment="1">
      <alignment horizontal="distributed" vertical="center"/>
    </xf>
    <xf numFmtId="0" fontId="54" fillId="0" borderId="0" xfId="0" applyFont="1" applyAlignment="1">
      <alignment horizontal="center" vertical="center"/>
    </xf>
    <xf numFmtId="0" fontId="56" fillId="0" borderId="0" xfId="0" applyFont="1" applyAlignment="1">
      <alignment horizontal="justify" vertical="center"/>
    </xf>
    <xf numFmtId="0" fontId="57" fillId="0" borderId="0" xfId="0" applyFont="1">
      <alignment vertical="center"/>
    </xf>
    <xf numFmtId="0" fontId="56" fillId="0" borderId="69" xfId="0" applyFont="1" applyBorder="1" applyAlignment="1">
      <alignment horizontal="distributed" vertical="center" wrapText="1" indent="1"/>
    </xf>
    <xf numFmtId="0" fontId="56" fillId="0" borderId="69" xfId="0" applyFont="1" applyBorder="1" applyAlignment="1">
      <alignment horizontal="distributed" vertical="center" wrapText="1"/>
    </xf>
    <xf numFmtId="0" fontId="56" fillId="0" borderId="70" xfId="0" applyFont="1" applyBorder="1" applyAlignment="1">
      <alignment horizontal="distributed" vertical="center" wrapText="1"/>
    </xf>
    <xf numFmtId="0" fontId="56" fillId="0" borderId="71" xfId="0" applyFont="1" applyBorder="1" applyAlignment="1">
      <alignment horizontal="distributed" vertical="center" wrapText="1"/>
    </xf>
    <xf numFmtId="0" fontId="56" fillId="0" borderId="35" xfId="0" applyFont="1" applyBorder="1" applyAlignment="1">
      <alignment horizontal="distributed" vertical="center" wrapText="1"/>
    </xf>
    <xf numFmtId="0" fontId="56" fillId="0" borderId="44" xfId="0" applyFont="1" applyBorder="1" applyAlignment="1">
      <alignment horizontal="left" vertical="top" wrapText="1"/>
    </xf>
    <xf numFmtId="0" fontId="56" fillId="0" borderId="49" xfId="0" applyFont="1" applyBorder="1" applyAlignment="1">
      <alignment horizontal="distributed" vertical="center" wrapText="1"/>
    </xf>
    <xf numFmtId="0" fontId="56" fillId="0" borderId="22" xfId="0" applyFont="1" applyBorder="1" applyAlignment="1">
      <alignment horizontal="distributed" vertical="center" wrapText="1"/>
    </xf>
    <xf numFmtId="0" fontId="63" fillId="0" borderId="36" xfId="0" applyFont="1" applyBorder="1" applyAlignment="1">
      <alignment horizontal="distributed" vertical="center" wrapText="1"/>
    </xf>
    <xf numFmtId="0" fontId="24" fillId="0" borderId="0" xfId="0" applyFont="1" applyAlignment="1">
      <alignment vertical="top" wrapText="1"/>
    </xf>
    <xf numFmtId="0" fontId="24" fillId="0" borderId="0" xfId="0" applyFont="1" applyAlignment="1">
      <alignment horizontal="left" vertical="center"/>
    </xf>
    <xf numFmtId="0" fontId="24" fillId="0" borderId="0" xfId="0" applyFont="1" applyAlignment="1">
      <alignment vertical="top"/>
    </xf>
    <xf numFmtId="0" fontId="25" fillId="0" borderId="0" xfId="0" applyFont="1">
      <alignment vertical="center"/>
    </xf>
    <xf numFmtId="0" fontId="25" fillId="0" borderId="0" xfId="0" applyFont="1" applyAlignment="1">
      <alignment vertical="center" wrapText="1"/>
    </xf>
    <xf numFmtId="0" fontId="25" fillId="0" borderId="0" xfId="0" applyFont="1" applyAlignment="1">
      <alignment horizontal="left" vertical="center"/>
    </xf>
    <xf numFmtId="0" fontId="24" fillId="0" borderId="0" xfId="0" applyFont="1" applyAlignment="1">
      <alignment horizontal="left" vertical="top"/>
    </xf>
    <xf numFmtId="0" fontId="25" fillId="0" borderId="0" xfId="0" applyFont="1" applyAlignment="1">
      <alignment horizontal="right" vertical="center"/>
    </xf>
    <xf numFmtId="0" fontId="24" fillId="0" borderId="0" xfId="0" applyFont="1" applyAlignment="1">
      <alignment vertical="center" wrapText="1"/>
    </xf>
    <xf numFmtId="0" fontId="33" fillId="0" borderId="0" xfId="0" applyFont="1">
      <alignment vertical="center"/>
    </xf>
    <xf numFmtId="176" fontId="33" fillId="0" borderId="0" xfId="0" applyNumberFormat="1" applyFont="1">
      <alignment vertical="center"/>
    </xf>
    <xf numFmtId="176" fontId="33" fillId="0" borderId="0" xfId="1" applyNumberFormat="1" applyFont="1">
      <alignment vertical="center"/>
    </xf>
    <xf numFmtId="0" fontId="33" fillId="0" borderId="35" xfId="0" applyFont="1" applyBorder="1">
      <alignment vertical="center"/>
    </xf>
    <xf numFmtId="0" fontId="33" fillId="0" borderId="36" xfId="0" applyFont="1" applyBorder="1">
      <alignment vertical="center"/>
    </xf>
    <xf numFmtId="0" fontId="33" fillId="0" borderId="44" xfId="0" applyFont="1" applyBorder="1">
      <alignment vertical="center"/>
    </xf>
    <xf numFmtId="0" fontId="68" fillId="0" borderId="0" xfId="0" applyFont="1" applyAlignment="1">
      <alignment horizontal="left" vertical="center" wrapText="1"/>
    </xf>
    <xf numFmtId="0" fontId="68" fillId="0" borderId="0" xfId="0" applyFont="1">
      <alignment vertical="center"/>
    </xf>
    <xf numFmtId="0" fontId="68" fillId="0" borderId="0" xfId="0" applyFont="1" applyAlignment="1">
      <alignment horizontal="center" vertical="center" wrapText="1"/>
    </xf>
    <xf numFmtId="0" fontId="68" fillId="0" borderId="0" xfId="0" applyFont="1" applyAlignment="1">
      <alignment horizontal="right" vertical="center"/>
    </xf>
    <xf numFmtId="0" fontId="68" fillId="0" borderId="30" xfId="0" applyFont="1" applyBorder="1" applyAlignment="1">
      <alignment horizontal="center" vertical="center"/>
    </xf>
    <xf numFmtId="0" fontId="68" fillId="0" borderId="19" xfId="0" applyFont="1" applyBorder="1" applyAlignment="1">
      <alignment horizontal="center" vertical="center" wrapText="1"/>
    </xf>
    <xf numFmtId="0" fontId="68" fillId="0" borderId="31" xfId="0" applyFont="1" applyBorder="1" applyAlignment="1">
      <alignment horizontal="center" vertical="center"/>
    </xf>
    <xf numFmtId="0" fontId="68" fillId="0" borderId="33" xfId="0" applyFont="1" applyBorder="1" applyAlignment="1">
      <alignment horizontal="center" vertical="center" wrapText="1"/>
    </xf>
    <xf numFmtId="0" fontId="68" fillId="0" borderId="34" xfId="0" applyFont="1" applyBorder="1" applyAlignment="1">
      <alignment horizontal="center" vertical="center"/>
    </xf>
    <xf numFmtId="0" fontId="68" fillId="0" borderId="21" xfId="0" applyFont="1" applyBorder="1" applyAlignment="1">
      <alignment horizontal="center" vertical="center" wrapText="1"/>
    </xf>
    <xf numFmtId="0" fontId="68" fillId="0" borderId="37" xfId="0" applyFont="1" applyBorder="1" applyAlignment="1">
      <alignment horizontal="center" vertical="center"/>
    </xf>
    <xf numFmtId="0" fontId="68" fillId="0" borderId="27" xfId="0" applyFont="1" applyBorder="1" applyAlignment="1">
      <alignment horizontal="center" vertical="center"/>
    </xf>
    <xf numFmtId="0" fontId="68" fillId="0" borderId="39" xfId="0" applyFont="1" applyBorder="1" applyAlignment="1">
      <alignment horizontal="center" vertical="center" wrapText="1"/>
    </xf>
    <xf numFmtId="3" fontId="68" fillId="0" borderId="31" xfId="0" applyNumberFormat="1" applyFont="1" applyBorder="1">
      <alignment vertical="center"/>
    </xf>
    <xf numFmtId="3" fontId="68" fillId="0" borderId="20" xfId="0" applyNumberFormat="1" applyFont="1" applyBorder="1">
      <alignment vertical="center"/>
    </xf>
    <xf numFmtId="3" fontId="68" fillId="0" borderId="33" xfId="0" applyNumberFormat="1" applyFont="1" applyBorder="1">
      <alignment vertical="center"/>
    </xf>
    <xf numFmtId="3" fontId="68" fillId="0" borderId="32" xfId="0" applyNumberFormat="1" applyFont="1" applyBorder="1">
      <alignment vertical="center"/>
    </xf>
    <xf numFmtId="0" fontId="68" fillId="0" borderId="39" xfId="0" applyFont="1" applyBorder="1" applyAlignment="1">
      <alignment horizontal="center" vertical="center"/>
    </xf>
    <xf numFmtId="3" fontId="68" fillId="0" borderId="30" xfId="0" applyNumberFormat="1" applyFont="1" applyBorder="1">
      <alignment vertical="center"/>
    </xf>
    <xf numFmtId="3" fontId="68" fillId="0" borderId="21" xfId="0" applyNumberFormat="1" applyFont="1" applyBorder="1">
      <alignment vertical="center"/>
    </xf>
    <xf numFmtId="0" fontId="68" fillId="0" borderId="77" xfId="0" applyFont="1" applyBorder="1" applyAlignment="1">
      <alignment horizontal="center" vertical="center"/>
    </xf>
    <xf numFmtId="0" fontId="68" fillId="0" borderId="27" xfId="0" applyFont="1" applyBorder="1" applyAlignment="1">
      <alignment horizontal="center" vertical="center" wrapText="1" shrinkToFit="1"/>
    </xf>
    <xf numFmtId="0" fontId="68" fillId="0" borderId="78" xfId="0" applyFont="1" applyBorder="1" applyAlignment="1">
      <alignment horizontal="center" vertical="center"/>
    </xf>
    <xf numFmtId="3" fontId="68" fillId="0" borderId="19" xfId="0" applyNumberFormat="1" applyFont="1" applyBorder="1">
      <alignment vertical="center"/>
    </xf>
    <xf numFmtId="3" fontId="68" fillId="0" borderId="34" xfId="0" applyNumberFormat="1" applyFont="1" applyBorder="1">
      <alignment vertical="center"/>
    </xf>
    <xf numFmtId="0" fontId="69" fillId="0" borderId="0" xfId="0" applyFont="1" applyAlignment="1">
      <alignment horizontal="center" vertical="center"/>
    </xf>
    <xf numFmtId="3" fontId="69" fillId="0" borderId="17" xfId="0" applyNumberFormat="1" applyFont="1" applyBorder="1">
      <alignment vertical="center"/>
    </xf>
    <xf numFmtId="3" fontId="69" fillId="0" borderId="42" xfId="0" applyNumberFormat="1" applyFont="1" applyBorder="1">
      <alignment vertical="center"/>
    </xf>
    <xf numFmtId="3" fontId="69" fillId="0" borderId="40" xfId="0" applyNumberFormat="1" applyFont="1" applyBorder="1">
      <alignment vertical="center"/>
    </xf>
    <xf numFmtId="3" fontId="69" fillId="0" borderId="83" xfId="0" applyNumberFormat="1" applyFont="1" applyBorder="1">
      <alignment vertical="center"/>
    </xf>
    <xf numFmtId="0" fontId="68" fillId="0" borderId="27" xfId="0" applyFont="1" applyBorder="1" applyAlignment="1">
      <alignment horizontal="center" vertical="center" wrapText="1"/>
    </xf>
    <xf numFmtId="3" fontId="68" fillId="0" borderId="40" xfId="0" applyNumberFormat="1" applyFont="1" applyBorder="1">
      <alignment vertical="center"/>
    </xf>
    <xf numFmtId="3" fontId="68" fillId="0" borderId="85" xfId="0" applyNumberFormat="1" applyFont="1" applyBorder="1">
      <alignment vertical="center"/>
    </xf>
    <xf numFmtId="3" fontId="68" fillId="0" borderId="83" xfId="0" applyNumberFormat="1" applyFont="1" applyBorder="1">
      <alignment vertical="center"/>
    </xf>
    <xf numFmtId="3" fontId="68" fillId="0" borderId="86" xfId="0" applyNumberFormat="1" applyFont="1" applyBorder="1">
      <alignment vertical="center"/>
    </xf>
    <xf numFmtId="0" fontId="68" fillId="0" borderId="47" xfId="0" applyFont="1" applyBorder="1">
      <alignment vertical="center"/>
    </xf>
    <xf numFmtId="0" fontId="70" fillId="0" borderId="0" xfId="0" applyFont="1">
      <alignment vertical="center"/>
    </xf>
    <xf numFmtId="0" fontId="68" fillId="0" borderId="9" xfId="0" applyFont="1" applyBorder="1" applyAlignment="1">
      <alignment horizontal="center" vertical="center"/>
    </xf>
    <xf numFmtId="0" fontId="68" fillId="0" borderId="20" xfId="0" applyFont="1" applyBorder="1" applyAlignment="1">
      <alignment horizontal="right" vertical="center"/>
    </xf>
    <xf numFmtId="38" fontId="68" fillId="0" borderId="39" xfId="0" applyNumberFormat="1" applyFont="1" applyBorder="1" applyAlignment="1">
      <alignment horizontal="right" vertical="center"/>
    </xf>
    <xf numFmtId="0" fontId="68" fillId="0" borderId="32" xfId="0" applyFont="1" applyBorder="1" applyAlignment="1">
      <alignment horizontal="left" vertical="center"/>
    </xf>
    <xf numFmtId="0" fontId="68" fillId="0" borderId="39" xfId="0" applyFont="1" applyBorder="1" applyAlignment="1">
      <alignment horizontal="right" vertical="center"/>
    </xf>
    <xf numFmtId="0" fontId="68" fillId="0" borderId="11" xfId="0" applyFont="1" applyBorder="1" applyAlignment="1">
      <alignment horizontal="center" vertical="center"/>
    </xf>
    <xf numFmtId="38" fontId="68" fillId="0" borderId="37" xfId="1" applyFont="1" applyFill="1" applyBorder="1" applyAlignment="1">
      <alignment horizontal="right" vertical="center"/>
    </xf>
    <xf numFmtId="38" fontId="68" fillId="0" borderId="38" xfId="1" applyFont="1" applyFill="1" applyBorder="1" applyAlignment="1">
      <alignment horizontal="right" vertical="center"/>
    </xf>
    <xf numFmtId="38" fontId="71" fillId="0" borderId="11" xfId="0" applyNumberFormat="1" applyFont="1" applyBorder="1" applyAlignment="1">
      <alignment horizontal="right" vertical="center"/>
    </xf>
    <xf numFmtId="38" fontId="71" fillId="0" borderId="37" xfId="0" applyNumberFormat="1" applyFont="1" applyBorder="1" applyAlignment="1">
      <alignment horizontal="right" vertical="center"/>
    </xf>
    <xf numFmtId="0" fontId="68" fillId="0" borderId="42" xfId="0" applyFont="1" applyBorder="1" applyAlignment="1">
      <alignment horizontal="right" vertical="center"/>
    </xf>
    <xf numFmtId="38" fontId="68" fillId="0" borderId="0" xfId="0" applyNumberFormat="1" applyFont="1" applyAlignment="1">
      <alignment horizontal="right" vertical="center"/>
    </xf>
    <xf numFmtId="0" fontId="68" fillId="0" borderId="45" xfId="0" applyFont="1" applyBorder="1" applyAlignment="1">
      <alignment horizontal="left" vertical="center"/>
    </xf>
    <xf numFmtId="0" fontId="68" fillId="0" borderId="0" xfId="0" applyFont="1" applyAlignment="1">
      <alignment horizontal="left" vertical="center"/>
    </xf>
    <xf numFmtId="0" fontId="71" fillId="0" borderId="0" xfId="0" applyFont="1" applyAlignment="1">
      <alignment horizontal="right" vertical="center"/>
    </xf>
    <xf numFmtId="0" fontId="68" fillId="0" borderId="45" xfId="0" applyFont="1" applyBorder="1" applyAlignment="1">
      <alignment horizontal="center" vertical="center"/>
    </xf>
    <xf numFmtId="38" fontId="68" fillId="0" borderId="11" xfId="0" applyNumberFormat="1" applyFont="1" applyBorder="1" applyAlignment="1">
      <alignment horizontal="right" vertical="center"/>
    </xf>
    <xf numFmtId="38" fontId="68" fillId="0" borderId="37" xfId="0" applyNumberFormat="1" applyFont="1" applyBorder="1" applyAlignment="1">
      <alignment horizontal="right" vertical="center"/>
    </xf>
    <xf numFmtId="0" fontId="68" fillId="0" borderId="38" xfId="0" applyFont="1" applyBorder="1" applyAlignment="1">
      <alignment horizontal="center" vertical="center"/>
    </xf>
    <xf numFmtId="38" fontId="68" fillId="0" borderId="0" xfId="1" applyFont="1" applyFill="1" applyAlignment="1">
      <alignment horizontal="right" vertical="center"/>
    </xf>
    <xf numFmtId="0" fontId="68" fillId="0" borderId="20" xfId="0" applyFont="1" applyBorder="1" applyAlignment="1">
      <alignment horizontal="center" vertical="center"/>
    </xf>
    <xf numFmtId="0" fontId="68" fillId="0" borderId="32" xfId="0" applyFont="1" applyBorder="1" applyAlignment="1">
      <alignment horizontal="center" vertical="center"/>
    </xf>
    <xf numFmtId="38" fontId="71" fillId="0" borderId="42" xfId="0" applyNumberFormat="1" applyFont="1" applyBorder="1" applyAlignment="1">
      <alignment horizontal="right" vertical="center"/>
    </xf>
    <xf numFmtId="38" fontId="71" fillId="0" borderId="0" xfId="0" applyNumberFormat="1" applyFont="1" applyAlignment="1">
      <alignment horizontal="right" vertical="center"/>
    </xf>
    <xf numFmtId="0" fontId="68" fillId="0" borderId="0" xfId="0" applyFont="1" applyAlignment="1">
      <alignment horizontal="center" vertical="center"/>
    </xf>
    <xf numFmtId="38" fontId="71" fillId="0" borderId="20" xfId="0" applyNumberFormat="1" applyFont="1" applyBorder="1" applyAlignment="1">
      <alignment horizontal="right" vertical="center"/>
    </xf>
    <xf numFmtId="38" fontId="71" fillId="0" borderId="39" xfId="0" applyNumberFormat="1" applyFont="1" applyBorder="1" applyAlignment="1">
      <alignment horizontal="right" vertical="center" textRotation="255"/>
    </xf>
    <xf numFmtId="38" fontId="71" fillId="0" borderId="39" xfId="0" applyNumberFormat="1" applyFont="1" applyBorder="1" applyAlignment="1">
      <alignment horizontal="right" vertical="center"/>
    </xf>
    <xf numFmtId="0" fontId="68" fillId="0" borderId="39" xfId="0" applyFont="1" applyBorder="1" applyAlignment="1">
      <alignment horizontal="left" vertical="center"/>
    </xf>
    <xf numFmtId="0" fontId="71" fillId="0" borderId="39" xfId="0" applyFont="1" applyBorder="1" applyAlignment="1">
      <alignment horizontal="right" vertical="center"/>
    </xf>
    <xf numFmtId="0" fontId="69" fillId="0" borderId="41" xfId="0" applyFont="1" applyBorder="1" applyAlignment="1">
      <alignment horizontal="left" vertical="center" textRotation="255"/>
    </xf>
    <xf numFmtId="0" fontId="69" fillId="0" borderId="0" xfId="0" applyFont="1">
      <alignment vertical="center"/>
    </xf>
    <xf numFmtId="38" fontId="34" fillId="5" borderId="23" xfId="1" applyFont="1" applyFill="1" applyBorder="1" applyAlignment="1" applyProtection="1">
      <alignment vertical="center"/>
    </xf>
    <xf numFmtId="38" fontId="34" fillId="5" borderId="26" xfId="1" applyFont="1" applyFill="1" applyBorder="1" applyAlignment="1" applyProtection="1">
      <alignment vertical="center" wrapText="1"/>
    </xf>
    <xf numFmtId="38" fontId="34" fillId="5" borderId="29" xfId="1" applyFont="1" applyFill="1" applyBorder="1" applyAlignment="1" applyProtection="1">
      <alignment vertical="center" wrapText="1"/>
    </xf>
    <xf numFmtId="38" fontId="34" fillId="5" borderId="29" xfId="1" applyFont="1" applyFill="1" applyBorder="1" applyAlignment="1" applyProtection="1">
      <alignment vertical="center"/>
    </xf>
    <xf numFmtId="38" fontId="34" fillId="5" borderId="17" xfId="1" applyFont="1" applyFill="1" applyBorder="1" applyAlignment="1" applyProtection="1">
      <alignment vertical="center"/>
    </xf>
    <xf numFmtId="38" fontId="35" fillId="5" borderId="31" xfId="1" applyFont="1" applyFill="1" applyBorder="1" applyAlignment="1" applyProtection="1">
      <alignment horizontal="right" vertical="center"/>
    </xf>
    <xf numFmtId="38" fontId="34" fillId="5" borderId="23" xfId="1" applyFont="1" applyFill="1" applyBorder="1" applyAlignment="1" applyProtection="1">
      <alignment horizontal="right" vertical="center"/>
    </xf>
    <xf numFmtId="38" fontId="34" fillId="5" borderId="26" xfId="1" applyFont="1" applyFill="1" applyBorder="1" applyAlignment="1" applyProtection="1">
      <alignment horizontal="right" vertical="center"/>
    </xf>
    <xf numFmtId="38" fontId="34" fillId="5" borderId="31" xfId="1" applyFont="1" applyFill="1" applyBorder="1" applyAlignment="1" applyProtection="1">
      <alignment horizontal="right" vertical="center"/>
    </xf>
    <xf numFmtId="38" fontId="35" fillId="5" borderId="30" xfId="1" applyFont="1" applyFill="1" applyBorder="1" applyAlignment="1" applyProtection="1">
      <alignment horizontal="right" vertical="center"/>
    </xf>
    <xf numFmtId="38" fontId="35" fillId="5" borderId="40" xfId="1" applyFont="1" applyFill="1" applyBorder="1" applyAlignment="1" applyProtection="1">
      <alignment horizontal="right" vertical="center"/>
    </xf>
    <xf numFmtId="38" fontId="34" fillId="5" borderId="25" xfId="1" applyFont="1" applyFill="1" applyBorder="1" applyAlignment="1" applyProtection="1">
      <alignment vertical="center"/>
    </xf>
    <xf numFmtId="38" fontId="34" fillId="5" borderId="10" xfId="1" applyFont="1" applyFill="1" applyBorder="1" applyProtection="1">
      <alignment vertical="center"/>
    </xf>
    <xf numFmtId="38" fontId="34" fillId="5" borderId="25" xfId="1" applyFont="1" applyFill="1" applyBorder="1" applyProtection="1">
      <alignment vertical="center"/>
    </xf>
    <xf numFmtId="38" fontId="34" fillId="5" borderId="32" xfId="1" applyFont="1" applyFill="1" applyBorder="1" applyProtection="1">
      <alignment vertical="center"/>
    </xf>
    <xf numFmtId="38" fontId="35" fillId="5" borderId="32" xfId="1" applyFont="1" applyFill="1" applyBorder="1" applyAlignment="1" applyProtection="1">
      <alignment horizontal="right" vertical="center"/>
    </xf>
    <xf numFmtId="38" fontId="34" fillId="5" borderId="25" xfId="1" applyFont="1" applyFill="1" applyBorder="1" applyAlignment="1" applyProtection="1">
      <alignment horizontal="right" vertical="center"/>
    </xf>
    <xf numFmtId="38" fontId="34" fillId="5" borderId="10" xfId="1" applyFont="1" applyFill="1" applyBorder="1" applyAlignment="1" applyProtection="1">
      <alignment horizontal="right" vertical="center"/>
    </xf>
    <xf numFmtId="38" fontId="34" fillId="5" borderId="32" xfId="1" applyFont="1" applyFill="1" applyBorder="1" applyAlignment="1" applyProtection="1">
      <alignment horizontal="right" vertical="center"/>
    </xf>
    <xf numFmtId="38" fontId="35" fillId="5" borderId="34" xfId="1" applyFont="1" applyFill="1" applyBorder="1" applyAlignment="1" applyProtection="1">
      <alignment horizontal="right" vertical="center"/>
    </xf>
    <xf numFmtId="38" fontId="35" fillId="5" borderId="86" xfId="1" applyFont="1" applyFill="1" applyBorder="1" applyAlignment="1" applyProtection="1">
      <alignment horizontal="right" vertical="center"/>
    </xf>
    <xf numFmtId="0" fontId="24" fillId="0" borderId="0" xfId="0" applyFont="1" applyAlignment="1">
      <alignment horizontal="distributed" vertical="center"/>
    </xf>
    <xf numFmtId="38" fontId="54" fillId="0" borderId="0" xfId="1" applyFont="1">
      <alignment vertical="center"/>
    </xf>
    <xf numFmtId="0" fontId="3" fillId="0" borderId="0" xfId="0" applyFont="1" applyAlignment="1">
      <alignment horizontal="left" vertical="center" wrapText="1"/>
    </xf>
    <xf numFmtId="49" fontId="3" fillId="0" borderId="0" xfId="0" applyNumberFormat="1" applyFont="1" applyAlignment="1">
      <alignment horizontal="center" vertical="center"/>
    </xf>
    <xf numFmtId="38" fontId="3" fillId="0" borderId="0" xfId="0" applyNumberFormat="1" applyFont="1" applyAlignment="1">
      <alignment horizontal="center" vertical="center"/>
    </xf>
    <xf numFmtId="180" fontId="19" fillId="0" borderId="1" xfId="3" applyNumberFormat="1" applyFont="1" applyBorder="1" applyAlignment="1">
      <alignment horizontal="left" vertical="center"/>
    </xf>
    <xf numFmtId="180" fontId="19" fillId="4" borderId="1" xfId="4" applyNumberFormat="1" applyFont="1" applyFill="1" applyBorder="1">
      <alignment vertical="center"/>
    </xf>
    <xf numFmtId="180" fontId="19" fillId="4" borderId="1" xfId="4" applyNumberFormat="1" applyFont="1" applyFill="1" applyBorder="1" applyAlignment="1">
      <alignment vertical="center"/>
    </xf>
    <xf numFmtId="180" fontId="19" fillId="0" borderId="1" xfId="4" applyNumberFormat="1" applyFont="1" applyFill="1" applyBorder="1" applyAlignment="1">
      <alignment vertical="center"/>
    </xf>
    <xf numFmtId="180" fontId="19" fillId="4" borderId="11" xfId="4" applyNumberFormat="1" applyFont="1" applyFill="1" applyBorder="1" applyAlignment="1">
      <alignment horizontal="right" vertical="center"/>
    </xf>
    <xf numFmtId="180" fontId="19" fillId="4" borderId="11" xfId="4" applyNumberFormat="1" applyFont="1" applyFill="1" applyBorder="1" applyAlignment="1">
      <alignment horizontal="right" vertical="center" wrapText="1"/>
    </xf>
    <xf numFmtId="180" fontId="68" fillId="0" borderId="29" xfId="0" applyNumberFormat="1" applyFont="1" applyBorder="1">
      <alignment vertical="center"/>
    </xf>
    <xf numFmtId="180" fontId="68" fillId="0" borderId="11" xfId="0" applyNumberFormat="1" applyFont="1" applyBorder="1">
      <alignment vertical="center"/>
    </xf>
    <xf numFmtId="180" fontId="68" fillId="0" borderId="23" xfId="0" applyNumberFormat="1" applyFont="1" applyBorder="1">
      <alignment vertical="center"/>
    </xf>
    <xf numFmtId="180" fontId="68" fillId="0" borderId="24" xfId="0" applyNumberFormat="1" applyFont="1" applyBorder="1">
      <alignment vertical="center"/>
    </xf>
    <xf numFmtId="180" fontId="68" fillId="0" borderId="38" xfId="0" applyNumberFormat="1" applyFont="1" applyBorder="1">
      <alignment vertical="center"/>
    </xf>
    <xf numFmtId="180" fontId="68" fillId="0" borderId="80" xfId="0" applyNumberFormat="1" applyFont="1" applyBorder="1">
      <alignment vertical="center"/>
    </xf>
    <xf numFmtId="180" fontId="68" fillId="0" borderId="9" xfId="0" applyNumberFormat="1" applyFont="1" applyBorder="1">
      <alignment vertical="center"/>
    </xf>
    <xf numFmtId="180" fontId="68" fillId="0" borderId="26" xfId="0" applyNumberFormat="1" applyFont="1" applyBorder="1">
      <alignment vertical="center"/>
    </xf>
    <xf numFmtId="180" fontId="68" fillId="0" borderId="28" xfId="0" applyNumberFormat="1" applyFont="1" applyBorder="1">
      <alignment vertical="center"/>
    </xf>
    <xf numFmtId="180" fontId="68" fillId="0" borderId="10" xfId="0" applyNumberFormat="1" applyFont="1" applyBorder="1">
      <alignment vertical="center"/>
    </xf>
    <xf numFmtId="180" fontId="68" fillId="0" borderId="20" xfId="0" applyNumberFormat="1" applyFont="1" applyBorder="1">
      <alignment vertical="center"/>
    </xf>
    <xf numFmtId="180" fontId="68" fillId="0" borderId="31" xfId="0" applyNumberFormat="1" applyFont="1" applyBorder="1">
      <alignment vertical="center"/>
    </xf>
    <xf numFmtId="180" fontId="68" fillId="0" borderId="33" xfId="0" applyNumberFormat="1" applyFont="1" applyBorder="1">
      <alignment vertical="center"/>
    </xf>
    <xf numFmtId="180" fontId="68" fillId="0" borderId="32" xfId="0" applyNumberFormat="1" applyFont="1" applyBorder="1">
      <alignment vertical="center"/>
    </xf>
    <xf numFmtId="180" fontId="68" fillId="0" borderId="18" xfId="0" applyNumberFormat="1" applyFont="1" applyBorder="1">
      <alignment vertical="center"/>
    </xf>
    <xf numFmtId="180" fontId="68" fillId="0" borderId="25" xfId="0" applyNumberFormat="1" applyFont="1" applyBorder="1">
      <alignment vertical="center"/>
    </xf>
    <xf numFmtId="180" fontId="68" fillId="0" borderId="30" xfId="0" applyNumberFormat="1" applyFont="1" applyBorder="1">
      <alignment vertical="center"/>
    </xf>
    <xf numFmtId="180" fontId="68" fillId="0" borderId="21" xfId="0" applyNumberFormat="1" applyFont="1" applyBorder="1">
      <alignment vertical="center"/>
    </xf>
    <xf numFmtId="180" fontId="68" fillId="0" borderId="34" xfId="0" applyNumberFormat="1" applyFont="1" applyBorder="1">
      <alignment vertical="center"/>
    </xf>
    <xf numFmtId="180" fontId="69" fillId="0" borderId="43" xfId="0" applyNumberFormat="1" applyFont="1" applyBorder="1">
      <alignment vertical="center"/>
    </xf>
    <xf numFmtId="180" fontId="68" fillId="0" borderId="39" xfId="0" applyNumberFormat="1" applyFont="1" applyBorder="1" applyAlignment="1">
      <alignment horizontal="right" vertical="center"/>
    </xf>
    <xf numFmtId="180" fontId="68" fillId="0" borderId="37" xfId="1" applyNumberFormat="1" applyFont="1" applyFill="1" applyBorder="1" applyAlignment="1">
      <alignment horizontal="right" vertical="center"/>
    </xf>
    <xf numFmtId="38" fontId="34" fillId="5" borderId="53" xfId="1" applyFont="1" applyFill="1" applyBorder="1" applyAlignment="1" applyProtection="1">
      <alignment vertical="center"/>
    </xf>
    <xf numFmtId="38" fontId="34" fillId="5" borderId="29" xfId="1" applyFont="1" applyFill="1" applyBorder="1" applyAlignment="1" applyProtection="1">
      <alignment horizontal="right" vertical="center"/>
    </xf>
    <xf numFmtId="38" fontId="34" fillId="5" borderId="38" xfId="1" applyFont="1" applyFill="1" applyBorder="1" applyAlignment="1" applyProtection="1">
      <alignment horizontal="right" vertical="center"/>
    </xf>
    <xf numFmtId="180" fontId="19" fillId="0" borderId="1" xfId="1" applyNumberFormat="1" applyFont="1" applyFill="1" applyBorder="1" applyAlignment="1">
      <alignment vertical="center"/>
    </xf>
    <xf numFmtId="180" fontId="19" fillId="0" borderId="1" xfId="1" applyNumberFormat="1" applyFont="1" applyFill="1" applyBorder="1">
      <alignment vertical="center"/>
    </xf>
    <xf numFmtId="180" fontId="19" fillId="0" borderId="0" xfId="0" applyNumberFormat="1" applyFont="1" applyAlignment="1">
      <alignment horizontal="left" vertical="center"/>
    </xf>
    <xf numFmtId="180" fontId="19" fillId="0" borderId="0" xfId="0" applyNumberFormat="1" applyFont="1" applyAlignment="1">
      <alignment horizontal="center" vertical="center"/>
    </xf>
    <xf numFmtId="180" fontId="19" fillId="0" borderId="0" xfId="0" applyNumberFormat="1" applyFont="1">
      <alignment vertical="center"/>
    </xf>
    <xf numFmtId="180" fontId="19" fillId="0" borderId="0" xfId="0" applyNumberFormat="1" applyFont="1" applyAlignment="1">
      <alignment vertical="top"/>
    </xf>
    <xf numFmtId="180" fontId="19" fillId="0" borderId="0" xfId="0" applyNumberFormat="1" applyFont="1" applyAlignment="1">
      <alignment horizontal="center" vertical="top"/>
    </xf>
    <xf numFmtId="180" fontId="19" fillId="0" borderId="0" xfId="0" applyNumberFormat="1" applyFont="1" applyAlignment="1">
      <alignment vertical="top" wrapText="1"/>
    </xf>
    <xf numFmtId="180" fontId="19" fillId="0" borderId="0" xfId="1" applyNumberFormat="1" applyFont="1" applyFill="1" applyAlignment="1">
      <alignment horizontal="center" vertical="center"/>
    </xf>
    <xf numFmtId="180" fontId="19" fillId="0" borderId="0" xfId="1" applyNumberFormat="1" applyFont="1" applyFill="1" applyAlignment="1">
      <alignment horizontal="left" vertical="center"/>
    </xf>
    <xf numFmtId="38" fontId="19" fillId="0" borderId="1" xfId="1" applyFont="1" applyFill="1" applyBorder="1" applyAlignment="1">
      <alignment horizontal="right" vertical="center"/>
    </xf>
    <xf numFmtId="57" fontId="3" fillId="0" borderId="0" xfId="0" applyNumberFormat="1" applyFont="1" applyAlignment="1">
      <alignment vertical="top" wrapText="1"/>
    </xf>
    <xf numFmtId="0" fontId="24" fillId="0" borderId="0" xfId="0" applyFont="1" applyAlignment="1">
      <alignment horizontal="distributed" vertical="distributed"/>
    </xf>
    <xf numFmtId="180" fontId="19" fillId="0" borderId="1" xfId="0" applyNumberFormat="1" applyFont="1" applyBorder="1" applyAlignment="1">
      <alignment horizontal="left" vertical="center" wrapText="1"/>
    </xf>
    <xf numFmtId="0" fontId="19" fillId="0" borderId="0" xfId="0" applyFont="1" applyAlignment="1">
      <alignment vertical="center" shrinkToFit="1"/>
    </xf>
    <xf numFmtId="0" fontId="31" fillId="0" borderId="0" xfId="0" applyFont="1">
      <alignment vertical="center"/>
    </xf>
    <xf numFmtId="0" fontId="30" fillId="0" borderId="0" xfId="0" applyFont="1">
      <alignment vertical="center"/>
    </xf>
    <xf numFmtId="0" fontId="77" fillId="0" borderId="0" xfId="0" applyFont="1">
      <alignment vertical="center"/>
    </xf>
    <xf numFmtId="0" fontId="79" fillId="0" borderId="0" xfId="0" applyFont="1">
      <alignment vertical="center"/>
    </xf>
    <xf numFmtId="0" fontId="78" fillId="0" borderId="0" xfId="0" applyFont="1">
      <alignment vertical="center"/>
    </xf>
    <xf numFmtId="0" fontId="30" fillId="0" borderId="0" xfId="0" applyFont="1" applyAlignment="1">
      <alignment horizontal="left" vertical="center"/>
    </xf>
    <xf numFmtId="0" fontId="72" fillId="5" borderId="0" xfId="0" applyFont="1" applyFill="1" applyProtection="1">
      <alignment vertical="center"/>
      <protection locked="0"/>
    </xf>
    <xf numFmtId="0" fontId="0" fillId="5" borderId="0" xfId="0" applyFill="1" applyProtection="1">
      <alignment vertical="center"/>
      <protection locked="0"/>
    </xf>
    <xf numFmtId="0" fontId="5" fillId="5" borderId="0" xfId="0" applyFont="1" applyFill="1" applyProtection="1">
      <alignment vertical="center"/>
      <protection locked="0"/>
    </xf>
    <xf numFmtId="0" fontId="0" fillId="5" borderId="0" xfId="0" applyFill="1" applyAlignment="1" applyProtection="1">
      <alignment horizontal="distributed" vertical="center"/>
      <protection locked="0"/>
    </xf>
    <xf numFmtId="57" fontId="0" fillId="6" borderId="65" xfId="0" applyNumberFormat="1" applyFill="1" applyBorder="1" applyAlignment="1" applyProtection="1">
      <alignment horizontal="center" vertical="center"/>
      <protection locked="0"/>
    </xf>
    <xf numFmtId="0" fontId="27" fillId="5" borderId="51" xfId="0" applyFont="1" applyFill="1" applyBorder="1" applyProtection="1">
      <alignment vertical="center"/>
      <protection locked="0"/>
    </xf>
    <xf numFmtId="0" fontId="0" fillId="0" borderId="88" xfId="0" applyBorder="1" applyAlignment="1" applyProtection="1">
      <alignment horizontal="center" vertical="center"/>
      <protection locked="0"/>
    </xf>
    <xf numFmtId="0" fontId="0" fillId="6" borderId="35" xfId="0" applyFill="1" applyBorder="1" applyAlignment="1" applyProtection="1">
      <alignment horizontal="center" vertical="center"/>
      <protection locked="0"/>
    </xf>
    <xf numFmtId="0" fontId="26" fillId="5" borderId="0" xfId="0" applyFont="1" applyFill="1" applyProtection="1">
      <alignment vertical="center"/>
      <protection locked="0"/>
    </xf>
    <xf numFmtId="0" fontId="0" fillId="0" borderId="89" xfId="0" applyBorder="1" applyAlignment="1" applyProtection="1">
      <alignment horizontal="center" vertical="center"/>
      <protection locked="0"/>
    </xf>
    <xf numFmtId="0" fontId="0" fillId="5" borderId="0" xfId="0" applyFill="1" applyAlignment="1" applyProtection="1">
      <protection locked="0"/>
    </xf>
    <xf numFmtId="0" fontId="0" fillId="6" borderId="65" xfId="0" applyFill="1" applyBorder="1" applyAlignment="1" applyProtection="1">
      <alignment horizontal="center" vertical="center"/>
      <protection locked="0"/>
    </xf>
    <xf numFmtId="0" fontId="73" fillId="5" borderId="51" xfId="5" applyFill="1" applyBorder="1" applyAlignment="1" applyProtection="1">
      <alignment vertical="center"/>
      <protection locked="0"/>
    </xf>
    <xf numFmtId="0" fontId="0" fillId="5" borderId="0" xfId="0" applyFill="1" applyAlignment="1" applyProtection="1">
      <alignment horizontal="left" vertical="center"/>
      <protection locked="0"/>
    </xf>
    <xf numFmtId="0" fontId="0" fillId="5" borderId="1" xfId="0" applyFill="1" applyBorder="1" applyAlignment="1" applyProtection="1">
      <alignment horizontal="center" vertical="center"/>
      <protection locked="0"/>
    </xf>
    <xf numFmtId="0" fontId="0" fillId="0" borderId="44" xfId="0" applyBorder="1" applyAlignment="1" applyProtection="1">
      <alignment horizontal="center" vertical="center"/>
      <protection locked="0"/>
    </xf>
    <xf numFmtId="38" fontId="0" fillId="0" borderId="65" xfId="1" applyFont="1" applyFill="1" applyBorder="1" applyAlignment="1" applyProtection="1">
      <alignment horizontal="right" vertical="center"/>
      <protection locked="0"/>
    </xf>
    <xf numFmtId="14" fontId="0" fillId="6" borderId="26" xfId="0" applyNumberFormat="1" applyFill="1" applyBorder="1" applyAlignment="1" applyProtection="1">
      <alignment horizontal="center" vertical="center"/>
      <protection locked="0"/>
    </xf>
    <xf numFmtId="14" fontId="0" fillId="6" borderId="28" xfId="0" applyNumberFormat="1" applyFill="1" applyBorder="1" applyAlignment="1" applyProtection="1">
      <alignment horizontal="center" vertical="center"/>
      <protection locked="0"/>
    </xf>
    <xf numFmtId="0" fontId="27" fillId="5" borderId="0" xfId="0" applyFont="1" applyFill="1" applyProtection="1">
      <alignment vertical="center"/>
      <protection locked="0"/>
    </xf>
    <xf numFmtId="0" fontId="0" fillId="2" borderId="0" xfId="0" applyFill="1" applyProtection="1">
      <alignment vertical="center"/>
      <protection locked="0"/>
    </xf>
    <xf numFmtId="0" fontId="72" fillId="5" borderId="0" xfId="0" applyFont="1" applyFill="1">
      <alignment vertical="center"/>
    </xf>
    <xf numFmtId="0" fontId="5" fillId="5" borderId="0" xfId="0" applyFont="1" applyFill="1">
      <alignment vertical="center"/>
    </xf>
    <xf numFmtId="0" fontId="0" fillId="5" borderId="0" xfId="0" applyFill="1" applyAlignment="1">
      <alignment horizontal="distributed" vertical="center"/>
    </xf>
    <xf numFmtId="0" fontId="0" fillId="5" borderId="43" xfId="0" applyFill="1" applyBorder="1" applyAlignment="1">
      <alignment horizontal="distributed" vertical="center"/>
    </xf>
    <xf numFmtId="0" fontId="5" fillId="5" borderId="0" xfId="0" applyFont="1" applyFill="1" applyAlignment="1">
      <alignment horizontal="distributed" vertical="center"/>
    </xf>
    <xf numFmtId="0" fontId="0" fillId="5" borderId="0" xfId="0" applyFill="1" applyAlignment="1">
      <alignment horizontal="left" vertical="center"/>
    </xf>
    <xf numFmtId="0" fontId="0" fillId="5" borderId="0" xfId="0" applyFill="1" applyAlignment="1">
      <alignment horizontal="distributed" vertical="center" wrapText="1"/>
    </xf>
    <xf numFmtId="0" fontId="26" fillId="5" borderId="51" xfId="0" applyFont="1" applyFill="1" applyBorder="1">
      <alignment vertical="center"/>
    </xf>
    <xf numFmtId="0" fontId="26" fillId="5" borderId="0" xfId="0" applyFont="1" applyFill="1" applyAlignment="1">
      <alignment horizontal="left" vertical="center"/>
    </xf>
    <xf numFmtId="0" fontId="26" fillId="5" borderId="0" xfId="0" applyFont="1" applyFill="1" applyAlignment="1">
      <alignment vertical="center" wrapText="1"/>
    </xf>
    <xf numFmtId="0" fontId="26" fillId="5" borderId="0" xfId="0" applyFont="1" applyFill="1" applyAlignment="1">
      <alignment horizontal="left" vertical="center" wrapText="1"/>
    </xf>
    <xf numFmtId="0" fontId="0" fillId="5" borderId="0" xfId="0" applyFill="1" applyAlignment="1">
      <alignment horizontal="center" vertical="center"/>
    </xf>
    <xf numFmtId="0" fontId="27" fillId="5" borderId="0" xfId="0" applyFont="1" applyFill="1">
      <alignment vertical="center"/>
    </xf>
    <xf numFmtId="0" fontId="0" fillId="5" borderId="53" xfId="0" applyFill="1" applyBorder="1" applyAlignment="1">
      <alignment horizontal="center" vertical="center"/>
    </xf>
    <xf numFmtId="0" fontId="0" fillId="5" borderId="77" xfId="0" applyFill="1" applyBorder="1" applyAlignment="1">
      <alignment horizontal="center" vertical="center"/>
    </xf>
    <xf numFmtId="49" fontId="0" fillId="5" borderId="54" xfId="0" applyNumberFormat="1" applyFill="1" applyBorder="1" applyAlignment="1">
      <alignment horizontal="center" vertical="center"/>
    </xf>
    <xf numFmtId="0" fontId="0" fillId="5" borderId="87" xfId="0" applyFill="1" applyBorder="1" applyAlignment="1">
      <alignment horizontal="left" vertical="center"/>
    </xf>
    <xf numFmtId="0" fontId="0" fillId="5" borderId="37" xfId="0" applyFill="1" applyBorder="1">
      <alignment vertical="center"/>
    </xf>
    <xf numFmtId="0" fontId="0" fillId="5" borderId="81" xfId="0" applyFill="1" applyBorder="1">
      <alignment vertical="center"/>
    </xf>
    <xf numFmtId="0" fontId="0" fillId="5" borderId="22" xfId="0" applyFill="1" applyBorder="1" applyAlignment="1">
      <alignment horizontal="left" vertical="center"/>
    </xf>
    <xf numFmtId="0" fontId="26" fillId="5" borderId="55" xfId="0" applyFont="1" applyFill="1" applyBorder="1">
      <alignment vertical="center"/>
    </xf>
    <xf numFmtId="0" fontId="0" fillId="5" borderId="58" xfId="0" applyFill="1" applyBorder="1">
      <alignment vertical="center"/>
    </xf>
    <xf numFmtId="0" fontId="26" fillId="5" borderId="0" xfId="0" applyFont="1" applyFill="1">
      <alignment vertical="center"/>
    </xf>
    <xf numFmtId="0" fontId="0" fillId="5" borderId="1" xfId="0" applyFill="1" applyBorder="1">
      <alignment vertical="center"/>
    </xf>
    <xf numFmtId="0" fontId="0" fillId="5" borderId="1" xfId="0" applyFill="1" applyBorder="1" applyAlignment="1">
      <alignment horizontal="center" vertical="center"/>
    </xf>
    <xf numFmtId="0" fontId="11" fillId="5" borderId="22" xfId="0" applyFont="1" applyFill="1" applyBorder="1" applyAlignment="1" applyProtection="1">
      <alignment horizontal="center" vertical="center" wrapText="1"/>
      <protection locked="0"/>
    </xf>
    <xf numFmtId="0" fontId="11" fillId="5" borderId="21" xfId="0" applyFont="1" applyFill="1" applyBorder="1" applyAlignment="1" applyProtection="1">
      <alignment horizontal="center" vertical="center" wrapText="1"/>
      <protection locked="0"/>
    </xf>
    <xf numFmtId="0" fontId="11" fillId="5" borderId="45" xfId="0" applyFont="1" applyFill="1" applyBorder="1" applyAlignment="1" applyProtection="1">
      <alignment horizontal="center" vertical="center" wrapText="1"/>
      <protection locked="0"/>
    </xf>
    <xf numFmtId="0" fontId="11" fillId="5" borderId="16" xfId="0" applyFont="1" applyFill="1" applyBorder="1" applyAlignment="1" applyProtection="1">
      <alignment horizontal="center" vertical="center" wrapText="1"/>
      <protection locked="0"/>
    </xf>
    <xf numFmtId="0" fontId="33" fillId="5" borderId="18" xfId="0" applyFont="1" applyFill="1" applyBorder="1" applyAlignment="1" applyProtection="1">
      <alignment horizontal="center" vertical="center" wrapText="1" shrinkToFit="1"/>
      <protection locked="0"/>
    </xf>
    <xf numFmtId="38" fontId="34" fillId="0" borderId="24" xfId="1" applyFont="1" applyFill="1" applyBorder="1" applyAlignment="1" applyProtection="1">
      <alignment vertical="center"/>
      <protection locked="0"/>
    </xf>
    <xf numFmtId="38" fontId="34" fillId="0" borderId="24" xfId="1" applyFont="1" applyFill="1" applyBorder="1" applyProtection="1">
      <alignment vertical="center"/>
      <protection locked="0"/>
    </xf>
    <xf numFmtId="0" fontId="33" fillId="5" borderId="9" xfId="0" applyFont="1" applyFill="1" applyBorder="1" applyAlignment="1" applyProtection="1">
      <alignment horizontal="center" vertical="center" wrapText="1" shrinkToFit="1"/>
      <protection locked="0"/>
    </xf>
    <xf numFmtId="38" fontId="34" fillId="0" borderId="82" xfId="1" applyFont="1" applyFill="1" applyBorder="1" applyAlignment="1" applyProtection="1">
      <alignment vertical="center"/>
      <protection locked="0"/>
    </xf>
    <xf numFmtId="38" fontId="34" fillId="0" borderId="28" xfId="1" applyFont="1" applyFill="1" applyBorder="1" applyProtection="1">
      <alignment vertical="center"/>
      <protection locked="0"/>
    </xf>
    <xf numFmtId="38" fontId="34" fillId="0" borderId="28" xfId="1" applyFont="1" applyFill="1" applyBorder="1" applyAlignment="1" applyProtection="1">
      <alignment vertical="center"/>
      <protection locked="0"/>
    </xf>
    <xf numFmtId="0" fontId="33" fillId="5" borderId="20" xfId="0" applyFont="1" applyFill="1" applyBorder="1" applyAlignment="1" applyProtection="1">
      <alignment horizontal="center" vertical="center" wrapText="1" shrinkToFit="1"/>
      <protection locked="0"/>
    </xf>
    <xf numFmtId="38" fontId="34" fillId="0" borderId="18" xfId="1" applyFont="1" applyFill="1" applyBorder="1" applyProtection="1">
      <alignment vertical="center"/>
      <protection locked="0"/>
    </xf>
    <xf numFmtId="38" fontId="34" fillId="0" borderId="9" xfId="1" applyFont="1" applyFill="1" applyBorder="1" applyProtection="1">
      <alignment vertical="center"/>
      <protection locked="0"/>
    </xf>
    <xf numFmtId="38" fontId="34" fillId="0" borderId="33" xfId="1" applyFont="1" applyFill="1" applyBorder="1" applyAlignment="1" applyProtection="1">
      <alignment vertical="center"/>
      <protection locked="0"/>
    </xf>
    <xf numFmtId="38" fontId="34" fillId="0" borderId="20" xfId="1" applyFont="1" applyFill="1" applyBorder="1" applyProtection="1">
      <alignment vertical="center"/>
      <protection locked="0"/>
    </xf>
    <xf numFmtId="0" fontId="33" fillId="5" borderId="19" xfId="0" applyFont="1" applyFill="1" applyBorder="1" applyAlignment="1" applyProtection="1">
      <alignment horizontal="center" vertical="center" wrapText="1" shrinkToFit="1"/>
      <protection locked="0"/>
    </xf>
    <xf numFmtId="0" fontId="0" fillId="5" borderId="42" xfId="0" applyFill="1" applyBorder="1" applyProtection="1">
      <alignment vertical="center"/>
      <protection locked="0"/>
    </xf>
    <xf numFmtId="0" fontId="52" fillId="5" borderId="0" xfId="0" applyFont="1" applyFill="1" applyProtection="1">
      <alignment vertical="center"/>
      <protection locked="0"/>
    </xf>
    <xf numFmtId="0" fontId="75" fillId="5" borderId="67" xfId="0" applyFont="1" applyFill="1" applyBorder="1" applyAlignment="1" applyProtection="1">
      <alignment horizontal="center" vertical="center" textRotation="255"/>
      <protection locked="0"/>
    </xf>
    <xf numFmtId="0" fontId="18" fillId="5" borderId="83" xfId="3" applyFont="1" applyFill="1" applyBorder="1" applyAlignment="1" applyProtection="1">
      <alignment vertical="center" textRotation="255"/>
      <protection locked="0"/>
    </xf>
    <xf numFmtId="38" fontId="34" fillId="5" borderId="65" xfId="4" applyFont="1" applyFill="1" applyBorder="1" applyProtection="1">
      <alignment vertical="center"/>
      <protection locked="0"/>
    </xf>
    <xf numFmtId="0" fontId="33" fillId="5" borderId="11" xfId="0" applyFont="1" applyFill="1" applyBorder="1" applyAlignment="1" applyProtection="1">
      <alignment horizontal="center" vertical="center" wrapText="1" shrinkToFit="1"/>
      <protection locked="0"/>
    </xf>
    <xf numFmtId="38" fontId="34" fillId="0" borderId="80" xfId="1" applyFont="1" applyFill="1" applyBorder="1" applyAlignment="1" applyProtection="1">
      <alignment horizontal="right" vertical="center"/>
      <protection locked="0"/>
    </xf>
    <xf numFmtId="38" fontId="34" fillId="0" borderId="11" xfId="1" applyFont="1" applyFill="1" applyBorder="1" applyAlignment="1" applyProtection="1">
      <alignment horizontal="right" vertical="center"/>
      <protection locked="0"/>
    </xf>
    <xf numFmtId="38" fontId="34" fillId="0" borderId="28" xfId="1" applyFont="1" applyFill="1" applyBorder="1" applyAlignment="1" applyProtection="1">
      <alignment horizontal="right" vertical="center"/>
      <protection locked="0"/>
    </xf>
    <xf numFmtId="38" fontId="34" fillId="0" borderId="9" xfId="1" applyFont="1" applyFill="1" applyBorder="1" applyAlignment="1" applyProtection="1">
      <alignment horizontal="right" vertical="center"/>
      <protection locked="0"/>
    </xf>
    <xf numFmtId="38" fontId="34" fillId="0" borderId="33" xfId="1" applyFont="1" applyFill="1" applyBorder="1" applyAlignment="1" applyProtection="1">
      <alignment horizontal="right" vertical="center"/>
      <protection locked="0"/>
    </xf>
    <xf numFmtId="38" fontId="34" fillId="0" borderId="20" xfId="1" applyFont="1" applyFill="1" applyBorder="1" applyAlignment="1" applyProtection="1">
      <alignment horizontal="right" vertical="center"/>
      <protection locked="0"/>
    </xf>
    <xf numFmtId="38" fontId="34" fillId="0" borderId="24" xfId="1" applyFont="1" applyFill="1" applyBorder="1" applyAlignment="1" applyProtection="1">
      <alignment horizontal="right" vertical="center"/>
      <protection locked="0"/>
    </xf>
    <xf numFmtId="38" fontId="34" fillId="0" borderId="33" xfId="1" applyFont="1" applyFill="1" applyBorder="1" applyProtection="1">
      <alignment vertical="center"/>
      <protection locked="0"/>
    </xf>
    <xf numFmtId="0" fontId="33" fillId="5" borderId="47" xfId="0" applyFont="1" applyFill="1" applyBorder="1" applyProtection="1">
      <alignment vertical="center"/>
      <protection locked="0"/>
    </xf>
    <xf numFmtId="0" fontId="33" fillId="5" borderId="54" xfId="0" applyFont="1" applyFill="1" applyBorder="1" applyAlignment="1" applyProtection="1">
      <alignment vertical="center" wrapText="1"/>
      <protection locked="0"/>
    </xf>
    <xf numFmtId="0" fontId="33" fillId="5" borderId="53" xfId="0" applyFont="1" applyFill="1" applyBorder="1" applyAlignment="1">
      <alignment vertical="center" wrapText="1"/>
    </xf>
    <xf numFmtId="0" fontId="11" fillId="5" borderId="22" xfId="0" applyFont="1" applyFill="1" applyBorder="1" applyAlignment="1">
      <alignment horizontal="center" vertical="center" wrapText="1"/>
    </xf>
    <xf numFmtId="0" fontId="34" fillId="5" borderId="40" xfId="3" applyFont="1" applyFill="1" applyBorder="1" applyAlignment="1">
      <alignment horizontal="right" vertical="center" wrapText="1"/>
    </xf>
    <xf numFmtId="0" fontId="33" fillId="5" borderId="77" xfId="0" applyFont="1" applyFill="1" applyBorder="1" applyAlignment="1">
      <alignment vertical="center" wrapText="1"/>
    </xf>
    <xf numFmtId="0" fontId="11" fillId="5" borderId="45" xfId="0" applyFont="1" applyFill="1" applyBorder="1" applyAlignment="1">
      <alignment horizontal="center" vertical="center" wrapText="1"/>
    </xf>
    <xf numFmtId="38" fontId="34" fillId="5" borderId="67" xfId="4" applyFont="1" applyFill="1" applyBorder="1" applyAlignment="1" applyProtection="1">
      <alignment vertical="center"/>
    </xf>
    <xf numFmtId="10" fontId="0" fillId="5" borderId="1" xfId="2" applyNumberFormat="1" applyFont="1" applyFill="1" applyBorder="1" applyProtection="1">
      <alignment vertical="center"/>
    </xf>
    <xf numFmtId="0" fontId="48" fillId="5" borderId="1" xfId="0" applyFont="1" applyFill="1" applyBorder="1">
      <alignment vertical="center"/>
    </xf>
    <xf numFmtId="10" fontId="0" fillId="5" borderId="39" xfId="2" applyNumberFormat="1" applyFont="1" applyFill="1" applyBorder="1" applyProtection="1">
      <alignment vertical="center"/>
    </xf>
    <xf numFmtId="0" fontId="0" fillId="5" borderId="39" xfId="0" applyFill="1" applyBorder="1">
      <alignment vertical="center"/>
    </xf>
    <xf numFmtId="0" fontId="27" fillId="5" borderId="68" xfId="0" applyFont="1" applyFill="1" applyBorder="1">
      <alignment vertical="center"/>
    </xf>
    <xf numFmtId="10" fontId="0" fillId="5" borderId="0" xfId="2" applyNumberFormat="1" applyFont="1" applyFill="1" applyProtection="1">
      <alignment vertical="center"/>
    </xf>
    <xf numFmtId="0" fontId="0" fillId="5" borderId="49" xfId="0" applyFill="1" applyBorder="1" applyAlignment="1">
      <alignment horizontal="center" vertical="center"/>
    </xf>
    <xf numFmtId="0" fontId="0" fillId="5" borderId="68" xfId="0" applyFill="1" applyBorder="1" applyAlignment="1">
      <alignment horizontal="center" vertical="center"/>
    </xf>
    <xf numFmtId="49" fontId="0" fillId="5" borderId="41" xfId="0" applyNumberFormat="1" applyFill="1" applyBorder="1" applyAlignment="1">
      <alignment horizontal="center" vertical="center"/>
    </xf>
    <xf numFmtId="0" fontId="0" fillId="5" borderId="51" xfId="0" applyFill="1" applyBorder="1" applyAlignment="1">
      <alignment horizontal="left" vertical="center"/>
    </xf>
    <xf numFmtId="0" fontId="0" fillId="5" borderId="43" xfId="0" applyFill="1" applyBorder="1">
      <alignment vertical="center"/>
    </xf>
    <xf numFmtId="10" fontId="50" fillId="5" borderId="0" xfId="2" applyNumberFormat="1" applyFont="1" applyFill="1" applyProtection="1">
      <alignment vertical="center"/>
    </xf>
    <xf numFmtId="38" fontId="35" fillId="5" borderId="33" xfId="1" applyFont="1" applyFill="1" applyBorder="1" applyAlignment="1" applyProtection="1">
      <alignment horizontal="right" vertical="center"/>
    </xf>
    <xf numFmtId="38" fontId="35" fillId="5" borderId="21" xfId="1" applyFont="1" applyFill="1" applyBorder="1" applyAlignment="1" applyProtection="1">
      <alignment horizontal="right" vertical="center"/>
    </xf>
    <xf numFmtId="38" fontId="34" fillId="5" borderId="83" xfId="4" applyFont="1" applyFill="1" applyBorder="1" applyAlignment="1" applyProtection="1">
      <alignment vertical="center"/>
    </xf>
    <xf numFmtId="38" fontId="35" fillId="5" borderId="19" xfId="1" applyFont="1" applyFill="1" applyBorder="1" applyAlignment="1" applyProtection="1">
      <alignment horizontal="right" vertical="center"/>
    </xf>
    <xf numFmtId="38" fontId="35" fillId="5" borderId="65" xfId="1" applyFont="1" applyFill="1" applyBorder="1" applyAlignment="1" applyProtection="1">
      <alignment horizontal="right" vertical="center"/>
    </xf>
    <xf numFmtId="10" fontId="0" fillId="5" borderId="0" xfId="2" applyNumberFormat="1" applyFont="1" applyFill="1" applyProtection="1">
      <alignment vertical="center"/>
      <protection locked="0"/>
    </xf>
    <xf numFmtId="0" fontId="55" fillId="5" borderId="0" xfId="0" applyFont="1" applyFill="1" applyProtection="1">
      <alignment vertical="center"/>
      <protection locked="0"/>
    </xf>
    <xf numFmtId="0" fontId="64" fillId="5" borderId="0" xfId="0" applyFont="1" applyFill="1" applyProtection="1">
      <alignment vertical="center"/>
      <protection locked="0"/>
    </xf>
    <xf numFmtId="179" fontId="0" fillId="0" borderId="65" xfId="0" applyNumberFormat="1" applyBorder="1" applyProtection="1">
      <alignment vertical="center"/>
      <protection locked="0"/>
    </xf>
    <xf numFmtId="57" fontId="0" fillId="5" borderId="0" xfId="0" applyNumberFormat="1" applyFill="1" applyAlignment="1" applyProtection="1">
      <alignment horizontal="center" vertical="center"/>
      <protection locked="0"/>
    </xf>
    <xf numFmtId="0" fontId="27" fillId="5" borderId="68" xfId="0" applyFont="1" applyFill="1" applyBorder="1" applyProtection="1">
      <alignment vertical="center"/>
      <protection locked="0"/>
    </xf>
    <xf numFmtId="0" fontId="19" fillId="5" borderId="0" xfId="0" applyFont="1" applyFill="1" applyAlignment="1" applyProtection="1">
      <alignment vertical="center" wrapText="1"/>
      <protection locked="0"/>
    </xf>
    <xf numFmtId="0" fontId="19" fillId="5" borderId="0" xfId="0" applyFont="1" applyFill="1" applyAlignment="1" applyProtection="1">
      <alignment horizontal="left" vertical="center" wrapText="1"/>
      <protection locked="0"/>
    </xf>
    <xf numFmtId="0" fontId="19" fillId="5" borderId="0" xfId="0" applyFont="1" applyFill="1" applyProtection="1">
      <alignment vertical="center"/>
      <protection locked="0"/>
    </xf>
    <xf numFmtId="0" fontId="0" fillId="5" borderId="66" xfId="0" applyFill="1" applyBorder="1" applyAlignment="1" applyProtection="1">
      <alignment horizontal="distributed" vertical="center" wrapText="1"/>
      <protection locked="0"/>
    </xf>
    <xf numFmtId="0" fontId="67" fillId="5" borderId="0" xfId="0" applyFont="1" applyFill="1" applyAlignment="1" applyProtection="1">
      <alignment vertical="center" wrapText="1"/>
      <protection locked="0"/>
    </xf>
    <xf numFmtId="0" fontId="32" fillId="5" borderId="0" xfId="0" applyFont="1" applyFill="1" applyProtection="1">
      <alignment vertical="center"/>
      <protection locked="0"/>
    </xf>
    <xf numFmtId="0" fontId="19" fillId="5" borderId="0" xfId="0" applyFont="1" applyFill="1" applyAlignment="1" applyProtection="1">
      <alignment horizontal="right" vertical="center"/>
      <protection locked="0"/>
    </xf>
    <xf numFmtId="0" fontId="33" fillId="5" borderId="0" xfId="0" applyFont="1" applyFill="1" applyProtection="1">
      <alignment vertical="center"/>
      <protection locked="0"/>
    </xf>
    <xf numFmtId="0" fontId="18" fillId="5" borderId="45" xfId="3" applyFont="1" applyFill="1" applyBorder="1" applyAlignment="1" applyProtection="1">
      <alignment vertical="center" textRotation="255"/>
      <protection locked="0"/>
    </xf>
    <xf numFmtId="0" fontId="19" fillId="5" borderId="0" xfId="3" applyFont="1" applyFill="1" applyAlignment="1" applyProtection="1">
      <alignment horizontal="center" vertical="center" wrapText="1"/>
      <protection locked="0"/>
    </xf>
    <xf numFmtId="0" fontId="0" fillId="5" borderId="36" xfId="0" applyFill="1" applyBorder="1" applyProtection="1">
      <alignment vertical="center"/>
      <protection locked="0"/>
    </xf>
    <xf numFmtId="38" fontId="34" fillId="0" borderId="18" xfId="1" applyFont="1" applyFill="1" applyBorder="1" applyAlignment="1" applyProtection="1">
      <alignment horizontal="right" vertical="center"/>
      <protection locked="0"/>
    </xf>
    <xf numFmtId="0" fontId="19" fillId="2" borderId="0" xfId="0" applyFont="1" applyFill="1" applyProtection="1">
      <alignment vertical="center"/>
      <protection locked="0"/>
    </xf>
    <xf numFmtId="0" fontId="19" fillId="2" borderId="0" xfId="0" applyFont="1" applyFill="1" applyAlignment="1" applyProtection="1">
      <alignment vertical="center" wrapText="1"/>
      <protection locked="0"/>
    </xf>
    <xf numFmtId="0" fontId="19" fillId="5" borderId="0" xfId="0" applyFont="1" applyFill="1">
      <alignment vertical="center"/>
    </xf>
    <xf numFmtId="10" fontId="19" fillId="5" borderId="0" xfId="2" applyNumberFormat="1" applyFont="1" applyFill="1" applyProtection="1">
      <alignment vertical="center"/>
    </xf>
    <xf numFmtId="0" fontId="19" fillId="5" borderId="0" xfId="0" applyFont="1" applyFill="1" applyAlignment="1">
      <alignment horizontal="right" vertical="center"/>
    </xf>
    <xf numFmtId="0" fontId="33" fillId="5" borderId="0" xfId="0" applyFont="1" applyFill="1" applyAlignment="1">
      <alignment horizontal="center" vertical="center"/>
    </xf>
    <xf numFmtId="0" fontId="33" fillId="5" borderId="0" xfId="0" applyFont="1" applyFill="1">
      <alignment vertical="center"/>
    </xf>
    <xf numFmtId="10" fontId="33" fillId="5" borderId="0" xfId="2" applyNumberFormat="1" applyFont="1" applyFill="1" applyProtection="1">
      <alignment vertical="center"/>
    </xf>
    <xf numFmtId="10" fontId="19" fillId="2" borderId="0" xfId="2" applyNumberFormat="1" applyFont="1" applyFill="1" applyProtection="1">
      <alignment vertical="center"/>
    </xf>
    <xf numFmtId="38" fontId="34" fillId="5" borderId="51" xfId="4" applyFont="1" applyFill="1" applyBorder="1" applyAlignment="1" applyProtection="1">
      <alignment vertical="center"/>
    </xf>
    <xf numFmtId="38" fontId="34" fillId="5" borderId="62" xfId="1" applyFont="1" applyFill="1" applyBorder="1" applyAlignment="1" applyProtection="1">
      <alignment vertical="center"/>
    </xf>
    <xf numFmtId="38" fontId="34" fillId="5" borderId="26" xfId="1" applyFont="1" applyFill="1" applyBorder="1" applyAlignment="1" applyProtection="1">
      <alignment vertical="center"/>
    </xf>
    <xf numFmtId="38" fontId="34" fillId="5" borderId="45" xfId="4" applyFont="1" applyFill="1" applyBorder="1" applyProtection="1">
      <alignment vertical="center"/>
    </xf>
    <xf numFmtId="38" fontId="34" fillId="5" borderId="84" xfId="4" applyFont="1" applyFill="1" applyBorder="1" applyAlignment="1" applyProtection="1">
      <alignment vertical="center"/>
    </xf>
    <xf numFmtId="38" fontId="34" fillId="5" borderId="42" xfId="4" applyFont="1" applyFill="1" applyBorder="1" applyProtection="1">
      <alignment vertical="center"/>
    </xf>
    <xf numFmtId="57" fontId="0" fillId="5" borderId="0" xfId="0" applyNumberFormat="1" applyFill="1" applyProtection="1">
      <alignment vertical="center"/>
      <protection locked="0"/>
    </xf>
    <xf numFmtId="0" fontId="0" fillId="5" borderId="0" xfId="0" applyFill="1" applyAlignment="1" applyProtection="1">
      <alignment vertical="center" wrapText="1"/>
      <protection locked="0"/>
    </xf>
    <xf numFmtId="0" fontId="0" fillId="0" borderId="65" xfId="0" applyBorder="1" applyProtection="1">
      <alignment vertical="center"/>
      <protection locked="0"/>
    </xf>
    <xf numFmtId="0" fontId="5" fillId="5" borderId="0" xfId="3" applyFont="1" applyFill="1" applyProtection="1">
      <alignment vertical="center"/>
      <protection locked="0"/>
    </xf>
    <xf numFmtId="0" fontId="1" fillId="5" borderId="0" xfId="3" applyFill="1" applyProtection="1">
      <alignment vertical="center"/>
      <protection locked="0"/>
    </xf>
    <xf numFmtId="0" fontId="19" fillId="5" borderId="0" xfId="3" applyFont="1" applyFill="1" applyAlignment="1" applyProtection="1">
      <alignment horizontal="right" vertical="center"/>
      <protection locked="0"/>
    </xf>
    <xf numFmtId="0" fontId="19" fillId="5" borderId="42" xfId="3" applyFont="1" applyFill="1" applyBorder="1" applyAlignment="1" applyProtection="1">
      <alignment horizontal="center" vertical="center" wrapText="1"/>
      <protection locked="0"/>
    </xf>
    <xf numFmtId="0" fontId="19" fillId="5" borderId="1" xfId="3" applyFont="1" applyFill="1" applyBorder="1" applyAlignment="1" applyProtection="1">
      <alignment horizontal="center" vertical="center" wrapText="1"/>
      <protection locked="0"/>
    </xf>
    <xf numFmtId="38" fontId="19" fillId="5" borderId="1" xfId="4" applyFont="1" applyFill="1" applyBorder="1" applyAlignment="1" applyProtection="1">
      <alignment vertical="center"/>
      <protection locked="0"/>
    </xf>
    <xf numFmtId="38" fontId="19" fillId="5" borderId="1" xfId="4" applyFont="1" applyFill="1" applyBorder="1" applyProtection="1">
      <alignment vertical="center"/>
      <protection locked="0"/>
    </xf>
    <xf numFmtId="38" fontId="19" fillId="0" borderId="1" xfId="4" applyFont="1" applyFill="1" applyBorder="1" applyAlignment="1" applyProtection="1">
      <alignment vertical="center"/>
      <protection locked="0"/>
    </xf>
    <xf numFmtId="0" fontId="19" fillId="5" borderId="0" xfId="3" applyFont="1" applyFill="1" applyProtection="1">
      <alignment vertical="center"/>
      <protection locked="0"/>
    </xf>
    <xf numFmtId="0" fontId="48" fillId="5" borderId="0" xfId="0" applyFont="1" applyFill="1" applyProtection="1">
      <alignment vertical="center"/>
      <protection locked="0"/>
    </xf>
    <xf numFmtId="0" fontId="48" fillId="2" borderId="0" xfId="0" applyFont="1" applyFill="1" applyProtection="1">
      <alignment vertical="center"/>
      <protection locked="0"/>
    </xf>
    <xf numFmtId="0" fontId="31" fillId="5" borderId="1" xfId="3" applyFont="1" applyFill="1" applyBorder="1" applyAlignment="1" applyProtection="1">
      <alignment horizontal="center" vertical="center" wrapText="1"/>
      <protection locked="0"/>
    </xf>
    <xf numFmtId="0" fontId="18" fillId="5" borderId="10" xfId="3" applyFont="1" applyFill="1" applyBorder="1" applyAlignment="1" applyProtection="1">
      <alignment vertical="center" textRotation="255"/>
      <protection locked="0"/>
    </xf>
    <xf numFmtId="0" fontId="19" fillId="5" borderId="10" xfId="3" applyFont="1" applyFill="1" applyBorder="1" applyAlignment="1" applyProtection="1">
      <alignment horizontal="center" vertical="center" wrapText="1"/>
      <protection locked="0"/>
    </xf>
    <xf numFmtId="0" fontId="19" fillId="5" borderId="1" xfId="3" applyFont="1" applyFill="1" applyBorder="1" applyProtection="1">
      <alignment vertical="center"/>
      <protection locked="0"/>
    </xf>
    <xf numFmtId="0" fontId="30" fillId="5" borderId="10" xfId="3" applyFont="1" applyFill="1" applyBorder="1" applyAlignment="1" applyProtection="1">
      <alignment horizontal="center" vertical="center" wrapText="1"/>
      <protection locked="0"/>
    </xf>
    <xf numFmtId="0" fontId="31" fillId="5" borderId="10" xfId="3" applyFont="1" applyFill="1" applyBorder="1" applyAlignment="1" applyProtection="1">
      <alignment horizontal="center" vertical="center" wrapText="1"/>
      <protection locked="0"/>
    </xf>
    <xf numFmtId="0" fontId="19" fillId="5" borderId="1" xfId="3" applyFont="1" applyFill="1" applyBorder="1" applyAlignment="1" applyProtection="1">
      <alignment horizontal="center" vertical="center"/>
      <protection locked="0"/>
    </xf>
    <xf numFmtId="0" fontId="0" fillId="5" borderId="41" xfId="0" applyFill="1" applyBorder="1" applyAlignment="1">
      <alignment horizontal="center" vertical="center"/>
    </xf>
    <xf numFmtId="179" fontId="0" fillId="5" borderId="65" xfId="0" applyNumberFormat="1" applyFill="1" applyBorder="1" applyAlignment="1">
      <alignment horizontal="center" vertical="center"/>
    </xf>
    <xf numFmtId="0" fontId="27" fillId="5" borderId="51" xfId="0" applyFont="1" applyFill="1" applyBorder="1">
      <alignment vertical="center"/>
    </xf>
    <xf numFmtId="0" fontId="0" fillId="5" borderId="65" xfId="0" applyFill="1" applyBorder="1" applyAlignment="1">
      <alignment horizontal="center" vertical="center"/>
    </xf>
    <xf numFmtId="38" fontId="19" fillId="5" borderId="1" xfId="4" applyFont="1" applyFill="1" applyBorder="1" applyAlignment="1" applyProtection="1">
      <alignment vertical="center"/>
    </xf>
    <xf numFmtId="38" fontId="19" fillId="5" borderId="1" xfId="4" applyFont="1" applyFill="1" applyBorder="1" applyProtection="1">
      <alignment vertical="center"/>
    </xf>
    <xf numFmtId="180" fontId="19" fillId="5" borderId="1" xfId="4" applyNumberFormat="1" applyFont="1" applyFill="1" applyBorder="1" applyAlignment="1" applyProtection="1">
      <alignment vertical="center"/>
    </xf>
    <xf numFmtId="180" fontId="19" fillId="5" borderId="1" xfId="4" applyNumberFormat="1" applyFont="1" applyFill="1" applyBorder="1" applyProtection="1">
      <alignment vertical="center"/>
    </xf>
    <xf numFmtId="10" fontId="0" fillId="5" borderId="1" xfId="2" applyNumberFormat="1" applyFont="1" applyFill="1" applyBorder="1" applyAlignment="1" applyProtection="1">
      <alignment horizontal="right" vertical="center"/>
    </xf>
    <xf numFmtId="0" fontId="0" fillId="5" borderId="1" xfId="0" applyFill="1" applyBorder="1" applyAlignment="1">
      <alignment horizontal="right" vertical="center"/>
    </xf>
    <xf numFmtId="0" fontId="48" fillId="5" borderId="1" xfId="0" applyFont="1" applyFill="1" applyBorder="1" applyAlignment="1">
      <alignment horizontal="right" vertical="center"/>
    </xf>
    <xf numFmtId="10" fontId="0" fillId="2" borderId="0" xfId="2" applyNumberFormat="1" applyFont="1" applyFill="1" applyProtection="1">
      <alignment vertical="center"/>
    </xf>
    <xf numFmtId="0" fontId="19" fillId="5" borderId="1" xfId="3" applyFont="1" applyFill="1" applyBorder="1">
      <alignment vertical="center"/>
    </xf>
    <xf numFmtId="0" fontId="48" fillId="5" borderId="0" xfId="0" applyFont="1" applyFill="1">
      <alignment vertical="center"/>
    </xf>
    <xf numFmtId="0" fontId="0" fillId="0" borderId="49" xfId="0" applyBorder="1" applyAlignment="1" applyProtection="1">
      <alignment horizontal="center" vertical="center"/>
      <protection locked="0"/>
    </xf>
    <xf numFmtId="0" fontId="0" fillId="5" borderId="68" xfId="0" applyFill="1" applyBorder="1" applyAlignment="1" applyProtection="1">
      <alignment horizontal="center" vertical="center"/>
      <protection locked="0"/>
    </xf>
    <xf numFmtId="49" fontId="0" fillId="0" borderId="41" xfId="0" applyNumberFormat="1" applyBorder="1" applyAlignment="1" applyProtection="1">
      <alignment horizontal="center" vertical="center"/>
      <protection locked="0"/>
    </xf>
    <xf numFmtId="0" fontId="0" fillId="0" borderId="51" xfId="0" applyBorder="1" applyAlignment="1" applyProtection="1">
      <alignment horizontal="left" vertical="center"/>
      <protection locked="0"/>
    </xf>
    <xf numFmtId="0" fontId="0" fillId="0" borderId="0" xfId="0" applyAlignment="1" applyProtection="1">
      <alignment horizontal="center" vertical="center"/>
      <protection locked="0"/>
    </xf>
    <xf numFmtId="0" fontId="0" fillId="0" borderId="43" xfId="0" applyBorder="1" applyAlignment="1" applyProtection="1">
      <alignment horizontal="center" vertical="center"/>
      <protection locked="0"/>
    </xf>
    <xf numFmtId="179" fontId="0" fillId="0" borderId="65" xfId="0" applyNumberFormat="1" applyBorder="1" applyAlignment="1" applyProtection="1">
      <alignment horizontal="center" vertical="center"/>
      <protection locked="0"/>
    </xf>
    <xf numFmtId="0" fontId="0" fillId="0" borderId="65" xfId="0" applyBorder="1" applyAlignment="1" applyProtection="1">
      <alignment horizontal="center" vertical="center"/>
      <protection locked="0"/>
    </xf>
    <xf numFmtId="0" fontId="19" fillId="5" borderId="0" xfId="3" applyFont="1" applyFill="1" applyAlignment="1">
      <alignment horizontal="right" vertical="center"/>
    </xf>
    <xf numFmtId="0" fontId="19" fillId="5" borderId="0" xfId="3" applyFont="1" applyFill="1" applyAlignment="1">
      <alignment horizontal="center" vertical="center" wrapText="1"/>
    </xf>
    <xf numFmtId="0" fontId="19" fillId="5" borderId="0" xfId="3" applyFont="1" applyFill="1">
      <alignment vertical="center"/>
    </xf>
    <xf numFmtId="57" fontId="0" fillId="5" borderId="0" xfId="0" applyNumberFormat="1" applyFill="1">
      <alignment vertical="center"/>
    </xf>
    <xf numFmtId="0" fontId="1" fillId="5" borderId="0" xfId="3" applyFill="1">
      <alignment vertical="center"/>
    </xf>
    <xf numFmtId="10" fontId="64" fillId="5" borderId="0" xfId="2" applyNumberFormat="1" applyFont="1" applyFill="1" applyAlignment="1" applyProtection="1">
      <alignment horizontal="center" vertical="center"/>
    </xf>
    <xf numFmtId="10" fontId="0" fillId="5" borderId="1" xfId="2" applyNumberFormat="1" applyFont="1" applyFill="1" applyBorder="1" applyAlignment="1" applyProtection="1">
      <alignment horizontal="center" vertical="center" wrapText="1"/>
    </xf>
    <xf numFmtId="0" fontId="0" fillId="5" borderId="1" xfId="0" applyFill="1" applyBorder="1" applyAlignment="1">
      <alignment horizontal="center" vertical="center" wrapText="1"/>
    </xf>
    <xf numFmtId="0" fontId="0" fillId="0" borderId="51"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43"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0" fillId="0" borderId="55" xfId="0" applyBorder="1" applyAlignment="1" applyProtection="1">
      <alignment horizontal="left" vertical="center"/>
      <protection locked="0"/>
    </xf>
    <xf numFmtId="0" fontId="0" fillId="0" borderId="58" xfId="0" applyBorder="1" applyAlignment="1" applyProtection="1">
      <alignment horizontal="left" vertical="center"/>
      <protection locked="0"/>
    </xf>
    <xf numFmtId="0" fontId="19" fillId="5" borderId="60" xfId="3" applyFont="1" applyFill="1" applyBorder="1" applyAlignment="1">
      <alignment horizontal="center" vertical="center"/>
    </xf>
    <xf numFmtId="0" fontId="19" fillId="5" borderId="64" xfId="3" applyFont="1" applyFill="1" applyBorder="1" applyAlignment="1">
      <alignment horizontal="center" vertical="center"/>
    </xf>
    <xf numFmtId="0" fontId="19" fillId="5" borderId="12" xfId="3" applyFont="1" applyFill="1" applyBorder="1" applyAlignment="1">
      <alignment horizontal="center" vertical="center"/>
    </xf>
    <xf numFmtId="0" fontId="19" fillId="5" borderId="1" xfId="3" applyFont="1" applyFill="1" applyBorder="1" applyAlignment="1" applyProtection="1">
      <alignment horizontal="center" vertical="center" wrapText="1"/>
      <protection locked="0"/>
    </xf>
    <xf numFmtId="0" fontId="19" fillId="5" borderId="20" xfId="3" applyFont="1" applyFill="1" applyBorder="1" applyAlignment="1" applyProtection="1">
      <alignment horizontal="center" vertical="center" wrapText="1"/>
      <protection locked="0"/>
    </xf>
    <xf numFmtId="0" fontId="19" fillId="5" borderId="32" xfId="3" applyFont="1" applyFill="1" applyBorder="1" applyAlignment="1" applyProtection="1">
      <alignment horizontal="center" vertical="center" wrapText="1"/>
      <protection locked="0"/>
    </xf>
    <xf numFmtId="0" fontId="19" fillId="5" borderId="42" xfId="3" applyFont="1" applyFill="1" applyBorder="1" applyAlignment="1" applyProtection="1">
      <alignment horizontal="center" vertical="center" wrapText="1"/>
      <protection locked="0"/>
    </xf>
    <xf numFmtId="0" fontId="19" fillId="5" borderId="45" xfId="3" applyFont="1" applyFill="1" applyBorder="1" applyAlignment="1" applyProtection="1">
      <alignment horizontal="center" vertical="center" wrapText="1"/>
      <protection locked="0"/>
    </xf>
    <xf numFmtId="0" fontId="19" fillId="5" borderId="11" xfId="3" applyFont="1" applyFill="1" applyBorder="1" applyAlignment="1" applyProtection="1">
      <alignment horizontal="center" vertical="center" wrapText="1"/>
      <protection locked="0"/>
    </xf>
    <xf numFmtId="0" fontId="19" fillId="5" borderId="38" xfId="3" applyFont="1" applyFill="1" applyBorder="1" applyAlignment="1" applyProtection="1">
      <alignment horizontal="center" vertical="center" wrapText="1"/>
      <protection locked="0"/>
    </xf>
    <xf numFmtId="0" fontId="19" fillId="5" borderId="64" xfId="3" applyFont="1" applyFill="1" applyBorder="1" applyAlignment="1" applyProtection="1">
      <alignment horizontal="left" vertical="top" wrapText="1"/>
      <protection locked="0"/>
    </xf>
    <xf numFmtId="0" fontId="19" fillId="5" borderId="12" xfId="3" applyFont="1" applyFill="1" applyBorder="1" applyAlignment="1" applyProtection="1">
      <alignment horizontal="left" vertical="top" wrapText="1"/>
      <protection locked="0"/>
    </xf>
    <xf numFmtId="0" fontId="19" fillId="5" borderId="1" xfId="3" applyFont="1" applyFill="1" applyBorder="1" applyAlignment="1" applyProtection="1">
      <alignment horizontal="center" vertical="center"/>
      <protection locked="0"/>
    </xf>
    <xf numFmtId="0" fontId="19" fillId="5" borderId="1" xfId="3" applyFont="1" applyFill="1" applyBorder="1" applyAlignment="1">
      <alignment horizontal="center" vertical="center" wrapText="1"/>
    </xf>
    <xf numFmtId="0" fontId="19" fillId="5" borderId="1" xfId="3" applyFont="1" applyFill="1" applyBorder="1">
      <alignment vertical="center"/>
    </xf>
    <xf numFmtId="0" fontId="19" fillId="5" borderId="32" xfId="3" applyFont="1" applyFill="1" applyBorder="1" applyAlignment="1" applyProtection="1">
      <alignment horizontal="center" vertical="center"/>
      <protection locked="0"/>
    </xf>
    <xf numFmtId="0" fontId="19" fillId="5" borderId="42" xfId="3" applyFont="1" applyFill="1" applyBorder="1" applyAlignment="1" applyProtection="1">
      <alignment horizontal="center" vertical="center"/>
      <protection locked="0"/>
    </xf>
    <xf numFmtId="0" fontId="19" fillId="5" borderId="45" xfId="3" applyFont="1" applyFill="1" applyBorder="1" applyAlignment="1" applyProtection="1">
      <alignment horizontal="center" vertical="center"/>
      <protection locked="0"/>
    </xf>
    <xf numFmtId="0" fontId="19" fillId="5" borderId="11" xfId="3" applyFont="1" applyFill="1" applyBorder="1" applyAlignment="1" applyProtection="1">
      <alignment horizontal="center" vertical="center"/>
      <protection locked="0"/>
    </xf>
    <xf numFmtId="0" fontId="19" fillId="5" borderId="38" xfId="3" applyFont="1" applyFill="1" applyBorder="1" applyAlignment="1" applyProtection="1">
      <alignment horizontal="center" vertical="center"/>
      <protection locked="0"/>
    </xf>
    <xf numFmtId="0" fontId="19" fillId="5" borderId="20" xfId="3" applyFont="1" applyFill="1" applyBorder="1" applyAlignment="1" applyProtection="1">
      <alignment horizontal="left" vertical="top" wrapText="1"/>
      <protection locked="0"/>
    </xf>
    <xf numFmtId="0" fontId="19" fillId="5" borderId="42" xfId="3" applyFont="1" applyFill="1" applyBorder="1" applyAlignment="1" applyProtection="1">
      <alignment horizontal="left" vertical="top" wrapText="1"/>
      <protection locked="0"/>
    </xf>
    <xf numFmtId="0" fontId="18" fillId="5" borderId="1" xfId="3" applyFont="1" applyFill="1" applyBorder="1" applyAlignment="1" applyProtection="1">
      <alignment horizontal="center" vertical="center" wrapText="1"/>
      <protection locked="0"/>
    </xf>
    <xf numFmtId="0" fontId="0" fillId="5" borderId="51" xfId="0" applyFill="1" applyBorder="1" applyAlignment="1">
      <alignment horizontal="left" vertical="center"/>
    </xf>
    <xf numFmtId="0" fontId="0" fillId="5" borderId="0" xfId="0" applyFill="1" applyAlignment="1">
      <alignment horizontal="left" vertical="center"/>
    </xf>
    <xf numFmtId="0" fontId="0" fillId="5" borderId="43" xfId="0" applyFill="1" applyBorder="1" applyAlignment="1">
      <alignment horizontal="left" vertical="center"/>
    </xf>
    <xf numFmtId="0" fontId="0" fillId="5" borderId="22" xfId="0" applyFill="1" applyBorder="1" applyAlignment="1">
      <alignment horizontal="left" vertical="center"/>
    </xf>
    <xf numFmtId="0" fontId="0" fillId="5" borderId="55" xfId="0" applyFill="1" applyBorder="1" applyAlignment="1">
      <alignment horizontal="left" vertical="center"/>
    </xf>
    <xf numFmtId="0" fontId="0" fillId="5" borderId="58" xfId="0" applyFill="1" applyBorder="1" applyAlignment="1">
      <alignment horizontal="left" vertical="center"/>
    </xf>
    <xf numFmtId="0" fontId="19" fillId="5" borderId="20" xfId="3" applyFont="1" applyFill="1" applyBorder="1" applyAlignment="1" applyProtection="1">
      <alignment horizontal="center" vertical="center" textRotation="255" wrapText="1"/>
      <protection locked="0"/>
    </xf>
    <xf numFmtId="0" fontId="19" fillId="5" borderId="32" xfId="3" applyFont="1" applyFill="1" applyBorder="1" applyAlignment="1" applyProtection="1">
      <alignment horizontal="center" vertical="center" textRotation="255" wrapText="1"/>
      <protection locked="0"/>
    </xf>
    <xf numFmtId="0" fontId="19" fillId="5" borderId="42" xfId="3" applyFont="1" applyFill="1" applyBorder="1" applyAlignment="1" applyProtection="1">
      <alignment horizontal="center" vertical="center" textRotation="255" wrapText="1"/>
      <protection locked="0"/>
    </xf>
    <xf numFmtId="0" fontId="19" fillId="5" borderId="45" xfId="3" applyFont="1" applyFill="1" applyBorder="1" applyAlignment="1" applyProtection="1">
      <alignment horizontal="center" vertical="center" textRotation="255" wrapText="1"/>
      <protection locked="0"/>
    </xf>
    <xf numFmtId="0" fontId="19" fillId="5" borderId="11" xfId="3" applyFont="1" applyFill="1" applyBorder="1" applyAlignment="1" applyProtection="1">
      <alignment horizontal="center" vertical="center" textRotation="255" wrapText="1"/>
      <protection locked="0"/>
    </xf>
    <xf numFmtId="0" fontId="19" fillId="5" borderId="38" xfId="3" applyFont="1" applyFill="1" applyBorder="1" applyAlignment="1" applyProtection="1">
      <alignment horizontal="center" vertical="center" textRotation="255" wrapText="1"/>
      <protection locked="0"/>
    </xf>
    <xf numFmtId="0" fontId="0" fillId="5" borderId="55" xfId="0" applyFill="1" applyBorder="1" applyAlignment="1" applyProtection="1">
      <alignment horizontal="left" vertical="center"/>
      <protection locked="0"/>
    </xf>
    <xf numFmtId="0" fontId="0" fillId="0" borderId="49" xfId="0" applyBorder="1" applyAlignment="1" applyProtection="1">
      <alignment horizontal="left" vertical="center"/>
      <protection locked="0"/>
    </xf>
    <xf numFmtId="0" fontId="0" fillId="0" borderId="68" xfId="0" applyBorder="1" applyAlignment="1" applyProtection="1">
      <alignment horizontal="left" vertical="center"/>
      <protection locked="0"/>
    </xf>
    <xf numFmtId="0" fontId="0" fillId="0" borderId="41" xfId="0" applyBorder="1" applyAlignment="1" applyProtection="1">
      <alignment horizontal="left" vertical="center"/>
      <protection locked="0"/>
    </xf>
    <xf numFmtId="0" fontId="19" fillId="5" borderId="64" xfId="3" applyFont="1" applyFill="1" applyBorder="1" applyAlignment="1" applyProtection="1">
      <alignment horizontal="center" vertical="center" textRotation="255" wrapText="1"/>
      <protection locked="0"/>
    </xf>
    <xf numFmtId="0" fontId="19" fillId="5" borderId="12" xfId="3" applyFont="1" applyFill="1" applyBorder="1" applyAlignment="1" applyProtection="1">
      <alignment horizontal="center" vertical="center" textRotation="255" wrapText="1"/>
      <protection locked="0"/>
    </xf>
    <xf numFmtId="0" fontId="19" fillId="5" borderId="1" xfId="3" applyFont="1" applyFill="1" applyBorder="1" applyAlignment="1" applyProtection="1">
      <alignment horizontal="center" vertical="center" textRotation="255" wrapText="1"/>
      <protection locked="0"/>
    </xf>
    <xf numFmtId="0" fontId="19" fillId="5" borderId="32" xfId="3" applyFont="1" applyFill="1" applyBorder="1" applyAlignment="1" applyProtection="1">
      <alignment horizontal="center" vertical="center" textRotation="255"/>
      <protection locked="0"/>
    </xf>
    <xf numFmtId="0" fontId="19" fillId="5" borderId="42" xfId="3" applyFont="1" applyFill="1" applyBorder="1" applyAlignment="1" applyProtection="1">
      <alignment horizontal="center" vertical="center" textRotation="255"/>
      <protection locked="0"/>
    </xf>
    <xf numFmtId="0" fontId="19" fillId="5" borderId="45" xfId="3" applyFont="1" applyFill="1" applyBorder="1" applyAlignment="1" applyProtection="1">
      <alignment horizontal="center" vertical="center" textRotation="255"/>
      <protection locked="0"/>
    </xf>
    <xf numFmtId="0" fontId="19" fillId="5" borderId="11" xfId="3" applyFont="1" applyFill="1" applyBorder="1" applyAlignment="1" applyProtection="1">
      <alignment horizontal="center" vertical="center" textRotation="255"/>
      <protection locked="0"/>
    </xf>
    <xf numFmtId="0" fontId="19" fillId="5" borderId="38" xfId="3" applyFont="1" applyFill="1" applyBorder="1" applyAlignment="1" applyProtection="1">
      <alignment horizontal="center" vertical="center" textRotation="255"/>
      <protection locked="0"/>
    </xf>
    <xf numFmtId="0" fontId="33" fillId="2" borderId="22" xfId="0" applyFont="1" applyFill="1" applyBorder="1" applyAlignment="1">
      <alignment horizontal="center" vertical="center"/>
    </xf>
    <xf numFmtId="0" fontId="33" fillId="2" borderId="55" xfId="0" applyFont="1" applyFill="1" applyBorder="1" applyAlignment="1">
      <alignment horizontal="center" vertical="center"/>
    </xf>
    <xf numFmtId="0" fontId="33" fillId="2" borderId="58" xfId="0" applyFont="1" applyFill="1" applyBorder="1" applyAlignment="1">
      <alignment horizontal="center" vertical="center"/>
    </xf>
    <xf numFmtId="0" fontId="33" fillId="2" borderId="59" xfId="0" applyFont="1" applyFill="1" applyBorder="1" applyAlignment="1">
      <alignment horizontal="center" vertical="center" textRotation="255"/>
    </xf>
    <xf numFmtId="0" fontId="33" fillId="2" borderId="1" xfId="0" applyFont="1" applyFill="1" applyBorder="1" applyAlignment="1">
      <alignment horizontal="center" vertical="center" textRotation="255"/>
    </xf>
    <xf numFmtId="0" fontId="33" fillId="2" borderId="60" xfId="0" applyFont="1" applyFill="1" applyBorder="1" applyAlignment="1">
      <alignment horizontal="center" vertical="center" textRotation="255"/>
    </xf>
    <xf numFmtId="0" fontId="33" fillId="2" borderId="61" xfId="0" applyFont="1" applyFill="1" applyBorder="1" applyAlignment="1">
      <alignment horizontal="center" vertical="center" textRotation="255"/>
    </xf>
    <xf numFmtId="0" fontId="33" fillId="2" borderId="35" xfId="0" applyFont="1" applyFill="1" applyBorder="1" applyAlignment="1">
      <alignment horizontal="center" vertical="center"/>
    </xf>
    <xf numFmtId="0" fontId="33" fillId="2" borderId="36" xfId="0" applyFont="1" applyFill="1" applyBorder="1" applyAlignment="1">
      <alignment horizontal="center" vertical="center"/>
    </xf>
    <xf numFmtId="0" fontId="33" fillId="2" borderId="44" xfId="0" applyFont="1" applyFill="1" applyBorder="1" applyAlignment="1">
      <alignment horizontal="center" vertical="center"/>
    </xf>
    <xf numFmtId="0" fontId="33" fillId="2" borderId="62" xfId="0" applyFont="1" applyFill="1" applyBorder="1" applyAlignment="1">
      <alignment horizontal="center" vertical="center" textRotation="255"/>
    </xf>
    <xf numFmtId="0" fontId="33" fillId="2" borderId="17" xfId="0" applyFont="1" applyFill="1" applyBorder="1" applyAlignment="1">
      <alignment horizontal="center" vertical="center" textRotation="255"/>
    </xf>
    <xf numFmtId="0" fontId="33" fillId="2" borderId="63" xfId="0" applyFont="1" applyFill="1" applyBorder="1" applyAlignment="1">
      <alignment horizontal="center" vertical="center" textRotation="255"/>
    </xf>
    <xf numFmtId="0" fontId="33" fillId="2" borderId="12" xfId="0" applyFont="1" applyFill="1" applyBorder="1" applyAlignment="1">
      <alignment horizontal="center" vertical="center" textRotation="255"/>
    </xf>
    <xf numFmtId="0" fontId="33" fillId="2" borderId="49" xfId="0" applyFont="1" applyFill="1" applyBorder="1" applyAlignment="1">
      <alignment horizontal="center" vertical="center" textRotation="255" wrapText="1"/>
    </xf>
    <xf numFmtId="0" fontId="33" fillId="2" borderId="50" xfId="0" applyFont="1" applyFill="1" applyBorder="1" applyAlignment="1">
      <alignment horizontal="center" vertical="center" textRotation="255" wrapText="1"/>
    </xf>
    <xf numFmtId="0" fontId="33" fillId="2" borderId="51" xfId="0" applyFont="1" applyFill="1" applyBorder="1" applyAlignment="1">
      <alignment horizontal="center" vertical="center" textRotation="255" wrapText="1"/>
    </xf>
    <xf numFmtId="0" fontId="33" fillId="2" borderId="45" xfId="0" applyFont="1" applyFill="1" applyBorder="1" applyAlignment="1">
      <alignment horizontal="center" vertical="center" textRotation="255" wrapText="1"/>
    </xf>
    <xf numFmtId="0" fontId="33" fillId="2" borderId="22" xfId="0" applyFont="1" applyFill="1" applyBorder="1" applyAlignment="1">
      <alignment horizontal="center" vertical="center" textRotation="255" wrapText="1"/>
    </xf>
    <xf numFmtId="0" fontId="33" fillId="2" borderId="52" xfId="0" applyFont="1" applyFill="1" applyBorder="1" applyAlignment="1">
      <alignment horizontal="center" vertical="center" textRotation="255" wrapText="1"/>
    </xf>
    <xf numFmtId="0" fontId="33" fillId="2" borderId="41" xfId="0" applyFont="1" applyFill="1" applyBorder="1">
      <alignment vertical="center"/>
    </xf>
    <xf numFmtId="0" fontId="33" fillId="2" borderId="43" xfId="0" applyFont="1" applyFill="1" applyBorder="1">
      <alignment vertical="center"/>
    </xf>
    <xf numFmtId="0" fontId="34" fillId="2" borderId="0" xfId="0" applyFont="1" applyFill="1" applyAlignment="1">
      <alignment horizontal="left" vertical="center" wrapText="1"/>
    </xf>
    <xf numFmtId="0" fontId="39" fillId="2" borderId="0" xfId="0" applyFont="1" applyFill="1" applyAlignment="1">
      <alignment horizontal="left" vertical="center" wrapText="1"/>
    </xf>
    <xf numFmtId="0" fontId="39" fillId="2" borderId="55" xfId="0" applyFont="1" applyFill="1" applyBorder="1" applyAlignment="1">
      <alignment horizontal="left" vertical="center" wrapText="1"/>
    </xf>
    <xf numFmtId="0" fontId="33" fillId="2" borderId="53" xfId="0" applyFont="1" applyFill="1" applyBorder="1" applyAlignment="1">
      <alignment horizontal="center" vertical="center" wrapText="1"/>
    </xf>
    <xf numFmtId="0" fontId="33" fillId="2" borderId="54" xfId="0" applyFont="1" applyFill="1" applyBorder="1" applyAlignment="1">
      <alignment horizontal="center" vertical="center" wrapText="1"/>
    </xf>
    <xf numFmtId="0" fontId="33" fillId="2" borderId="54" xfId="0" applyFont="1" applyFill="1" applyBorder="1" applyAlignment="1">
      <alignment horizontal="center" vertical="center"/>
    </xf>
    <xf numFmtId="0" fontId="33" fillId="2" borderId="56" xfId="0" applyFont="1" applyFill="1" applyBorder="1" applyAlignment="1">
      <alignment horizontal="center" vertical="center"/>
    </xf>
    <xf numFmtId="0" fontId="19" fillId="2" borderId="0" xfId="0" applyFont="1" applyFill="1" applyAlignment="1">
      <alignment horizontal="left" vertical="center" wrapText="1"/>
    </xf>
    <xf numFmtId="0" fontId="19" fillId="2" borderId="0" xfId="0" applyFont="1" applyFill="1" applyAlignment="1">
      <alignment horizontal="center" vertical="center"/>
    </xf>
    <xf numFmtId="0" fontId="33" fillId="2" borderId="49" xfId="0" applyFont="1" applyFill="1" applyBorder="1" applyAlignment="1">
      <alignment horizontal="center" vertical="center" wrapText="1"/>
    </xf>
    <xf numFmtId="0" fontId="33" fillId="2" borderId="50" xfId="0" applyFont="1" applyFill="1" applyBorder="1" applyAlignment="1">
      <alignment horizontal="center" vertical="center" wrapText="1"/>
    </xf>
    <xf numFmtId="0" fontId="33" fillId="2" borderId="22" xfId="0" applyFont="1" applyFill="1" applyBorder="1" applyAlignment="1">
      <alignment horizontal="center" vertical="center" wrapText="1"/>
    </xf>
    <xf numFmtId="0" fontId="33" fillId="2" borderId="52" xfId="0" applyFont="1" applyFill="1" applyBorder="1" applyAlignment="1">
      <alignment horizontal="center" vertical="center" wrapText="1"/>
    </xf>
    <xf numFmtId="0" fontId="33" fillId="2" borderId="18" xfId="0" applyFont="1" applyFill="1" applyBorder="1" applyAlignment="1">
      <alignment horizontal="center" vertical="center" wrapText="1"/>
    </xf>
    <xf numFmtId="0" fontId="33" fillId="2" borderId="20" xfId="0" applyFont="1" applyFill="1" applyBorder="1" applyAlignment="1">
      <alignment horizontal="center" vertical="center" wrapText="1"/>
    </xf>
    <xf numFmtId="0" fontId="33" fillId="2" borderId="49" xfId="0" applyFont="1" applyFill="1" applyBorder="1" applyAlignment="1">
      <alignment horizontal="center" vertical="center" textRotation="255"/>
    </xf>
    <xf numFmtId="0" fontId="33" fillId="2" borderId="50" xfId="0" applyFont="1" applyFill="1" applyBorder="1" applyAlignment="1">
      <alignment horizontal="center" vertical="center" textRotation="255"/>
    </xf>
    <xf numFmtId="0" fontId="33" fillId="2" borderId="51" xfId="0" applyFont="1" applyFill="1" applyBorder="1" applyAlignment="1">
      <alignment horizontal="center" vertical="center" textRotation="255"/>
    </xf>
    <xf numFmtId="0" fontId="33" fillId="2" borderId="45" xfId="0" applyFont="1" applyFill="1" applyBorder="1" applyAlignment="1">
      <alignment horizontal="center" vertical="center" textRotation="255"/>
    </xf>
    <xf numFmtId="0" fontId="33" fillId="2" borderId="22" xfId="0" applyFont="1" applyFill="1" applyBorder="1" applyAlignment="1">
      <alignment horizontal="center" vertical="center" textRotation="255"/>
    </xf>
    <xf numFmtId="0" fontId="33" fillId="2" borderId="52" xfId="0" applyFont="1" applyFill="1" applyBorder="1" applyAlignment="1">
      <alignment horizontal="center" vertical="center" textRotation="255"/>
    </xf>
    <xf numFmtId="0" fontId="33" fillId="2" borderId="35" xfId="0" applyFont="1" applyFill="1" applyBorder="1">
      <alignment vertical="center"/>
    </xf>
    <xf numFmtId="0" fontId="33" fillId="2" borderId="36" xfId="0" applyFont="1" applyFill="1" applyBorder="1">
      <alignment vertical="center"/>
    </xf>
    <xf numFmtId="0" fontId="33" fillId="2" borderId="57" xfId="0" applyFont="1" applyFill="1" applyBorder="1">
      <alignment vertical="center"/>
    </xf>
    <xf numFmtId="0" fontId="33" fillId="2" borderId="56" xfId="0" applyFont="1" applyFill="1" applyBorder="1">
      <alignment vertical="center"/>
    </xf>
    <xf numFmtId="0" fontId="0" fillId="0" borderId="8" xfId="0"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left" vertical="center"/>
    </xf>
    <xf numFmtId="0" fontId="0" fillId="0" borderId="0" xfId="0" applyAlignment="1">
      <alignment horizontal="left" vertical="center"/>
    </xf>
    <xf numFmtId="0" fontId="0" fillId="0" borderId="48"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13" xfId="0" applyBorder="1" applyAlignment="1">
      <alignment horizontal="left" vertical="center"/>
    </xf>
    <xf numFmtId="0" fontId="34" fillId="6" borderId="66" xfId="0" applyFont="1" applyFill="1" applyBorder="1" applyAlignment="1" applyProtection="1">
      <alignment horizontal="left" vertical="center" wrapText="1"/>
      <protection locked="0"/>
    </xf>
    <xf numFmtId="0" fontId="34" fillId="5" borderId="67" xfId="0" applyFont="1" applyFill="1" applyBorder="1" applyAlignment="1" applyProtection="1">
      <alignment horizontal="left" vertical="center" wrapText="1"/>
      <protection locked="0"/>
    </xf>
    <xf numFmtId="0" fontId="34" fillId="5" borderId="47" xfId="0" applyFont="1" applyFill="1" applyBorder="1" applyAlignment="1" applyProtection="1">
      <alignment horizontal="left" vertical="center" wrapText="1"/>
      <protection locked="0"/>
    </xf>
    <xf numFmtId="0" fontId="19" fillId="0" borderId="66" xfId="0" applyFont="1" applyBorder="1" applyAlignment="1" applyProtection="1">
      <alignment horizontal="left" vertical="center" wrapText="1"/>
      <protection locked="0"/>
    </xf>
    <xf numFmtId="0" fontId="19" fillId="0" borderId="47" xfId="0" applyFont="1" applyBorder="1" applyAlignment="1" applyProtection="1">
      <alignment horizontal="left" vertical="center" wrapText="1"/>
      <protection locked="0"/>
    </xf>
    <xf numFmtId="0" fontId="33" fillId="5" borderId="77" xfId="0" applyFont="1" applyFill="1" applyBorder="1" applyAlignment="1" applyProtection="1">
      <alignment horizontal="center" vertical="center" wrapText="1"/>
      <protection locked="0"/>
    </xf>
    <xf numFmtId="0" fontId="33" fillId="5" borderId="54" xfId="0" applyFont="1" applyFill="1" applyBorder="1" applyAlignment="1" applyProtection="1">
      <alignment horizontal="center" vertical="center" wrapText="1"/>
      <protection locked="0"/>
    </xf>
    <xf numFmtId="0" fontId="67" fillId="5" borderId="51" xfId="0" applyFont="1" applyFill="1" applyBorder="1" applyAlignment="1">
      <alignment horizontal="left" vertical="center" wrapText="1"/>
    </xf>
    <xf numFmtId="0" fontId="67" fillId="5" borderId="0" xfId="0" applyFont="1" applyFill="1" applyAlignment="1">
      <alignment horizontal="left" vertical="center" wrapText="1"/>
    </xf>
    <xf numFmtId="0" fontId="33" fillId="5" borderId="49" xfId="0" applyFont="1" applyFill="1" applyBorder="1" applyAlignment="1" applyProtection="1">
      <alignment horizontal="center" vertical="center" textRotation="255" wrapText="1"/>
      <protection locked="0"/>
    </xf>
    <xf numFmtId="0" fontId="33" fillId="5" borderId="50" xfId="0" applyFont="1" applyFill="1" applyBorder="1" applyAlignment="1" applyProtection="1">
      <alignment horizontal="center" vertical="center" textRotation="255" wrapText="1"/>
      <protection locked="0"/>
    </xf>
    <xf numFmtId="0" fontId="33" fillId="5" borderId="51" xfId="0" applyFont="1" applyFill="1" applyBorder="1" applyAlignment="1" applyProtection="1">
      <alignment horizontal="center" vertical="center" textRotation="255" wrapText="1"/>
      <protection locked="0"/>
    </xf>
    <xf numFmtId="0" fontId="33" fillId="5" borderId="45" xfId="0" applyFont="1" applyFill="1" applyBorder="1" applyAlignment="1" applyProtection="1">
      <alignment horizontal="center" vertical="center" textRotation="255" wrapText="1"/>
      <protection locked="0"/>
    </xf>
    <xf numFmtId="0" fontId="33" fillId="5" borderId="22" xfId="0" applyFont="1" applyFill="1" applyBorder="1" applyAlignment="1" applyProtection="1">
      <alignment horizontal="center" vertical="center" textRotation="255" wrapText="1"/>
      <protection locked="0"/>
    </xf>
    <xf numFmtId="0" fontId="33" fillId="5" borderId="52" xfId="0" applyFont="1" applyFill="1" applyBorder="1" applyAlignment="1" applyProtection="1">
      <alignment horizontal="center" vertical="center" textRotation="255" wrapText="1"/>
      <protection locked="0"/>
    </xf>
    <xf numFmtId="0" fontId="33" fillId="0" borderId="41" xfId="0" applyFont="1" applyBorder="1" applyProtection="1">
      <alignment vertical="center"/>
      <protection locked="0"/>
    </xf>
    <xf numFmtId="0" fontId="33" fillId="0" borderId="43" xfId="0" applyFont="1" applyBorder="1" applyProtection="1">
      <alignment vertical="center"/>
      <protection locked="0"/>
    </xf>
    <xf numFmtId="0" fontId="33" fillId="5" borderId="22" xfId="0" applyFont="1" applyFill="1" applyBorder="1" applyAlignment="1" applyProtection="1">
      <alignment horizontal="center" vertical="center"/>
      <protection locked="0"/>
    </xf>
    <xf numFmtId="0" fontId="33" fillId="5" borderId="55" xfId="0" applyFont="1" applyFill="1" applyBorder="1" applyAlignment="1" applyProtection="1">
      <alignment horizontal="center" vertical="center"/>
      <protection locked="0"/>
    </xf>
    <xf numFmtId="0" fontId="33" fillId="5" borderId="17" xfId="0" applyFont="1" applyFill="1" applyBorder="1" applyAlignment="1" applyProtection="1">
      <alignment horizontal="center" vertical="center" textRotation="255"/>
      <protection locked="0"/>
    </xf>
    <xf numFmtId="0" fontId="33" fillId="5" borderId="63" xfId="0" applyFont="1" applyFill="1" applyBorder="1" applyAlignment="1" applyProtection="1">
      <alignment horizontal="center" vertical="center" textRotation="255"/>
      <protection locked="0"/>
    </xf>
    <xf numFmtId="0" fontId="33" fillId="5" borderId="51" xfId="0" applyFont="1" applyFill="1" applyBorder="1" applyAlignment="1" applyProtection="1">
      <alignment horizontal="center" vertical="center" textRotation="255"/>
      <protection locked="0"/>
    </xf>
    <xf numFmtId="0" fontId="33" fillId="5" borderId="23" xfId="0" applyFont="1" applyFill="1" applyBorder="1" applyAlignment="1" applyProtection="1">
      <alignment horizontal="center" vertical="center" textRotation="255"/>
      <protection locked="0"/>
    </xf>
    <xf numFmtId="0" fontId="33" fillId="5" borderId="26" xfId="0" applyFont="1" applyFill="1" applyBorder="1" applyAlignment="1" applyProtection="1">
      <alignment horizontal="center" vertical="center" textRotation="255"/>
      <protection locked="0"/>
    </xf>
    <xf numFmtId="0" fontId="33" fillId="5" borderId="31" xfId="0" applyFont="1" applyFill="1" applyBorder="1" applyAlignment="1" applyProtection="1">
      <alignment horizontal="center" vertical="center" textRotation="255"/>
      <protection locked="0"/>
    </xf>
    <xf numFmtId="0" fontId="33" fillId="5" borderId="30" xfId="0" applyFont="1" applyFill="1" applyBorder="1" applyAlignment="1" applyProtection="1">
      <alignment horizontal="center" vertical="center" textRotation="255"/>
      <protection locked="0"/>
    </xf>
    <xf numFmtId="0" fontId="33" fillId="0" borderId="35" xfId="0" applyFont="1" applyBorder="1" applyAlignment="1" applyProtection="1">
      <alignment horizontal="center" vertical="center"/>
      <protection locked="0"/>
    </xf>
    <xf numFmtId="0" fontId="33" fillId="0" borderId="36" xfId="0" applyFont="1" applyBorder="1" applyAlignment="1" applyProtection="1">
      <alignment horizontal="center" vertical="center"/>
      <protection locked="0"/>
    </xf>
    <xf numFmtId="0" fontId="33" fillId="0" borderId="44" xfId="0" applyFont="1" applyBorder="1" applyAlignment="1" applyProtection="1">
      <alignment horizontal="center" vertical="center"/>
      <protection locked="0"/>
    </xf>
    <xf numFmtId="0" fontId="33" fillId="5" borderId="12" xfId="0" applyFont="1" applyFill="1" applyBorder="1" applyAlignment="1" applyProtection="1">
      <alignment horizontal="center" vertical="center" textRotation="255"/>
      <protection locked="0"/>
    </xf>
    <xf numFmtId="0" fontId="33" fillId="5" borderId="1" xfId="0" applyFont="1" applyFill="1" applyBorder="1" applyAlignment="1" applyProtection="1">
      <alignment horizontal="center" vertical="center" textRotation="255"/>
      <protection locked="0"/>
    </xf>
    <xf numFmtId="0" fontId="33" fillId="5" borderId="60" xfId="0" applyFont="1" applyFill="1" applyBorder="1" applyAlignment="1" applyProtection="1">
      <alignment horizontal="center" vertical="center" textRotation="255"/>
      <protection locked="0"/>
    </xf>
    <xf numFmtId="0" fontId="33" fillId="5" borderId="59" xfId="0" applyFont="1" applyFill="1" applyBorder="1" applyAlignment="1" applyProtection="1">
      <alignment horizontal="center" vertical="center" textRotation="255"/>
      <protection locked="0"/>
    </xf>
    <xf numFmtId="0" fontId="33" fillId="5" borderId="61" xfId="0" applyFont="1" applyFill="1" applyBorder="1" applyAlignment="1" applyProtection="1">
      <alignment horizontal="center" vertical="center" textRotation="255"/>
      <protection locked="0"/>
    </xf>
    <xf numFmtId="0" fontId="33" fillId="5" borderId="49" xfId="0" applyFont="1" applyFill="1" applyBorder="1" applyAlignment="1" applyProtection="1">
      <alignment horizontal="center" vertical="center" textRotation="255"/>
      <protection locked="0"/>
    </xf>
    <xf numFmtId="0" fontId="33" fillId="5" borderId="50" xfId="0" applyFont="1" applyFill="1" applyBorder="1" applyAlignment="1" applyProtection="1">
      <alignment horizontal="center" vertical="center" textRotation="255"/>
      <protection locked="0"/>
    </xf>
    <xf numFmtId="0" fontId="33" fillId="5" borderId="45" xfId="0" applyFont="1" applyFill="1" applyBorder="1" applyAlignment="1" applyProtection="1">
      <alignment horizontal="center" vertical="center" textRotation="255"/>
      <protection locked="0"/>
    </xf>
    <xf numFmtId="0" fontId="33" fillId="0" borderId="35" xfId="0" applyFont="1" applyBorder="1" applyProtection="1">
      <alignment vertical="center"/>
      <protection locked="0"/>
    </xf>
    <xf numFmtId="0" fontId="33" fillId="0" borderId="36" xfId="0" applyFont="1" applyBorder="1" applyProtection="1">
      <alignment vertical="center"/>
      <protection locked="0"/>
    </xf>
    <xf numFmtId="0" fontId="33" fillId="5" borderId="22" xfId="0" applyFont="1" applyFill="1" applyBorder="1" applyAlignment="1" applyProtection="1">
      <alignment horizontal="center" vertical="center" textRotation="255"/>
      <protection locked="0"/>
    </xf>
    <xf numFmtId="0" fontId="33" fillId="5" borderId="52" xfId="0" applyFont="1" applyFill="1" applyBorder="1" applyAlignment="1" applyProtection="1">
      <alignment horizontal="center" vertical="center" textRotation="255"/>
      <protection locked="0"/>
    </xf>
    <xf numFmtId="0" fontId="33" fillId="0" borderId="44" xfId="0" applyFont="1" applyBorder="1" applyProtection="1">
      <alignment vertical="center"/>
      <protection locked="0"/>
    </xf>
    <xf numFmtId="0" fontId="65" fillId="5" borderId="0" xfId="0" applyFont="1" applyFill="1" applyAlignment="1" applyProtection="1">
      <alignment horizontal="left" vertical="center" wrapText="1"/>
      <protection locked="0"/>
    </xf>
    <xf numFmtId="0" fontId="65" fillId="5" borderId="55" xfId="0" applyFont="1" applyFill="1" applyBorder="1" applyAlignment="1" applyProtection="1">
      <alignment horizontal="left" vertical="center" wrapText="1"/>
      <protection locked="0"/>
    </xf>
    <xf numFmtId="0" fontId="33" fillId="5" borderId="49" xfId="0" applyFont="1" applyFill="1" applyBorder="1" applyAlignment="1" applyProtection="1">
      <alignment horizontal="center" vertical="center" wrapText="1"/>
      <protection locked="0"/>
    </xf>
    <xf numFmtId="0" fontId="33" fillId="5" borderId="50" xfId="0" applyFont="1" applyFill="1" applyBorder="1" applyAlignment="1" applyProtection="1">
      <alignment horizontal="center" vertical="center" wrapText="1"/>
      <protection locked="0"/>
    </xf>
    <xf numFmtId="0" fontId="33" fillId="5" borderId="22" xfId="0" applyFont="1" applyFill="1" applyBorder="1" applyAlignment="1" applyProtection="1">
      <alignment horizontal="center" vertical="center" wrapText="1"/>
      <protection locked="0"/>
    </xf>
    <xf numFmtId="0" fontId="33" fillId="5" borderId="52" xfId="0" applyFont="1" applyFill="1" applyBorder="1" applyAlignment="1" applyProtection="1">
      <alignment horizontal="center" vertical="center" wrapText="1"/>
      <protection locked="0"/>
    </xf>
    <xf numFmtId="0" fontId="33" fillId="5" borderId="18" xfId="0" applyFont="1" applyFill="1" applyBorder="1" applyAlignment="1" applyProtection="1">
      <alignment horizontal="center" vertical="center" wrapText="1"/>
      <protection locked="0"/>
    </xf>
    <xf numFmtId="0" fontId="33" fillId="5" borderId="20" xfId="0" applyFont="1" applyFill="1" applyBorder="1" applyAlignment="1" applyProtection="1">
      <alignment horizontal="center" vertical="center" wrapText="1"/>
      <protection locked="0"/>
    </xf>
    <xf numFmtId="0" fontId="33" fillId="5" borderId="53" xfId="0" applyFont="1" applyFill="1" applyBorder="1" applyAlignment="1" applyProtection="1">
      <alignment horizontal="center" vertical="center" wrapText="1"/>
      <protection locked="0"/>
    </xf>
    <xf numFmtId="0" fontId="0" fillId="6" borderId="66" xfId="0" applyFill="1" applyBorder="1" applyAlignment="1" applyProtection="1">
      <alignment horizontal="left" vertical="center"/>
      <protection locked="0"/>
    </xf>
    <xf numFmtId="0" fontId="0" fillId="6" borderId="67" xfId="0" applyFill="1" applyBorder="1" applyAlignment="1" applyProtection="1">
      <alignment horizontal="left" vertical="center"/>
      <protection locked="0"/>
    </xf>
    <xf numFmtId="0" fontId="0" fillId="6" borderId="47" xfId="0" applyFill="1" applyBorder="1" applyAlignment="1" applyProtection="1">
      <alignment horizontal="left" vertical="center"/>
      <protection locked="0"/>
    </xf>
    <xf numFmtId="0" fontId="5" fillId="5" borderId="23" xfId="0" applyFont="1" applyFill="1" applyBorder="1" applyAlignment="1">
      <alignment horizontal="center" vertical="center"/>
    </xf>
    <xf numFmtId="0" fontId="5" fillId="5" borderId="59" xfId="0" applyFont="1" applyFill="1" applyBorder="1" applyAlignment="1">
      <alignment horizontal="center" vertical="center"/>
    </xf>
    <xf numFmtId="0" fontId="5" fillId="5" borderId="24" xfId="0" applyFont="1" applyFill="1" applyBorder="1" applyAlignment="1">
      <alignment horizontal="center" vertical="center"/>
    </xf>
    <xf numFmtId="0" fontId="0" fillId="6" borderId="26" xfId="0" applyFill="1" applyBorder="1" applyAlignment="1" applyProtection="1">
      <alignment horizontal="left" vertical="center"/>
      <protection locked="0"/>
    </xf>
    <xf numFmtId="0" fontId="0" fillId="6" borderId="1" xfId="0" applyFill="1" applyBorder="1" applyAlignment="1" applyProtection="1">
      <alignment horizontal="left" vertical="center"/>
      <protection locked="0"/>
    </xf>
    <xf numFmtId="0" fontId="0" fillId="6" borderId="28" xfId="0" applyFill="1" applyBorder="1" applyAlignment="1" applyProtection="1">
      <alignment horizontal="left" vertical="center"/>
      <protection locked="0"/>
    </xf>
    <xf numFmtId="0" fontId="0" fillId="5" borderId="0" xfId="0" applyFill="1" applyAlignment="1">
      <alignment horizontal="distributed" vertical="center"/>
    </xf>
    <xf numFmtId="0" fontId="0" fillId="6" borderId="26" xfId="0" applyFill="1" applyBorder="1" applyAlignment="1" applyProtection="1">
      <alignment horizontal="left" vertical="center" wrapText="1"/>
      <protection locked="0"/>
    </xf>
    <xf numFmtId="0" fontId="0" fillId="6" borderId="1" xfId="0" applyFill="1" applyBorder="1" applyAlignment="1" applyProtection="1">
      <alignment horizontal="left" vertical="center" wrapText="1"/>
      <protection locked="0"/>
    </xf>
    <xf numFmtId="0" fontId="0" fillId="6" borderId="28" xfId="0" applyFill="1" applyBorder="1" applyAlignment="1" applyProtection="1">
      <alignment horizontal="left" vertical="center" wrapText="1"/>
      <protection locked="0"/>
    </xf>
    <xf numFmtId="49" fontId="0" fillId="5" borderId="26" xfId="0" applyNumberFormat="1" applyFill="1" applyBorder="1" applyAlignment="1">
      <alignment horizontal="left" vertical="center"/>
    </xf>
    <xf numFmtId="49" fontId="0" fillId="5" borderId="1" xfId="0" applyNumberFormat="1" applyFill="1" applyBorder="1" applyAlignment="1">
      <alignment horizontal="left" vertical="center"/>
    </xf>
    <xf numFmtId="49" fontId="0" fillId="5" borderId="28" xfId="0" applyNumberFormat="1" applyFill="1" applyBorder="1" applyAlignment="1">
      <alignment horizontal="left" vertical="center"/>
    </xf>
    <xf numFmtId="0" fontId="0" fillId="5" borderId="26" xfId="0" applyFill="1" applyBorder="1" applyAlignment="1">
      <alignment horizontal="left" vertical="center"/>
    </xf>
    <xf numFmtId="0" fontId="0" fillId="5" borderId="1" xfId="0" applyFill="1" applyBorder="1" applyAlignment="1">
      <alignment horizontal="left" vertical="center"/>
    </xf>
    <xf numFmtId="0" fontId="0" fillId="5" borderId="28" xfId="0" applyFill="1" applyBorder="1" applyAlignment="1">
      <alignment horizontal="left" vertical="center"/>
    </xf>
    <xf numFmtId="0" fontId="0" fillId="5" borderId="30" xfId="0" applyFill="1" applyBorder="1" applyAlignment="1">
      <alignment horizontal="left" vertical="center"/>
    </xf>
    <xf numFmtId="0" fontId="0" fillId="5" borderId="61" xfId="0" applyFill="1" applyBorder="1" applyAlignment="1">
      <alignment horizontal="left" vertical="center"/>
    </xf>
    <xf numFmtId="0" fontId="0" fillId="5" borderId="21" xfId="0" applyFill="1" applyBorder="1" applyAlignment="1">
      <alignment horizontal="left" vertical="center"/>
    </xf>
    <xf numFmtId="0" fontId="0" fillId="5" borderId="53" xfId="0" applyFill="1" applyBorder="1" applyAlignment="1">
      <alignment horizontal="left" vertical="center"/>
    </xf>
    <xf numFmtId="0" fontId="0" fillId="5" borderId="77" xfId="0" applyFill="1" applyBorder="1" applyAlignment="1">
      <alignment horizontal="left" vertical="center"/>
    </xf>
    <xf numFmtId="0" fontId="0" fillId="5" borderId="54" xfId="0" applyFill="1" applyBorder="1" applyAlignment="1">
      <alignment horizontal="left" vertical="center"/>
    </xf>
    <xf numFmtId="0" fontId="0" fillId="5" borderId="1" xfId="0" applyFill="1" applyBorder="1" applyAlignment="1">
      <alignment horizontal="center" vertical="center"/>
    </xf>
    <xf numFmtId="0" fontId="0" fillId="0" borderId="3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14" fontId="0" fillId="6" borderId="26" xfId="0" applyNumberFormat="1" applyFill="1" applyBorder="1" applyAlignment="1" applyProtection="1">
      <alignment horizontal="left" vertical="center"/>
      <protection locked="0"/>
    </xf>
    <xf numFmtId="14" fontId="0" fillId="6" borderId="1" xfId="0" applyNumberFormat="1" applyFill="1" applyBorder="1" applyAlignment="1" applyProtection="1">
      <alignment horizontal="left" vertical="center"/>
      <protection locked="0"/>
    </xf>
    <xf numFmtId="14" fontId="0" fillId="6" borderId="28" xfId="0" applyNumberFormat="1" applyFill="1" applyBorder="1" applyAlignment="1" applyProtection="1">
      <alignment horizontal="left" vertical="center"/>
      <protection locked="0"/>
    </xf>
    <xf numFmtId="0" fontId="0" fillId="0" borderId="30" xfId="0" applyBorder="1" applyAlignment="1" applyProtection="1">
      <alignment horizontal="left" vertical="center"/>
      <protection locked="0"/>
    </xf>
    <xf numFmtId="0" fontId="0" fillId="0" borderId="61"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90" xfId="0" applyBorder="1" applyAlignment="1" applyProtection="1">
      <alignment horizontal="left" vertical="center" wrapText="1"/>
      <protection locked="0"/>
    </xf>
    <xf numFmtId="0" fontId="0" fillId="0" borderId="78" xfId="0" applyBorder="1" applyAlignment="1" applyProtection="1">
      <alignment horizontal="left" vertical="center" wrapText="1"/>
      <protection locked="0"/>
    </xf>
    <xf numFmtId="0" fontId="0" fillId="0" borderId="79" xfId="0" applyBorder="1" applyAlignment="1" applyProtection="1">
      <alignment horizontal="left" vertical="center" wrapText="1"/>
      <protection locked="0"/>
    </xf>
    <xf numFmtId="0" fontId="64" fillId="5" borderId="0" xfId="0" applyFont="1" applyFill="1" applyAlignment="1">
      <alignment horizontal="center" vertical="center"/>
    </xf>
    <xf numFmtId="0" fontId="64" fillId="5" borderId="0" xfId="0" applyFont="1" applyFill="1" applyAlignment="1">
      <alignment horizontal="center"/>
    </xf>
    <xf numFmtId="0" fontId="0" fillId="6" borderId="23" xfId="0" applyFill="1" applyBorder="1" applyAlignment="1" applyProtection="1">
      <alignment horizontal="center" vertical="center"/>
      <protection locked="0"/>
    </xf>
    <xf numFmtId="0" fontId="0" fillId="6" borderId="59" xfId="0" applyFill="1" applyBorder="1" applyAlignment="1" applyProtection="1">
      <alignment horizontal="center" vertical="center"/>
      <protection locked="0"/>
    </xf>
    <xf numFmtId="0" fontId="0" fillId="6" borderId="24" xfId="0" applyFill="1" applyBorder="1" applyAlignment="1" applyProtection="1">
      <alignment horizontal="center" vertical="center"/>
      <protection locked="0"/>
    </xf>
    <xf numFmtId="0" fontId="5" fillId="5" borderId="23" xfId="0" applyFont="1" applyFill="1" applyBorder="1" applyAlignment="1" applyProtection="1">
      <alignment horizontal="center" vertical="center"/>
      <protection locked="0"/>
    </xf>
    <xf numFmtId="0" fontId="5" fillId="5" borderId="59"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33" fillId="5" borderId="58" xfId="0" applyFont="1" applyFill="1" applyBorder="1" applyAlignment="1" applyProtection="1">
      <alignment horizontal="center" vertical="center"/>
      <protection locked="0"/>
    </xf>
    <xf numFmtId="0" fontId="75" fillId="5" borderId="17" xfId="0" applyFont="1" applyFill="1" applyBorder="1" applyAlignment="1" applyProtection="1">
      <alignment horizontal="center" vertical="center" textRotation="255"/>
      <protection locked="0"/>
    </xf>
    <xf numFmtId="0" fontId="75" fillId="5" borderId="63" xfId="0" applyFont="1" applyFill="1" applyBorder="1" applyAlignment="1" applyProtection="1">
      <alignment horizontal="center" vertical="center" textRotation="255"/>
      <protection locked="0"/>
    </xf>
    <xf numFmtId="0" fontId="75" fillId="5" borderId="12" xfId="0" applyFont="1" applyFill="1" applyBorder="1" applyAlignment="1" applyProtection="1">
      <alignment horizontal="center" vertical="center" textRotation="255" wrapText="1"/>
      <protection locked="0"/>
    </xf>
    <xf numFmtId="0" fontId="75" fillId="5" borderId="1" xfId="0" applyFont="1" applyFill="1" applyBorder="1" applyAlignment="1" applyProtection="1">
      <alignment horizontal="center" vertical="center" textRotation="255" wrapText="1"/>
      <protection locked="0"/>
    </xf>
    <xf numFmtId="0" fontId="75" fillId="5" borderId="60" xfId="0" applyFont="1" applyFill="1" applyBorder="1" applyAlignment="1" applyProtection="1">
      <alignment horizontal="center" vertical="center" textRotation="255" wrapText="1"/>
      <protection locked="0"/>
    </xf>
    <xf numFmtId="0" fontId="75" fillId="5" borderId="61" xfId="0" applyFont="1" applyFill="1" applyBorder="1" applyAlignment="1" applyProtection="1">
      <alignment horizontal="center" vertical="center" textRotation="255" wrapText="1"/>
      <protection locked="0"/>
    </xf>
    <xf numFmtId="0" fontId="75" fillId="5" borderId="59" xfId="0" applyFont="1" applyFill="1" applyBorder="1" applyAlignment="1" applyProtection="1">
      <alignment horizontal="center" vertical="center" textRotation="255" wrapText="1"/>
      <protection locked="0"/>
    </xf>
    <xf numFmtId="0" fontId="75" fillId="5" borderId="49" xfId="0" applyFont="1" applyFill="1" applyBorder="1" applyAlignment="1" applyProtection="1">
      <alignment horizontal="center" vertical="center" textRotation="255"/>
      <protection locked="0"/>
    </xf>
    <xf numFmtId="0" fontId="75" fillId="5" borderId="50" xfId="0" applyFont="1" applyFill="1" applyBorder="1" applyAlignment="1" applyProtection="1">
      <alignment horizontal="center" vertical="center" textRotation="255"/>
      <protection locked="0"/>
    </xf>
    <xf numFmtId="0" fontId="75" fillId="5" borderId="51" xfId="0" applyFont="1" applyFill="1" applyBorder="1" applyAlignment="1" applyProtection="1">
      <alignment horizontal="center" vertical="center" textRotation="255"/>
      <protection locked="0"/>
    </xf>
    <xf numFmtId="0" fontId="75" fillId="5" borderId="45" xfId="0" applyFont="1" applyFill="1" applyBorder="1" applyAlignment="1" applyProtection="1">
      <alignment horizontal="center" vertical="center" textRotation="255"/>
      <protection locked="0"/>
    </xf>
    <xf numFmtId="0" fontId="75" fillId="5" borderId="22" xfId="0" applyFont="1" applyFill="1" applyBorder="1" applyAlignment="1" applyProtection="1">
      <alignment horizontal="center" vertical="center" textRotation="255"/>
      <protection locked="0"/>
    </xf>
    <xf numFmtId="0" fontId="75" fillId="5" borderId="52" xfId="0" applyFont="1" applyFill="1" applyBorder="1" applyAlignment="1" applyProtection="1">
      <alignment horizontal="center" vertical="center" textRotation="255"/>
      <protection locked="0"/>
    </xf>
    <xf numFmtId="0" fontId="75" fillId="5" borderId="49" xfId="0" applyFont="1" applyFill="1" applyBorder="1" applyAlignment="1" applyProtection="1">
      <alignment horizontal="center" vertical="center" textRotation="255" wrapText="1"/>
      <protection locked="0"/>
    </xf>
    <xf numFmtId="0" fontId="75" fillId="5" borderId="50" xfId="0" applyFont="1" applyFill="1" applyBorder="1" applyAlignment="1" applyProtection="1">
      <alignment horizontal="center" vertical="center" textRotation="255" wrapText="1"/>
      <protection locked="0"/>
    </xf>
    <xf numFmtId="0" fontId="75" fillId="5" borderId="51" xfId="0" applyFont="1" applyFill="1" applyBorder="1" applyAlignment="1" applyProtection="1">
      <alignment horizontal="center" vertical="center" textRotation="255" wrapText="1"/>
      <protection locked="0"/>
    </xf>
    <xf numFmtId="0" fontId="75" fillId="5" borderId="45" xfId="0" applyFont="1" applyFill="1" applyBorder="1" applyAlignment="1" applyProtection="1">
      <alignment horizontal="center" vertical="center" textRotation="255" wrapText="1"/>
      <protection locked="0"/>
    </xf>
    <xf numFmtId="0" fontId="75" fillId="5" borderId="22" xfId="0" applyFont="1" applyFill="1" applyBorder="1" applyAlignment="1" applyProtection="1">
      <alignment horizontal="center" vertical="center" textRotation="255" wrapText="1"/>
      <protection locked="0"/>
    </xf>
    <xf numFmtId="0" fontId="75" fillId="5" borderId="52" xfId="0" applyFont="1" applyFill="1" applyBorder="1" applyAlignment="1" applyProtection="1">
      <alignment horizontal="center" vertical="center" textRotation="255" wrapText="1"/>
      <protection locked="0"/>
    </xf>
    <xf numFmtId="0" fontId="45" fillId="0" borderId="0" xfId="0" applyFont="1" applyAlignment="1">
      <alignment horizontal="justify" vertical="center" wrapText="1"/>
    </xf>
    <xf numFmtId="0" fontId="0" fillId="0" borderId="0" xfId="0">
      <alignment vertical="center"/>
    </xf>
    <xf numFmtId="0" fontId="45" fillId="0" borderId="0" xfId="0" applyFont="1" applyAlignment="1">
      <alignment horizontal="center" vertical="center" wrapText="1"/>
    </xf>
    <xf numFmtId="0" fontId="3" fillId="0" borderId="0" xfId="0" applyFont="1" applyAlignment="1">
      <alignment horizontal="left" vertical="center"/>
    </xf>
    <xf numFmtId="179" fontId="45" fillId="0" borderId="0" xfId="0" applyNumberFormat="1" applyFont="1" applyAlignment="1">
      <alignment horizontal="right" vertical="center" wrapText="1"/>
    </xf>
    <xf numFmtId="0" fontId="19" fillId="0" borderId="1" xfId="3" applyFont="1" applyBorder="1" applyAlignment="1">
      <alignment horizontal="center" vertical="center"/>
    </xf>
    <xf numFmtId="0" fontId="0" fillId="0" borderId="0" xfId="0" applyAlignment="1">
      <alignment horizontal="left" vertical="top" wrapText="1"/>
    </xf>
    <xf numFmtId="0" fontId="19" fillId="0" borderId="64" xfId="3" applyFont="1" applyBorder="1" applyAlignment="1">
      <alignment horizontal="left" vertical="top" wrapText="1"/>
    </xf>
    <xf numFmtId="0" fontId="19" fillId="0" borderId="12" xfId="3" applyFont="1" applyBorder="1" applyAlignment="1">
      <alignment horizontal="left" vertical="top" wrapText="1"/>
    </xf>
    <xf numFmtId="0" fontId="19" fillId="0" borderId="1" xfId="3" applyFont="1" applyBorder="1" applyAlignment="1">
      <alignment horizontal="center" vertical="center" wrapText="1"/>
    </xf>
    <xf numFmtId="180" fontId="19" fillId="0" borderId="60" xfId="3" applyNumberFormat="1" applyFont="1" applyBorder="1" applyAlignment="1">
      <alignment horizontal="left" vertical="center"/>
    </xf>
    <xf numFmtId="180" fontId="19" fillId="0" borderId="64" xfId="3" applyNumberFormat="1" applyFont="1" applyBorder="1" applyAlignment="1">
      <alignment horizontal="left" vertical="center"/>
    </xf>
    <xf numFmtId="180" fontId="19" fillId="0" borderId="12" xfId="3" applyNumberFormat="1" applyFont="1" applyBorder="1" applyAlignment="1">
      <alignment horizontal="left" vertical="center"/>
    </xf>
    <xf numFmtId="0" fontId="19" fillId="0" borderId="20" xfId="3" applyFont="1" applyBorder="1" applyAlignment="1">
      <alignment horizontal="left" vertical="top" wrapText="1"/>
    </xf>
    <xf numFmtId="0" fontId="19" fillId="0" borderId="32" xfId="3" applyFont="1" applyBorder="1" applyAlignment="1">
      <alignment horizontal="left" vertical="top" wrapText="1"/>
    </xf>
    <xf numFmtId="0" fontId="19" fillId="0" borderId="42" xfId="3" applyFont="1" applyBorder="1" applyAlignment="1">
      <alignment horizontal="left" vertical="top" wrapText="1"/>
    </xf>
    <xf numFmtId="0" fontId="19" fillId="0" borderId="45" xfId="3" applyFont="1" applyBorder="1" applyAlignment="1">
      <alignment horizontal="left" vertical="top" wrapText="1"/>
    </xf>
    <xf numFmtId="0" fontId="19" fillId="0" borderId="11" xfId="3" applyFont="1" applyBorder="1" applyAlignment="1">
      <alignment horizontal="left" vertical="top" wrapText="1"/>
    </xf>
    <xf numFmtId="0" fontId="19" fillId="0" borderId="38" xfId="3" applyFont="1" applyBorder="1" applyAlignment="1">
      <alignment horizontal="left" vertical="top" wrapText="1"/>
    </xf>
    <xf numFmtId="180" fontId="19" fillId="0" borderId="1" xfId="3" applyNumberFormat="1" applyFont="1" applyBorder="1" applyAlignment="1">
      <alignment horizontal="left" vertical="center"/>
    </xf>
    <xf numFmtId="0" fontId="19" fillId="0" borderId="32" xfId="3" applyFont="1" applyBorder="1" applyAlignment="1">
      <alignment horizontal="left" vertical="top"/>
    </xf>
    <xf numFmtId="0" fontId="19" fillId="0" borderId="42" xfId="3" applyFont="1" applyBorder="1" applyAlignment="1">
      <alignment horizontal="left" vertical="top"/>
    </xf>
    <xf numFmtId="0" fontId="19" fillId="0" borderId="45" xfId="3" applyFont="1" applyBorder="1" applyAlignment="1">
      <alignment horizontal="left" vertical="top"/>
    </xf>
    <xf numFmtId="0" fontId="19" fillId="0" borderId="11" xfId="3" applyFont="1" applyBorder="1" applyAlignment="1">
      <alignment horizontal="left" vertical="top"/>
    </xf>
    <xf numFmtId="0" fontId="19" fillId="0" borderId="38" xfId="3" applyFont="1" applyBorder="1" applyAlignment="1">
      <alignment horizontal="left" vertical="top"/>
    </xf>
    <xf numFmtId="0" fontId="19" fillId="0" borderId="1" xfId="3" applyFont="1" applyBorder="1" applyAlignment="1">
      <alignment horizontal="center" vertical="top" wrapText="1"/>
    </xf>
    <xf numFmtId="0" fontId="18" fillId="0" borderId="1" xfId="3" applyFont="1" applyBorder="1" applyAlignment="1">
      <alignment horizontal="center" vertical="center" wrapText="1"/>
    </xf>
    <xf numFmtId="0" fontId="18" fillId="0" borderId="20" xfId="3" applyFont="1" applyBorder="1" applyAlignment="1">
      <alignment horizontal="center" vertical="center" wrapText="1"/>
    </xf>
    <xf numFmtId="0" fontId="18" fillId="0" borderId="42" xfId="3" applyFont="1" applyBorder="1" applyAlignment="1">
      <alignment horizontal="center" vertical="center" wrapText="1"/>
    </xf>
    <xf numFmtId="0" fontId="18" fillId="0" borderId="11" xfId="3" applyFont="1" applyBorder="1" applyAlignment="1">
      <alignment horizontal="center" vertical="center" wrapText="1"/>
    </xf>
    <xf numFmtId="180" fontId="19" fillId="4" borderId="32" xfId="3" applyNumberFormat="1" applyFont="1" applyFill="1" applyBorder="1" applyAlignment="1">
      <alignment horizontal="right" vertical="center" wrapText="1"/>
    </xf>
    <xf numFmtId="180" fontId="19" fillId="4" borderId="38" xfId="3" applyNumberFormat="1" applyFont="1" applyFill="1" applyBorder="1" applyAlignment="1">
      <alignment horizontal="right" vertical="center" wrapText="1"/>
    </xf>
    <xf numFmtId="38" fontId="23" fillId="0" borderId="60" xfId="3" applyNumberFormat="1" applyFont="1" applyBorder="1" applyAlignment="1">
      <alignment horizontal="center" vertical="center"/>
    </xf>
    <xf numFmtId="38" fontId="23" fillId="0" borderId="12" xfId="3" applyNumberFormat="1" applyFont="1" applyBorder="1" applyAlignment="1">
      <alignment horizontal="center" vertical="center"/>
    </xf>
    <xf numFmtId="0" fontId="19" fillId="0" borderId="9" xfId="3" applyFont="1" applyBorder="1" applyAlignment="1">
      <alignment horizontal="center" vertical="center"/>
    </xf>
    <xf numFmtId="0" fontId="19" fillId="0" borderId="10" xfId="3" applyFont="1" applyBorder="1" applyAlignment="1">
      <alignment horizontal="center" vertical="center"/>
    </xf>
    <xf numFmtId="0" fontId="19" fillId="0" borderId="20" xfId="3" applyFont="1" applyBorder="1" applyAlignment="1">
      <alignment horizontal="center" vertical="center"/>
    </xf>
    <xf numFmtId="0" fontId="19" fillId="0" borderId="32" xfId="3" applyFont="1" applyBorder="1" applyAlignment="1">
      <alignment horizontal="center" vertical="center"/>
    </xf>
    <xf numFmtId="0" fontId="19" fillId="0" borderId="11" xfId="3" applyFont="1" applyBorder="1" applyAlignment="1">
      <alignment horizontal="center" vertical="center"/>
    </xf>
    <xf numFmtId="0" fontId="19" fillId="0" borderId="38" xfId="3" applyFont="1" applyBorder="1" applyAlignment="1">
      <alignment horizontal="center" vertical="center"/>
    </xf>
    <xf numFmtId="38" fontId="19" fillId="4" borderId="60" xfId="3" applyNumberFormat="1" applyFont="1" applyFill="1" applyBorder="1" applyAlignment="1">
      <alignment horizontal="right" vertical="center"/>
    </xf>
    <xf numFmtId="38" fontId="19" fillId="4" borderId="12" xfId="3" applyNumberFormat="1" applyFont="1" applyFill="1" applyBorder="1" applyAlignment="1">
      <alignment horizontal="right" vertical="center"/>
    </xf>
    <xf numFmtId="0" fontId="36" fillId="0" borderId="0" xfId="0" applyFont="1" applyAlignment="1">
      <alignment horizontal="left" vertical="center" wrapText="1"/>
    </xf>
    <xf numFmtId="0" fontId="44" fillId="0" borderId="0" xfId="0" applyFont="1" applyAlignment="1">
      <alignment horizontal="center" vertical="center"/>
    </xf>
    <xf numFmtId="0" fontId="36" fillId="0" borderId="0" xfId="0" applyFont="1" applyAlignment="1">
      <alignment horizontal="center" vertical="center"/>
    </xf>
    <xf numFmtId="0" fontId="49" fillId="0" borderId="0" xfId="0" applyFont="1" applyAlignment="1">
      <alignment horizontal="left" vertical="center" wrapText="1"/>
    </xf>
    <xf numFmtId="179" fontId="52" fillId="0" borderId="0" xfId="0" applyNumberFormat="1" applyFont="1" applyAlignment="1">
      <alignment horizontal="center" vertical="center" shrinkToFit="1"/>
    </xf>
    <xf numFmtId="0" fontId="49" fillId="0" borderId="0" xfId="0" applyFont="1" applyAlignment="1">
      <alignment horizontal="distributed" vertical="center" shrinkToFit="1"/>
    </xf>
    <xf numFmtId="0" fontId="11" fillId="0" borderId="0" xfId="0" applyFont="1" applyAlignment="1">
      <alignment horizontal="distributed" vertical="center" shrinkToFit="1"/>
    </xf>
    <xf numFmtId="0" fontId="53" fillId="0" borderId="0" xfId="0" applyFont="1" applyAlignment="1">
      <alignment horizontal="distributed" vertical="center" shrinkToFit="1"/>
    </xf>
    <xf numFmtId="0" fontId="0" fillId="0" borderId="0" xfId="0" applyAlignment="1">
      <alignment horizontal="distributed" vertical="center" shrinkToFit="1"/>
    </xf>
    <xf numFmtId="179" fontId="51" fillId="0" borderId="0" xfId="0" applyNumberFormat="1" applyFont="1" applyAlignment="1">
      <alignment horizontal="center" vertical="center"/>
    </xf>
    <xf numFmtId="0" fontId="8" fillId="0" borderId="0" xfId="0" applyFont="1" applyAlignment="1">
      <alignment horizontal="justify" vertical="center" wrapText="1"/>
    </xf>
    <xf numFmtId="0" fontId="54" fillId="0" borderId="0" xfId="0" applyFont="1">
      <alignment vertical="center"/>
    </xf>
    <xf numFmtId="0" fontId="8" fillId="0" borderId="0" xfId="0" applyFont="1" applyAlignment="1">
      <alignment horizontal="left" vertical="center" wrapText="1"/>
    </xf>
    <xf numFmtId="0" fontId="54" fillId="0" borderId="0" xfId="0" applyFont="1" applyAlignment="1">
      <alignment horizontal="left" vertical="center"/>
    </xf>
    <xf numFmtId="38" fontId="54" fillId="0" borderId="0" xfId="1" applyFont="1" applyAlignment="1">
      <alignment horizontal="right" vertical="center"/>
    </xf>
    <xf numFmtId="0" fontId="46" fillId="0" borderId="0" xfId="0" applyFont="1" applyAlignment="1">
      <alignment horizontal="center" vertical="center" wrapText="1"/>
    </xf>
    <xf numFmtId="0" fontId="8" fillId="0" borderId="0" xfId="0" applyFont="1" applyAlignment="1">
      <alignment horizontal="center" vertical="center" wrapText="1"/>
    </xf>
    <xf numFmtId="0" fontId="46" fillId="0" borderId="0" xfId="0" applyFont="1" applyAlignment="1">
      <alignment horizontal="left" vertical="center" wrapText="1"/>
    </xf>
    <xf numFmtId="0" fontId="46" fillId="0" borderId="0" xfId="0" applyFont="1" applyAlignment="1">
      <alignment horizontal="justify" vertical="center" wrapText="1"/>
    </xf>
    <xf numFmtId="179" fontId="46" fillId="0" borderId="0" xfId="0" applyNumberFormat="1" applyFont="1" applyAlignment="1">
      <alignment horizontal="righ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19" fillId="0" borderId="60" xfId="3" applyFont="1" applyBorder="1" applyAlignment="1">
      <alignment horizontal="left" vertical="center"/>
    </xf>
    <xf numFmtId="0" fontId="19" fillId="0" borderId="64" xfId="3" applyFont="1" applyBorder="1" applyAlignment="1">
      <alignment horizontal="left" vertical="center"/>
    </xf>
    <xf numFmtId="0" fontId="19" fillId="0" borderId="12" xfId="3" applyFont="1" applyBorder="1" applyAlignment="1">
      <alignment horizontal="left" vertical="center"/>
    </xf>
    <xf numFmtId="0" fontId="19" fillId="0" borderId="1" xfId="3" applyFont="1" applyBorder="1" applyAlignment="1">
      <alignment horizontal="left" vertical="center"/>
    </xf>
    <xf numFmtId="0" fontId="56" fillId="0" borderId="0" xfId="0" applyFont="1" applyAlignment="1">
      <alignment horizontal="center" vertical="center" wrapText="1"/>
    </xf>
    <xf numFmtId="0" fontId="60" fillId="0" borderId="72" xfId="0" applyFont="1" applyBorder="1" applyAlignment="1">
      <alignment horizontal="left" vertical="center" wrapText="1"/>
    </xf>
    <xf numFmtId="0" fontId="60" fillId="0" borderId="67" xfId="0" applyFont="1" applyBorder="1" applyAlignment="1">
      <alignment horizontal="left" vertical="center" wrapText="1"/>
    </xf>
    <xf numFmtId="0" fontId="60" fillId="0" borderId="47" xfId="0" applyFont="1" applyBorder="1" applyAlignment="1">
      <alignment horizontal="left" vertical="center" wrapText="1"/>
    </xf>
    <xf numFmtId="0" fontId="60" fillId="0" borderId="49" xfId="0" applyFont="1" applyBorder="1" applyAlignment="1">
      <alignment horizontal="left" vertical="center" wrapText="1"/>
    </xf>
    <xf numFmtId="0" fontId="60" fillId="0" borderId="68" xfId="0" applyFont="1" applyBorder="1" applyAlignment="1">
      <alignment horizontal="left" vertical="center" wrapText="1"/>
    </xf>
    <xf numFmtId="0" fontId="60" fillId="0" borderId="41" xfId="0" applyFont="1" applyBorder="1" applyAlignment="1">
      <alignment horizontal="left" vertical="center" wrapText="1"/>
    </xf>
    <xf numFmtId="0" fontId="60" fillId="0" borderId="76" xfId="0" applyFont="1" applyBorder="1" applyAlignment="1">
      <alignment horizontal="left" vertical="center" wrapText="1"/>
    </xf>
    <xf numFmtId="0" fontId="60" fillId="0" borderId="55" xfId="0" applyFont="1" applyBorder="1" applyAlignment="1">
      <alignment horizontal="left" vertical="center" wrapText="1"/>
    </xf>
    <xf numFmtId="0" fontId="60" fillId="0" borderId="58" xfId="0" applyFont="1" applyBorder="1" applyAlignment="1">
      <alignment horizontal="left" vertical="center" wrapText="1"/>
    </xf>
    <xf numFmtId="0" fontId="60" fillId="0" borderId="73" xfId="0" applyFont="1" applyBorder="1" applyAlignment="1">
      <alignment horizontal="left" vertical="top" wrapText="1"/>
    </xf>
    <xf numFmtId="0" fontId="60" fillId="0" borderId="74" xfId="0" applyFont="1" applyBorder="1" applyAlignment="1">
      <alignment horizontal="left" vertical="top" wrapText="1"/>
    </xf>
    <xf numFmtId="0" fontId="60" fillId="0" borderId="75" xfId="0" applyFont="1" applyBorder="1" applyAlignment="1">
      <alignment horizontal="left" vertical="top" wrapText="1"/>
    </xf>
    <xf numFmtId="0" fontId="56" fillId="0" borderId="0" xfId="0" applyFont="1" applyAlignment="1">
      <alignment horizontal="center" vertical="center"/>
    </xf>
    <xf numFmtId="0" fontId="62" fillId="0" borderId="0" xfId="0" applyFont="1" applyAlignment="1">
      <alignment horizontal="center" vertical="center" wrapText="1"/>
    </xf>
    <xf numFmtId="0" fontId="60" fillId="0" borderId="66" xfId="0" applyFont="1" applyBorder="1" applyAlignment="1">
      <alignment horizontal="left" vertical="center" wrapText="1"/>
    </xf>
    <xf numFmtId="0" fontId="60" fillId="0" borderId="49" xfId="0" applyFont="1" applyBorder="1" applyAlignment="1">
      <alignment horizontal="distributed" vertical="center" wrapText="1"/>
    </xf>
    <xf numFmtId="0" fontId="60" fillId="0" borderId="68" xfId="0" applyFont="1" applyBorder="1" applyAlignment="1">
      <alignment horizontal="distributed" vertical="center" wrapText="1"/>
    </xf>
    <xf numFmtId="0" fontId="60" fillId="0" borderId="41" xfId="0" applyFont="1" applyBorder="1" applyAlignment="1">
      <alignment horizontal="distributed" vertical="center" wrapText="1"/>
    </xf>
    <xf numFmtId="0" fontId="60" fillId="0" borderId="22" xfId="0" applyFont="1" applyBorder="1" applyAlignment="1">
      <alignment horizontal="distributed" vertical="center" wrapText="1"/>
    </xf>
    <xf numFmtId="0" fontId="60" fillId="0" borderId="55" xfId="0" applyFont="1" applyBorder="1" applyAlignment="1">
      <alignment horizontal="distributed" vertical="center" wrapText="1"/>
    </xf>
    <xf numFmtId="0" fontId="60" fillId="0" borderId="58" xfId="0" applyFont="1" applyBorder="1" applyAlignment="1">
      <alignment horizontal="distributed" vertical="center" wrapText="1"/>
    </xf>
    <xf numFmtId="0" fontId="56" fillId="0" borderId="0" xfId="0" applyFont="1" applyAlignment="1">
      <alignment horizontal="left" vertical="center"/>
    </xf>
    <xf numFmtId="0" fontId="56" fillId="0" borderId="0" xfId="0" applyFont="1" applyAlignment="1">
      <alignment horizontal="justify" vertical="center" wrapText="1"/>
    </xf>
    <xf numFmtId="0" fontId="57" fillId="0" borderId="0" xfId="0" applyFont="1">
      <alignment vertical="center"/>
    </xf>
    <xf numFmtId="0" fontId="56" fillId="0" borderId="0" xfId="0" applyFont="1" applyAlignment="1">
      <alignment horizontal="left" vertical="center" wrapText="1"/>
    </xf>
    <xf numFmtId="0" fontId="24" fillId="0" borderId="0" xfId="0" applyFont="1" applyAlignment="1">
      <alignment horizontal="left" vertical="top" wrapText="1"/>
    </xf>
    <xf numFmtId="0" fontId="24" fillId="0" borderId="0" xfId="0" applyFont="1" applyAlignment="1">
      <alignment horizontal="center" vertical="center"/>
    </xf>
    <xf numFmtId="0" fontId="24" fillId="0" borderId="0" xfId="0" applyFont="1" applyAlignment="1">
      <alignment horizontal="left" vertical="center" wrapText="1"/>
    </xf>
    <xf numFmtId="0" fontId="24" fillId="0" borderId="0" xfId="0" applyFont="1" applyAlignment="1">
      <alignment horizontal="left" vertical="center"/>
    </xf>
    <xf numFmtId="0" fontId="24" fillId="0" borderId="0" xfId="0" applyFont="1" applyAlignment="1">
      <alignment horizontal="center" vertical="top" wrapText="1"/>
    </xf>
    <xf numFmtId="38" fontId="24" fillId="0" borderId="0" xfId="0" applyNumberFormat="1" applyFont="1" applyAlignment="1">
      <alignment horizontal="right" vertical="center"/>
    </xf>
    <xf numFmtId="0" fontId="24" fillId="0" borderId="0" xfId="0" applyFont="1" applyAlignment="1">
      <alignment horizontal="right" vertical="center"/>
    </xf>
    <xf numFmtId="0" fontId="24" fillId="0" borderId="0" xfId="0" applyFont="1" applyAlignment="1">
      <alignment horizontal="distributed" vertical="distributed"/>
    </xf>
    <xf numFmtId="0" fontId="25" fillId="0" borderId="0" xfId="0" applyFont="1" applyAlignment="1">
      <alignment horizontal="left" vertical="center" wrapText="1"/>
    </xf>
    <xf numFmtId="0" fontId="24" fillId="0" borderId="0" xfId="0" applyFont="1" applyAlignment="1">
      <alignment horizontal="distributed" vertical="center"/>
    </xf>
    <xf numFmtId="58" fontId="24" fillId="0" borderId="0" xfId="0" applyNumberFormat="1" applyFont="1" applyAlignment="1">
      <alignment horizontal="distributed" vertical="center"/>
    </xf>
    <xf numFmtId="0" fontId="68" fillId="0" borderId="23" xfId="0" applyFont="1" applyBorder="1" applyAlignment="1">
      <alignment horizontal="center" vertical="center" wrapText="1"/>
    </xf>
    <xf numFmtId="0" fontId="68" fillId="0" borderId="18" xfId="0" applyFont="1" applyBorder="1" applyAlignment="1">
      <alignment horizontal="center" vertical="center" wrapText="1"/>
    </xf>
    <xf numFmtId="0" fontId="68" fillId="0" borderId="24" xfId="0" applyFont="1" applyBorder="1" applyAlignment="1">
      <alignment horizontal="center" vertical="center" wrapText="1"/>
    </xf>
    <xf numFmtId="0" fontId="68" fillId="0" borderId="25" xfId="0" applyFont="1" applyBorder="1" applyAlignment="1">
      <alignment horizontal="center" vertical="center" wrapText="1"/>
    </xf>
    <xf numFmtId="0" fontId="68" fillId="0" borderId="54" xfId="0" applyFont="1" applyBorder="1" applyAlignment="1">
      <alignment horizontal="center" vertical="center"/>
    </xf>
    <xf numFmtId="0" fontId="68" fillId="0" borderId="79" xfId="0" applyFont="1" applyBorder="1" applyAlignment="1">
      <alignment horizontal="center" vertical="center"/>
    </xf>
    <xf numFmtId="0" fontId="68" fillId="0" borderId="49" xfId="0" applyFont="1" applyBorder="1" applyAlignment="1">
      <alignment horizontal="left" vertical="top" wrapText="1"/>
    </xf>
    <xf numFmtId="0" fontId="68" fillId="0" borderId="41" xfId="0" applyFont="1" applyBorder="1" applyAlignment="1">
      <alignment horizontal="left" vertical="top" wrapText="1"/>
    </xf>
    <xf numFmtId="0" fontId="68" fillId="0" borderId="51" xfId="0" applyFont="1" applyBorder="1" applyAlignment="1">
      <alignment horizontal="left" vertical="top" wrapText="1"/>
    </xf>
    <xf numFmtId="0" fontId="68" fillId="0" borderId="43" xfId="0" applyFont="1" applyBorder="1" applyAlignment="1">
      <alignment horizontal="left" vertical="top" wrapText="1"/>
    </xf>
    <xf numFmtId="0" fontId="68" fillId="0" borderId="22" xfId="0" applyFont="1" applyBorder="1" applyAlignment="1">
      <alignment horizontal="left" vertical="top" wrapText="1"/>
    </xf>
    <xf numFmtId="0" fontId="68" fillId="0" borderId="58" xfId="0" applyFont="1" applyBorder="1" applyAlignment="1">
      <alignment horizontal="left" vertical="top" wrapText="1"/>
    </xf>
    <xf numFmtId="180" fontId="68" fillId="0" borderId="81" xfId="0" applyNumberFormat="1" applyFont="1" applyBorder="1">
      <alignment vertical="center"/>
    </xf>
    <xf numFmtId="180" fontId="68" fillId="0" borderId="82" xfId="0" applyNumberFormat="1" applyFont="1" applyBorder="1">
      <alignment vertical="center"/>
    </xf>
    <xf numFmtId="180" fontId="68" fillId="0" borderId="56" xfId="0" applyNumberFormat="1" applyFont="1" applyBorder="1">
      <alignment vertical="center"/>
    </xf>
    <xf numFmtId="0" fontId="68" fillId="0" borderId="0" xfId="0" applyFont="1" applyAlignment="1">
      <alignment horizontal="left" vertical="center" wrapText="1"/>
    </xf>
    <xf numFmtId="0" fontId="68" fillId="0" borderId="0" xfId="0" applyFont="1" applyAlignment="1">
      <alignment horizontal="center" vertical="center" wrapText="1"/>
    </xf>
    <xf numFmtId="0" fontId="68" fillId="0" borderId="0" xfId="0" applyFont="1" applyAlignment="1">
      <alignment horizontal="center" vertical="center"/>
    </xf>
    <xf numFmtId="0" fontId="68" fillId="0" borderId="30" xfId="0" applyFont="1" applyBorder="1" applyAlignment="1">
      <alignment horizontal="center" vertical="center" wrapText="1"/>
    </xf>
    <xf numFmtId="0" fontId="68" fillId="0" borderId="21" xfId="0" applyFont="1" applyBorder="1" applyAlignment="1">
      <alignment horizontal="center" vertical="center" wrapText="1"/>
    </xf>
    <xf numFmtId="0" fontId="68" fillId="0" borderId="77" xfId="0" applyFont="1" applyBorder="1" applyAlignment="1">
      <alignment horizontal="center" vertical="center"/>
    </xf>
    <xf numFmtId="0" fontId="68" fillId="0" borderId="78" xfId="0" applyFont="1" applyBorder="1" applyAlignment="1">
      <alignment horizontal="center" vertical="center"/>
    </xf>
    <xf numFmtId="180" fontId="68" fillId="0" borderId="54" xfId="0" applyNumberFormat="1" applyFont="1" applyBorder="1">
      <alignment vertical="center"/>
    </xf>
    <xf numFmtId="180" fontId="68" fillId="0" borderId="79" xfId="0" applyNumberFormat="1" applyFont="1" applyBorder="1">
      <alignment vertical="center"/>
    </xf>
    <xf numFmtId="0" fontId="68" fillId="0" borderId="40" xfId="0" applyFont="1" applyBorder="1" applyAlignment="1">
      <alignment horizontal="center" vertical="center"/>
    </xf>
    <xf numFmtId="0" fontId="68" fillId="0" borderId="84" xfId="0" applyFont="1" applyBorder="1" applyAlignment="1">
      <alignment horizontal="center" vertical="center"/>
    </xf>
    <xf numFmtId="0" fontId="68" fillId="0" borderId="85" xfId="0" applyFont="1" applyBorder="1" applyAlignment="1">
      <alignment horizontal="center" vertical="center"/>
    </xf>
    <xf numFmtId="0" fontId="68" fillId="0" borderId="36" xfId="0" applyFont="1" applyBorder="1" applyAlignment="1">
      <alignment horizontal="left" vertical="top" wrapText="1"/>
    </xf>
    <xf numFmtId="0" fontId="68" fillId="0" borderId="44" xfId="0" applyFont="1" applyBorder="1" applyAlignment="1">
      <alignment horizontal="left" vertical="top" wrapText="1"/>
    </xf>
    <xf numFmtId="0" fontId="68" fillId="0" borderId="35" xfId="0" applyFont="1" applyBorder="1" applyAlignment="1">
      <alignment horizontal="left" vertical="top" wrapText="1"/>
    </xf>
    <xf numFmtId="180" fontId="68" fillId="0" borderId="54" xfId="0" applyNumberFormat="1" applyFont="1" applyBorder="1" applyAlignment="1">
      <alignment horizontal="center" vertical="center"/>
    </xf>
    <xf numFmtId="180" fontId="68" fillId="0" borderId="82" xfId="0" applyNumberFormat="1" applyFont="1" applyBorder="1" applyAlignment="1">
      <alignment horizontal="center" vertical="center"/>
    </xf>
    <xf numFmtId="180" fontId="68" fillId="0" borderId="56" xfId="0" applyNumberFormat="1" applyFont="1" applyBorder="1" applyAlignment="1">
      <alignment horizontal="center" vertical="center"/>
    </xf>
    <xf numFmtId="180" fontId="68" fillId="0" borderId="79" xfId="0" applyNumberFormat="1" applyFont="1" applyBorder="1" applyAlignment="1">
      <alignment horizontal="center" vertical="center"/>
    </xf>
    <xf numFmtId="0" fontId="68" fillId="0" borderId="35" xfId="0" applyFont="1" applyBorder="1" applyAlignment="1">
      <alignment horizontal="left" vertical="center" wrapText="1"/>
    </xf>
    <xf numFmtId="0" fontId="68" fillId="0" borderId="36" xfId="0" applyFont="1" applyBorder="1" applyAlignment="1">
      <alignment horizontal="left" vertical="center" wrapText="1"/>
    </xf>
    <xf numFmtId="0" fontId="68" fillId="0" borderId="44" xfId="0" applyFont="1" applyBorder="1" applyAlignment="1">
      <alignment horizontal="left" vertical="center" wrapText="1"/>
    </xf>
    <xf numFmtId="0" fontId="68" fillId="0" borderId="20" xfId="0" applyFont="1" applyBorder="1" applyAlignment="1">
      <alignment horizontal="center" vertical="center"/>
    </xf>
    <xf numFmtId="0" fontId="68" fillId="0" borderId="32" xfId="0" applyFont="1" applyBorder="1" applyAlignment="1">
      <alignment horizontal="center" vertical="center"/>
    </xf>
    <xf numFmtId="0" fontId="68" fillId="0" borderId="9" xfId="0" applyFont="1" applyBorder="1" applyAlignment="1">
      <alignment horizontal="center" vertical="center"/>
    </xf>
    <xf numFmtId="0" fontId="68" fillId="0" borderId="27" xfId="0" applyFont="1" applyBorder="1" applyAlignment="1">
      <alignment horizontal="center" vertical="center"/>
    </xf>
    <xf numFmtId="0" fontId="68" fillId="0" borderId="10" xfId="0" applyFont="1" applyBorder="1" applyAlignment="1">
      <alignment horizontal="center" vertical="center"/>
    </xf>
    <xf numFmtId="0" fontId="68" fillId="0" borderId="11" xfId="0" applyFont="1" applyBorder="1" applyAlignment="1">
      <alignment horizontal="center" vertical="center"/>
    </xf>
    <xf numFmtId="0" fontId="68" fillId="0" borderId="38" xfId="0" applyFont="1" applyBorder="1" applyAlignment="1">
      <alignment horizontal="center" vertical="center"/>
    </xf>
    <xf numFmtId="0" fontId="68" fillId="0" borderId="45" xfId="0" applyFont="1" applyBorder="1" applyAlignment="1">
      <alignment horizontal="center" vertical="center"/>
    </xf>
    <xf numFmtId="0" fontId="68" fillId="0" borderId="37" xfId="0" applyFont="1" applyBorder="1" applyAlignment="1">
      <alignment horizontal="center" vertical="center"/>
    </xf>
    <xf numFmtId="0" fontId="68" fillId="0" borderId="39" xfId="0" applyFont="1" applyBorder="1" applyAlignment="1">
      <alignment horizontal="center" vertical="center"/>
    </xf>
    <xf numFmtId="0" fontId="68" fillId="0" borderId="20" xfId="0" applyFont="1" applyBorder="1" applyAlignment="1">
      <alignment horizontal="center" vertical="center" wrapText="1" shrinkToFit="1"/>
    </xf>
    <xf numFmtId="0" fontId="68" fillId="0" borderId="32" xfId="0" applyFont="1" applyBorder="1" applyAlignment="1">
      <alignment horizontal="center" vertical="center" wrapText="1" shrinkToFit="1"/>
    </xf>
    <xf numFmtId="0" fontId="68" fillId="0" borderId="11" xfId="0" applyFont="1" applyBorder="1" applyAlignment="1">
      <alignment horizontal="center" vertical="center" wrapText="1" shrinkToFit="1"/>
    </xf>
    <xf numFmtId="0" fontId="68" fillId="0" borderId="38" xfId="0" applyFont="1" applyBorder="1" applyAlignment="1">
      <alignment horizontal="center" vertical="center" wrapText="1" shrinkToFit="1"/>
    </xf>
    <xf numFmtId="0" fontId="68" fillId="0" borderId="20" xfId="0" applyFont="1" applyBorder="1" applyAlignment="1">
      <alignment horizontal="center" vertical="center" shrinkToFit="1"/>
    </xf>
    <xf numFmtId="0" fontId="68" fillId="0" borderId="32" xfId="0" applyFont="1" applyBorder="1" applyAlignment="1">
      <alignment horizontal="center" vertical="center" shrinkToFit="1"/>
    </xf>
    <xf numFmtId="0" fontId="68" fillId="0" borderId="11" xfId="0" applyFont="1" applyBorder="1" applyAlignment="1">
      <alignment horizontal="center" vertical="center" shrinkToFit="1"/>
    </xf>
    <xf numFmtId="0" fontId="68" fillId="0" borderId="38" xfId="0" applyFont="1" applyBorder="1" applyAlignment="1">
      <alignment horizontal="center" vertical="center" shrinkToFit="1"/>
    </xf>
    <xf numFmtId="0" fontId="68" fillId="0" borderId="20" xfId="0" applyFont="1" applyBorder="1" applyAlignment="1">
      <alignment horizontal="center" vertical="center" textRotation="255" wrapText="1"/>
    </xf>
    <xf numFmtId="0" fontId="68" fillId="0" borderId="42" xfId="0" applyFont="1" applyBorder="1" applyAlignment="1">
      <alignment horizontal="center" vertical="center" textRotation="255" wrapText="1"/>
    </xf>
    <xf numFmtId="0" fontId="68" fillId="0" borderId="11" xfId="0" applyFont="1" applyBorder="1" applyAlignment="1">
      <alignment horizontal="center" vertical="center" textRotation="255" wrapText="1"/>
    </xf>
    <xf numFmtId="0" fontId="68" fillId="0" borderId="60" xfId="0" applyFont="1" applyBorder="1" applyAlignment="1">
      <alignment horizontal="center" vertical="center" wrapText="1"/>
    </xf>
    <xf numFmtId="0" fontId="68" fillId="0" borderId="12" xfId="0" applyFont="1" applyBorder="1" applyAlignment="1">
      <alignment horizontal="center" vertical="center" wrapText="1"/>
    </xf>
    <xf numFmtId="0" fontId="68" fillId="0" borderId="1" xfId="0" applyFont="1" applyBorder="1" applyAlignment="1">
      <alignment horizontal="center" vertical="center" wrapText="1"/>
    </xf>
    <xf numFmtId="0" fontId="68" fillId="0" borderId="1" xfId="0" applyFont="1" applyBorder="1" applyAlignment="1">
      <alignment horizontal="center" vertical="center"/>
    </xf>
    <xf numFmtId="0" fontId="22" fillId="0" borderId="0" xfId="0" applyFont="1" applyAlignment="1">
      <alignment horizontal="distributed" vertical="center"/>
    </xf>
    <xf numFmtId="0" fontId="3" fillId="0" borderId="0" xfId="0" applyFont="1" applyAlignment="1">
      <alignment horizontal="left" vertical="top" wrapText="1"/>
    </xf>
    <xf numFmtId="58" fontId="3" fillId="0" borderId="0" xfId="0" applyNumberFormat="1" applyFont="1" applyAlignment="1">
      <alignment horizontal="center" vertical="center"/>
    </xf>
    <xf numFmtId="0" fontId="3" fillId="0" borderId="0" xfId="0" applyFont="1" applyAlignment="1">
      <alignment horizontal="center" vertical="top" wrapText="1"/>
    </xf>
    <xf numFmtId="0" fontId="22" fillId="0" borderId="0" xfId="0" applyFont="1" applyAlignment="1">
      <alignment horizontal="center" vertical="center"/>
    </xf>
    <xf numFmtId="0" fontId="3" fillId="0" borderId="0" xfId="0" applyFont="1" applyAlignment="1">
      <alignment vertical="top" wrapText="1"/>
    </xf>
    <xf numFmtId="0" fontId="4" fillId="0" borderId="0" xfId="0" applyFont="1" applyAlignment="1">
      <alignment horizontal="center" vertical="center"/>
    </xf>
    <xf numFmtId="0" fontId="3" fillId="0" borderId="0" xfId="0" applyFont="1" applyAlignment="1">
      <alignment horizontal="left" vertical="center" wrapText="1"/>
    </xf>
    <xf numFmtId="179" fontId="3" fillId="0" borderId="0" xfId="0" applyNumberFormat="1" applyFont="1" applyAlignment="1">
      <alignment horizontal="left" vertical="top"/>
    </xf>
    <xf numFmtId="0" fontId="19" fillId="0" borderId="1" xfId="0" applyFont="1" applyBorder="1" applyAlignment="1">
      <alignment horizontal="center" vertical="center"/>
    </xf>
    <xf numFmtId="0" fontId="19" fillId="0" borderId="1" xfId="0" applyFont="1" applyBorder="1" applyAlignment="1">
      <alignment horizontal="center" vertical="top" wrapText="1"/>
    </xf>
    <xf numFmtId="0" fontId="19" fillId="0" borderId="1" xfId="0" applyFont="1" applyBorder="1" applyAlignment="1">
      <alignment horizontal="center" vertical="center" wrapText="1"/>
    </xf>
    <xf numFmtId="180" fontId="19" fillId="0" borderId="60" xfId="0" applyNumberFormat="1" applyFont="1" applyBorder="1" applyAlignment="1">
      <alignment horizontal="left" vertical="center" wrapText="1"/>
    </xf>
    <xf numFmtId="180" fontId="19" fillId="0" borderId="64" xfId="0" applyNumberFormat="1" applyFont="1" applyBorder="1" applyAlignment="1">
      <alignment horizontal="left" vertical="center" wrapText="1"/>
    </xf>
    <xf numFmtId="180" fontId="19" fillId="0" borderId="12" xfId="0" applyNumberFormat="1" applyFont="1" applyBorder="1" applyAlignment="1">
      <alignment horizontal="left" vertical="center" wrapText="1"/>
    </xf>
    <xf numFmtId="0" fontId="19" fillId="0" borderId="20" xfId="0" applyFont="1" applyBorder="1" applyAlignment="1">
      <alignment horizontal="left" vertical="top" wrapText="1"/>
    </xf>
    <xf numFmtId="0" fontId="19" fillId="0" borderId="42" xfId="0" applyFont="1" applyBorder="1" applyAlignment="1">
      <alignment horizontal="left" vertical="top" wrapText="1"/>
    </xf>
    <xf numFmtId="0" fontId="19" fillId="0" borderId="0" xfId="0" applyFont="1" applyAlignment="1">
      <alignment horizontal="left" vertical="top"/>
    </xf>
    <xf numFmtId="0" fontId="18" fillId="0" borderId="0" xfId="0" applyFont="1" applyAlignment="1">
      <alignment horizontal="left" vertical="center"/>
    </xf>
    <xf numFmtId="0" fontId="19" fillId="0" borderId="0" xfId="0" applyFont="1" applyAlignment="1">
      <alignment horizontal="left" vertical="center" shrinkToFit="1"/>
    </xf>
    <xf numFmtId="180" fontId="19" fillId="0" borderId="0" xfId="0" applyNumberFormat="1" applyFont="1" applyAlignment="1">
      <alignment horizontal="left" vertical="center" shrinkToFit="1"/>
    </xf>
    <xf numFmtId="180" fontId="19" fillId="0" borderId="0" xfId="0" applyNumberFormat="1" applyFont="1" applyAlignment="1">
      <alignment horizontal="left" vertical="center"/>
    </xf>
    <xf numFmtId="180" fontId="19" fillId="0" borderId="0" xfId="0" applyNumberFormat="1" applyFont="1" applyAlignment="1">
      <alignment horizontal="left" vertical="center" wrapText="1" shrinkToFit="1"/>
    </xf>
    <xf numFmtId="180" fontId="19" fillId="0" borderId="0" xfId="0" applyNumberFormat="1" applyFont="1" applyAlignment="1">
      <alignment horizontal="left" vertical="top" shrinkToFit="1"/>
    </xf>
    <xf numFmtId="180" fontId="19" fillId="0" borderId="0" xfId="0" applyNumberFormat="1" applyFont="1" applyAlignment="1">
      <alignment horizontal="left" vertical="center" wrapText="1"/>
    </xf>
    <xf numFmtId="180" fontId="19" fillId="0" borderId="0" xfId="0" applyNumberFormat="1" applyFont="1" applyAlignment="1">
      <alignment horizontal="left" vertical="top" wrapText="1" shrinkToFit="1"/>
    </xf>
    <xf numFmtId="0" fontId="19" fillId="0" borderId="32" xfId="0" applyFont="1" applyBorder="1" applyAlignment="1">
      <alignment horizontal="left" vertical="top" wrapText="1"/>
    </xf>
    <xf numFmtId="0" fontId="19" fillId="0" borderId="45" xfId="0" applyFont="1" applyBorder="1" applyAlignment="1">
      <alignment horizontal="left" vertical="top" wrapText="1"/>
    </xf>
    <xf numFmtId="0" fontId="19" fillId="0" borderId="11" xfId="0" applyFont="1" applyBorder="1" applyAlignment="1">
      <alignment horizontal="left" vertical="top" wrapText="1"/>
    </xf>
    <xf numFmtId="0" fontId="19" fillId="0" borderId="38" xfId="0" applyFont="1" applyBorder="1" applyAlignment="1">
      <alignment horizontal="left" vertical="top" wrapText="1"/>
    </xf>
    <xf numFmtId="0" fontId="19" fillId="0" borderId="64" xfId="0" applyFont="1" applyBorder="1" applyAlignment="1">
      <alignment horizontal="left" vertical="top" wrapText="1"/>
    </xf>
    <xf numFmtId="0" fontId="19" fillId="0" borderId="12" xfId="0" applyFont="1" applyBorder="1" applyAlignment="1">
      <alignment horizontal="left" vertical="top" wrapText="1"/>
    </xf>
    <xf numFmtId="0" fontId="19" fillId="0" borderId="0" xfId="0" applyFont="1" applyAlignment="1">
      <alignment horizontal="left" vertical="center" wrapText="1"/>
    </xf>
    <xf numFmtId="0" fontId="38" fillId="0" borderId="20" xfId="0" applyFont="1" applyBorder="1" applyAlignment="1">
      <alignment horizontal="left" vertical="top" wrapText="1"/>
    </xf>
    <xf numFmtId="0" fontId="38" fillId="0" borderId="32" xfId="0" applyFont="1" applyBorder="1" applyAlignment="1">
      <alignment horizontal="left" vertical="top" wrapText="1"/>
    </xf>
    <xf numFmtId="0" fontId="38" fillId="0" borderId="42" xfId="0" applyFont="1" applyBorder="1" applyAlignment="1">
      <alignment horizontal="left" vertical="top" wrapText="1"/>
    </xf>
    <xf numFmtId="0" fontId="38" fillId="0" borderId="45" xfId="0" applyFont="1" applyBorder="1" applyAlignment="1">
      <alignment horizontal="left" vertical="top" wrapText="1"/>
    </xf>
    <xf numFmtId="0" fontId="38" fillId="0" borderId="11" xfId="0" applyFont="1" applyBorder="1" applyAlignment="1">
      <alignment horizontal="left" vertical="top" wrapText="1"/>
    </xf>
    <xf numFmtId="0" fontId="38" fillId="0" borderId="38" xfId="0" applyFont="1" applyBorder="1" applyAlignment="1">
      <alignment horizontal="left" vertical="top" wrapText="1"/>
    </xf>
    <xf numFmtId="0" fontId="19" fillId="0" borderId="32" xfId="0" applyFont="1" applyBorder="1" applyAlignment="1">
      <alignment horizontal="left" vertical="top"/>
    </xf>
    <xf numFmtId="0" fontId="19" fillId="0" borderId="42" xfId="0" applyFont="1" applyBorder="1" applyAlignment="1">
      <alignment horizontal="left" vertical="top"/>
    </xf>
    <xf numFmtId="0" fontId="19" fillId="0" borderId="45" xfId="0" applyFont="1" applyBorder="1" applyAlignment="1">
      <alignment horizontal="left" vertical="top"/>
    </xf>
    <xf numFmtId="0" fontId="19" fillId="0" borderId="11" xfId="0" applyFont="1" applyBorder="1" applyAlignment="1">
      <alignment horizontal="left" vertical="top"/>
    </xf>
    <xf numFmtId="0" fontId="19" fillId="0" borderId="38" xfId="0" applyFont="1" applyBorder="1" applyAlignment="1">
      <alignment horizontal="left" vertical="top"/>
    </xf>
    <xf numFmtId="0" fontId="18" fillId="0" borderId="1" xfId="0" applyFont="1" applyBorder="1" applyAlignment="1">
      <alignment horizontal="center" vertical="center" wrapText="1"/>
    </xf>
    <xf numFmtId="180" fontId="19" fillId="0" borderId="1" xfId="0" applyNumberFormat="1" applyFont="1" applyBorder="1" applyAlignment="1">
      <alignment horizontal="left" vertical="center" wrapText="1"/>
    </xf>
    <xf numFmtId="0" fontId="19" fillId="0" borderId="0" xfId="0" applyFont="1" applyAlignment="1">
      <alignment horizontal="left" vertical="center"/>
    </xf>
    <xf numFmtId="0" fontId="34" fillId="0" borderId="0" xfId="0" applyFont="1" applyAlignment="1">
      <alignment horizontal="center" vertical="center"/>
    </xf>
    <xf numFmtId="3" fontId="19" fillId="0" borderId="32" xfId="0" applyNumberFormat="1" applyFont="1" applyBorder="1" applyAlignment="1">
      <alignment horizontal="right" vertical="center" wrapText="1"/>
    </xf>
    <xf numFmtId="3" fontId="19" fillId="0" borderId="38" xfId="0" applyNumberFormat="1" applyFont="1" applyBorder="1" applyAlignment="1">
      <alignment horizontal="right" vertical="center" wrapText="1"/>
    </xf>
    <xf numFmtId="38" fontId="23" fillId="0" borderId="60" xfId="0" applyNumberFormat="1" applyFont="1" applyBorder="1" applyAlignment="1">
      <alignment horizontal="center" vertical="center"/>
    </xf>
    <xf numFmtId="38" fontId="23" fillId="0" borderId="12" xfId="0" applyNumberFormat="1" applyFont="1" applyBorder="1" applyAlignment="1">
      <alignment horizontal="center" vertical="center"/>
    </xf>
    <xf numFmtId="38" fontId="19" fillId="0" borderId="60" xfId="0" applyNumberFormat="1" applyFont="1" applyBorder="1" applyAlignment="1">
      <alignment horizontal="right" vertical="center"/>
    </xf>
    <xf numFmtId="38" fontId="19" fillId="0" borderId="12" xfId="0" applyNumberFormat="1" applyFont="1" applyBorder="1" applyAlignment="1">
      <alignment horizontal="right" vertical="center"/>
    </xf>
    <xf numFmtId="38" fontId="19" fillId="0" borderId="60" xfId="1" applyFont="1" applyFill="1" applyBorder="1" applyAlignment="1">
      <alignment horizontal="right" vertical="center"/>
    </xf>
    <xf numFmtId="38" fontId="19" fillId="0" borderId="12" xfId="1" applyFont="1" applyFill="1" applyBorder="1" applyAlignment="1">
      <alignment horizontal="right" vertical="center"/>
    </xf>
    <xf numFmtId="3" fontId="19" fillId="0" borderId="60" xfId="0" applyNumberFormat="1" applyFont="1" applyBorder="1" applyAlignment="1">
      <alignment horizontal="right" vertical="center"/>
    </xf>
    <xf numFmtId="3" fontId="19" fillId="0" borderId="12" xfId="0" applyNumberFormat="1" applyFont="1" applyBorder="1" applyAlignment="1">
      <alignment horizontal="right"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20" xfId="0" applyFont="1" applyBorder="1" applyAlignment="1">
      <alignment horizontal="center" vertical="center"/>
    </xf>
    <xf numFmtId="0" fontId="19" fillId="0" borderId="32" xfId="0" applyFont="1" applyBorder="1" applyAlignment="1">
      <alignment horizontal="center" vertical="center"/>
    </xf>
    <xf numFmtId="0" fontId="19" fillId="0" borderId="11" xfId="0" applyFont="1" applyBorder="1" applyAlignment="1">
      <alignment horizontal="center" vertical="center"/>
    </xf>
    <xf numFmtId="0" fontId="19" fillId="0" borderId="38" xfId="0" applyFont="1" applyBorder="1" applyAlignment="1">
      <alignment horizontal="center" vertical="center"/>
    </xf>
    <xf numFmtId="0" fontId="18" fillId="0" borderId="20"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11"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wrapText="1"/>
    </xf>
    <xf numFmtId="38" fontId="13" fillId="0" borderId="32" xfId="1" applyFont="1" applyBorder="1" applyAlignment="1">
      <alignment horizontal="right" vertical="center"/>
    </xf>
    <xf numFmtId="38" fontId="13" fillId="0" borderId="60" xfId="1" applyFont="1" applyBorder="1" applyAlignment="1">
      <alignment horizontal="right" vertical="center"/>
    </xf>
    <xf numFmtId="38" fontId="13" fillId="0" borderId="38" xfId="1" applyFont="1" applyBorder="1" applyAlignment="1">
      <alignment vertical="center"/>
    </xf>
    <xf numFmtId="38" fontId="13" fillId="0" borderId="12" xfId="1" applyFont="1" applyBorder="1" applyAlignment="1">
      <alignment vertical="center"/>
    </xf>
    <xf numFmtId="49" fontId="3" fillId="0" borderId="0" xfId="0" applyNumberFormat="1" applyFont="1" applyAlignment="1">
      <alignment horizontal="center" vertical="center"/>
    </xf>
    <xf numFmtId="38" fontId="3" fillId="0" borderId="0" xfId="0" applyNumberFormat="1" applyFont="1" applyAlignment="1">
      <alignment horizontal="center" vertical="center"/>
    </xf>
    <xf numFmtId="38" fontId="13" fillId="0" borderId="20" xfId="1" applyFont="1" applyBorder="1" applyAlignment="1">
      <alignment horizontal="right" vertical="center"/>
    </xf>
    <xf numFmtId="38" fontId="13" fillId="0" borderId="39" xfId="1" applyFont="1" applyBorder="1" applyAlignment="1">
      <alignment horizontal="right" vertical="center"/>
    </xf>
    <xf numFmtId="38" fontId="13" fillId="0" borderId="11" xfId="1" applyFont="1" applyBorder="1" applyAlignment="1">
      <alignment horizontal="right" vertical="center"/>
    </xf>
    <xf numFmtId="38" fontId="13" fillId="0" borderId="37" xfId="1" applyFont="1" applyBorder="1" applyAlignment="1">
      <alignment horizontal="right" vertical="center"/>
    </xf>
    <xf numFmtId="38" fontId="13" fillId="0" borderId="38" xfId="1" applyFont="1" applyBorder="1" applyAlignment="1">
      <alignment horizontal="right" vertical="center"/>
    </xf>
    <xf numFmtId="0" fontId="13" fillId="0" borderId="20" xfId="0" applyFont="1" applyBorder="1" applyAlignment="1">
      <alignment horizontal="center" vertical="center"/>
    </xf>
    <xf numFmtId="0" fontId="13" fillId="0" borderId="39" xfId="0" applyFont="1" applyBorder="1" applyAlignment="1">
      <alignment horizontal="center" vertical="center"/>
    </xf>
    <xf numFmtId="0" fontId="13" fillId="0" borderId="32" xfId="0" applyFont="1" applyBorder="1" applyAlignment="1">
      <alignment horizontal="center" vertical="center"/>
    </xf>
    <xf numFmtId="0" fontId="13" fillId="0" borderId="11"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13" fillId="0" borderId="20" xfId="0" applyFont="1" applyBorder="1" applyAlignment="1">
      <alignment vertical="center" wrapText="1"/>
    </xf>
    <xf numFmtId="0" fontId="13" fillId="0" borderId="39" xfId="0" applyFont="1" applyBorder="1" applyAlignment="1">
      <alignment vertical="center" wrapText="1"/>
    </xf>
    <xf numFmtId="0" fontId="13" fillId="0" borderId="32" xfId="0" applyFont="1" applyBorder="1" applyAlignment="1">
      <alignment vertical="center" wrapText="1"/>
    </xf>
    <xf numFmtId="0" fontId="13" fillId="0" borderId="11" xfId="0" applyFont="1" applyBorder="1" applyAlignment="1">
      <alignment vertical="center" wrapText="1"/>
    </xf>
    <xf numFmtId="0" fontId="13" fillId="0" borderId="37" xfId="0" applyFont="1" applyBorder="1" applyAlignment="1">
      <alignment vertical="center" wrapText="1"/>
    </xf>
    <xf numFmtId="0" fontId="13" fillId="0" borderId="38" xfId="0" applyFont="1" applyBorder="1" applyAlignment="1">
      <alignment vertical="center" wrapText="1"/>
    </xf>
    <xf numFmtId="0" fontId="13" fillId="0" borderId="1" xfId="0" applyFont="1" applyBorder="1" applyAlignment="1">
      <alignment horizontal="left" vertical="center" indent="1"/>
    </xf>
    <xf numFmtId="0" fontId="13" fillId="0" borderId="60" xfId="0" applyFont="1" applyBorder="1" applyAlignment="1">
      <alignment horizontal="center" vertical="center"/>
    </xf>
    <xf numFmtId="0" fontId="13" fillId="0" borderId="12" xfId="0" applyFont="1" applyBorder="1" applyAlignment="1">
      <alignment horizontal="center" vertical="center"/>
    </xf>
    <xf numFmtId="0" fontId="13" fillId="0" borderId="20"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38" xfId="0" applyFont="1" applyBorder="1" applyAlignment="1">
      <alignment horizontal="center" vertical="center" wrapText="1"/>
    </xf>
    <xf numFmtId="38" fontId="13" fillId="0" borderId="20" xfId="1" applyFont="1" applyBorder="1" applyAlignment="1">
      <alignment vertical="center"/>
    </xf>
    <xf numFmtId="38" fontId="13" fillId="0" borderId="39" xfId="1" applyFont="1" applyBorder="1" applyAlignment="1">
      <alignment vertical="center"/>
    </xf>
    <xf numFmtId="38" fontId="13" fillId="0" borderId="32" xfId="1" applyFont="1" applyBorder="1" applyAlignment="1">
      <alignment vertical="center"/>
    </xf>
    <xf numFmtId="38" fontId="13" fillId="0" borderId="11" xfId="1" applyFont="1" applyBorder="1" applyAlignment="1">
      <alignment vertical="center"/>
    </xf>
    <xf numFmtId="38" fontId="13" fillId="0" borderId="37" xfId="1" applyFont="1" applyBorder="1" applyAlignment="1">
      <alignment vertical="center"/>
    </xf>
    <xf numFmtId="49" fontId="3" fillId="0" borderId="0" xfId="0" applyNumberFormat="1" applyFont="1" applyAlignment="1">
      <alignment horizontal="left" vertical="center"/>
    </xf>
    <xf numFmtId="0" fontId="3" fillId="0" borderId="0" xfId="0" applyFont="1" applyAlignment="1">
      <alignment horizontal="right" vertical="center"/>
    </xf>
    <xf numFmtId="38" fontId="3" fillId="0" borderId="0" xfId="0" applyNumberFormat="1" applyFont="1" applyAlignment="1">
      <alignment horizontal="right" vertical="center"/>
    </xf>
    <xf numFmtId="0" fontId="3" fillId="0" borderId="0" xfId="0" applyFont="1" applyAlignment="1">
      <alignment horizontal="distributed" vertical="center"/>
    </xf>
    <xf numFmtId="0" fontId="0" fillId="0" borderId="0" xfId="0" applyAlignment="1">
      <alignment horizontal="distributed" vertical="center"/>
    </xf>
    <xf numFmtId="0" fontId="8" fillId="0" borderId="0" xfId="0" applyFont="1" applyAlignment="1">
      <alignment horizontal="distributed" vertical="center"/>
    </xf>
    <xf numFmtId="38" fontId="24" fillId="0" borderId="0" xfId="0" applyNumberFormat="1" applyFont="1" applyAlignment="1">
      <alignment horizontal="center" vertical="center"/>
    </xf>
    <xf numFmtId="177" fontId="24" fillId="0" borderId="0" xfId="0" applyNumberFormat="1" applyFont="1" applyAlignment="1">
      <alignment horizontal="right" vertical="center"/>
    </xf>
    <xf numFmtId="49" fontId="3" fillId="0" borderId="0" xfId="0" applyNumberFormat="1" applyFont="1" applyAlignment="1">
      <alignment horizontal="distributed" vertical="center"/>
    </xf>
    <xf numFmtId="0" fontId="3" fillId="0" borderId="0" xfId="0" applyFont="1" applyAlignment="1">
      <alignment horizontal="left" vertical="center" shrinkToFit="1"/>
    </xf>
    <xf numFmtId="178" fontId="3" fillId="0" borderId="0" xfId="0" applyNumberFormat="1" applyFont="1" applyAlignment="1">
      <alignment horizontal="left" vertical="center" shrinkToFit="1"/>
    </xf>
    <xf numFmtId="0" fontId="25" fillId="0" borderId="0" xfId="0" applyFont="1" applyAlignment="1">
      <alignment horizontal="center" vertical="center"/>
    </xf>
    <xf numFmtId="49" fontId="3" fillId="0" borderId="0" xfId="0" applyNumberFormat="1" applyFont="1" applyAlignment="1">
      <alignment horizontal="right" vertical="center"/>
    </xf>
  </cellXfs>
  <cellStyles count="6">
    <cellStyle name="パーセント" xfId="2" builtinId="5"/>
    <cellStyle name="ハイパーリンク" xfId="5" builtinId="8"/>
    <cellStyle name="桁区切り" xfId="1" builtinId="6"/>
    <cellStyle name="桁区切り 2" xfId="4" xr:uid="{00000000-0005-0000-0000-000003000000}"/>
    <cellStyle name="標準" xfId="0" builtinId="0"/>
    <cellStyle name="標準 2" xfId="3" xr:uid="{00000000-0005-0000-0000-000005000000}"/>
  </cellStyles>
  <dxfs count="67">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numFmt numFmtId="181" formatCode=";;;"/>
    </dxf>
    <dxf>
      <font>
        <strike/>
      </font>
    </dxf>
    <dxf>
      <font>
        <strike/>
      </font>
    </dxf>
    <dxf>
      <font>
        <strike/>
      </font>
    </dxf>
    <dxf>
      <font>
        <strike/>
      </font>
    </dxf>
    <dxf>
      <font>
        <strike/>
      </font>
    </dxf>
    <dxf>
      <font>
        <strike/>
      </font>
    </dxf>
    <dxf>
      <font>
        <strike/>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104775</xdr:colOff>
      <xdr:row>6</xdr:row>
      <xdr:rowOff>1</xdr:rowOff>
    </xdr:from>
    <xdr:to>
      <xdr:col>7</xdr:col>
      <xdr:colOff>504825</xdr:colOff>
      <xdr:row>16</xdr:row>
      <xdr:rowOff>1</xdr:rowOff>
    </xdr:to>
    <xdr:sp macro="" textlink="">
      <xdr:nvSpPr>
        <xdr:cNvPr id="2" name="中かっこ 1">
          <a:extLst>
            <a:ext uri="{FF2B5EF4-FFF2-40B4-BE49-F238E27FC236}">
              <a16:creationId xmlns:a16="http://schemas.microsoft.com/office/drawing/2014/main" id="{00000000-0008-0000-0100-000002000000}"/>
            </a:ext>
          </a:extLst>
        </xdr:cNvPr>
        <xdr:cNvSpPr/>
      </xdr:nvSpPr>
      <xdr:spPr>
        <a:xfrm>
          <a:off x="104775" y="1228726"/>
          <a:ext cx="8620125" cy="1752600"/>
        </a:xfrm>
        <a:prstGeom prst="brace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590551</xdr:colOff>
      <xdr:row>10</xdr:row>
      <xdr:rowOff>28575</xdr:rowOff>
    </xdr:from>
    <xdr:to>
      <xdr:col>10</xdr:col>
      <xdr:colOff>914401</xdr:colOff>
      <xdr:row>11</xdr:row>
      <xdr:rowOff>148478</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810626" y="1771650"/>
          <a:ext cx="2857500" cy="291353"/>
        </a:xfrm>
        <a:prstGeom prst="rect">
          <a:avLst/>
        </a:prstGeom>
        <a:solidFill>
          <a:sysClr val="window" lastClr="FFFFFF"/>
        </a:solid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altLang="ja-JP" sz="1100" b="0" i="0" u="none" strike="noStrike">
              <a:solidFill>
                <a:srgbClr val="FF0000"/>
              </a:solidFill>
              <a:effectLst/>
              <a:latin typeface="+mn-lt"/>
              <a:ea typeface="+mn-ea"/>
              <a:cs typeface="+mn-cs"/>
            </a:rPr>
            <a:t>※</a:t>
          </a:r>
          <a:r>
            <a:rPr lang="ja-JP" altLang="en-US" sz="1100" b="0" i="0" u="none" strike="noStrike">
              <a:solidFill>
                <a:srgbClr val="FF0000"/>
              </a:solidFill>
              <a:effectLst/>
              <a:latin typeface="+mn-lt"/>
              <a:ea typeface="+mn-ea"/>
              <a:cs typeface="+mn-cs"/>
            </a:rPr>
            <a:t>「入力表（応募時）」シートより自動転記</a:t>
          </a:r>
          <a:r>
            <a:rPr lang="ja-JP" altLang="en-US">
              <a:solidFill>
                <a:srgbClr val="FF0000"/>
              </a:solidFill>
            </a:rPr>
            <a:t> </a:t>
          </a:r>
          <a:endParaRPr kumimoji="1" lang="ja-JP" altLang="en-US" sz="1100">
            <a:solidFill>
              <a:srgbClr val="FF0000"/>
            </a:solidFill>
          </a:endParaRPr>
        </a:p>
      </xdr:txBody>
    </xdr:sp>
    <xdr:clientData/>
  </xdr:twoCellAnchor>
  <xdr:twoCellAnchor>
    <xdr:from>
      <xdr:col>7</xdr:col>
      <xdr:colOff>95251</xdr:colOff>
      <xdr:row>24</xdr:row>
      <xdr:rowOff>85725</xdr:rowOff>
    </xdr:from>
    <xdr:to>
      <xdr:col>9</xdr:col>
      <xdr:colOff>266700</xdr:colOff>
      <xdr:row>24</xdr:row>
      <xdr:rowOff>377078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315326" y="4286250"/>
          <a:ext cx="1543049" cy="291353"/>
        </a:xfrm>
        <a:prstGeom prst="rect">
          <a:avLst/>
        </a:prstGeom>
        <a:solidFill>
          <a:sysClr val="window" lastClr="FFFFFF"/>
        </a:solid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altLang="ja-JP" sz="1100" b="0" i="0" u="none" strike="noStrike">
              <a:solidFill>
                <a:srgbClr val="FF0000"/>
              </a:solidFill>
              <a:effectLst/>
              <a:latin typeface="+mn-lt"/>
              <a:ea typeface="+mn-ea"/>
              <a:cs typeface="+mn-cs"/>
            </a:rPr>
            <a:t>※</a:t>
          </a:r>
          <a:r>
            <a:rPr lang="ja-JP" altLang="en-US" sz="1100" b="0" i="0" u="none" strike="noStrike">
              <a:solidFill>
                <a:srgbClr val="FF0000"/>
              </a:solidFill>
              <a:effectLst/>
              <a:latin typeface="+mn-lt"/>
              <a:ea typeface="+mn-ea"/>
              <a:cs typeface="+mn-cs"/>
            </a:rPr>
            <a:t>なければ「</a:t>
          </a:r>
          <a:r>
            <a:rPr lang="en-US" altLang="ja-JP" sz="1100" b="0" i="0" u="none" strike="noStrike">
              <a:solidFill>
                <a:srgbClr val="FF0000"/>
              </a:solidFill>
              <a:effectLst/>
              <a:latin typeface="+mn-lt"/>
              <a:ea typeface="+mn-ea"/>
              <a:cs typeface="+mn-cs"/>
            </a:rPr>
            <a:t>0</a:t>
          </a:r>
          <a:r>
            <a:rPr lang="ja-JP" altLang="en-US" sz="1100" b="0" i="0" u="none" strike="noStrike">
              <a:solidFill>
                <a:srgbClr val="FF0000"/>
              </a:solidFill>
              <a:effectLst/>
              <a:latin typeface="+mn-lt"/>
              <a:ea typeface="+mn-ea"/>
              <a:cs typeface="+mn-cs"/>
            </a:rPr>
            <a:t>」を記入</a:t>
          </a:r>
          <a:endParaRPr kumimoji="1" lang="ja-JP" alt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287734</xdr:colOff>
      <xdr:row>0</xdr:row>
      <xdr:rowOff>39688</xdr:rowOff>
    </xdr:from>
    <xdr:to>
      <xdr:col>14</xdr:col>
      <xdr:colOff>327422</xdr:colOff>
      <xdr:row>6</xdr:row>
      <xdr:rowOff>138907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9565084" y="39688"/>
          <a:ext cx="2325688" cy="10326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en-US" altLang="ja-JP" sz="1100">
              <a:solidFill>
                <a:srgbClr val="FF0000"/>
              </a:solidFill>
            </a:rPr>
            <a:t>Word</a:t>
          </a:r>
          <a:r>
            <a:rPr kumimoji="1" lang="ja-JP" altLang="en-US" sz="1100">
              <a:solidFill>
                <a:srgbClr val="FF0000"/>
              </a:solidFill>
            </a:rPr>
            <a:t>のセルの数値を</a:t>
          </a:r>
          <a:r>
            <a:rPr kumimoji="1" lang="en-US" altLang="ja-JP" sz="1100">
              <a:solidFill>
                <a:srgbClr val="FF0000"/>
              </a:solidFill>
            </a:rPr>
            <a:t>Excel</a:t>
          </a:r>
          <a:r>
            <a:rPr kumimoji="1" lang="ja-JP" altLang="en-US" sz="1100">
              <a:solidFill>
                <a:srgbClr val="FF0000"/>
              </a:solidFill>
            </a:rPr>
            <a:t>のセルに貼り付けるときは、</a:t>
          </a:r>
          <a:endParaRPr kumimoji="1" lang="en-US" altLang="ja-JP" sz="1100">
            <a:solidFill>
              <a:srgbClr val="FF0000"/>
            </a:solidFill>
          </a:endParaRPr>
        </a:p>
        <a:p>
          <a:r>
            <a:rPr kumimoji="1" lang="ja-JP" altLang="en-US" sz="1100">
              <a:solidFill>
                <a:srgbClr val="FF0000"/>
              </a:solidFill>
            </a:rPr>
            <a:t>形式を選択して貼り付け→テキストを選択</a:t>
          </a:r>
          <a:endParaRPr kumimoji="1" lang="en-US" altLang="ja-JP" sz="1100">
            <a:solidFill>
              <a:srgbClr val="FF0000"/>
            </a:solidFill>
          </a:endParaRPr>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514657</xdr:colOff>
      <xdr:row>1</xdr:row>
      <xdr:rowOff>145948</xdr:rowOff>
    </xdr:from>
    <xdr:to>
      <xdr:col>1</xdr:col>
      <xdr:colOff>23045</xdr:colOff>
      <xdr:row>6</xdr:row>
      <xdr:rowOff>38408</xdr:rowOff>
    </xdr:to>
    <xdr:sp macro="" textlink="">
      <xdr:nvSpPr>
        <xdr:cNvPr id="2" name="左中かっこ 1">
          <a:extLst>
            <a:ext uri="{FF2B5EF4-FFF2-40B4-BE49-F238E27FC236}">
              <a16:creationId xmlns:a16="http://schemas.microsoft.com/office/drawing/2014/main" id="{00000000-0008-0000-0300-000002000000}"/>
            </a:ext>
          </a:extLst>
        </xdr:cNvPr>
        <xdr:cNvSpPr/>
      </xdr:nvSpPr>
      <xdr:spPr>
        <a:xfrm>
          <a:off x="514657" y="317398"/>
          <a:ext cx="194188" cy="778285"/>
        </a:xfrm>
        <a:prstGeom prst="leftBrace">
          <a:avLst>
            <a:gd name="adj1" fmla="val 8333"/>
            <a:gd name="adj2" fmla="val 32353"/>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806552</xdr:colOff>
      <xdr:row>1</xdr:row>
      <xdr:rowOff>145948</xdr:rowOff>
    </xdr:from>
    <xdr:to>
      <xdr:col>4</xdr:col>
      <xdr:colOff>7682</xdr:colOff>
      <xdr:row>6</xdr:row>
      <xdr:rowOff>38408</xdr:rowOff>
    </xdr:to>
    <xdr:sp macro="" textlink="">
      <xdr:nvSpPr>
        <xdr:cNvPr id="3" name="左中かっこ 2">
          <a:extLst>
            <a:ext uri="{FF2B5EF4-FFF2-40B4-BE49-F238E27FC236}">
              <a16:creationId xmlns:a16="http://schemas.microsoft.com/office/drawing/2014/main" id="{00000000-0008-0000-0300-000003000000}"/>
            </a:ext>
          </a:extLst>
        </xdr:cNvPr>
        <xdr:cNvSpPr/>
      </xdr:nvSpPr>
      <xdr:spPr>
        <a:xfrm>
          <a:off x="3902177" y="317398"/>
          <a:ext cx="191730" cy="778285"/>
        </a:xfrm>
        <a:prstGeom prst="leftBrace">
          <a:avLst>
            <a:gd name="adj1" fmla="val 8333"/>
            <a:gd name="adj2" fmla="val 32353"/>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oneCell">
    <xdr:from>
      <xdr:col>8</xdr:col>
      <xdr:colOff>57150</xdr:colOff>
      <xdr:row>13</xdr:row>
      <xdr:rowOff>38100</xdr:rowOff>
    </xdr:from>
    <xdr:to>
      <xdr:col>12</xdr:col>
      <xdr:colOff>476250</xdr:colOff>
      <xdr:row>26</xdr:row>
      <xdr:rowOff>2458</xdr:rowOff>
    </xdr:to>
    <xdr:pic>
      <xdr:nvPicPr>
        <xdr:cNvPr id="12999" name="図 3">
          <a:extLst>
            <a:ext uri="{FF2B5EF4-FFF2-40B4-BE49-F238E27FC236}">
              <a16:creationId xmlns:a16="http://schemas.microsoft.com/office/drawing/2014/main" id="{00000000-0008-0000-0300-0000C732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2381250"/>
          <a:ext cx="3162300" cy="2390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55309</xdr:colOff>
      <xdr:row>6</xdr:row>
      <xdr:rowOff>89413</xdr:rowOff>
    </xdr:from>
    <xdr:to>
      <xdr:col>14</xdr:col>
      <xdr:colOff>525721</xdr:colOff>
      <xdr:row>9</xdr:row>
      <xdr:rowOff>115223</xdr:rowOff>
    </xdr:to>
    <xdr:sp macro="" textlink="">
      <xdr:nvSpPr>
        <xdr:cNvPr id="12292" name="AutoShape 4">
          <a:extLst>
            <a:ext uri="{FF2B5EF4-FFF2-40B4-BE49-F238E27FC236}">
              <a16:creationId xmlns:a16="http://schemas.microsoft.com/office/drawing/2014/main" id="{00000000-0008-0000-0300-000004300000}"/>
            </a:ext>
          </a:extLst>
        </xdr:cNvPr>
        <xdr:cNvSpPr>
          <a:spLocks noChangeArrowheads="1"/>
        </xdr:cNvSpPr>
      </xdr:nvSpPr>
      <xdr:spPr bwMode="auto">
        <a:xfrm>
          <a:off x="7882708" y="1149453"/>
          <a:ext cx="4572307" cy="601919"/>
        </a:xfrm>
        <a:prstGeom prst="roundRect">
          <a:avLst>
            <a:gd name="adj" fmla="val 0"/>
          </a:avLst>
        </a:prstGeom>
        <a:solidFill>
          <a:schemeClr val="accent3">
            <a:lumMod val="60000"/>
            <a:lumOff val="40000"/>
          </a:schemeClr>
        </a:solidFill>
        <a:ln w="9525">
          <a:solidFill>
            <a:srgbClr val="000000"/>
          </a:solidFill>
          <a:round/>
          <a:headEnd/>
          <a:tailEnd/>
        </a:ln>
      </xdr:spPr>
      <xdr:txBody>
        <a:bodyPr vertOverflow="clip" wrap="square" lIns="74295" tIns="8890" rIns="74295" bIns="8890" anchor="t" upright="1"/>
        <a:lstStyle/>
        <a:p>
          <a:pPr algn="l" rtl="0">
            <a:defRPr sz="1000"/>
          </a:pPr>
          <a:r>
            <a:rPr lang="ja-JP" altLang="en-US" sz="1000" b="1" i="0" u="none" strike="noStrike" baseline="0">
              <a:solidFill>
                <a:srgbClr val="FF0000"/>
              </a:solidFill>
              <a:latin typeface="ＭＳ 明朝"/>
              <a:ea typeface="ＭＳ 明朝"/>
            </a:rPr>
            <a:t>住所、企業名、代表者名入力上の注意点</a:t>
          </a:r>
          <a:br>
            <a:rPr lang="en-US" altLang="ja-JP" sz="1000" b="0" i="0" u="sng" strike="noStrike" baseline="0">
              <a:solidFill>
                <a:srgbClr val="FF0000"/>
              </a:solidFill>
              <a:latin typeface="ＭＳ 明朝"/>
              <a:ea typeface="ＭＳ 明朝"/>
            </a:rPr>
          </a:br>
          <a:r>
            <a:rPr lang="ja-JP" altLang="en-US" sz="1000" b="1" i="0" u="sng" strike="noStrike" baseline="0">
              <a:solidFill>
                <a:srgbClr val="000000"/>
              </a:solidFill>
              <a:latin typeface="ＭＳ 明朝"/>
              <a:ea typeface="ＭＳ 明朝"/>
            </a:rPr>
            <a:t>すべて法人の登記事項証明書</a:t>
          </a:r>
          <a:r>
            <a:rPr lang="ja-JP" altLang="en-US" sz="1000" b="0" i="0" u="sng" strike="noStrike" baseline="0">
              <a:solidFill>
                <a:srgbClr val="000000"/>
              </a:solidFill>
              <a:latin typeface="ＭＳ 明朝"/>
              <a:ea typeface="ＭＳ 明朝"/>
            </a:rPr>
            <a:t>又は代表者個人の住民票に合致させること</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00" b="0" i="0" u="sng" strike="noStrike" baseline="0">
              <a:solidFill>
                <a:srgbClr val="000000"/>
              </a:solidFill>
              <a:latin typeface="ＭＳ 明朝"/>
              <a:ea typeface="ＭＳ 明朝"/>
            </a:rPr>
            <a:t>なお、法人の場合、住所は登記事項証明書の本店所在地を記載すること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6</xdr:row>
      <xdr:rowOff>1</xdr:rowOff>
    </xdr:from>
    <xdr:to>
      <xdr:col>5</xdr:col>
      <xdr:colOff>504264</xdr:colOff>
      <xdr:row>13</xdr:row>
      <xdr:rowOff>1</xdr:rowOff>
    </xdr:to>
    <xdr:sp macro="" textlink="">
      <xdr:nvSpPr>
        <xdr:cNvPr id="3" name="中かっこ 2">
          <a:extLst>
            <a:ext uri="{FF2B5EF4-FFF2-40B4-BE49-F238E27FC236}">
              <a16:creationId xmlns:a16="http://schemas.microsoft.com/office/drawing/2014/main" id="{00000000-0008-0000-0400-000003000000}"/>
            </a:ext>
          </a:extLst>
        </xdr:cNvPr>
        <xdr:cNvSpPr/>
      </xdr:nvSpPr>
      <xdr:spPr>
        <a:xfrm>
          <a:off x="104775" y="1042148"/>
          <a:ext cx="5755901" cy="1367118"/>
        </a:xfrm>
        <a:prstGeom prst="brace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571498</xdr:colOff>
      <xdr:row>8</xdr:row>
      <xdr:rowOff>112057</xdr:rowOff>
    </xdr:from>
    <xdr:to>
      <xdr:col>7</xdr:col>
      <xdr:colOff>0</xdr:colOff>
      <xdr:row>10</xdr:row>
      <xdr:rowOff>67233</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5927910" y="1535204"/>
          <a:ext cx="2734237" cy="291353"/>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altLang="ja-JP" sz="1100" b="0" i="0" u="none" strike="noStrike">
              <a:solidFill>
                <a:srgbClr val="FF0000"/>
              </a:solidFill>
              <a:effectLst/>
              <a:latin typeface="+mn-lt"/>
              <a:ea typeface="+mn-ea"/>
              <a:cs typeface="+mn-cs"/>
            </a:rPr>
            <a:t>※</a:t>
          </a:r>
          <a:r>
            <a:rPr lang="ja-JP" altLang="en-US" sz="1100" b="0" i="0" u="none" strike="noStrike">
              <a:solidFill>
                <a:srgbClr val="FF0000"/>
              </a:solidFill>
              <a:effectLst/>
              <a:latin typeface="+mn-lt"/>
              <a:ea typeface="+mn-ea"/>
              <a:cs typeface="+mn-cs"/>
            </a:rPr>
            <a:t>「入力表（応募時）」シートより自動転記</a:t>
          </a:r>
          <a:r>
            <a:rPr lang="ja-JP" altLang="en-US">
              <a:solidFill>
                <a:srgbClr val="FF0000"/>
              </a:solidFill>
            </a:rPr>
            <a:t> </a:t>
          </a:r>
          <a:endParaRPr kumimoji="1" lang="ja-JP" altLang="en-US" sz="11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421823</xdr:colOff>
      <xdr:row>37</xdr:row>
      <xdr:rowOff>88925</xdr:rowOff>
    </xdr:from>
    <xdr:to>
      <xdr:col>14</xdr:col>
      <xdr:colOff>367393</xdr:colOff>
      <xdr:row>39</xdr:row>
      <xdr:rowOff>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4528348" y="6632600"/>
          <a:ext cx="2688770" cy="253975"/>
        </a:xfrm>
        <a:prstGeom prst="rect">
          <a:avLst/>
        </a:prstGeom>
        <a:solidFill>
          <a:schemeClr val="bg1"/>
        </a:solid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altLang="ja-JP" sz="1100" b="0" i="0" u="none" strike="noStrike">
              <a:solidFill>
                <a:srgbClr val="FF0000"/>
              </a:solidFill>
              <a:effectLst/>
              <a:latin typeface="+mn-lt"/>
              <a:ea typeface="+mn-ea"/>
              <a:cs typeface="+mn-cs"/>
            </a:rPr>
            <a:t>※</a:t>
          </a:r>
          <a:r>
            <a:rPr lang="ja-JP" altLang="en-US" sz="1100" b="0" i="0" u="none" strike="noStrike">
              <a:solidFill>
                <a:srgbClr val="FF0000"/>
              </a:solidFill>
              <a:effectLst/>
              <a:latin typeface="+mn-lt"/>
              <a:ea typeface="+mn-ea"/>
              <a:cs typeface="+mn-cs"/>
            </a:rPr>
            <a:t>「入力表（応募時）」シートより自動転記</a:t>
          </a:r>
          <a:r>
            <a:rPr lang="ja-JP" altLang="en-US">
              <a:solidFill>
                <a:srgbClr val="FF0000"/>
              </a:solidFill>
            </a:rPr>
            <a:t> </a:t>
          </a:r>
          <a:endParaRPr kumimoji="1" lang="ja-JP" altLang="en-US" sz="1100">
            <a:solidFill>
              <a:srgbClr val="FF0000"/>
            </a:solidFill>
          </a:endParaRPr>
        </a:p>
      </xdr:txBody>
    </xdr:sp>
    <xdr:clientData/>
  </xdr:twoCellAnchor>
  <xdr:twoCellAnchor>
    <xdr:from>
      <xdr:col>0</xdr:col>
      <xdr:colOff>353787</xdr:colOff>
      <xdr:row>34</xdr:row>
      <xdr:rowOff>83005</xdr:rowOff>
    </xdr:from>
    <xdr:to>
      <xdr:col>10</xdr:col>
      <xdr:colOff>326572</xdr:colOff>
      <xdr:row>42</xdr:row>
      <xdr:rowOff>13608</xdr:rowOff>
    </xdr:to>
    <xdr:sp macro="" textlink="">
      <xdr:nvSpPr>
        <xdr:cNvPr id="3" name="中かっこ 2">
          <a:extLst>
            <a:ext uri="{FF2B5EF4-FFF2-40B4-BE49-F238E27FC236}">
              <a16:creationId xmlns:a16="http://schemas.microsoft.com/office/drawing/2014/main" id="{00000000-0008-0000-0500-000003000000}"/>
            </a:ext>
          </a:extLst>
        </xdr:cNvPr>
        <xdr:cNvSpPr/>
      </xdr:nvSpPr>
      <xdr:spPr>
        <a:xfrm>
          <a:off x="353787" y="6102805"/>
          <a:ext cx="14079310" cy="1330778"/>
        </a:xfrm>
        <a:prstGeom prst="brace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N71"/>
  <sheetViews>
    <sheetView showZeros="0" view="pageBreakPreview" zoomScaleNormal="100" zoomScaleSheetLayoutView="100" workbookViewId="0">
      <pane ySplit="21" topLeftCell="A59" activePane="bottomLeft" state="frozen"/>
      <selection activeCell="G12" sqref="G12"/>
      <selection pane="bottomLeft" activeCell="E26" sqref="E26"/>
    </sheetView>
  </sheetViews>
  <sheetFormatPr defaultRowHeight="13.5"/>
  <cols>
    <col min="1" max="1" width="5.125" style="422" customWidth="1"/>
    <col min="2" max="2" width="17.25" style="422" bestFit="1" customWidth="1"/>
    <col min="3" max="3" width="16.75" style="422" customWidth="1"/>
    <col min="4" max="4" width="10.125" style="422" customWidth="1"/>
    <col min="5" max="5" width="11.875" style="422" customWidth="1"/>
    <col min="6" max="6" width="16.75" style="27" customWidth="1"/>
    <col min="7" max="7" width="30" style="422" customWidth="1"/>
    <col min="8" max="9" width="9" style="27"/>
    <col min="10" max="10" width="15.25" style="569" customWidth="1"/>
    <col min="11" max="11" width="13.125" style="219" customWidth="1"/>
    <col min="12" max="12" width="14.125" style="219" customWidth="1"/>
    <col min="13" max="13" width="9" style="27"/>
    <col min="14" max="14" width="9" style="27" customWidth="1"/>
    <col min="15" max="17" width="9" style="422"/>
    <col min="18" max="18" width="12.25" style="422" customWidth="1"/>
    <col min="19" max="16384" width="9" style="422"/>
  </cols>
  <sheetData>
    <row r="1" spans="2:14" s="403" customFormat="1">
      <c r="F1" s="219"/>
      <c r="H1" s="219"/>
      <c r="I1" s="219"/>
      <c r="J1" s="492"/>
      <c r="K1" s="219"/>
      <c r="L1" s="219"/>
      <c r="M1" s="219"/>
      <c r="N1" s="219"/>
    </row>
    <row r="2" spans="2:14" s="403" customFormat="1">
      <c r="B2" s="505" t="s">
        <v>302</v>
      </c>
      <c r="F2" s="219"/>
      <c r="H2" s="219"/>
      <c r="I2" s="219"/>
      <c r="J2" s="492"/>
      <c r="K2" s="219"/>
      <c r="L2" s="219"/>
      <c r="M2" s="219"/>
      <c r="N2" s="219"/>
    </row>
    <row r="3" spans="2:14" s="403" customFormat="1">
      <c r="B3" s="505"/>
      <c r="F3" s="219"/>
      <c r="H3" s="219"/>
      <c r="I3" s="219"/>
      <c r="J3" s="492"/>
      <c r="K3" s="219"/>
      <c r="L3" s="219"/>
      <c r="M3" s="219"/>
      <c r="N3" s="219"/>
    </row>
    <row r="4" spans="2:14" s="403" customFormat="1" ht="14.25" thickBot="1">
      <c r="B4" s="404" t="s">
        <v>265</v>
      </c>
      <c r="E4" s="404"/>
      <c r="F4" s="219"/>
      <c r="H4" s="219"/>
      <c r="I4" s="219"/>
      <c r="J4" s="492"/>
      <c r="K4" s="219"/>
      <c r="L4" s="219"/>
      <c r="M4" s="219"/>
      <c r="N4" s="219"/>
    </row>
    <row r="5" spans="2:14" s="403" customFormat="1" ht="14.25" thickBot="1">
      <c r="B5" s="415" t="s">
        <v>261</v>
      </c>
      <c r="C5" s="507"/>
      <c r="D5" s="421"/>
      <c r="F5" s="583"/>
      <c r="G5" s="421"/>
      <c r="H5" s="219"/>
      <c r="I5" s="219"/>
      <c r="J5" s="492"/>
      <c r="K5" s="219"/>
      <c r="L5" s="219"/>
      <c r="M5" s="219"/>
      <c r="N5" s="219"/>
    </row>
    <row r="6" spans="2:14" s="403" customFormat="1">
      <c r="C6" s="509" t="s">
        <v>262</v>
      </c>
      <c r="F6" s="219"/>
      <c r="H6" s="219"/>
      <c r="I6" s="219"/>
      <c r="J6" s="492"/>
      <c r="K6" s="219"/>
      <c r="L6" s="219"/>
      <c r="M6" s="219"/>
      <c r="N6" s="219"/>
    </row>
    <row r="7" spans="2:14" s="403" customFormat="1" ht="14.25" thickBot="1">
      <c r="C7" s="421"/>
      <c r="F7" s="219"/>
      <c r="H7" s="219"/>
      <c r="I7" s="219"/>
      <c r="J7" s="492"/>
      <c r="K7" s="219"/>
      <c r="L7" s="219"/>
      <c r="M7" s="219"/>
      <c r="N7" s="219"/>
    </row>
    <row r="8" spans="2:14" s="403" customFormat="1">
      <c r="B8" s="405" t="s">
        <v>62</v>
      </c>
      <c r="C8" s="572"/>
      <c r="D8" s="573" t="s">
        <v>263</v>
      </c>
      <c r="E8" s="574"/>
      <c r="F8" s="435"/>
      <c r="H8" s="219"/>
      <c r="I8" s="219"/>
      <c r="J8" s="492"/>
      <c r="K8" s="219"/>
      <c r="L8" s="219"/>
      <c r="M8" s="219"/>
      <c r="N8" s="219"/>
    </row>
    <row r="9" spans="2:14" s="403" customFormat="1">
      <c r="B9" s="405" t="s">
        <v>63</v>
      </c>
      <c r="C9" s="588"/>
      <c r="D9" s="589"/>
      <c r="E9" s="590"/>
      <c r="F9" s="435" t="s">
        <v>281</v>
      </c>
      <c r="H9" s="219"/>
      <c r="I9" s="219"/>
      <c r="J9" s="492"/>
      <c r="K9" s="219"/>
      <c r="L9" s="219"/>
      <c r="M9" s="219"/>
      <c r="N9" s="219" t="s">
        <v>248</v>
      </c>
    </row>
    <row r="10" spans="2:14" s="403" customFormat="1">
      <c r="B10" s="405" t="s">
        <v>278</v>
      </c>
      <c r="C10" s="575"/>
      <c r="D10" s="576"/>
      <c r="E10" s="577"/>
      <c r="F10" s="219"/>
      <c r="H10" s="219"/>
      <c r="I10" s="219"/>
      <c r="J10" s="492"/>
      <c r="K10" s="219"/>
      <c r="L10" s="219"/>
      <c r="M10" s="219"/>
      <c r="N10" s="219" t="s">
        <v>277</v>
      </c>
    </row>
    <row r="11" spans="2:14" s="403" customFormat="1">
      <c r="B11" s="405" t="s">
        <v>58</v>
      </c>
      <c r="C11" s="588"/>
      <c r="D11" s="589"/>
      <c r="E11" s="590"/>
      <c r="F11" s="219"/>
      <c r="H11" s="219"/>
      <c r="I11" s="219"/>
      <c r="J11" s="492"/>
      <c r="K11" s="219"/>
      <c r="L11" s="219"/>
      <c r="M11" s="219"/>
      <c r="N11" s="219"/>
    </row>
    <row r="12" spans="2:14" s="403" customFormat="1">
      <c r="B12" s="405" t="s">
        <v>279</v>
      </c>
      <c r="C12" s="588"/>
      <c r="D12" s="589"/>
      <c r="E12" s="590"/>
      <c r="F12" s="219"/>
      <c r="H12" s="219"/>
      <c r="I12" s="219"/>
      <c r="J12" s="492"/>
      <c r="K12" s="219"/>
      <c r="L12" s="219"/>
      <c r="M12" s="219"/>
      <c r="N12" s="219"/>
    </row>
    <row r="13" spans="2:14" s="403" customFormat="1" ht="14.25" thickBot="1">
      <c r="B13" s="405" t="s">
        <v>264</v>
      </c>
      <c r="C13" s="588"/>
      <c r="D13" s="589"/>
      <c r="E13" s="590"/>
      <c r="F13" s="219"/>
      <c r="H13" s="219"/>
      <c r="I13" s="219"/>
      <c r="J13" s="492"/>
      <c r="K13" s="219"/>
      <c r="L13" s="219"/>
      <c r="M13" s="219"/>
      <c r="N13" s="219"/>
    </row>
    <row r="14" spans="2:14" s="403" customFormat="1" ht="14.25" thickBot="1">
      <c r="B14" s="405" t="s">
        <v>280</v>
      </c>
      <c r="C14" s="588"/>
      <c r="D14" s="589"/>
      <c r="E14" s="590"/>
      <c r="F14" s="434" t="s">
        <v>282</v>
      </c>
      <c r="G14" s="578"/>
      <c r="H14" s="560" t="s">
        <v>262</v>
      </c>
      <c r="I14" s="435"/>
      <c r="J14" s="492"/>
      <c r="K14" s="219"/>
      <c r="L14" s="219"/>
      <c r="M14" s="219"/>
      <c r="N14" s="219"/>
    </row>
    <row r="15" spans="2:14" s="403" customFormat="1" ht="14.25" thickBot="1">
      <c r="B15" s="405" t="s">
        <v>59</v>
      </c>
      <c r="C15" s="588"/>
      <c r="D15" s="589"/>
      <c r="E15" s="590"/>
      <c r="F15" s="434" t="s">
        <v>276</v>
      </c>
      <c r="G15" s="579"/>
      <c r="H15" s="219"/>
      <c r="I15" s="219"/>
      <c r="J15" s="492"/>
      <c r="K15" s="219"/>
      <c r="L15" s="219"/>
      <c r="M15" s="219"/>
      <c r="N15" s="219"/>
    </row>
    <row r="16" spans="2:14" s="403" customFormat="1">
      <c r="B16" s="405" t="s">
        <v>204</v>
      </c>
      <c r="C16" s="588"/>
      <c r="D16" s="589"/>
      <c r="E16" s="590"/>
      <c r="F16" s="219"/>
      <c r="H16" s="219"/>
      <c r="I16" s="219"/>
      <c r="J16" s="492"/>
      <c r="K16" s="219"/>
      <c r="L16" s="219"/>
      <c r="M16" s="219"/>
      <c r="N16" s="219"/>
    </row>
    <row r="17" spans="1:40" s="403" customFormat="1" ht="14.25" thickBot="1">
      <c r="B17" s="405" t="s">
        <v>205</v>
      </c>
      <c r="C17" s="591"/>
      <c r="D17" s="592"/>
      <c r="E17" s="593"/>
      <c r="F17" s="219"/>
      <c r="H17" s="219"/>
      <c r="I17" s="219"/>
      <c r="J17" s="492"/>
      <c r="K17" s="219"/>
      <c r="L17" s="219"/>
      <c r="M17" s="219"/>
      <c r="N17" s="219"/>
      <c r="AN17" s="403">
        <f>'入力表（応募時）'!C11+'入力表（応募時）'!C15</f>
        <v>0</v>
      </c>
    </row>
    <row r="18" spans="1:40" s="403" customFormat="1">
      <c r="C18" s="421"/>
      <c r="F18" s="219"/>
      <c r="H18" s="219"/>
      <c r="I18" s="219"/>
      <c r="J18" s="492"/>
      <c r="K18" s="219"/>
      <c r="L18" s="219"/>
      <c r="M18" s="219"/>
      <c r="N18" s="219"/>
    </row>
    <row r="19" spans="1:40" s="403" customFormat="1" ht="17.25">
      <c r="B19" s="540" t="s">
        <v>218</v>
      </c>
      <c r="C19" s="541"/>
      <c r="D19" s="541"/>
      <c r="E19" s="541"/>
      <c r="F19" s="584"/>
      <c r="G19" s="541"/>
      <c r="H19" s="580" t="s">
        <v>0</v>
      </c>
      <c r="I19" s="580"/>
      <c r="J19" s="585" t="s">
        <v>337</v>
      </c>
      <c r="K19" s="585"/>
      <c r="L19" s="585"/>
      <c r="M19" s="219"/>
      <c r="N19" s="219"/>
    </row>
    <row r="20" spans="1:40" s="403" customFormat="1" ht="30" customHeight="1">
      <c r="B20" s="597" t="s">
        <v>1</v>
      </c>
      <c r="C20" s="597"/>
      <c r="D20" s="606" t="s">
        <v>2</v>
      </c>
      <c r="E20" s="616" t="s">
        <v>266</v>
      </c>
      <c r="F20" s="607" t="s">
        <v>219</v>
      </c>
      <c r="G20" s="597" t="s">
        <v>371</v>
      </c>
      <c r="H20" s="607" t="s">
        <v>275</v>
      </c>
      <c r="I20" s="581"/>
      <c r="J20" s="586" t="s">
        <v>334</v>
      </c>
      <c r="K20" s="586" t="s">
        <v>335</v>
      </c>
      <c r="L20" s="587" t="s">
        <v>336</v>
      </c>
      <c r="M20" s="219"/>
      <c r="N20" s="219"/>
    </row>
    <row r="21" spans="1:40" s="403" customFormat="1" ht="30" customHeight="1">
      <c r="B21" s="597"/>
      <c r="C21" s="597"/>
      <c r="D21" s="606"/>
      <c r="E21" s="616"/>
      <c r="F21" s="607"/>
      <c r="G21" s="606"/>
      <c r="H21" s="607"/>
      <c r="I21" s="581"/>
      <c r="J21" s="586"/>
      <c r="K21" s="586"/>
      <c r="L21" s="587"/>
      <c r="M21" s="219"/>
      <c r="N21" s="219"/>
    </row>
    <row r="22" spans="1:40" s="403" customFormat="1" ht="30" customHeight="1">
      <c r="B22" s="598" t="s">
        <v>431</v>
      </c>
      <c r="C22" s="599"/>
      <c r="D22" s="544" t="s">
        <v>4</v>
      </c>
      <c r="E22" s="547"/>
      <c r="F22" s="563">
        <f>E22</f>
        <v>0</v>
      </c>
      <c r="G22" s="547"/>
      <c r="H22" s="608"/>
      <c r="I22" s="582"/>
      <c r="J22" s="487" t="e">
        <f>G22/E22</f>
        <v>#DIV/0!</v>
      </c>
      <c r="K22" s="487" t="e">
        <f>G22/E22</f>
        <v>#DIV/0!</v>
      </c>
      <c r="L22" s="446"/>
      <c r="M22" s="219"/>
      <c r="N22" s="219"/>
    </row>
    <row r="23" spans="1:40" s="403" customFormat="1" ht="30" customHeight="1">
      <c r="B23" s="600"/>
      <c r="C23" s="601"/>
      <c r="D23" s="544" t="s">
        <v>5</v>
      </c>
      <c r="E23" s="547"/>
      <c r="F23" s="563">
        <f>E23</f>
        <v>0</v>
      </c>
      <c r="G23" s="547"/>
      <c r="H23" s="608"/>
      <c r="I23" s="582"/>
      <c r="J23" s="487" t="e">
        <f t="shared" ref="J23:J71" si="0">G23/E23</f>
        <v>#DIV/0!</v>
      </c>
      <c r="K23" s="487" t="e">
        <f t="shared" ref="K23:K71" si="1">G23/E23</f>
        <v>#DIV/0!</v>
      </c>
      <c r="L23" s="446"/>
      <c r="M23" s="219"/>
      <c r="N23" s="219"/>
    </row>
    <row r="24" spans="1:40" s="549" customFormat="1" ht="30" customHeight="1">
      <c r="B24" s="600"/>
      <c r="C24" s="601"/>
      <c r="D24" s="544" t="s">
        <v>6</v>
      </c>
      <c r="E24" s="547"/>
      <c r="F24" s="563">
        <f t="shared" ref="F24:F69" si="2">E24</f>
        <v>0</v>
      </c>
      <c r="G24" s="547"/>
      <c r="H24" s="608"/>
      <c r="I24" s="582"/>
      <c r="J24" s="487" t="e">
        <f t="shared" si="0"/>
        <v>#DIV/0!</v>
      </c>
      <c r="K24" s="487" t="e">
        <f t="shared" si="1"/>
        <v>#DIV/0!</v>
      </c>
      <c r="L24" s="488"/>
      <c r="M24" s="571"/>
      <c r="N24" s="571"/>
    </row>
    <row r="25" spans="1:40" s="403" customFormat="1" ht="30" customHeight="1">
      <c r="B25" s="600"/>
      <c r="C25" s="601"/>
      <c r="D25" s="551" t="s">
        <v>221</v>
      </c>
      <c r="E25" s="547"/>
      <c r="F25" s="563">
        <f t="shared" si="2"/>
        <v>0</v>
      </c>
      <c r="G25" s="547"/>
      <c r="H25" s="608"/>
      <c r="I25" s="582"/>
      <c r="J25" s="487" t="e">
        <f t="shared" si="0"/>
        <v>#DIV/0!</v>
      </c>
      <c r="K25" s="487" t="e">
        <f t="shared" si="1"/>
        <v>#DIV/0!</v>
      </c>
      <c r="L25" s="446"/>
      <c r="M25" s="219"/>
      <c r="N25" s="219"/>
    </row>
    <row r="26" spans="1:40" ht="30" customHeight="1">
      <c r="A26" s="403"/>
      <c r="B26" s="600"/>
      <c r="C26" s="601"/>
      <c r="D26" s="544" t="s">
        <v>3</v>
      </c>
      <c r="E26" s="547"/>
      <c r="F26" s="563">
        <f t="shared" si="2"/>
        <v>0</v>
      </c>
      <c r="G26" s="547"/>
      <c r="H26" s="608"/>
      <c r="I26" s="582"/>
      <c r="J26" s="487" t="e">
        <f t="shared" si="0"/>
        <v>#DIV/0!</v>
      </c>
      <c r="K26" s="487" t="e">
        <f t="shared" si="1"/>
        <v>#DIV/0!</v>
      </c>
      <c r="L26" s="446"/>
    </row>
    <row r="27" spans="1:40" ht="30" customHeight="1">
      <c r="A27" s="403"/>
      <c r="B27" s="600"/>
      <c r="C27" s="601"/>
      <c r="D27" s="544" t="s">
        <v>222</v>
      </c>
      <c r="E27" s="547"/>
      <c r="F27" s="563">
        <f>E27</f>
        <v>0</v>
      </c>
      <c r="G27" s="547"/>
      <c r="H27" s="608"/>
      <c r="I27" s="582"/>
      <c r="J27" s="487" t="e">
        <f t="shared" si="0"/>
        <v>#DIV/0!</v>
      </c>
      <c r="K27" s="487" t="e">
        <f t="shared" si="1"/>
        <v>#DIV/0!</v>
      </c>
      <c r="L27" s="446"/>
    </row>
    <row r="28" spans="1:40" ht="30" customHeight="1">
      <c r="A28" s="403"/>
      <c r="B28" s="602"/>
      <c r="C28" s="603"/>
      <c r="D28" s="544" t="s">
        <v>7</v>
      </c>
      <c r="E28" s="545">
        <f>SUM(E22:E27)</f>
        <v>0</v>
      </c>
      <c r="F28" s="563">
        <f>E28</f>
        <v>0</v>
      </c>
      <c r="G28" s="546">
        <f>SUM(G22:G27)</f>
        <v>0</v>
      </c>
      <c r="H28" s="608"/>
      <c r="I28" s="582"/>
      <c r="J28" s="487" t="e">
        <f t="shared" si="0"/>
        <v>#DIV/0!</v>
      </c>
      <c r="K28" s="487" t="e">
        <f t="shared" si="1"/>
        <v>#DIV/0!</v>
      </c>
      <c r="L28" s="446"/>
    </row>
    <row r="29" spans="1:40" ht="30" customHeight="1">
      <c r="A29" s="403"/>
      <c r="B29" s="598" t="s">
        <v>272</v>
      </c>
      <c r="C29" s="609"/>
      <c r="D29" s="544" t="s">
        <v>4</v>
      </c>
      <c r="E29" s="547"/>
      <c r="F29" s="563">
        <f t="shared" si="2"/>
        <v>0</v>
      </c>
      <c r="G29" s="547"/>
      <c r="H29" s="608"/>
      <c r="I29" s="582"/>
      <c r="J29" s="487" t="e">
        <f t="shared" si="0"/>
        <v>#DIV/0!</v>
      </c>
      <c r="K29" s="487" t="e">
        <f t="shared" si="1"/>
        <v>#DIV/0!</v>
      </c>
      <c r="L29" s="446"/>
    </row>
    <row r="30" spans="1:40" ht="30" customHeight="1">
      <c r="A30" s="403"/>
      <c r="B30" s="610"/>
      <c r="C30" s="611"/>
      <c r="D30" s="544" t="s">
        <v>5</v>
      </c>
      <c r="E30" s="547"/>
      <c r="F30" s="563">
        <f t="shared" si="2"/>
        <v>0</v>
      </c>
      <c r="G30" s="547"/>
      <c r="H30" s="608"/>
      <c r="I30" s="582"/>
      <c r="J30" s="487" t="e">
        <f t="shared" si="0"/>
        <v>#DIV/0!</v>
      </c>
      <c r="K30" s="487" t="e">
        <f t="shared" si="1"/>
        <v>#DIV/0!</v>
      </c>
      <c r="L30" s="446"/>
    </row>
    <row r="31" spans="1:40" ht="30" customHeight="1">
      <c r="A31" s="403"/>
      <c r="B31" s="610"/>
      <c r="C31" s="611"/>
      <c r="D31" s="544" t="s">
        <v>6</v>
      </c>
      <c r="E31" s="547"/>
      <c r="F31" s="563">
        <f t="shared" si="2"/>
        <v>0</v>
      </c>
      <c r="G31" s="547"/>
      <c r="H31" s="608"/>
      <c r="I31" s="582"/>
      <c r="J31" s="487" t="e">
        <f t="shared" si="0"/>
        <v>#DIV/0!</v>
      </c>
      <c r="K31" s="487" t="e">
        <f t="shared" si="1"/>
        <v>#DIV/0!</v>
      </c>
      <c r="L31" s="446"/>
    </row>
    <row r="32" spans="1:40" ht="30" customHeight="1">
      <c r="A32" s="403"/>
      <c r="B32" s="610"/>
      <c r="C32" s="611"/>
      <c r="D32" s="544" t="s">
        <v>54</v>
      </c>
      <c r="E32" s="547"/>
      <c r="F32" s="563">
        <f t="shared" si="2"/>
        <v>0</v>
      </c>
      <c r="G32" s="547"/>
      <c r="H32" s="608"/>
      <c r="I32" s="582"/>
      <c r="J32" s="487" t="e">
        <f t="shared" si="0"/>
        <v>#DIV/0!</v>
      </c>
      <c r="K32" s="487" t="e">
        <f t="shared" si="1"/>
        <v>#DIV/0!</v>
      </c>
      <c r="L32" s="446"/>
    </row>
    <row r="33" spans="1:12" ht="30" customHeight="1">
      <c r="A33" s="403"/>
      <c r="B33" s="610"/>
      <c r="C33" s="611"/>
      <c r="D33" s="544" t="s">
        <v>223</v>
      </c>
      <c r="E33" s="547"/>
      <c r="F33" s="563">
        <f t="shared" si="2"/>
        <v>0</v>
      </c>
      <c r="G33" s="547"/>
      <c r="H33" s="608"/>
      <c r="I33" s="582"/>
      <c r="J33" s="487" t="e">
        <f t="shared" si="0"/>
        <v>#DIV/0!</v>
      </c>
      <c r="K33" s="487" t="e">
        <f t="shared" si="1"/>
        <v>#DIV/0!</v>
      </c>
      <c r="L33" s="446"/>
    </row>
    <row r="34" spans="1:12" ht="30" customHeight="1">
      <c r="A34" s="403"/>
      <c r="B34" s="610"/>
      <c r="C34" s="611"/>
      <c r="D34" s="544" t="s">
        <v>3</v>
      </c>
      <c r="E34" s="547"/>
      <c r="F34" s="563">
        <f t="shared" si="2"/>
        <v>0</v>
      </c>
      <c r="G34" s="547"/>
      <c r="H34" s="608"/>
      <c r="I34" s="582"/>
      <c r="J34" s="487" t="e">
        <f t="shared" si="0"/>
        <v>#DIV/0!</v>
      </c>
      <c r="K34" s="487" t="e">
        <f t="shared" si="1"/>
        <v>#DIV/0!</v>
      </c>
      <c r="L34" s="446"/>
    </row>
    <row r="35" spans="1:12" ht="30" customHeight="1">
      <c r="A35" s="403"/>
      <c r="B35" s="610"/>
      <c r="C35" s="611"/>
      <c r="D35" s="544" t="s">
        <v>222</v>
      </c>
      <c r="E35" s="547"/>
      <c r="F35" s="563">
        <f t="shared" si="2"/>
        <v>0</v>
      </c>
      <c r="G35" s="547"/>
      <c r="H35" s="608"/>
      <c r="I35" s="582"/>
      <c r="J35" s="487" t="e">
        <f t="shared" si="0"/>
        <v>#DIV/0!</v>
      </c>
      <c r="K35" s="487" t="e">
        <f t="shared" si="1"/>
        <v>#DIV/0!</v>
      </c>
      <c r="L35" s="446"/>
    </row>
    <row r="36" spans="1:12" ht="30" customHeight="1">
      <c r="A36" s="403"/>
      <c r="B36" s="612"/>
      <c r="C36" s="613"/>
      <c r="D36" s="544" t="s">
        <v>7</v>
      </c>
      <c r="E36" s="545">
        <f>SUM(E29:E35)</f>
        <v>0</v>
      </c>
      <c r="F36" s="563">
        <f>E36</f>
        <v>0</v>
      </c>
      <c r="G36" s="546">
        <f>SUM(G29:G35)</f>
        <v>0</v>
      </c>
      <c r="H36" s="608"/>
      <c r="I36" s="582"/>
      <c r="J36" s="487" t="e">
        <f t="shared" si="0"/>
        <v>#DIV/0!</v>
      </c>
      <c r="K36" s="487" t="e">
        <f t="shared" si="1"/>
        <v>#DIV/0!</v>
      </c>
      <c r="L36" s="446"/>
    </row>
    <row r="37" spans="1:12" ht="30" customHeight="1">
      <c r="A37" s="403"/>
      <c r="B37" s="614" t="s">
        <v>56</v>
      </c>
      <c r="C37" s="552"/>
      <c r="D37" s="553" t="s">
        <v>107</v>
      </c>
      <c r="E37" s="545">
        <f>E43+E50+E57+E64</f>
        <v>0</v>
      </c>
      <c r="F37" s="562">
        <f t="shared" si="2"/>
        <v>0</v>
      </c>
      <c r="G37" s="546">
        <f t="shared" ref="G37" si="3">G43+G50+G57+G64</f>
        <v>0</v>
      </c>
      <c r="H37" s="570"/>
      <c r="I37" s="582"/>
      <c r="J37" s="487" t="e">
        <f t="shared" si="0"/>
        <v>#DIV/0!</v>
      </c>
      <c r="K37" s="487" t="e">
        <f t="shared" si="1"/>
        <v>#DIV/0!</v>
      </c>
      <c r="L37" s="446"/>
    </row>
    <row r="38" spans="1:12" ht="30" customHeight="1">
      <c r="A38" s="403"/>
      <c r="B38" s="615"/>
      <c r="C38" s="597" t="s">
        <v>269</v>
      </c>
      <c r="D38" s="553" t="s">
        <v>4</v>
      </c>
      <c r="E38" s="547"/>
      <c r="F38" s="562">
        <f t="shared" si="2"/>
        <v>0</v>
      </c>
      <c r="G38" s="547"/>
      <c r="H38" s="594"/>
      <c r="I38" s="582"/>
      <c r="J38" s="487" t="e">
        <f t="shared" si="0"/>
        <v>#DIV/0!</v>
      </c>
      <c r="K38" s="487" t="e">
        <f t="shared" si="1"/>
        <v>#DIV/0!</v>
      </c>
      <c r="L38" s="446"/>
    </row>
    <row r="39" spans="1:12" ht="30" customHeight="1">
      <c r="A39" s="403"/>
      <c r="B39" s="615"/>
      <c r="C39" s="597"/>
      <c r="D39" s="553" t="s">
        <v>5</v>
      </c>
      <c r="E39" s="547"/>
      <c r="F39" s="562">
        <f t="shared" si="2"/>
        <v>0</v>
      </c>
      <c r="G39" s="547"/>
      <c r="H39" s="595"/>
      <c r="I39" s="582"/>
      <c r="J39" s="487" t="e">
        <f t="shared" si="0"/>
        <v>#DIV/0!</v>
      </c>
      <c r="K39" s="487" t="e">
        <f t="shared" si="1"/>
        <v>#DIV/0!</v>
      </c>
      <c r="L39" s="446"/>
    </row>
    <row r="40" spans="1:12" ht="30" customHeight="1">
      <c r="A40" s="403"/>
      <c r="B40" s="615"/>
      <c r="C40" s="597"/>
      <c r="D40" s="553" t="s">
        <v>6</v>
      </c>
      <c r="E40" s="547"/>
      <c r="F40" s="562">
        <f t="shared" si="2"/>
        <v>0</v>
      </c>
      <c r="G40" s="547"/>
      <c r="H40" s="595"/>
      <c r="I40" s="582"/>
      <c r="J40" s="487" t="e">
        <f t="shared" si="0"/>
        <v>#DIV/0!</v>
      </c>
      <c r="K40" s="487" t="e">
        <f t="shared" si="1"/>
        <v>#DIV/0!</v>
      </c>
      <c r="L40" s="446"/>
    </row>
    <row r="41" spans="1:12" ht="30" customHeight="1">
      <c r="A41" s="403"/>
      <c r="B41" s="615"/>
      <c r="C41" s="597"/>
      <c r="D41" s="553" t="s">
        <v>3</v>
      </c>
      <c r="E41" s="547"/>
      <c r="F41" s="562">
        <f t="shared" si="2"/>
        <v>0</v>
      </c>
      <c r="G41" s="547"/>
      <c r="H41" s="595"/>
      <c r="I41" s="582"/>
      <c r="J41" s="487" t="e">
        <f t="shared" si="0"/>
        <v>#DIV/0!</v>
      </c>
      <c r="K41" s="487" t="e">
        <f t="shared" si="1"/>
        <v>#DIV/0!</v>
      </c>
      <c r="L41" s="446"/>
    </row>
    <row r="42" spans="1:12" ht="30" customHeight="1">
      <c r="A42" s="403"/>
      <c r="B42" s="615"/>
      <c r="C42" s="597"/>
      <c r="D42" s="544" t="s">
        <v>222</v>
      </c>
      <c r="E42" s="547"/>
      <c r="F42" s="562">
        <f t="shared" si="2"/>
        <v>0</v>
      </c>
      <c r="G42" s="547"/>
      <c r="H42" s="595"/>
      <c r="I42" s="582"/>
      <c r="J42" s="487" t="e">
        <f t="shared" si="0"/>
        <v>#DIV/0!</v>
      </c>
      <c r="K42" s="487" t="e">
        <f t="shared" si="1"/>
        <v>#DIV/0!</v>
      </c>
      <c r="L42" s="446"/>
    </row>
    <row r="43" spans="1:12" ht="30" customHeight="1">
      <c r="A43" s="403"/>
      <c r="B43" s="615"/>
      <c r="C43" s="597"/>
      <c r="D43" s="553" t="s">
        <v>7</v>
      </c>
      <c r="E43" s="545">
        <f>SUM(E38:E42)</f>
        <v>0</v>
      </c>
      <c r="F43" s="562">
        <f>E43</f>
        <v>0</v>
      </c>
      <c r="G43" s="546">
        <f>SUM(G38:G42)</f>
        <v>0</v>
      </c>
      <c r="H43" s="596"/>
      <c r="I43" s="582"/>
      <c r="J43" s="487" t="e">
        <f t="shared" si="0"/>
        <v>#DIV/0!</v>
      </c>
      <c r="K43" s="487" t="e">
        <f t="shared" si="1"/>
        <v>#DIV/0!</v>
      </c>
      <c r="L43" s="446"/>
    </row>
    <row r="44" spans="1:12" ht="30" customHeight="1">
      <c r="A44" s="403"/>
      <c r="B44" s="615"/>
      <c r="C44" s="597" t="s">
        <v>268</v>
      </c>
      <c r="D44" s="553" t="s">
        <v>4</v>
      </c>
      <c r="E44" s="547"/>
      <c r="F44" s="562">
        <f t="shared" si="2"/>
        <v>0</v>
      </c>
      <c r="G44" s="547"/>
      <c r="H44" s="594"/>
      <c r="I44" s="582"/>
      <c r="J44" s="487" t="e">
        <f t="shared" si="0"/>
        <v>#DIV/0!</v>
      </c>
      <c r="K44" s="487" t="e">
        <f t="shared" si="1"/>
        <v>#DIV/0!</v>
      </c>
      <c r="L44" s="446"/>
    </row>
    <row r="45" spans="1:12" ht="30" customHeight="1">
      <c r="A45" s="403"/>
      <c r="B45" s="615"/>
      <c r="C45" s="597"/>
      <c r="D45" s="553" t="s">
        <v>5</v>
      </c>
      <c r="E45" s="547"/>
      <c r="F45" s="562">
        <f t="shared" si="2"/>
        <v>0</v>
      </c>
      <c r="G45" s="547"/>
      <c r="H45" s="595"/>
      <c r="I45" s="582"/>
      <c r="J45" s="487" t="e">
        <f t="shared" si="0"/>
        <v>#DIV/0!</v>
      </c>
      <c r="K45" s="487" t="e">
        <f t="shared" si="1"/>
        <v>#DIV/0!</v>
      </c>
      <c r="L45" s="446"/>
    </row>
    <row r="46" spans="1:12" ht="30" customHeight="1">
      <c r="A46" s="403"/>
      <c r="B46" s="615"/>
      <c r="C46" s="597"/>
      <c r="D46" s="553" t="s">
        <v>6</v>
      </c>
      <c r="E46" s="547"/>
      <c r="F46" s="562">
        <f t="shared" si="2"/>
        <v>0</v>
      </c>
      <c r="G46" s="547"/>
      <c r="H46" s="595"/>
      <c r="I46" s="582"/>
      <c r="J46" s="487" t="e">
        <f t="shared" si="0"/>
        <v>#DIV/0!</v>
      </c>
      <c r="K46" s="487" t="e">
        <f t="shared" si="1"/>
        <v>#DIV/0!</v>
      </c>
      <c r="L46" s="446"/>
    </row>
    <row r="47" spans="1:12" ht="30" customHeight="1">
      <c r="A47" s="403"/>
      <c r="B47" s="615"/>
      <c r="C47" s="597"/>
      <c r="D47" s="555" t="s">
        <v>224</v>
      </c>
      <c r="E47" s="547"/>
      <c r="F47" s="562">
        <f t="shared" si="2"/>
        <v>0</v>
      </c>
      <c r="G47" s="547"/>
      <c r="H47" s="595"/>
      <c r="I47" s="582"/>
      <c r="J47" s="487" t="e">
        <f t="shared" si="0"/>
        <v>#DIV/0!</v>
      </c>
      <c r="K47" s="487" t="e">
        <f t="shared" si="1"/>
        <v>#DIV/0!</v>
      </c>
      <c r="L47" s="446"/>
    </row>
    <row r="48" spans="1:12" ht="30" customHeight="1">
      <c r="A48" s="403"/>
      <c r="B48" s="615"/>
      <c r="C48" s="597"/>
      <c r="D48" s="556" t="s">
        <v>55</v>
      </c>
      <c r="E48" s="547"/>
      <c r="F48" s="562">
        <f t="shared" si="2"/>
        <v>0</v>
      </c>
      <c r="G48" s="547"/>
      <c r="H48" s="595"/>
      <c r="I48" s="582"/>
      <c r="J48" s="487" t="e">
        <f t="shared" si="0"/>
        <v>#DIV/0!</v>
      </c>
      <c r="K48" s="487" t="e">
        <f t="shared" si="1"/>
        <v>#DIV/0!</v>
      </c>
      <c r="L48" s="446"/>
    </row>
    <row r="49" spans="1:12" ht="30" customHeight="1">
      <c r="A49" s="403"/>
      <c r="B49" s="615"/>
      <c r="C49" s="597"/>
      <c r="D49" s="544" t="s">
        <v>222</v>
      </c>
      <c r="E49" s="547"/>
      <c r="F49" s="562">
        <f t="shared" si="2"/>
        <v>0</v>
      </c>
      <c r="G49" s="547"/>
      <c r="H49" s="595"/>
      <c r="I49" s="582"/>
      <c r="J49" s="487" t="e">
        <f t="shared" si="0"/>
        <v>#DIV/0!</v>
      </c>
      <c r="K49" s="487" t="e">
        <f t="shared" si="1"/>
        <v>#DIV/0!</v>
      </c>
      <c r="L49" s="446"/>
    </row>
    <row r="50" spans="1:12" ht="30" customHeight="1">
      <c r="A50" s="403"/>
      <c r="B50" s="615"/>
      <c r="C50" s="597"/>
      <c r="D50" s="553" t="s">
        <v>7</v>
      </c>
      <c r="E50" s="545">
        <f>SUM(E44:E49)</f>
        <v>0</v>
      </c>
      <c r="F50" s="562">
        <f>E50</f>
        <v>0</v>
      </c>
      <c r="G50" s="546">
        <f>SUM(G44:G49)</f>
        <v>0</v>
      </c>
      <c r="H50" s="596"/>
      <c r="I50" s="582"/>
      <c r="J50" s="487" t="e">
        <f t="shared" si="0"/>
        <v>#DIV/0!</v>
      </c>
      <c r="K50" s="487" t="e">
        <f t="shared" si="1"/>
        <v>#DIV/0!</v>
      </c>
      <c r="L50" s="446"/>
    </row>
    <row r="51" spans="1:12" ht="30" customHeight="1">
      <c r="A51" s="403"/>
      <c r="B51" s="604" t="s">
        <v>56</v>
      </c>
      <c r="C51" s="597" t="s">
        <v>270</v>
      </c>
      <c r="D51" s="553" t="s">
        <v>4</v>
      </c>
      <c r="E51" s="547"/>
      <c r="F51" s="562">
        <f t="shared" si="2"/>
        <v>0</v>
      </c>
      <c r="G51" s="547"/>
      <c r="H51" s="594"/>
      <c r="I51" s="582"/>
      <c r="J51" s="487" t="e">
        <f t="shared" si="0"/>
        <v>#DIV/0!</v>
      </c>
      <c r="K51" s="487" t="e">
        <f t="shared" si="1"/>
        <v>#DIV/0!</v>
      </c>
      <c r="L51" s="446"/>
    </row>
    <row r="52" spans="1:12" ht="30" customHeight="1">
      <c r="A52" s="403"/>
      <c r="B52" s="604"/>
      <c r="C52" s="597"/>
      <c r="D52" s="553" t="s">
        <v>5</v>
      </c>
      <c r="E52" s="547"/>
      <c r="F52" s="562">
        <f t="shared" si="2"/>
        <v>0</v>
      </c>
      <c r="G52" s="547"/>
      <c r="H52" s="595"/>
      <c r="I52" s="582"/>
      <c r="J52" s="487" t="e">
        <f t="shared" si="0"/>
        <v>#DIV/0!</v>
      </c>
      <c r="K52" s="487" t="e">
        <f t="shared" si="1"/>
        <v>#DIV/0!</v>
      </c>
      <c r="L52" s="446"/>
    </row>
    <row r="53" spans="1:12" ht="30" customHeight="1">
      <c r="A53" s="403"/>
      <c r="B53" s="604"/>
      <c r="C53" s="597"/>
      <c r="D53" s="553" t="s">
        <v>6</v>
      </c>
      <c r="E53" s="547"/>
      <c r="F53" s="562">
        <f t="shared" si="2"/>
        <v>0</v>
      </c>
      <c r="G53" s="547"/>
      <c r="H53" s="595"/>
      <c r="I53" s="582"/>
      <c r="J53" s="487" t="e">
        <f t="shared" si="0"/>
        <v>#DIV/0!</v>
      </c>
      <c r="K53" s="487" t="e">
        <f t="shared" si="1"/>
        <v>#DIV/0!</v>
      </c>
      <c r="L53" s="446"/>
    </row>
    <row r="54" spans="1:12" ht="30" customHeight="1">
      <c r="A54" s="403"/>
      <c r="B54" s="604"/>
      <c r="C54" s="597"/>
      <c r="D54" s="555" t="s">
        <v>225</v>
      </c>
      <c r="E54" s="547"/>
      <c r="F54" s="562">
        <f t="shared" si="2"/>
        <v>0</v>
      </c>
      <c r="G54" s="547"/>
      <c r="H54" s="595"/>
      <c r="I54" s="582"/>
      <c r="J54" s="487" t="e">
        <f t="shared" si="0"/>
        <v>#DIV/0!</v>
      </c>
      <c r="K54" s="487" t="e">
        <f t="shared" si="1"/>
        <v>#DIV/0!</v>
      </c>
      <c r="L54" s="446"/>
    </row>
    <row r="55" spans="1:12" ht="30" customHeight="1">
      <c r="A55" s="403"/>
      <c r="B55" s="604"/>
      <c r="C55" s="597"/>
      <c r="D55" s="556" t="s">
        <v>55</v>
      </c>
      <c r="E55" s="547"/>
      <c r="F55" s="562">
        <f t="shared" si="2"/>
        <v>0</v>
      </c>
      <c r="G55" s="547"/>
      <c r="H55" s="595"/>
      <c r="I55" s="582"/>
      <c r="J55" s="487" t="e">
        <f t="shared" si="0"/>
        <v>#DIV/0!</v>
      </c>
      <c r="K55" s="487" t="e">
        <f t="shared" si="1"/>
        <v>#DIV/0!</v>
      </c>
      <c r="L55" s="446"/>
    </row>
    <row r="56" spans="1:12" ht="30" customHeight="1">
      <c r="A56" s="403"/>
      <c r="B56" s="604"/>
      <c r="C56" s="597"/>
      <c r="D56" s="544" t="s">
        <v>222</v>
      </c>
      <c r="E56" s="547"/>
      <c r="F56" s="562">
        <f t="shared" si="2"/>
        <v>0</v>
      </c>
      <c r="G56" s="547"/>
      <c r="H56" s="595"/>
      <c r="I56" s="582"/>
      <c r="J56" s="487" t="e">
        <f t="shared" si="0"/>
        <v>#DIV/0!</v>
      </c>
      <c r="K56" s="487" t="e">
        <f t="shared" si="1"/>
        <v>#DIV/0!</v>
      </c>
      <c r="L56" s="446"/>
    </row>
    <row r="57" spans="1:12" ht="30" customHeight="1">
      <c r="A57" s="403"/>
      <c r="B57" s="604"/>
      <c r="C57" s="597"/>
      <c r="D57" s="553" t="s">
        <v>7</v>
      </c>
      <c r="E57" s="545">
        <f>SUM(E51:E56)</f>
        <v>0</v>
      </c>
      <c r="F57" s="562">
        <f>E57</f>
        <v>0</v>
      </c>
      <c r="G57" s="546">
        <f>SUM(G51:G56)</f>
        <v>0</v>
      </c>
      <c r="H57" s="596"/>
      <c r="I57" s="582"/>
      <c r="J57" s="487" t="e">
        <f t="shared" si="0"/>
        <v>#DIV/0!</v>
      </c>
      <c r="K57" s="487" t="e">
        <f t="shared" si="1"/>
        <v>#DIV/0!</v>
      </c>
      <c r="L57" s="446"/>
    </row>
    <row r="58" spans="1:12" ht="30" customHeight="1">
      <c r="A58" s="403"/>
      <c r="B58" s="604"/>
      <c r="C58" s="597" t="s">
        <v>271</v>
      </c>
      <c r="D58" s="553" t="s">
        <v>4</v>
      </c>
      <c r="E58" s="547"/>
      <c r="F58" s="562">
        <f t="shared" si="2"/>
        <v>0</v>
      </c>
      <c r="G58" s="547"/>
      <c r="H58" s="594"/>
      <c r="I58" s="582"/>
      <c r="J58" s="487" t="e">
        <f t="shared" si="0"/>
        <v>#DIV/0!</v>
      </c>
      <c r="K58" s="487" t="e">
        <f t="shared" si="1"/>
        <v>#DIV/0!</v>
      </c>
      <c r="L58" s="446"/>
    </row>
    <row r="59" spans="1:12" ht="30" customHeight="1">
      <c r="A59" s="403"/>
      <c r="B59" s="604"/>
      <c r="C59" s="597"/>
      <c r="D59" s="553" t="s">
        <v>5</v>
      </c>
      <c r="E59" s="547"/>
      <c r="F59" s="562">
        <f t="shared" si="2"/>
        <v>0</v>
      </c>
      <c r="G59" s="547"/>
      <c r="H59" s="595"/>
      <c r="I59" s="582"/>
      <c r="J59" s="487" t="e">
        <f t="shared" si="0"/>
        <v>#DIV/0!</v>
      </c>
      <c r="K59" s="487" t="e">
        <f t="shared" si="1"/>
        <v>#DIV/0!</v>
      </c>
      <c r="L59" s="446"/>
    </row>
    <row r="60" spans="1:12" ht="30" customHeight="1">
      <c r="A60" s="403"/>
      <c r="B60" s="604"/>
      <c r="C60" s="597"/>
      <c r="D60" s="553" t="s">
        <v>6</v>
      </c>
      <c r="E60" s="547"/>
      <c r="F60" s="562">
        <f t="shared" si="2"/>
        <v>0</v>
      </c>
      <c r="G60" s="547"/>
      <c r="H60" s="595"/>
      <c r="I60" s="582"/>
      <c r="J60" s="487" t="e">
        <f t="shared" si="0"/>
        <v>#DIV/0!</v>
      </c>
      <c r="K60" s="487" t="e">
        <f t="shared" si="1"/>
        <v>#DIV/0!</v>
      </c>
      <c r="L60" s="446"/>
    </row>
    <row r="61" spans="1:12" ht="30" customHeight="1">
      <c r="A61" s="403"/>
      <c r="B61" s="604"/>
      <c r="C61" s="597"/>
      <c r="D61" s="556" t="s">
        <v>226</v>
      </c>
      <c r="E61" s="547"/>
      <c r="F61" s="562">
        <f t="shared" si="2"/>
        <v>0</v>
      </c>
      <c r="G61" s="547"/>
      <c r="H61" s="595"/>
      <c r="I61" s="582"/>
      <c r="J61" s="487" t="e">
        <f t="shared" si="0"/>
        <v>#DIV/0!</v>
      </c>
      <c r="K61" s="487" t="e">
        <f t="shared" si="1"/>
        <v>#DIV/0!</v>
      </c>
      <c r="L61" s="446"/>
    </row>
    <row r="62" spans="1:12" ht="30" customHeight="1">
      <c r="A62" s="403"/>
      <c r="B62" s="604"/>
      <c r="C62" s="597"/>
      <c r="D62" s="556" t="s">
        <v>55</v>
      </c>
      <c r="E62" s="547"/>
      <c r="F62" s="562">
        <f t="shared" si="2"/>
        <v>0</v>
      </c>
      <c r="G62" s="547"/>
      <c r="H62" s="595"/>
      <c r="I62" s="582"/>
      <c r="J62" s="487" t="e">
        <f t="shared" si="0"/>
        <v>#DIV/0!</v>
      </c>
      <c r="K62" s="487" t="e">
        <f t="shared" si="1"/>
        <v>#DIV/0!</v>
      </c>
      <c r="L62" s="446"/>
    </row>
    <row r="63" spans="1:12" ht="30" customHeight="1">
      <c r="A63" s="403"/>
      <c r="B63" s="604"/>
      <c r="C63" s="597"/>
      <c r="D63" s="544" t="s">
        <v>222</v>
      </c>
      <c r="E63" s="547"/>
      <c r="F63" s="562">
        <f t="shared" si="2"/>
        <v>0</v>
      </c>
      <c r="G63" s="547"/>
      <c r="H63" s="595"/>
      <c r="I63" s="582"/>
      <c r="J63" s="487" t="e">
        <f t="shared" si="0"/>
        <v>#DIV/0!</v>
      </c>
      <c r="K63" s="487" t="e">
        <f t="shared" si="1"/>
        <v>#DIV/0!</v>
      </c>
      <c r="L63" s="446"/>
    </row>
    <row r="64" spans="1:12" ht="30" customHeight="1">
      <c r="A64" s="403"/>
      <c r="B64" s="605"/>
      <c r="C64" s="597"/>
      <c r="D64" s="553" t="s">
        <v>7</v>
      </c>
      <c r="E64" s="545">
        <f>SUM(E58:E63)</f>
        <v>0</v>
      </c>
      <c r="F64" s="562">
        <f>E64</f>
        <v>0</v>
      </c>
      <c r="G64" s="546">
        <f>SUM(G58:G63)</f>
        <v>0</v>
      </c>
      <c r="H64" s="596"/>
      <c r="I64" s="582"/>
      <c r="J64" s="487" t="e">
        <f t="shared" si="0"/>
        <v>#DIV/0!</v>
      </c>
      <c r="K64" s="487" t="e">
        <f t="shared" si="1"/>
        <v>#DIV/0!</v>
      </c>
      <c r="L64" s="446"/>
    </row>
    <row r="65" spans="1:12" ht="30" customHeight="1">
      <c r="A65" s="403"/>
      <c r="B65" s="598" t="s">
        <v>150</v>
      </c>
      <c r="C65" s="599"/>
      <c r="D65" s="544" t="s">
        <v>4</v>
      </c>
      <c r="E65" s="547"/>
      <c r="F65" s="562">
        <f t="shared" si="2"/>
        <v>0</v>
      </c>
      <c r="G65" s="547"/>
      <c r="H65" s="594"/>
      <c r="I65" s="582"/>
      <c r="J65" s="487" t="e">
        <f t="shared" si="0"/>
        <v>#DIV/0!</v>
      </c>
      <c r="K65" s="487" t="e">
        <f t="shared" si="1"/>
        <v>#DIV/0!</v>
      </c>
      <c r="L65" s="446"/>
    </row>
    <row r="66" spans="1:12" ht="30" customHeight="1">
      <c r="A66" s="403"/>
      <c r="B66" s="600"/>
      <c r="C66" s="601"/>
      <c r="D66" s="544" t="s">
        <v>5</v>
      </c>
      <c r="E66" s="547"/>
      <c r="F66" s="562">
        <f t="shared" si="2"/>
        <v>0</v>
      </c>
      <c r="G66" s="547"/>
      <c r="H66" s="595"/>
      <c r="I66" s="582"/>
      <c r="J66" s="487" t="e">
        <f t="shared" si="0"/>
        <v>#DIV/0!</v>
      </c>
      <c r="K66" s="487" t="e">
        <f t="shared" si="1"/>
        <v>#DIV/0!</v>
      </c>
      <c r="L66" s="446"/>
    </row>
    <row r="67" spans="1:12" ht="30" customHeight="1">
      <c r="A67" s="403"/>
      <c r="B67" s="600"/>
      <c r="C67" s="601"/>
      <c r="D67" s="544" t="s">
        <v>6</v>
      </c>
      <c r="E67" s="547"/>
      <c r="F67" s="562">
        <f t="shared" si="2"/>
        <v>0</v>
      </c>
      <c r="G67" s="547"/>
      <c r="H67" s="595"/>
      <c r="I67" s="582"/>
      <c r="J67" s="487" t="e">
        <f t="shared" si="0"/>
        <v>#DIV/0!</v>
      </c>
      <c r="K67" s="487" t="e">
        <f t="shared" si="1"/>
        <v>#DIV/0!</v>
      </c>
      <c r="L67" s="446"/>
    </row>
    <row r="68" spans="1:12" ht="30" customHeight="1">
      <c r="A68" s="403"/>
      <c r="B68" s="600"/>
      <c r="C68" s="601"/>
      <c r="D68" s="544" t="s">
        <v>3</v>
      </c>
      <c r="E68" s="547"/>
      <c r="F68" s="562">
        <f t="shared" si="2"/>
        <v>0</v>
      </c>
      <c r="G68" s="547"/>
      <c r="H68" s="595"/>
      <c r="I68" s="582"/>
      <c r="J68" s="487" t="e">
        <f t="shared" si="0"/>
        <v>#DIV/0!</v>
      </c>
      <c r="K68" s="487" t="e">
        <f t="shared" si="1"/>
        <v>#DIV/0!</v>
      </c>
      <c r="L68" s="446"/>
    </row>
    <row r="69" spans="1:12" ht="30" customHeight="1">
      <c r="A69" s="403"/>
      <c r="B69" s="600"/>
      <c r="C69" s="601"/>
      <c r="D69" s="544" t="s">
        <v>222</v>
      </c>
      <c r="E69" s="547"/>
      <c r="F69" s="562">
        <f t="shared" si="2"/>
        <v>0</v>
      </c>
      <c r="G69" s="547"/>
      <c r="H69" s="595"/>
      <c r="I69" s="582"/>
      <c r="J69" s="487" t="e">
        <f t="shared" si="0"/>
        <v>#DIV/0!</v>
      </c>
      <c r="K69" s="487" t="e">
        <f t="shared" si="1"/>
        <v>#DIV/0!</v>
      </c>
      <c r="L69" s="446"/>
    </row>
    <row r="70" spans="1:12" ht="30" customHeight="1">
      <c r="A70" s="403"/>
      <c r="B70" s="602"/>
      <c r="C70" s="603"/>
      <c r="D70" s="557" t="s">
        <v>7</v>
      </c>
      <c r="E70" s="545">
        <f>SUM(E65:E69)</f>
        <v>0</v>
      </c>
      <c r="F70" s="562">
        <f>E70</f>
        <v>0</v>
      </c>
      <c r="G70" s="546">
        <f>SUM(G65:G69)</f>
        <v>0</v>
      </c>
      <c r="H70" s="596"/>
      <c r="I70" s="582"/>
      <c r="J70" s="487" t="e">
        <f t="shared" si="0"/>
        <v>#DIV/0!</v>
      </c>
      <c r="K70" s="487" t="e">
        <f t="shared" si="1"/>
        <v>#DIV/0!</v>
      </c>
      <c r="L70" s="446"/>
    </row>
    <row r="71" spans="1:12" ht="30" customHeight="1">
      <c r="A71" s="403"/>
      <c r="B71" s="606" t="s">
        <v>8</v>
      </c>
      <c r="C71" s="606"/>
      <c r="D71" s="606"/>
      <c r="E71" s="545">
        <f>E28+E36+E37+E70</f>
        <v>0</v>
      </c>
      <c r="F71" s="562">
        <f>E71</f>
        <v>0</v>
      </c>
      <c r="G71" s="546">
        <f t="shared" ref="G71" si="4">G28+G36+G37+G70</f>
        <v>0</v>
      </c>
      <c r="H71" s="570"/>
      <c r="I71" s="582"/>
      <c r="J71" s="487" t="e">
        <f t="shared" si="0"/>
        <v>#DIV/0!</v>
      </c>
      <c r="K71" s="487" t="e">
        <f t="shared" si="1"/>
        <v>#DIV/0!</v>
      </c>
      <c r="L71" s="446"/>
    </row>
  </sheetData>
  <mergeCells count="35">
    <mergeCell ref="C11:E11"/>
    <mergeCell ref="C13:E13"/>
    <mergeCell ref="C15:E15"/>
    <mergeCell ref="C9:E9"/>
    <mergeCell ref="C12:E12"/>
    <mergeCell ref="C14:E14"/>
    <mergeCell ref="B71:D71"/>
    <mergeCell ref="H20:H21"/>
    <mergeCell ref="B22:C28"/>
    <mergeCell ref="H22:H28"/>
    <mergeCell ref="B29:C36"/>
    <mergeCell ref="H29:H36"/>
    <mergeCell ref="B37:B50"/>
    <mergeCell ref="C38:C43"/>
    <mergeCell ref="H38:H43"/>
    <mergeCell ref="C44:C50"/>
    <mergeCell ref="H44:H50"/>
    <mergeCell ref="B20:C21"/>
    <mergeCell ref="D20:D21"/>
    <mergeCell ref="E20:E21"/>
    <mergeCell ref="F20:F21"/>
    <mergeCell ref="G20:G21"/>
    <mergeCell ref="H51:H57"/>
    <mergeCell ref="C58:C64"/>
    <mergeCell ref="H58:H64"/>
    <mergeCell ref="B65:C70"/>
    <mergeCell ref="H65:H70"/>
    <mergeCell ref="B51:B64"/>
    <mergeCell ref="C51:C57"/>
    <mergeCell ref="J19:L19"/>
    <mergeCell ref="J20:J21"/>
    <mergeCell ref="K20:K21"/>
    <mergeCell ref="L20:L21"/>
    <mergeCell ref="C16:E16"/>
    <mergeCell ref="C17:E17"/>
  </mergeCells>
  <phoneticPr fontId="2"/>
  <conditionalFormatting sqref="H22:H28">
    <cfRule type="expression" dxfId="66" priority="25">
      <formula>IF(E26&gt;0,TRUE)</formula>
    </cfRule>
  </conditionalFormatting>
  <conditionalFormatting sqref="H29:H36">
    <cfRule type="expression" dxfId="65" priority="24">
      <formula>$E$34&gt;0</formula>
    </cfRule>
  </conditionalFormatting>
  <conditionalFormatting sqref="H38:H43">
    <cfRule type="expression" dxfId="64" priority="23">
      <formula>$E$41&gt;0</formula>
    </cfRule>
  </conditionalFormatting>
  <conditionalFormatting sqref="H44:H50">
    <cfRule type="expression" dxfId="63" priority="22">
      <formula>$E$48&gt;0</formula>
    </cfRule>
  </conditionalFormatting>
  <conditionalFormatting sqref="H51:H57">
    <cfRule type="expression" dxfId="62" priority="21">
      <formula>$E$55&gt;0</formula>
    </cfRule>
  </conditionalFormatting>
  <conditionalFormatting sqref="H58:H64">
    <cfRule type="expression" dxfId="61" priority="20">
      <formula>$E$62&gt;0</formula>
    </cfRule>
  </conditionalFormatting>
  <conditionalFormatting sqref="H65:H70">
    <cfRule type="expression" dxfId="60" priority="19">
      <formula>$E$68&gt;0</formula>
    </cfRule>
  </conditionalFormatting>
  <conditionalFormatting sqref="J22:J71">
    <cfRule type="expression" dxfId="59" priority="8">
      <formula>J22&gt;2/3</formula>
    </cfRule>
  </conditionalFormatting>
  <conditionalFormatting sqref="K22:K71">
    <cfRule type="expression" dxfId="58" priority="9">
      <formula>K22&gt;1/2</formula>
    </cfRule>
  </conditionalFormatting>
  <conditionalFormatting sqref="L27 L35 L42 L49 L56 L63 L69">
    <cfRule type="cellIs" dxfId="57" priority="1" operator="greaterThan">
      <formula>1000000</formula>
    </cfRule>
  </conditionalFormatting>
  <conditionalFormatting sqref="L27">
    <cfRule type="expression" dxfId="56" priority="16">
      <formula>G27&gt;1000000</formula>
    </cfRule>
  </conditionalFormatting>
  <conditionalFormatting sqref="L33">
    <cfRule type="expression" dxfId="55" priority="7">
      <formula>G33&gt;1000000</formula>
    </cfRule>
  </conditionalFormatting>
  <conditionalFormatting sqref="L35">
    <cfRule type="expression" dxfId="54" priority="15">
      <formula>G35&gt;1000000</formula>
    </cfRule>
  </conditionalFormatting>
  <conditionalFormatting sqref="L42">
    <cfRule type="expression" dxfId="53" priority="6">
      <formula>G42&gt;1000000</formula>
    </cfRule>
  </conditionalFormatting>
  <conditionalFormatting sqref="L49">
    <cfRule type="expression" dxfId="52" priority="5">
      <formula>G49&gt;1000000</formula>
    </cfRule>
  </conditionalFormatting>
  <conditionalFormatting sqref="L56">
    <cfRule type="expression" dxfId="51" priority="4">
      <formula>G56&gt;1000000</formula>
    </cfRule>
  </conditionalFormatting>
  <conditionalFormatting sqref="L63">
    <cfRule type="expression" dxfId="50" priority="3">
      <formula>G63&gt;1000000</formula>
    </cfRule>
  </conditionalFormatting>
  <conditionalFormatting sqref="L69">
    <cfRule type="expression" dxfId="49" priority="2">
      <formula>G69&gt;1000000</formula>
    </cfRule>
  </conditionalFormatting>
  <dataValidations count="3">
    <dataValidation imeMode="off" allowBlank="1" showInputMessage="1" showErrorMessage="1" sqref="C21 C5 F5 C17" xr:uid="{00000000-0002-0000-0000-000000000000}"/>
    <dataValidation type="list" allowBlank="1" showInputMessage="1" showErrorMessage="1" sqref="G16" xr:uid="{00000000-0002-0000-0000-000001000000}">
      <formula1>$L$9:$L$11</formula1>
    </dataValidation>
    <dataValidation type="list" allowBlank="1" showInputMessage="1" showErrorMessage="1" sqref="G15" xr:uid="{00000000-0002-0000-0000-000002000000}">
      <formula1>$N$9:$N$10</formula1>
    </dataValidation>
  </dataValidations>
  <pageMargins left="0.7" right="0.7" top="0.75" bottom="0.75" header="0.3" footer="0.3"/>
  <pageSetup paperSize="9" scale="4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B2:E29"/>
  <sheetViews>
    <sheetView showZeros="0" workbookViewId="0">
      <selection activeCell="J37" sqref="J37"/>
    </sheetView>
  </sheetViews>
  <sheetFormatPr defaultRowHeight="13.5"/>
  <cols>
    <col min="2" max="2" width="13" customWidth="1"/>
    <col min="3" max="3" width="19.5" customWidth="1"/>
    <col min="4" max="5" width="30.625" customWidth="1"/>
  </cols>
  <sheetData>
    <row r="2" spans="2:5">
      <c r="B2" s="192" t="s">
        <v>227</v>
      </c>
      <c r="C2" s="180"/>
      <c r="D2" s="180"/>
      <c r="E2" s="180"/>
    </row>
    <row r="3" spans="2:5">
      <c r="B3" s="180"/>
      <c r="C3" s="180"/>
      <c r="D3" s="180"/>
      <c r="E3" s="180"/>
    </row>
    <row r="4" spans="2:5" ht="17.25">
      <c r="B4" s="193"/>
      <c r="C4" s="193"/>
      <c r="D4" s="193"/>
      <c r="E4" s="193"/>
    </row>
    <row r="5" spans="2:5">
      <c r="B5" s="180"/>
      <c r="C5" s="180"/>
      <c r="D5" s="180"/>
      <c r="E5" s="180"/>
    </row>
    <row r="6" spans="2:5">
      <c r="B6" s="194" t="s">
        <v>11</v>
      </c>
      <c r="C6" s="180"/>
      <c r="D6" s="180"/>
      <c r="E6" s="180"/>
    </row>
    <row r="7" spans="2:5">
      <c r="B7" s="180"/>
      <c r="C7" s="180"/>
      <c r="D7" s="180"/>
      <c r="E7" s="181" t="s">
        <v>0</v>
      </c>
    </row>
    <row r="8" spans="2:5" ht="19.5" customHeight="1">
      <c r="B8" s="847" t="s">
        <v>104</v>
      </c>
      <c r="C8" s="848"/>
      <c r="D8" s="182" t="s">
        <v>15</v>
      </c>
      <c r="E8" s="182"/>
    </row>
    <row r="9" spans="2:5" ht="19.5" customHeight="1">
      <c r="B9" s="849" t="s">
        <v>12</v>
      </c>
      <c r="C9" s="850"/>
      <c r="D9" s="853">
        <f>別紙1の2経費配分!G55</f>
        <v>0</v>
      </c>
      <c r="E9" s="845"/>
    </row>
    <row r="10" spans="2:5" ht="19.5" customHeight="1">
      <c r="B10" s="851"/>
      <c r="C10" s="852"/>
      <c r="D10" s="854"/>
      <c r="E10" s="846"/>
    </row>
    <row r="11" spans="2:5" ht="19.5" customHeight="1">
      <c r="B11" s="849" t="s">
        <v>13</v>
      </c>
      <c r="C11" s="850"/>
      <c r="D11" s="853">
        <f>D13-D9</f>
        <v>0</v>
      </c>
      <c r="E11" s="845"/>
    </row>
    <row r="12" spans="2:5" ht="19.5" customHeight="1">
      <c r="B12" s="851"/>
      <c r="C12" s="852"/>
      <c r="D12" s="854"/>
      <c r="E12" s="846"/>
    </row>
    <row r="13" spans="2:5" ht="30" customHeight="1">
      <c r="B13" s="847" t="s">
        <v>14</v>
      </c>
      <c r="C13" s="848"/>
      <c r="D13" s="195">
        <f>別紙1の2経費配分!E55</f>
        <v>0</v>
      </c>
      <c r="E13" s="196"/>
    </row>
    <row r="14" spans="2:5" ht="19.5" customHeight="1">
      <c r="B14" s="197"/>
      <c r="C14" s="197"/>
      <c r="D14" s="198"/>
      <c r="E14" s="198"/>
    </row>
    <row r="15" spans="2:5" ht="19.5" customHeight="1">
      <c r="B15" s="194"/>
      <c r="C15" s="197"/>
      <c r="D15" s="181"/>
      <c r="E15" s="181"/>
    </row>
    <row r="16" spans="2:5" ht="19.5" customHeight="1">
      <c r="B16" s="194" t="s">
        <v>17</v>
      </c>
      <c r="C16" s="197"/>
      <c r="D16" s="181"/>
      <c r="E16" s="181"/>
    </row>
    <row r="17" spans="2:5" ht="19.5" customHeight="1">
      <c r="B17" s="194"/>
      <c r="C17" s="197"/>
      <c r="D17" s="181"/>
      <c r="E17" s="181" t="s">
        <v>0</v>
      </c>
    </row>
    <row r="18" spans="2:5" ht="19.5" customHeight="1">
      <c r="B18" s="818" t="s">
        <v>104</v>
      </c>
      <c r="C18" s="818"/>
      <c r="D18" s="199" t="s">
        <v>15</v>
      </c>
      <c r="E18" s="182" t="s">
        <v>10</v>
      </c>
    </row>
    <row r="19" spans="2:5" ht="19.5" customHeight="1">
      <c r="B19" s="822" t="s">
        <v>48</v>
      </c>
      <c r="C19" s="822"/>
      <c r="D19" s="843">
        <f>別紙1の2経費配分!E12</f>
        <v>0</v>
      </c>
      <c r="E19" s="845"/>
    </row>
    <row r="20" spans="2:5" ht="19.5" customHeight="1">
      <c r="B20" s="822"/>
      <c r="C20" s="822"/>
      <c r="D20" s="844"/>
      <c r="E20" s="846"/>
    </row>
    <row r="21" spans="2:5" ht="19.5" customHeight="1">
      <c r="B21" s="839" t="s">
        <v>46</v>
      </c>
      <c r="C21" s="839"/>
      <c r="D21" s="843">
        <f>別紙1の2経費配分!E20</f>
        <v>0</v>
      </c>
      <c r="E21" s="845"/>
    </row>
    <row r="22" spans="2:5" ht="19.5" customHeight="1">
      <c r="B22" s="839"/>
      <c r="C22" s="839"/>
      <c r="D22" s="844"/>
      <c r="E22" s="846"/>
    </row>
    <row r="23" spans="2:5" ht="30" customHeight="1">
      <c r="B23" s="840" t="s">
        <v>106</v>
      </c>
      <c r="C23" s="200" t="s">
        <v>134</v>
      </c>
      <c r="D23" s="354">
        <f>別紙1の2経費配分!E27</f>
        <v>0</v>
      </c>
      <c r="E23" s="201"/>
    </row>
    <row r="24" spans="2:5" ht="30" customHeight="1">
      <c r="B24" s="841"/>
      <c r="C24" s="202" t="s">
        <v>103</v>
      </c>
      <c r="D24" s="355">
        <f>別紙1の2経費配分!E34</f>
        <v>0</v>
      </c>
      <c r="E24" s="201"/>
    </row>
    <row r="25" spans="2:5" ht="30" customHeight="1">
      <c r="B25" s="841"/>
      <c r="C25" s="200" t="s">
        <v>102</v>
      </c>
      <c r="D25" s="354">
        <f>別紙1の2経費配分!E41</f>
        <v>0</v>
      </c>
      <c r="E25" s="201"/>
    </row>
    <row r="26" spans="2:5" ht="30" customHeight="1">
      <c r="B26" s="842"/>
      <c r="C26" s="203" t="s">
        <v>152</v>
      </c>
      <c r="D26" s="354">
        <f>別紙1の2経費配分!E48</f>
        <v>0</v>
      </c>
      <c r="E26" s="201"/>
    </row>
    <row r="27" spans="2:5" ht="19.5" customHeight="1">
      <c r="B27" s="822" t="s">
        <v>150</v>
      </c>
      <c r="C27" s="822"/>
      <c r="D27" s="843">
        <f>別紙1の2経費配分!E54</f>
        <v>0</v>
      </c>
      <c r="E27" s="845"/>
    </row>
    <row r="28" spans="2:5" ht="19.5" customHeight="1">
      <c r="B28" s="822"/>
      <c r="C28" s="822"/>
      <c r="D28" s="844"/>
      <c r="E28" s="846"/>
    </row>
    <row r="29" spans="2:5" ht="30" customHeight="1">
      <c r="B29" s="847" t="s">
        <v>101</v>
      </c>
      <c r="C29" s="848"/>
      <c r="D29" s="204">
        <f>別紙1の2経費配分!E55</f>
        <v>0</v>
      </c>
      <c r="E29" s="205"/>
    </row>
  </sheetData>
  <sheetProtection formatCells="0" formatColumns="0" formatRows="0" insertColumns="0" insertRows="0" deleteColumns="0" deleteRows="0" sort="0"/>
  <mergeCells count="20">
    <mergeCell ref="B21:C22"/>
    <mergeCell ref="D21:D22"/>
    <mergeCell ref="E21:E22"/>
    <mergeCell ref="B8:C8"/>
    <mergeCell ref="B9:C10"/>
    <mergeCell ref="D9:D10"/>
    <mergeCell ref="E9:E10"/>
    <mergeCell ref="B11:C12"/>
    <mergeCell ref="D11:D12"/>
    <mergeCell ref="E11:E12"/>
    <mergeCell ref="B13:C13"/>
    <mergeCell ref="B18:C18"/>
    <mergeCell ref="B19:C20"/>
    <mergeCell ref="D19:D20"/>
    <mergeCell ref="E19:E20"/>
    <mergeCell ref="B23:B26"/>
    <mergeCell ref="B27:C28"/>
    <mergeCell ref="D27:D28"/>
    <mergeCell ref="E27:E28"/>
    <mergeCell ref="B29:C29"/>
  </mergeCells>
  <phoneticPr fontId="2"/>
  <printOptions horizontalCentered="1"/>
  <pageMargins left="0.23622047244094491" right="0.23622047244094491" top="0.74803149606299213" bottom="0.74803149606299213" header="0.31496062992125984" footer="0.31496062992125984"/>
  <pageSetup paperSize="9" scale="98"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B2:O33"/>
  <sheetViews>
    <sheetView showZeros="0" topLeftCell="A3" zoomScale="70" zoomScaleNormal="70" workbookViewId="0">
      <selection activeCell="J37" sqref="J37"/>
    </sheetView>
  </sheetViews>
  <sheetFormatPr defaultRowHeight="13.5"/>
  <cols>
    <col min="2" max="15" width="10.5" customWidth="1"/>
  </cols>
  <sheetData>
    <row r="2" spans="2:15" s="207" customFormat="1" ht="37.5" customHeight="1">
      <c r="B2" s="206" t="s">
        <v>228</v>
      </c>
    </row>
    <row r="3" spans="2:15" s="207" customFormat="1" ht="37.5" customHeight="1">
      <c r="B3" s="856" t="s">
        <v>429</v>
      </c>
      <c r="C3" s="856"/>
      <c r="D3" s="856"/>
      <c r="E3" s="856"/>
      <c r="F3" s="856"/>
      <c r="G3" s="856"/>
      <c r="H3" s="856"/>
      <c r="I3" s="856"/>
      <c r="J3" s="856"/>
      <c r="K3" s="856"/>
      <c r="L3" s="856"/>
      <c r="M3" s="856"/>
      <c r="N3" s="856"/>
      <c r="O3" s="856"/>
    </row>
    <row r="4" spans="2:15" s="207" customFormat="1" ht="37.5" customHeight="1">
      <c r="B4" s="208"/>
    </row>
    <row r="5" spans="2:15" s="207" customFormat="1" ht="37.5" customHeight="1">
      <c r="B5" s="206" t="s">
        <v>229</v>
      </c>
    </row>
    <row r="6" spans="2:15" s="207" customFormat="1" ht="37.5" customHeight="1">
      <c r="B6" s="206" t="s">
        <v>230</v>
      </c>
    </row>
    <row r="7" spans="2:15" s="207" customFormat="1" ht="37.5" customHeight="1">
      <c r="B7" s="206" t="s">
        <v>231</v>
      </c>
    </row>
    <row r="8" spans="2:15" s="207" customFormat="1" ht="37.5" customHeight="1">
      <c r="B8" s="857" t="s">
        <v>232</v>
      </c>
      <c r="C8" s="857"/>
      <c r="D8" s="857"/>
      <c r="E8" s="857"/>
      <c r="F8" s="857"/>
      <c r="G8" s="857"/>
      <c r="H8" s="857"/>
      <c r="I8" s="857"/>
      <c r="J8" s="857"/>
      <c r="K8" s="857"/>
      <c r="L8" s="857"/>
      <c r="M8" s="857"/>
      <c r="N8" s="857"/>
      <c r="O8" s="857"/>
    </row>
    <row r="9" spans="2:15" s="207" customFormat="1" ht="37.5" customHeight="1">
      <c r="B9" s="206" t="s">
        <v>233</v>
      </c>
    </row>
    <row r="10" spans="2:15" s="207" customFormat="1" ht="37.5" customHeight="1">
      <c r="B10" s="209" t="s">
        <v>234</v>
      </c>
    </row>
    <row r="11" spans="2:15" s="207" customFormat="1" ht="37.5" customHeight="1">
      <c r="B11" s="206" t="s">
        <v>235</v>
      </c>
    </row>
    <row r="12" spans="2:15" s="207" customFormat="1" ht="37.5" customHeight="1">
      <c r="B12" s="206" t="s">
        <v>236</v>
      </c>
    </row>
    <row r="13" spans="2:15" s="207" customFormat="1" ht="37.5" customHeight="1">
      <c r="B13" s="206" t="s">
        <v>237</v>
      </c>
    </row>
    <row r="14" spans="2:15" s="207" customFormat="1" ht="37.5" customHeight="1">
      <c r="B14" s="206" t="s">
        <v>238</v>
      </c>
    </row>
    <row r="15" spans="2:15" s="207" customFormat="1" ht="37.5" customHeight="1">
      <c r="B15" s="206" t="s">
        <v>239</v>
      </c>
    </row>
    <row r="16" spans="2:15" s="207" customFormat="1" ht="37.5" customHeight="1">
      <c r="B16" s="206" t="s">
        <v>240</v>
      </c>
    </row>
    <row r="17" spans="2:12" s="207" customFormat="1" ht="37.5" customHeight="1">
      <c r="B17" s="206" t="s">
        <v>241</v>
      </c>
    </row>
    <row r="18" spans="2:12" s="207" customFormat="1" ht="37.5" customHeight="1">
      <c r="B18" s="208"/>
    </row>
    <row r="19" spans="2:12" s="207" customFormat="1" ht="37.5" customHeight="1">
      <c r="B19" s="209" t="s">
        <v>242</v>
      </c>
    </row>
    <row r="20" spans="2:12" s="207" customFormat="1" ht="37.5" customHeight="1">
      <c r="B20" s="208"/>
    </row>
    <row r="21" spans="2:12" s="207" customFormat="1" ht="37.5" customHeight="1">
      <c r="B21" s="143"/>
      <c r="J21" s="864">
        <f>'入力表（応募時）'!C5</f>
        <v>0</v>
      </c>
      <c r="K21" s="864"/>
      <c r="L21" s="864"/>
    </row>
    <row r="22" spans="2:12" s="207" customFormat="1" ht="37.5" customHeight="1">
      <c r="B22" s="221" t="s">
        <v>243</v>
      </c>
    </row>
    <row r="23" spans="2:12" s="207" customFormat="1" ht="37.5" customHeight="1">
      <c r="B23" s="210" t="s">
        <v>244</v>
      </c>
    </row>
    <row r="24" spans="2:12" s="207" customFormat="1" ht="37.5" customHeight="1">
      <c r="B24" s="209" t="s">
        <v>245</v>
      </c>
    </row>
    <row r="25" spans="2:12" s="207" customFormat="1" ht="37.5" customHeight="1">
      <c r="B25" s="857" t="s">
        <v>283</v>
      </c>
      <c r="C25" s="857"/>
      <c r="D25" s="857"/>
      <c r="E25" s="857"/>
      <c r="F25" s="857"/>
      <c r="G25" s="858">
        <f>'入力表（応募時）'!C9</f>
        <v>0</v>
      </c>
      <c r="H25" s="858"/>
      <c r="I25" s="858"/>
      <c r="J25" s="858"/>
      <c r="K25" s="858"/>
    </row>
    <row r="26" spans="2:12" s="207" customFormat="1" ht="37.5" customHeight="1">
      <c r="B26" s="857"/>
      <c r="C26" s="857"/>
      <c r="D26" s="857"/>
      <c r="E26" s="857"/>
      <c r="F26" s="857"/>
      <c r="G26" s="858"/>
      <c r="H26" s="858"/>
      <c r="I26" s="858"/>
      <c r="J26" s="858"/>
      <c r="K26" s="858"/>
    </row>
    <row r="27" spans="2:12" s="207" customFormat="1" ht="14.25">
      <c r="B27" s="209" t="s">
        <v>285</v>
      </c>
      <c r="G27" s="861">
        <f>'入力表（応募時）'!C10</f>
        <v>0</v>
      </c>
      <c r="H27" s="861"/>
      <c r="I27" s="861"/>
      <c r="J27" s="861"/>
      <c r="K27" s="861"/>
    </row>
    <row r="28" spans="2:12" s="207" customFormat="1" ht="37.5" customHeight="1">
      <c r="B28" s="209" t="s">
        <v>284</v>
      </c>
      <c r="G28" s="860">
        <f>'入力表（応募時）'!C11</f>
        <v>0</v>
      </c>
      <c r="H28" s="860"/>
      <c r="I28" s="860"/>
      <c r="J28" s="860"/>
      <c r="K28" s="860"/>
    </row>
    <row r="29" spans="2:12" s="207" customFormat="1" ht="14.25">
      <c r="B29" s="209"/>
      <c r="G29" s="861" t="str">
        <f>'入力表（応募時）'!C12&amp;"  "&amp;'入力表（応募時）'!C14</f>
        <v xml:space="preserve">  </v>
      </c>
      <c r="H29" s="861"/>
      <c r="I29" s="861"/>
      <c r="J29" s="861"/>
      <c r="K29" s="861"/>
    </row>
    <row r="30" spans="2:12" s="207" customFormat="1" ht="37.5" customHeight="1">
      <c r="B30" s="208"/>
      <c r="G30" s="862" t="str">
        <f>'入力表（応募時）'!C13&amp;"  "&amp;'入力表（応募時）'!C15</f>
        <v xml:space="preserve">  </v>
      </c>
      <c r="H30" s="862"/>
      <c r="I30" s="862"/>
      <c r="J30" s="862"/>
      <c r="K30" s="863"/>
    </row>
    <row r="31" spans="2:12" s="207" customFormat="1" ht="37.5" customHeight="1">
      <c r="B31" s="209"/>
      <c r="G31" s="209" t="s">
        <v>246</v>
      </c>
      <c r="H31" s="859">
        <f>'入力表（応募時）'!G14</f>
        <v>0</v>
      </c>
      <c r="I31" s="859"/>
      <c r="J31" s="859"/>
      <c r="K31" s="220">
        <f>'入力表（応募時）'!G15</f>
        <v>0</v>
      </c>
    </row>
    <row r="32" spans="2:12" s="207" customFormat="1" ht="37.5" customHeight="1">
      <c r="B32" s="208"/>
    </row>
    <row r="33" spans="2:15" s="207" customFormat="1" ht="37.5" customHeight="1">
      <c r="B33" s="855" t="s">
        <v>247</v>
      </c>
      <c r="C33" s="855"/>
      <c r="D33" s="855"/>
      <c r="E33" s="855"/>
      <c r="F33" s="855"/>
      <c r="G33" s="855"/>
      <c r="H33" s="855"/>
      <c r="I33" s="855"/>
      <c r="J33" s="855"/>
      <c r="K33" s="855"/>
      <c r="L33" s="855"/>
      <c r="M33" s="855"/>
      <c r="N33" s="855"/>
      <c r="O33" s="855"/>
    </row>
  </sheetData>
  <sheetProtection formatCells="0" formatColumns="0" formatRows="0" insertColumns="0" insertRows="0" deleteColumns="0" deleteRows="0" sort="0"/>
  <mergeCells count="11">
    <mergeCell ref="B33:O33"/>
    <mergeCell ref="B3:O3"/>
    <mergeCell ref="B8:O8"/>
    <mergeCell ref="G25:K26"/>
    <mergeCell ref="B25:F26"/>
    <mergeCell ref="H31:J31"/>
    <mergeCell ref="G28:K28"/>
    <mergeCell ref="G27:K27"/>
    <mergeCell ref="G29:K29"/>
    <mergeCell ref="G30:K30"/>
    <mergeCell ref="J21:L21"/>
  </mergeCells>
  <phoneticPr fontId="2"/>
  <pageMargins left="0.23622047244094491" right="0.23622047244094491" top="0.74803149606299213" bottom="0.74803149606299213" header="0.31496062992125984" footer="0.31496062992125984"/>
  <pageSetup paperSize="9" scale="6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pageSetUpPr fitToPage="1"/>
  </sheetPr>
  <dimension ref="A2:O37"/>
  <sheetViews>
    <sheetView view="pageBreakPreview" topLeftCell="A2" zoomScale="60" zoomScaleNormal="100" workbookViewId="0">
      <selection activeCell="R25" sqref="R25"/>
    </sheetView>
  </sheetViews>
  <sheetFormatPr defaultRowHeight="13.5"/>
  <cols>
    <col min="1" max="7" width="4.75" customWidth="1"/>
    <col min="8" max="8" width="8.5" bestFit="1" customWidth="1"/>
    <col min="9" max="9" width="4.75" customWidth="1"/>
    <col min="10" max="10" width="11.25" bestFit="1" customWidth="1"/>
    <col min="11" max="11" width="3.25" bestFit="1" customWidth="1"/>
    <col min="12" max="15" width="5.625" customWidth="1"/>
  </cols>
  <sheetData>
    <row r="2" spans="1:15" ht="21.75" customHeight="1">
      <c r="A2" s="873" t="s">
        <v>286</v>
      </c>
      <c r="B2" s="866"/>
      <c r="C2" s="866"/>
      <c r="D2" s="866"/>
      <c r="E2" s="866"/>
      <c r="F2" s="866"/>
      <c r="G2" s="866"/>
      <c r="H2" s="866"/>
      <c r="I2" s="866"/>
      <c r="J2" s="866"/>
      <c r="K2" s="866"/>
      <c r="L2" s="866"/>
      <c r="M2" s="866"/>
      <c r="N2" s="866"/>
      <c r="O2" s="866"/>
    </row>
    <row r="3" spans="1:15" ht="21.75" customHeight="1">
      <c r="A3" s="222"/>
      <c r="B3" s="226"/>
      <c r="C3" s="226"/>
      <c r="D3" s="226"/>
      <c r="E3" s="226"/>
      <c r="F3" s="226"/>
      <c r="G3" s="226"/>
      <c r="H3" s="226"/>
      <c r="I3" s="226"/>
      <c r="J3" s="226"/>
      <c r="K3" s="226"/>
      <c r="L3" s="226"/>
      <c r="M3" s="226"/>
      <c r="N3" s="226"/>
      <c r="O3" s="226"/>
    </row>
    <row r="4" spans="1:15" ht="21.75" customHeight="1">
      <c r="A4" s="222"/>
      <c r="B4" s="226"/>
      <c r="C4" s="226"/>
      <c r="D4" s="226"/>
      <c r="E4" s="226"/>
      <c r="F4" s="226"/>
      <c r="G4" s="226"/>
      <c r="H4" s="226"/>
      <c r="I4" s="874">
        <f>'入力表（採択後、交付申請時）'!C5</f>
        <v>0</v>
      </c>
      <c r="J4" s="874"/>
      <c r="K4" s="874"/>
      <c r="L4" s="874"/>
      <c r="M4" s="874"/>
      <c r="N4" s="874"/>
      <c r="O4" s="874"/>
    </row>
    <row r="5" spans="1:15" ht="21.75" customHeight="1">
      <c r="A5" s="222"/>
      <c r="B5" s="226"/>
      <c r="C5" s="226"/>
      <c r="D5" s="226"/>
      <c r="E5" s="226"/>
      <c r="F5" s="226"/>
      <c r="G5" s="226"/>
      <c r="H5" s="226"/>
      <c r="I5" s="226"/>
      <c r="J5" s="226"/>
      <c r="K5" s="226"/>
      <c r="L5" s="226"/>
      <c r="M5" s="226"/>
      <c r="N5" s="226"/>
      <c r="O5" s="226"/>
    </row>
    <row r="6" spans="1:15" ht="21.75" customHeight="1">
      <c r="A6" s="873" t="s">
        <v>290</v>
      </c>
      <c r="B6" s="866"/>
      <c r="C6" s="866"/>
      <c r="D6" s="866"/>
      <c r="E6" s="866"/>
      <c r="F6" s="866"/>
      <c r="G6" s="866"/>
      <c r="H6" s="866"/>
      <c r="I6" s="866"/>
      <c r="J6" s="866"/>
      <c r="K6" s="866"/>
      <c r="L6" s="866"/>
      <c r="M6" s="866"/>
      <c r="N6" s="866"/>
      <c r="O6" s="866"/>
    </row>
    <row r="7" spans="1:15" ht="21.75" customHeight="1">
      <c r="A7" s="222"/>
      <c r="B7" s="226"/>
      <c r="C7" s="226"/>
      <c r="D7" s="226"/>
      <c r="E7" s="226"/>
      <c r="F7" s="226"/>
      <c r="G7" s="226"/>
      <c r="H7" s="226"/>
      <c r="I7" s="226"/>
      <c r="J7" s="226"/>
      <c r="K7" s="226"/>
      <c r="L7" s="226"/>
      <c r="M7" s="226"/>
      <c r="N7" s="226"/>
      <c r="O7" s="226"/>
    </row>
    <row r="8" spans="1:15" ht="21.75" customHeight="1">
      <c r="A8" s="222"/>
      <c r="B8" s="226"/>
      <c r="C8" s="226"/>
      <c r="D8" s="226"/>
      <c r="E8" s="226"/>
      <c r="F8" s="226"/>
      <c r="G8" s="226"/>
      <c r="H8" s="226"/>
      <c r="I8" s="226"/>
      <c r="J8" s="227" t="s">
        <v>23</v>
      </c>
      <c r="K8" s="76" t="s">
        <v>24</v>
      </c>
      <c r="L8" s="76" t="str">
        <f>'入力表（応募時）'!$C$8&amp;"-"&amp;'入力表（応募時）'!$E$8</f>
        <v>-</v>
      </c>
      <c r="M8" s="76"/>
      <c r="N8" s="76"/>
      <c r="O8" s="76"/>
    </row>
    <row r="9" spans="1:15" ht="21.75" customHeight="1">
      <c r="A9" s="216"/>
      <c r="B9" s="226"/>
      <c r="C9" s="226"/>
      <c r="D9" s="226"/>
      <c r="E9" s="226"/>
      <c r="F9" s="226"/>
      <c r="G9" s="226"/>
      <c r="H9" s="226"/>
      <c r="I9" s="226"/>
      <c r="J9" s="227"/>
      <c r="K9" s="875">
        <f>'入力表（応募時）'!$C$9</f>
        <v>0</v>
      </c>
      <c r="L9" s="875"/>
      <c r="M9" s="875"/>
      <c r="N9" s="875"/>
      <c r="O9" s="875"/>
    </row>
    <row r="10" spans="1:15" ht="21.75" customHeight="1">
      <c r="A10" s="215"/>
      <c r="B10" s="226"/>
      <c r="C10" s="226"/>
      <c r="D10" s="226"/>
      <c r="E10" s="226"/>
      <c r="F10" s="226"/>
      <c r="G10" s="226"/>
      <c r="H10" s="226"/>
      <c r="I10" s="226"/>
      <c r="J10" s="227"/>
      <c r="K10" s="875"/>
      <c r="L10" s="875"/>
      <c r="M10" s="875"/>
      <c r="N10" s="875"/>
      <c r="O10" s="875"/>
    </row>
    <row r="11" spans="1:15" ht="21.75" customHeight="1">
      <c r="A11" s="216"/>
      <c r="B11" s="226"/>
      <c r="C11" s="226"/>
      <c r="D11" s="226"/>
      <c r="E11" s="226"/>
      <c r="F11" s="226"/>
      <c r="G11" s="226"/>
      <c r="H11" s="226"/>
      <c r="I11" s="226"/>
      <c r="J11" s="227" t="s">
        <v>258</v>
      </c>
      <c r="K11" s="876">
        <f>'入力表（応募時）'!$C$11</f>
        <v>0</v>
      </c>
      <c r="L11" s="876"/>
      <c r="M11" s="876"/>
      <c r="N11" s="876"/>
      <c r="O11" s="876"/>
    </row>
    <row r="12" spans="1:15" ht="21.75" customHeight="1">
      <c r="A12" s="216"/>
      <c r="B12" s="226"/>
      <c r="C12" s="226"/>
      <c r="D12" s="226"/>
      <c r="E12" s="226"/>
      <c r="F12" s="226"/>
      <c r="G12" s="226"/>
      <c r="H12" s="226"/>
      <c r="I12" s="226"/>
      <c r="J12" s="227" t="s">
        <v>259</v>
      </c>
      <c r="K12" s="876" t="str">
        <f>'入力表（応募時）'!$C$13&amp;"  "&amp;'入力表（応募時）'!$C$15</f>
        <v xml:space="preserve">  </v>
      </c>
      <c r="L12" s="876"/>
      <c r="M12" s="876"/>
      <c r="N12" s="876"/>
      <c r="O12" s="876"/>
    </row>
    <row r="13" spans="1:15" ht="21.75" customHeight="1">
      <c r="A13" s="222"/>
      <c r="B13" s="226"/>
      <c r="C13" s="226"/>
      <c r="D13" s="226"/>
      <c r="E13" s="226"/>
      <c r="F13" s="226"/>
      <c r="G13" s="226"/>
      <c r="H13" s="226"/>
      <c r="I13" s="226"/>
      <c r="J13" s="227" t="s">
        <v>204</v>
      </c>
      <c r="K13" s="876">
        <f>'入力表（応募時）'!$C$16</f>
        <v>0</v>
      </c>
      <c r="L13" s="876"/>
      <c r="M13" s="876"/>
      <c r="N13" s="876"/>
      <c r="O13" s="876"/>
    </row>
    <row r="14" spans="1:15" ht="21.75" customHeight="1">
      <c r="A14" s="222"/>
      <c r="B14" s="226"/>
      <c r="C14" s="226"/>
      <c r="D14" s="226"/>
      <c r="E14" s="226"/>
      <c r="F14" s="226"/>
      <c r="G14" s="226"/>
      <c r="H14" s="226"/>
      <c r="I14" s="226"/>
      <c r="J14" s="227" t="s">
        <v>205</v>
      </c>
      <c r="K14" s="876">
        <f>'入力表（応募時）'!$C$17</f>
        <v>0</v>
      </c>
      <c r="L14" s="876"/>
      <c r="M14" s="876"/>
      <c r="N14" s="876"/>
      <c r="O14" s="876"/>
    </row>
    <row r="15" spans="1:15" ht="21.75" customHeight="1">
      <c r="A15" s="222"/>
      <c r="B15" s="226"/>
      <c r="C15" s="226"/>
      <c r="D15" s="226"/>
      <c r="E15" s="226"/>
      <c r="F15" s="226"/>
      <c r="G15" s="226"/>
      <c r="H15" s="226"/>
      <c r="I15" s="226"/>
      <c r="J15" s="226"/>
      <c r="K15" s="227"/>
      <c r="L15" s="76"/>
      <c r="M15" s="76"/>
      <c r="N15" s="76"/>
      <c r="O15" s="76"/>
    </row>
    <row r="16" spans="1:15" ht="21.75" customHeight="1">
      <c r="A16" s="870" t="s">
        <v>289</v>
      </c>
      <c r="B16" s="866"/>
      <c r="C16" s="866"/>
      <c r="D16" s="866"/>
      <c r="E16" s="866"/>
      <c r="F16" s="866"/>
      <c r="G16" s="866"/>
      <c r="H16" s="866"/>
      <c r="I16" s="866"/>
      <c r="J16" s="866"/>
      <c r="K16" s="866"/>
      <c r="L16" s="866"/>
      <c r="M16" s="866"/>
      <c r="N16" s="866"/>
      <c r="O16" s="866"/>
    </row>
    <row r="17" spans="1:15" ht="21.75" customHeight="1">
      <c r="A17" s="222"/>
      <c r="B17" s="226"/>
      <c r="C17" s="226"/>
      <c r="D17" s="226"/>
      <c r="E17" s="226"/>
      <c r="F17" s="226"/>
      <c r="G17" s="226"/>
      <c r="H17" s="226"/>
      <c r="I17" s="226"/>
      <c r="J17" s="226"/>
      <c r="K17" s="226"/>
      <c r="L17" s="226"/>
      <c r="M17" s="226"/>
      <c r="N17" s="226"/>
      <c r="O17" s="226"/>
    </row>
    <row r="18" spans="1:15" ht="21.75" customHeight="1">
      <c r="A18" s="222"/>
      <c r="B18" s="226"/>
      <c r="C18" s="226"/>
      <c r="D18" s="226"/>
      <c r="E18" s="226"/>
      <c r="F18" s="226"/>
      <c r="G18" s="226"/>
      <c r="H18" s="226"/>
      <c r="I18" s="226"/>
      <c r="J18" s="226"/>
      <c r="K18" s="226"/>
      <c r="L18" s="226"/>
      <c r="M18" s="226"/>
      <c r="N18" s="226"/>
      <c r="O18" s="226"/>
    </row>
    <row r="19" spans="1:15" ht="21.75" customHeight="1">
      <c r="A19" s="872" t="s">
        <v>298</v>
      </c>
      <c r="B19" s="872"/>
      <c r="C19" s="872"/>
      <c r="D19" s="872"/>
      <c r="E19" s="872"/>
      <c r="F19" s="872"/>
      <c r="G19" s="872"/>
      <c r="H19" s="872"/>
      <c r="I19" s="872"/>
      <c r="J19" s="872"/>
      <c r="K19" s="872"/>
      <c r="L19" s="872"/>
      <c r="M19" s="872"/>
      <c r="N19" s="872"/>
      <c r="O19" s="872"/>
    </row>
    <row r="20" spans="1:15" ht="21.75" customHeight="1">
      <c r="A20" s="872"/>
      <c r="B20" s="872"/>
      <c r="C20" s="872"/>
      <c r="D20" s="872"/>
      <c r="E20" s="872"/>
      <c r="F20" s="872"/>
      <c r="G20" s="872"/>
      <c r="H20" s="872"/>
      <c r="I20" s="872"/>
      <c r="J20" s="872"/>
      <c r="K20" s="872"/>
      <c r="L20" s="872"/>
      <c r="M20" s="872"/>
      <c r="N20" s="872"/>
      <c r="O20" s="872"/>
    </row>
    <row r="21" spans="1:15" ht="21.75" customHeight="1">
      <c r="A21" s="223"/>
      <c r="B21" s="226"/>
      <c r="C21" s="226"/>
      <c r="D21" s="226"/>
      <c r="E21" s="226"/>
      <c r="F21" s="226"/>
      <c r="G21" s="226"/>
      <c r="H21" s="226"/>
      <c r="I21" s="226"/>
      <c r="J21" s="226"/>
      <c r="K21" s="226"/>
      <c r="L21" s="226"/>
      <c r="M21" s="226"/>
      <c r="N21" s="226"/>
      <c r="O21" s="226"/>
    </row>
    <row r="22" spans="1:15" ht="21.75" customHeight="1">
      <c r="A22" s="871" t="s">
        <v>232</v>
      </c>
      <c r="B22" s="866"/>
      <c r="C22" s="866"/>
      <c r="D22" s="866"/>
      <c r="E22" s="866"/>
      <c r="F22" s="866"/>
      <c r="G22" s="866"/>
      <c r="H22" s="866"/>
      <c r="I22" s="866"/>
      <c r="J22" s="866"/>
      <c r="K22" s="866"/>
      <c r="L22" s="866"/>
      <c r="M22" s="866"/>
      <c r="N22" s="866"/>
      <c r="O22" s="866"/>
    </row>
    <row r="23" spans="1:15" ht="21.75" customHeight="1">
      <c r="A23" s="223"/>
      <c r="B23" s="226"/>
      <c r="C23" s="226"/>
      <c r="D23" s="226"/>
      <c r="E23" s="226"/>
      <c r="F23" s="226"/>
      <c r="G23" s="226"/>
      <c r="H23" s="226"/>
      <c r="I23" s="226"/>
      <c r="J23" s="226"/>
      <c r="K23" s="226"/>
      <c r="L23" s="226"/>
      <c r="M23" s="226"/>
      <c r="N23" s="226"/>
      <c r="O23" s="226"/>
    </row>
    <row r="24" spans="1:15" ht="21.75" customHeight="1">
      <c r="A24" s="865" t="s">
        <v>287</v>
      </c>
      <c r="B24" s="866"/>
      <c r="C24" s="866"/>
      <c r="D24" s="866"/>
      <c r="E24" s="866"/>
      <c r="F24" s="866"/>
      <c r="G24" s="866"/>
      <c r="H24" s="866"/>
      <c r="I24" s="866"/>
      <c r="J24" s="866"/>
      <c r="K24" s="866"/>
      <c r="L24" s="866"/>
      <c r="M24" s="866"/>
      <c r="N24" s="866"/>
      <c r="O24" s="866"/>
    </row>
    <row r="25" spans="1:15" ht="21.75" customHeight="1">
      <c r="A25" s="867" t="s">
        <v>291</v>
      </c>
      <c r="B25" s="868"/>
      <c r="C25" s="868"/>
      <c r="D25" s="868"/>
      <c r="E25" s="868"/>
      <c r="F25" s="868"/>
      <c r="G25" s="868"/>
      <c r="H25" s="868"/>
      <c r="I25" s="868"/>
      <c r="J25" s="868"/>
      <c r="K25" s="868"/>
      <c r="L25" s="868"/>
      <c r="M25" s="868"/>
      <c r="N25" s="868"/>
      <c r="O25" s="868"/>
    </row>
    <row r="26" spans="1:15" ht="21.75" customHeight="1">
      <c r="A26" s="867" t="s">
        <v>292</v>
      </c>
      <c r="B26" s="868"/>
      <c r="C26" s="868"/>
      <c r="D26" s="868"/>
      <c r="E26" s="868"/>
      <c r="F26" s="868"/>
      <c r="G26" s="868"/>
      <c r="H26" s="868"/>
      <c r="I26" s="868"/>
      <c r="J26" s="868"/>
      <c r="K26" s="868"/>
      <c r="L26" s="868"/>
      <c r="M26" s="868"/>
      <c r="N26" s="868"/>
      <c r="O26" s="868"/>
    </row>
    <row r="27" spans="1:15" ht="21.75" customHeight="1">
      <c r="A27" s="867" t="s">
        <v>293</v>
      </c>
      <c r="B27" s="868"/>
      <c r="C27" s="868"/>
      <c r="D27" s="868"/>
      <c r="E27" s="868"/>
      <c r="F27" s="868"/>
      <c r="G27" s="868"/>
      <c r="H27" s="868"/>
      <c r="I27" s="868"/>
      <c r="J27" s="868"/>
      <c r="K27" s="868"/>
      <c r="L27" s="868"/>
      <c r="M27" s="868"/>
      <c r="N27" s="868"/>
      <c r="O27" s="868"/>
    </row>
    <row r="28" spans="1:15" ht="21.75" customHeight="1">
      <c r="A28" s="867" t="s">
        <v>294</v>
      </c>
      <c r="B28" s="868"/>
      <c r="C28" s="868"/>
      <c r="D28" s="868"/>
      <c r="E28" s="868"/>
      <c r="F28" s="868"/>
      <c r="G28" s="868"/>
      <c r="H28" s="868"/>
      <c r="I28" s="868"/>
      <c r="J28" s="868"/>
      <c r="K28" s="868"/>
      <c r="L28" s="868"/>
      <c r="M28" s="868"/>
      <c r="N28" s="868"/>
      <c r="O28" s="868"/>
    </row>
    <row r="29" spans="1:15" ht="21.75" customHeight="1">
      <c r="A29" s="867" t="s">
        <v>295</v>
      </c>
      <c r="B29" s="868"/>
      <c r="C29" s="868"/>
      <c r="D29" s="868"/>
      <c r="E29" s="868"/>
      <c r="F29" s="868"/>
      <c r="G29" s="868"/>
      <c r="H29" s="868"/>
      <c r="I29" s="868"/>
      <c r="J29" s="868"/>
      <c r="K29" s="868"/>
      <c r="L29" s="868"/>
      <c r="M29" s="868"/>
      <c r="N29" s="868"/>
      <c r="O29" s="868"/>
    </row>
    <row r="30" spans="1:15" ht="21.75" customHeight="1">
      <c r="A30" s="223"/>
      <c r="B30" s="226"/>
      <c r="C30" s="226"/>
      <c r="D30" s="226"/>
      <c r="E30" s="226"/>
      <c r="F30" s="226"/>
      <c r="G30" s="226"/>
      <c r="H30" s="226"/>
      <c r="I30" s="226"/>
      <c r="J30" s="226"/>
      <c r="K30" s="226"/>
      <c r="L30" s="226"/>
      <c r="M30" s="226"/>
      <c r="N30" s="226"/>
      <c r="O30" s="226"/>
    </row>
    <row r="31" spans="1:15" ht="21.75" customHeight="1">
      <c r="A31" s="225" t="s">
        <v>296</v>
      </c>
      <c r="B31" s="226"/>
      <c r="C31" s="226"/>
      <c r="D31" s="228"/>
      <c r="E31" s="226"/>
      <c r="F31" s="226"/>
      <c r="G31" s="226"/>
      <c r="H31" s="226"/>
      <c r="I31" s="226"/>
      <c r="J31" s="226"/>
      <c r="K31" s="226"/>
      <c r="L31" s="226"/>
      <c r="M31" s="226"/>
      <c r="N31" s="226"/>
      <c r="O31" s="226"/>
    </row>
    <row r="32" spans="1:15" ht="21.75" customHeight="1">
      <c r="A32" s="223"/>
      <c r="B32" s="228" t="s">
        <v>34</v>
      </c>
      <c r="C32" s="869">
        <f>'入力表（採択後、交付申請時）'!G79</f>
        <v>0</v>
      </c>
      <c r="D32" s="869"/>
      <c r="E32" s="226" t="s">
        <v>16</v>
      </c>
      <c r="F32" s="226"/>
      <c r="G32" s="226"/>
      <c r="H32" s="226"/>
      <c r="I32" s="226"/>
      <c r="J32" s="226"/>
      <c r="K32" s="226"/>
      <c r="L32" s="226"/>
      <c r="M32" s="226"/>
      <c r="N32" s="226"/>
      <c r="O32" s="226"/>
    </row>
    <row r="33" spans="1:15" ht="21.75" customHeight="1">
      <c r="A33" s="223"/>
      <c r="B33" s="226"/>
      <c r="C33" s="226"/>
      <c r="D33" s="226"/>
      <c r="E33" s="226"/>
      <c r="F33" s="226"/>
      <c r="G33" s="226"/>
      <c r="H33" s="226"/>
      <c r="I33" s="226"/>
      <c r="J33" s="226"/>
      <c r="K33" s="226"/>
      <c r="L33" s="226"/>
      <c r="M33" s="226"/>
      <c r="N33" s="226"/>
      <c r="O33" s="226"/>
    </row>
    <row r="34" spans="1:15" ht="21.75" customHeight="1">
      <c r="A34" s="865" t="s">
        <v>288</v>
      </c>
      <c r="B34" s="866"/>
      <c r="C34" s="866"/>
      <c r="D34" s="866"/>
      <c r="E34" s="866"/>
      <c r="F34" s="866"/>
      <c r="G34" s="866"/>
      <c r="H34" s="866"/>
      <c r="I34" s="866"/>
      <c r="J34" s="866"/>
      <c r="K34" s="866"/>
      <c r="L34" s="866"/>
      <c r="M34" s="866"/>
      <c r="N34" s="866"/>
      <c r="O34" s="866"/>
    </row>
    <row r="35" spans="1:15" ht="21.75" customHeight="1">
      <c r="A35" s="865" t="s">
        <v>394</v>
      </c>
      <c r="B35" s="866"/>
      <c r="C35" s="866"/>
      <c r="D35" s="866"/>
      <c r="E35" s="866"/>
      <c r="F35" s="866"/>
      <c r="G35" s="866"/>
      <c r="H35" s="866"/>
      <c r="I35" s="866"/>
      <c r="J35" s="866"/>
      <c r="K35" s="866"/>
      <c r="L35" s="866"/>
      <c r="M35" s="866"/>
      <c r="N35" s="866"/>
      <c r="O35" s="866"/>
    </row>
    <row r="36" spans="1:15" ht="21.75" customHeight="1">
      <c r="A36" s="224"/>
      <c r="B36" s="226"/>
      <c r="C36" s="346"/>
      <c r="D36" s="346">
        <f>'入力表（採択後、交付申請時）'!$G$79</f>
        <v>0</v>
      </c>
      <c r="E36" s="228" t="s">
        <v>263</v>
      </c>
      <c r="F36" s="346"/>
      <c r="G36" s="346">
        <f>'入力表（採択後、交付申請時）'!$G$25</f>
        <v>0</v>
      </c>
      <c r="H36" s="226" t="s">
        <v>428</v>
      </c>
      <c r="I36" s="226"/>
      <c r="J36" s="226">
        <f>'入力表（採択後、交付申請時）'!$G$79-'入力表（採択後、交付申請時）'!$G$25</f>
        <v>0</v>
      </c>
      <c r="K36" s="226"/>
      <c r="L36" s="226"/>
      <c r="M36" s="226"/>
      <c r="N36" s="226"/>
      <c r="O36" s="226"/>
    </row>
    <row r="37" spans="1:15" ht="27.75" customHeight="1">
      <c r="A37" s="226"/>
      <c r="B37" s="226"/>
      <c r="C37" s="226"/>
      <c r="D37" s="226"/>
      <c r="E37" s="226"/>
      <c r="F37" s="226"/>
      <c r="G37" s="226"/>
      <c r="H37" s="226"/>
      <c r="I37" s="226"/>
      <c r="J37" s="226"/>
      <c r="K37" s="226"/>
      <c r="L37" s="226"/>
      <c r="M37" s="226"/>
      <c r="N37" s="226"/>
      <c r="O37" s="226"/>
    </row>
  </sheetData>
  <sheetProtection formatCells="0" formatColumns="0" formatRows="0" insertColumns="0" insertRows="0" deleteColumns="0" deleteRows="0" sort="0"/>
  <mergeCells count="20">
    <mergeCell ref="A16:O16"/>
    <mergeCell ref="A22:O22"/>
    <mergeCell ref="A24:O24"/>
    <mergeCell ref="A19:O20"/>
    <mergeCell ref="A2:O2"/>
    <mergeCell ref="A6:O6"/>
    <mergeCell ref="I4:O4"/>
    <mergeCell ref="K9:O10"/>
    <mergeCell ref="K11:O11"/>
    <mergeCell ref="K12:O12"/>
    <mergeCell ref="K13:O13"/>
    <mergeCell ref="K14:O14"/>
    <mergeCell ref="A34:O34"/>
    <mergeCell ref="A35:O35"/>
    <mergeCell ref="A25:O25"/>
    <mergeCell ref="A26:O26"/>
    <mergeCell ref="A27:O27"/>
    <mergeCell ref="A28:O28"/>
    <mergeCell ref="A29:O29"/>
    <mergeCell ref="C32:D32"/>
  </mergeCells>
  <phoneticPr fontId="2"/>
  <printOptions horizontalCentered="1"/>
  <pageMargins left="0.23622047244094491" right="0.23622047244094491" top="0.74803149606299213" bottom="0.74803149606299213" header="0.31496062992125984" footer="0.31496062992125984"/>
  <pageSetup paperSize="9"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79998168889431442"/>
    <pageSetUpPr fitToPage="1"/>
  </sheetPr>
  <dimension ref="B1:H57"/>
  <sheetViews>
    <sheetView showZeros="0" workbookViewId="0">
      <selection activeCell="R25" sqref="R25"/>
    </sheetView>
  </sheetViews>
  <sheetFormatPr defaultRowHeight="13.5"/>
  <cols>
    <col min="2" max="4" width="9.625" customWidth="1"/>
    <col min="5" max="8" width="17.875" customWidth="1"/>
  </cols>
  <sheetData>
    <row r="1" spans="2:8">
      <c r="B1" t="s">
        <v>217</v>
      </c>
    </row>
    <row r="3" spans="2:8">
      <c r="B3" s="180" t="s">
        <v>218</v>
      </c>
      <c r="C3" s="180"/>
      <c r="D3" s="180"/>
      <c r="E3" s="180"/>
      <c r="F3" s="180"/>
      <c r="G3" s="180"/>
      <c r="H3" s="181" t="s">
        <v>0</v>
      </c>
    </row>
    <row r="4" spans="2:8">
      <c r="B4" s="822" t="s">
        <v>1</v>
      </c>
      <c r="C4" s="822"/>
      <c r="D4" s="818" t="s">
        <v>2</v>
      </c>
      <c r="E4" s="839" t="s">
        <v>370</v>
      </c>
      <c r="F4" s="822" t="s">
        <v>219</v>
      </c>
      <c r="G4" s="822" t="s">
        <v>220</v>
      </c>
      <c r="H4" s="818" t="s">
        <v>9</v>
      </c>
    </row>
    <row r="5" spans="2:8">
      <c r="B5" s="822"/>
      <c r="C5" s="822"/>
      <c r="D5" s="818"/>
      <c r="E5" s="839"/>
      <c r="F5" s="822"/>
      <c r="G5" s="818"/>
      <c r="H5" s="818"/>
    </row>
    <row r="6" spans="2:8" ht="26.25" customHeight="1">
      <c r="B6" s="826" t="s">
        <v>48</v>
      </c>
      <c r="C6" s="827"/>
      <c r="D6" s="186" t="s">
        <v>4</v>
      </c>
      <c r="E6" s="183">
        <f>'入力表（採択後、交付申請時）'!E30</f>
        <v>0</v>
      </c>
      <c r="F6" s="184">
        <f>E6</f>
        <v>0</v>
      </c>
      <c r="G6" s="183">
        <f>'入力表（採択後、交付申請時）'!G30</f>
        <v>0</v>
      </c>
      <c r="H6" s="880">
        <f>'入力表（応募時）'!H22</f>
        <v>0</v>
      </c>
    </row>
    <row r="7" spans="2:8" ht="26.25" customHeight="1">
      <c r="B7" s="828"/>
      <c r="C7" s="829"/>
      <c r="D7" s="186" t="s">
        <v>5</v>
      </c>
      <c r="E7" s="183">
        <f>'入力表（採択後、交付申請時）'!E31</f>
        <v>0</v>
      </c>
      <c r="F7" s="184">
        <f>E7</f>
        <v>0</v>
      </c>
      <c r="G7" s="183">
        <f>'入力表（採択後、交付申請時）'!G31</f>
        <v>0</v>
      </c>
      <c r="H7" s="880">
        <f>'入力表（応募時）'!H23</f>
        <v>0</v>
      </c>
    </row>
    <row r="8" spans="2:8" ht="26.25" customHeight="1">
      <c r="B8" s="828"/>
      <c r="C8" s="829"/>
      <c r="D8" s="186" t="s">
        <v>6</v>
      </c>
      <c r="E8" s="183">
        <f>'入力表（採択後、交付申請時）'!E32</f>
        <v>0</v>
      </c>
      <c r="F8" s="184">
        <f t="shared" ref="F8:F53" si="0">E8</f>
        <v>0</v>
      </c>
      <c r="G8" s="183">
        <f>'入力表（採択後、交付申請時）'!G32</f>
        <v>0</v>
      </c>
      <c r="H8" s="880">
        <f>'入力表（応募時）'!H24</f>
        <v>0</v>
      </c>
    </row>
    <row r="9" spans="2:8" ht="22.5">
      <c r="B9" s="828"/>
      <c r="C9" s="829"/>
      <c r="D9" s="185" t="s">
        <v>221</v>
      </c>
      <c r="E9" s="183">
        <f>'入力表（採択後、交付申請時）'!E33</f>
        <v>0</v>
      </c>
      <c r="F9" s="184">
        <f t="shared" si="0"/>
        <v>0</v>
      </c>
      <c r="G9" s="183">
        <f>'入力表（採択後、交付申請時）'!G33</f>
        <v>0</v>
      </c>
      <c r="H9" s="880">
        <f>'入力表（応募時）'!H25</f>
        <v>0</v>
      </c>
    </row>
    <row r="10" spans="2:8" ht="26.25" customHeight="1">
      <c r="B10" s="828"/>
      <c r="C10" s="829"/>
      <c r="D10" s="186" t="s">
        <v>3</v>
      </c>
      <c r="E10" s="183">
        <f>'入力表（採択後、交付申請時）'!E34</f>
        <v>0</v>
      </c>
      <c r="F10" s="184">
        <f t="shared" si="0"/>
        <v>0</v>
      </c>
      <c r="G10" s="183">
        <f>'入力表（採択後、交付申請時）'!G34</f>
        <v>0</v>
      </c>
      <c r="H10" s="880">
        <f>'入力表（応募時）'!H26</f>
        <v>0</v>
      </c>
    </row>
    <row r="11" spans="2:8" ht="27">
      <c r="B11" s="828"/>
      <c r="C11" s="829"/>
      <c r="D11" s="186" t="s">
        <v>222</v>
      </c>
      <c r="E11" s="183">
        <f>'入力表（採択後、交付申請時）'!E35</f>
        <v>0</v>
      </c>
      <c r="F11" s="184">
        <f>E11</f>
        <v>0</v>
      </c>
      <c r="G11" s="183">
        <f>'入力表（採択後、交付申請時）'!G35</f>
        <v>0</v>
      </c>
      <c r="H11" s="880">
        <f>'入力表（応募時）'!H27</f>
        <v>0</v>
      </c>
    </row>
    <row r="12" spans="2:8" ht="26.25" customHeight="1">
      <c r="B12" s="830"/>
      <c r="C12" s="831"/>
      <c r="D12" s="186" t="s">
        <v>7</v>
      </c>
      <c r="E12" s="187">
        <f>SUM(E6:E11)</f>
        <v>0</v>
      </c>
      <c r="F12" s="184">
        <f>E12</f>
        <v>0</v>
      </c>
      <c r="G12" s="184">
        <f>SUM(G6:G11)</f>
        <v>0</v>
      </c>
      <c r="H12" s="880">
        <f>'入力表（応募時）'!H28</f>
        <v>0</v>
      </c>
    </row>
    <row r="13" spans="2:8" ht="26.25" customHeight="1">
      <c r="B13" s="826" t="s">
        <v>272</v>
      </c>
      <c r="C13" s="833"/>
      <c r="D13" s="186" t="s">
        <v>4</v>
      </c>
      <c r="E13" s="183">
        <f>'入力表（採択後、交付申請時）'!E37</f>
        <v>0</v>
      </c>
      <c r="F13" s="184">
        <f t="shared" si="0"/>
        <v>0</v>
      </c>
      <c r="G13" s="183">
        <f>'入力表（採択後、交付申請時）'!G37</f>
        <v>0</v>
      </c>
      <c r="H13" s="880">
        <f>'入力表（応募時）'!H29</f>
        <v>0</v>
      </c>
    </row>
    <row r="14" spans="2:8" ht="26.25" customHeight="1">
      <c r="B14" s="834"/>
      <c r="C14" s="835"/>
      <c r="D14" s="186" t="s">
        <v>5</v>
      </c>
      <c r="E14" s="183">
        <f>'入力表（採択後、交付申請時）'!E38</f>
        <v>0</v>
      </c>
      <c r="F14" s="184">
        <f t="shared" si="0"/>
        <v>0</v>
      </c>
      <c r="G14" s="183">
        <f>'入力表（採択後、交付申請時）'!G38</f>
        <v>0</v>
      </c>
      <c r="H14" s="880">
        <f>'入力表（応募時）'!H30</f>
        <v>0</v>
      </c>
    </row>
    <row r="15" spans="2:8" ht="26.25" customHeight="1">
      <c r="B15" s="834"/>
      <c r="C15" s="835"/>
      <c r="D15" s="186" t="s">
        <v>6</v>
      </c>
      <c r="E15" s="183">
        <f>'入力表（採択後、交付申請時）'!E39</f>
        <v>0</v>
      </c>
      <c r="F15" s="184">
        <f t="shared" si="0"/>
        <v>0</v>
      </c>
      <c r="G15" s="183">
        <f>'入力表（採択後、交付申請時）'!G39</f>
        <v>0</v>
      </c>
      <c r="H15" s="880">
        <f>'入力表（応募時）'!H31</f>
        <v>0</v>
      </c>
    </row>
    <row r="16" spans="2:8" ht="26.25" customHeight="1">
      <c r="B16" s="834"/>
      <c r="C16" s="835"/>
      <c r="D16" s="186" t="s">
        <v>54</v>
      </c>
      <c r="E16" s="183">
        <f>'入力表（採択後、交付申請時）'!E40</f>
        <v>0</v>
      </c>
      <c r="F16" s="184">
        <f t="shared" si="0"/>
        <v>0</v>
      </c>
      <c r="G16" s="183">
        <f>'入力表（採択後、交付申請時）'!G40</f>
        <v>0</v>
      </c>
      <c r="H16" s="880">
        <f>'入力表（応募時）'!H32</f>
        <v>0</v>
      </c>
    </row>
    <row r="17" spans="2:8" ht="27">
      <c r="B17" s="834"/>
      <c r="C17" s="835"/>
      <c r="D17" s="186" t="s">
        <v>223</v>
      </c>
      <c r="E17" s="183">
        <f>'入力表（採択後、交付申請時）'!E41</f>
        <v>0</v>
      </c>
      <c r="F17" s="184">
        <f t="shared" si="0"/>
        <v>0</v>
      </c>
      <c r="G17" s="183">
        <f>'入力表（採択後、交付申請時）'!G41</f>
        <v>0</v>
      </c>
      <c r="H17" s="880">
        <f>'入力表（応募時）'!H33</f>
        <v>0</v>
      </c>
    </row>
    <row r="18" spans="2:8" ht="26.25" customHeight="1">
      <c r="B18" s="834"/>
      <c r="C18" s="835"/>
      <c r="D18" s="186" t="s">
        <v>3</v>
      </c>
      <c r="E18" s="183">
        <f>'入力表（採択後、交付申請時）'!E42</f>
        <v>0</v>
      </c>
      <c r="F18" s="184">
        <f t="shared" si="0"/>
        <v>0</v>
      </c>
      <c r="G18" s="183">
        <f>'入力表（採択後、交付申請時）'!G42</f>
        <v>0</v>
      </c>
      <c r="H18" s="880">
        <f>'入力表（応募時）'!H34</f>
        <v>0</v>
      </c>
    </row>
    <row r="19" spans="2:8" ht="27">
      <c r="B19" s="834"/>
      <c r="C19" s="835"/>
      <c r="D19" s="186" t="s">
        <v>222</v>
      </c>
      <c r="E19" s="183">
        <f>'入力表（採択後、交付申請時）'!E43</f>
        <v>0</v>
      </c>
      <c r="F19" s="184">
        <f t="shared" si="0"/>
        <v>0</v>
      </c>
      <c r="G19" s="183">
        <f>'入力表（採択後、交付申請時）'!G43</f>
        <v>0</v>
      </c>
      <c r="H19" s="880">
        <f>'入力表（応募時）'!H35</f>
        <v>0</v>
      </c>
    </row>
    <row r="20" spans="2:8" ht="26.25" customHeight="1">
      <c r="B20" s="836"/>
      <c r="C20" s="837"/>
      <c r="D20" s="186" t="s">
        <v>7</v>
      </c>
      <c r="E20" s="187">
        <f>SUM(E13:E19)</f>
        <v>0</v>
      </c>
      <c r="F20" s="184">
        <f>E20</f>
        <v>0</v>
      </c>
      <c r="G20" s="184">
        <f>SUM(G13:G19)</f>
        <v>0</v>
      </c>
      <c r="H20" s="880">
        <f>'入力表（応募時）'!H36</f>
        <v>0</v>
      </c>
    </row>
    <row r="21" spans="2:8" ht="26.25" customHeight="1">
      <c r="B21" s="826" t="s">
        <v>273</v>
      </c>
      <c r="C21" s="188"/>
      <c r="D21" s="217" t="s">
        <v>107</v>
      </c>
      <c r="E21" s="187">
        <f>E27+E34+E41+E48</f>
        <v>0</v>
      </c>
      <c r="F21" s="187">
        <f t="shared" si="0"/>
        <v>0</v>
      </c>
      <c r="G21" s="184">
        <f t="shared" ref="G21" si="1">G27+G34+G41+G48</f>
        <v>0</v>
      </c>
      <c r="H21" s="218"/>
    </row>
    <row r="22" spans="2:8" ht="26.25" customHeight="1">
      <c r="B22" s="828"/>
      <c r="C22" s="838" t="s">
        <v>269</v>
      </c>
      <c r="D22" s="217" t="s">
        <v>4</v>
      </c>
      <c r="E22" s="183">
        <f>'入力表（採択後、交付申請時）'!E46</f>
        <v>0</v>
      </c>
      <c r="F22" s="187">
        <f t="shared" si="0"/>
        <v>0</v>
      </c>
      <c r="G22" s="183">
        <f>'入力表（採択後、交付申請時）'!G46</f>
        <v>0</v>
      </c>
      <c r="H22" s="877">
        <f>'入力表（応募時）'!H38</f>
        <v>0</v>
      </c>
    </row>
    <row r="23" spans="2:8" ht="26.25" customHeight="1">
      <c r="B23" s="828"/>
      <c r="C23" s="838"/>
      <c r="D23" s="217" t="s">
        <v>5</v>
      </c>
      <c r="E23" s="183">
        <f>'入力表（採択後、交付申請時）'!E47</f>
        <v>0</v>
      </c>
      <c r="F23" s="187">
        <f t="shared" si="0"/>
        <v>0</v>
      </c>
      <c r="G23" s="183">
        <f>'入力表（採択後、交付申請時）'!G47</f>
        <v>0</v>
      </c>
      <c r="H23" s="878">
        <f>'入力表（応募時）'!H39</f>
        <v>0</v>
      </c>
    </row>
    <row r="24" spans="2:8" ht="26.25" customHeight="1">
      <c r="B24" s="828"/>
      <c r="C24" s="838"/>
      <c r="D24" s="217" t="s">
        <v>6</v>
      </c>
      <c r="E24" s="183">
        <f>'入力表（採択後、交付申請時）'!E48</f>
        <v>0</v>
      </c>
      <c r="F24" s="187">
        <f t="shared" si="0"/>
        <v>0</v>
      </c>
      <c r="G24" s="183">
        <f>'入力表（採択後、交付申請時）'!G48</f>
        <v>0</v>
      </c>
      <c r="H24" s="878">
        <f>'入力表（応募時）'!H40</f>
        <v>0</v>
      </c>
    </row>
    <row r="25" spans="2:8" ht="26.25" customHeight="1">
      <c r="B25" s="828"/>
      <c r="C25" s="838"/>
      <c r="D25" s="217" t="s">
        <v>3</v>
      </c>
      <c r="E25" s="183">
        <f>'入力表（採択後、交付申請時）'!E49</f>
        <v>0</v>
      </c>
      <c r="F25" s="187">
        <f t="shared" si="0"/>
        <v>0</v>
      </c>
      <c r="G25" s="183">
        <f>'入力表（採択後、交付申請時）'!G49</f>
        <v>0</v>
      </c>
      <c r="H25" s="878">
        <f>'入力表（応募時）'!H41</f>
        <v>0</v>
      </c>
    </row>
    <row r="26" spans="2:8" ht="27">
      <c r="B26" s="828"/>
      <c r="C26" s="838"/>
      <c r="D26" s="186" t="s">
        <v>222</v>
      </c>
      <c r="E26" s="183">
        <f>'入力表（採択後、交付申請時）'!E50</f>
        <v>0</v>
      </c>
      <c r="F26" s="187">
        <f t="shared" si="0"/>
        <v>0</v>
      </c>
      <c r="G26" s="183">
        <f>'入力表（採択後、交付申請時）'!G50</f>
        <v>0</v>
      </c>
      <c r="H26" s="878">
        <f>'入力表（応募時）'!H42</f>
        <v>0</v>
      </c>
    </row>
    <row r="27" spans="2:8" ht="26.25" customHeight="1">
      <c r="B27" s="828"/>
      <c r="C27" s="838"/>
      <c r="D27" s="217" t="s">
        <v>7</v>
      </c>
      <c r="E27" s="187">
        <f>SUM(E22:E26)</f>
        <v>0</v>
      </c>
      <c r="F27" s="187">
        <f>E27</f>
        <v>0</v>
      </c>
      <c r="G27" s="184">
        <f>SUM(G22:G26)</f>
        <v>0</v>
      </c>
      <c r="H27" s="879">
        <f>'入力表（応募時）'!H43</f>
        <v>0</v>
      </c>
    </row>
    <row r="28" spans="2:8" ht="26.25" customHeight="1">
      <c r="B28" s="828"/>
      <c r="C28" s="838" t="s">
        <v>268</v>
      </c>
      <c r="D28" s="217" t="s">
        <v>4</v>
      </c>
      <c r="E28" s="183">
        <f>'入力表（採択後、交付申請時）'!E52</f>
        <v>0</v>
      </c>
      <c r="F28" s="187">
        <f t="shared" si="0"/>
        <v>0</v>
      </c>
      <c r="G28" s="183">
        <f>'入力表（採択後、交付申請時）'!G52</f>
        <v>0</v>
      </c>
      <c r="H28" s="877">
        <f>'入力表（応募時）'!H44</f>
        <v>0</v>
      </c>
    </row>
    <row r="29" spans="2:8" ht="26.25" customHeight="1">
      <c r="B29" s="828"/>
      <c r="C29" s="838"/>
      <c r="D29" s="217" t="s">
        <v>5</v>
      </c>
      <c r="E29" s="183">
        <f>'入力表（採択後、交付申請時）'!E53</f>
        <v>0</v>
      </c>
      <c r="F29" s="187">
        <f t="shared" si="0"/>
        <v>0</v>
      </c>
      <c r="G29" s="183">
        <f>'入力表（採択後、交付申請時）'!G53</f>
        <v>0</v>
      </c>
      <c r="H29" s="878">
        <f>'入力表（応募時）'!H45</f>
        <v>0</v>
      </c>
    </row>
    <row r="30" spans="2:8" ht="26.25" customHeight="1">
      <c r="B30" s="828"/>
      <c r="C30" s="838"/>
      <c r="D30" s="217" t="s">
        <v>6</v>
      </c>
      <c r="E30" s="183">
        <f>'入力表（採択後、交付申請時）'!E54</f>
        <v>0</v>
      </c>
      <c r="F30" s="187">
        <f t="shared" si="0"/>
        <v>0</v>
      </c>
      <c r="G30" s="183">
        <f>'入力表（採択後、交付申請時）'!G54</f>
        <v>0</v>
      </c>
      <c r="H30" s="878">
        <f>'入力表（応募時）'!H46</f>
        <v>0</v>
      </c>
    </row>
    <row r="31" spans="2:8" ht="26.25" customHeight="1">
      <c r="B31" s="828"/>
      <c r="C31" s="838"/>
      <c r="D31" s="190" t="s">
        <v>224</v>
      </c>
      <c r="E31" s="183">
        <f>'入力表（採択後、交付申請時）'!E55</f>
        <v>0</v>
      </c>
      <c r="F31" s="187">
        <f t="shared" si="0"/>
        <v>0</v>
      </c>
      <c r="G31" s="183">
        <f>'入力表（採択後、交付申請時）'!G55</f>
        <v>0</v>
      </c>
      <c r="H31" s="878">
        <f>'入力表（応募時）'!H47</f>
        <v>0</v>
      </c>
    </row>
    <row r="32" spans="2:8" ht="26.25" customHeight="1">
      <c r="B32" s="828"/>
      <c r="C32" s="838"/>
      <c r="D32" s="191" t="s">
        <v>55</v>
      </c>
      <c r="E32" s="183">
        <f>'入力表（採択後、交付申請時）'!E56</f>
        <v>0</v>
      </c>
      <c r="F32" s="187">
        <f t="shared" si="0"/>
        <v>0</v>
      </c>
      <c r="G32" s="183">
        <f>'入力表（採択後、交付申請時）'!G56</f>
        <v>0</v>
      </c>
      <c r="H32" s="878">
        <f>'入力表（応募時）'!H48</f>
        <v>0</v>
      </c>
    </row>
    <row r="33" spans="2:8" ht="29.25" customHeight="1">
      <c r="B33" s="828"/>
      <c r="C33" s="838"/>
      <c r="D33" s="186" t="s">
        <v>222</v>
      </c>
      <c r="E33" s="183">
        <f>'入力表（採択後、交付申請時）'!E57</f>
        <v>0</v>
      </c>
      <c r="F33" s="187">
        <f t="shared" si="0"/>
        <v>0</v>
      </c>
      <c r="G33" s="183">
        <f>'入力表（採択後、交付申請時）'!G57</f>
        <v>0</v>
      </c>
      <c r="H33" s="878">
        <f>'入力表（応募時）'!H49</f>
        <v>0</v>
      </c>
    </row>
    <row r="34" spans="2:8" ht="26.25" customHeight="1">
      <c r="B34" s="828"/>
      <c r="C34" s="838"/>
      <c r="D34" s="217" t="s">
        <v>7</v>
      </c>
      <c r="E34" s="187">
        <f>SUM(E28:E33)</f>
        <v>0</v>
      </c>
      <c r="F34" s="187">
        <f>E34</f>
        <v>0</v>
      </c>
      <c r="G34" s="184">
        <f>SUM(G28:G33)</f>
        <v>0</v>
      </c>
      <c r="H34" s="879">
        <f>'入力表（応募時）'!H50</f>
        <v>0</v>
      </c>
    </row>
    <row r="35" spans="2:8" ht="26.25" customHeight="1">
      <c r="B35" s="820" t="s">
        <v>56</v>
      </c>
      <c r="C35" s="822" t="s">
        <v>270</v>
      </c>
      <c r="D35" s="217" t="s">
        <v>4</v>
      </c>
      <c r="E35" s="183">
        <f>'入力表（採択後、交付申請時）'!E59</f>
        <v>0</v>
      </c>
      <c r="F35" s="187">
        <f t="shared" si="0"/>
        <v>0</v>
      </c>
      <c r="G35" s="183">
        <f>'入力表（採択後、交付申請時）'!G59</f>
        <v>0</v>
      </c>
      <c r="H35" s="877">
        <f>'入力表（応募時）'!H51</f>
        <v>0</v>
      </c>
    </row>
    <row r="36" spans="2:8" ht="26.25" customHeight="1">
      <c r="B36" s="820"/>
      <c r="C36" s="822"/>
      <c r="D36" s="217" t="s">
        <v>5</v>
      </c>
      <c r="E36" s="183">
        <f>'入力表（採択後、交付申請時）'!E60</f>
        <v>0</v>
      </c>
      <c r="F36" s="187">
        <f t="shared" si="0"/>
        <v>0</v>
      </c>
      <c r="G36" s="183">
        <f>'入力表（採択後、交付申請時）'!G60</f>
        <v>0</v>
      </c>
      <c r="H36" s="878">
        <f>'入力表（応募時）'!H52</f>
        <v>0</v>
      </c>
    </row>
    <row r="37" spans="2:8" ht="26.25" customHeight="1">
      <c r="B37" s="820"/>
      <c r="C37" s="822"/>
      <c r="D37" s="217" t="s">
        <v>6</v>
      </c>
      <c r="E37" s="183">
        <f>'入力表（採択後、交付申請時）'!E61</f>
        <v>0</v>
      </c>
      <c r="F37" s="187">
        <f t="shared" si="0"/>
        <v>0</v>
      </c>
      <c r="G37" s="183">
        <f>'入力表（採択後、交付申請時）'!G61</f>
        <v>0</v>
      </c>
      <c r="H37" s="878">
        <f>'入力表（応募時）'!H53</f>
        <v>0</v>
      </c>
    </row>
    <row r="38" spans="2:8" ht="26.25" customHeight="1">
      <c r="B38" s="820"/>
      <c r="C38" s="822"/>
      <c r="D38" s="190" t="s">
        <v>225</v>
      </c>
      <c r="E38" s="183">
        <f>'入力表（採択後、交付申請時）'!E62</f>
        <v>0</v>
      </c>
      <c r="F38" s="187">
        <f t="shared" si="0"/>
        <v>0</v>
      </c>
      <c r="G38" s="183">
        <f>'入力表（採択後、交付申請時）'!G62</f>
        <v>0</v>
      </c>
      <c r="H38" s="878">
        <f>'入力表（応募時）'!H54</f>
        <v>0</v>
      </c>
    </row>
    <row r="39" spans="2:8" ht="26.25" customHeight="1">
      <c r="B39" s="820"/>
      <c r="C39" s="822"/>
      <c r="D39" s="191" t="s">
        <v>55</v>
      </c>
      <c r="E39" s="183">
        <f>'入力表（採択後、交付申請時）'!E63</f>
        <v>0</v>
      </c>
      <c r="F39" s="187">
        <f t="shared" si="0"/>
        <v>0</v>
      </c>
      <c r="G39" s="183">
        <f>'入力表（採択後、交付申請時）'!G63</f>
        <v>0</v>
      </c>
      <c r="H39" s="878">
        <f>'入力表（応募時）'!H55</f>
        <v>0</v>
      </c>
    </row>
    <row r="40" spans="2:8" ht="27">
      <c r="B40" s="820"/>
      <c r="C40" s="822"/>
      <c r="D40" s="186" t="s">
        <v>222</v>
      </c>
      <c r="E40" s="183">
        <f>'入力表（採択後、交付申請時）'!E64</f>
        <v>0</v>
      </c>
      <c r="F40" s="187">
        <f t="shared" si="0"/>
        <v>0</v>
      </c>
      <c r="G40" s="183">
        <f>'入力表（採択後、交付申請時）'!G64</f>
        <v>0</v>
      </c>
      <c r="H40" s="878">
        <f>'入力表（応募時）'!H56</f>
        <v>0</v>
      </c>
    </row>
    <row r="41" spans="2:8" ht="26.25" customHeight="1">
      <c r="B41" s="820"/>
      <c r="C41" s="822"/>
      <c r="D41" s="217" t="s">
        <v>7</v>
      </c>
      <c r="E41" s="187">
        <f>SUM(E35:E40)</f>
        <v>0</v>
      </c>
      <c r="F41" s="187">
        <f>E41</f>
        <v>0</v>
      </c>
      <c r="G41" s="184">
        <f>SUM(G35:G40)</f>
        <v>0</v>
      </c>
      <c r="H41" s="879">
        <f>'入力表（応募時）'!H57</f>
        <v>0</v>
      </c>
    </row>
    <row r="42" spans="2:8" ht="26.25" customHeight="1">
      <c r="B42" s="820"/>
      <c r="C42" s="822" t="s">
        <v>271</v>
      </c>
      <c r="D42" s="217" t="s">
        <v>4</v>
      </c>
      <c r="E42" s="183">
        <f>'入力表（採択後、交付申請時）'!E66</f>
        <v>0</v>
      </c>
      <c r="F42" s="187">
        <f t="shared" si="0"/>
        <v>0</v>
      </c>
      <c r="G42" s="183">
        <f>'入力表（採択後、交付申請時）'!G66</f>
        <v>0</v>
      </c>
      <c r="H42" s="877">
        <f>'入力表（応募時）'!H58</f>
        <v>0</v>
      </c>
    </row>
    <row r="43" spans="2:8" ht="26.25" customHeight="1">
      <c r="B43" s="820"/>
      <c r="C43" s="822"/>
      <c r="D43" s="217" t="s">
        <v>5</v>
      </c>
      <c r="E43" s="183">
        <f>'入力表（採択後、交付申請時）'!E67</f>
        <v>0</v>
      </c>
      <c r="F43" s="187">
        <f t="shared" si="0"/>
        <v>0</v>
      </c>
      <c r="G43" s="183">
        <f>'入力表（採択後、交付申請時）'!G67</f>
        <v>0</v>
      </c>
      <c r="H43" s="878">
        <f>'入力表（応募時）'!H59</f>
        <v>0</v>
      </c>
    </row>
    <row r="44" spans="2:8" ht="26.25" customHeight="1">
      <c r="B44" s="820"/>
      <c r="C44" s="822"/>
      <c r="D44" s="217" t="s">
        <v>6</v>
      </c>
      <c r="E44" s="183">
        <f>'入力表（採択後、交付申請時）'!E68</f>
        <v>0</v>
      </c>
      <c r="F44" s="187">
        <f t="shared" si="0"/>
        <v>0</v>
      </c>
      <c r="G44" s="183">
        <f>'入力表（採択後、交付申請時）'!G68</f>
        <v>0</v>
      </c>
      <c r="H44" s="878">
        <f>'入力表（応募時）'!H60</f>
        <v>0</v>
      </c>
    </row>
    <row r="45" spans="2:8" ht="26.25" customHeight="1">
      <c r="B45" s="820"/>
      <c r="C45" s="822"/>
      <c r="D45" s="191" t="s">
        <v>226</v>
      </c>
      <c r="E45" s="183">
        <f>'入力表（採択後、交付申請時）'!E69</f>
        <v>0</v>
      </c>
      <c r="F45" s="187">
        <f t="shared" si="0"/>
        <v>0</v>
      </c>
      <c r="G45" s="183">
        <f>'入力表（採択後、交付申請時）'!G69</f>
        <v>0</v>
      </c>
      <c r="H45" s="878">
        <f>'入力表（応募時）'!H61</f>
        <v>0</v>
      </c>
    </row>
    <row r="46" spans="2:8" ht="26.25" customHeight="1">
      <c r="B46" s="820"/>
      <c r="C46" s="822"/>
      <c r="D46" s="191" t="s">
        <v>55</v>
      </c>
      <c r="E46" s="183">
        <f>'入力表（採択後、交付申請時）'!E70</f>
        <v>0</v>
      </c>
      <c r="F46" s="187">
        <f t="shared" si="0"/>
        <v>0</v>
      </c>
      <c r="G46" s="183">
        <f>'入力表（採択後、交付申請時）'!G70</f>
        <v>0</v>
      </c>
      <c r="H46" s="878">
        <f>'入力表（応募時）'!H62</f>
        <v>0</v>
      </c>
    </row>
    <row r="47" spans="2:8" ht="27">
      <c r="B47" s="820"/>
      <c r="C47" s="822"/>
      <c r="D47" s="186" t="s">
        <v>222</v>
      </c>
      <c r="E47" s="183">
        <f>'入力表（採択後、交付申請時）'!E71</f>
        <v>0</v>
      </c>
      <c r="F47" s="187">
        <f t="shared" si="0"/>
        <v>0</v>
      </c>
      <c r="G47" s="183">
        <f>'入力表（採択後、交付申請時）'!G71</f>
        <v>0</v>
      </c>
      <c r="H47" s="878">
        <f>'入力表（応募時）'!H63</f>
        <v>0</v>
      </c>
    </row>
    <row r="48" spans="2:8" ht="26.25" customHeight="1">
      <c r="B48" s="821"/>
      <c r="C48" s="822"/>
      <c r="D48" s="217" t="s">
        <v>7</v>
      </c>
      <c r="E48" s="187">
        <f>SUM(E42:E47)</f>
        <v>0</v>
      </c>
      <c r="F48" s="187">
        <f>E48</f>
        <v>0</v>
      </c>
      <c r="G48" s="184">
        <f>SUM(G42:G47)</f>
        <v>0</v>
      </c>
      <c r="H48" s="879">
        <f>'入力表（応募時）'!H64</f>
        <v>0</v>
      </c>
    </row>
    <row r="49" spans="2:8" ht="26.25" customHeight="1">
      <c r="B49" s="826" t="s">
        <v>274</v>
      </c>
      <c r="C49" s="827"/>
      <c r="D49" s="186" t="s">
        <v>4</v>
      </c>
      <c r="E49" s="183">
        <f>'入力表（採択後、交付申請時）'!E73</f>
        <v>0</v>
      </c>
      <c r="F49" s="187">
        <f t="shared" si="0"/>
        <v>0</v>
      </c>
      <c r="G49" s="183">
        <f>'入力表（採択後、交付申請時）'!G73</f>
        <v>0</v>
      </c>
      <c r="H49" s="877">
        <f>'入力表（応募時）'!H65</f>
        <v>0</v>
      </c>
    </row>
    <row r="50" spans="2:8" ht="26.25" customHeight="1">
      <c r="B50" s="828"/>
      <c r="C50" s="829"/>
      <c r="D50" s="186" t="s">
        <v>5</v>
      </c>
      <c r="E50" s="183">
        <f>'入力表（採択後、交付申請時）'!E74</f>
        <v>0</v>
      </c>
      <c r="F50" s="187">
        <f t="shared" si="0"/>
        <v>0</v>
      </c>
      <c r="G50" s="183">
        <f>'入力表（採択後、交付申請時）'!G74</f>
        <v>0</v>
      </c>
      <c r="H50" s="878">
        <f>'入力表（応募時）'!H66</f>
        <v>0</v>
      </c>
    </row>
    <row r="51" spans="2:8" ht="26.25" customHeight="1">
      <c r="B51" s="828"/>
      <c r="C51" s="829"/>
      <c r="D51" s="186" t="s">
        <v>6</v>
      </c>
      <c r="E51" s="183">
        <f>'入力表（採択後、交付申請時）'!E75</f>
        <v>0</v>
      </c>
      <c r="F51" s="187">
        <f t="shared" si="0"/>
        <v>0</v>
      </c>
      <c r="G51" s="183">
        <f>'入力表（採択後、交付申請時）'!G75</f>
        <v>0</v>
      </c>
      <c r="H51" s="878">
        <f>'入力表（応募時）'!H67</f>
        <v>0</v>
      </c>
    </row>
    <row r="52" spans="2:8" ht="26.25" customHeight="1">
      <c r="B52" s="828"/>
      <c r="C52" s="829"/>
      <c r="D52" s="186" t="s">
        <v>3</v>
      </c>
      <c r="E52" s="183">
        <f>'入力表（採択後、交付申請時）'!E76</f>
        <v>0</v>
      </c>
      <c r="F52" s="187">
        <f t="shared" si="0"/>
        <v>0</v>
      </c>
      <c r="G52" s="183">
        <f>'入力表（採択後、交付申請時）'!G76</f>
        <v>0</v>
      </c>
      <c r="H52" s="878">
        <f>'入力表（応募時）'!H68</f>
        <v>0</v>
      </c>
    </row>
    <row r="53" spans="2:8" ht="27">
      <c r="B53" s="828"/>
      <c r="C53" s="829"/>
      <c r="D53" s="186" t="s">
        <v>222</v>
      </c>
      <c r="E53" s="183">
        <f>'入力表（採択後、交付申請時）'!E77</f>
        <v>0</v>
      </c>
      <c r="F53" s="187">
        <f t="shared" si="0"/>
        <v>0</v>
      </c>
      <c r="G53" s="183">
        <f>'入力表（採択後、交付申請時）'!G77</f>
        <v>0</v>
      </c>
      <c r="H53" s="878">
        <f>'入力表（応募時）'!H69</f>
        <v>0</v>
      </c>
    </row>
    <row r="54" spans="2:8" ht="26.25" customHeight="1">
      <c r="B54" s="830"/>
      <c r="C54" s="831"/>
      <c r="D54" s="182" t="s">
        <v>7</v>
      </c>
      <c r="E54" s="187">
        <f>SUM(E49:E53)</f>
        <v>0</v>
      </c>
      <c r="F54" s="187">
        <f>E54</f>
        <v>0</v>
      </c>
      <c r="G54" s="184">
        <f>SUM(G49:G53)</f>
        <v>0</v>
      </c>
      <c r="H54" s="879">
        <f>'入力表（応募時）'!H70</f>
        <v>0</v>
      </c>
    </row>
    <row r="55" spans="2:8" ht="26.25" customHeight="1">
      <c r="B55" s="818" t="s">
        <v>8</v>
      </c>
      <c r="C55" s="818"/>
      <c r="D55" s="818"/>
      <c r="E55" s="187">
        <f>E12+E20+E21+E54</f>
        <v>0</v>
      </c>
      <c r="F55" s="187">
        <f>E55</f>
        <v>0</v>
      </c>
      <c r="G55" s="184">
        <f t="shared" ref="G55" si="2">G12+G20+G21+G54</f>
        <v>0</v>
      </c>
      <c r="H55" s="189"/>
    </row>
    <row r="57" spans="2:8" ht="186.75" customHeight="1">
      <c r="B57" s="819" t="s">
        <v>297</v>
      </c>
      <c r="C57" s="819"/>
      <c r="D57" s="819"/>
      <c r="E57" s="819"/>
      <c r="F57" s="819"/>
      <c r="G57" s="819"/>
      <c r="H57" s="819"/>
    </row>
  </sheetData>
  <sheetProtection formatCells="0" formatColumns="0" formatRows="0" insertColumns="0" insertRows="0" deleteColumns="0" deleteRows="0" sort="0"/>
  <mergeCells count="24">
    <mergeCell ref="H4:H5"/>
    <mergeCell ref="B4:C5"/>
    <mergeCell ref="D4:D5"/>
    <mergeCell ref="E4:E5"/>
    <mergeCell ref="F4:F5"/>
    <mergeCell ref="G4:G5"/>
    <mergeCell ref="B6:C12"/>
    <mergeCell ref="H6:H12"/>
    <mergeCell ref="B13:C20"/>
    <mergeCell ref="H13:H20"/>
    <mergeCell ref="B21:B34"/>
    <mergeCell ref="C22:C27"/>
    <mergeCell ref="H22:H27"/>
    <mergeCell ref="C28:C34"/>
    <mergeCell ref="H28:H34"/>
    <mergeCell ref="B55:D55"/>
    <mergeCell ref="B57:H57"/>
    <mergeCell ref="B35:B48"/>
    <mergeCell ref="C35:C41"/>
    <mergeCell ref="H35:H41"/>
    <mergeCell ref="C42:C48"/>
    <mergeCell ref="H42:H48"/>
    <mergeCell ref="B49:C54"/>
    <mergeCell ref="H49:H54"/>
  </mergeCells>
  <phoneticPr fontId="2"/>
  <printOptions horizontalCentered="1"/>
  <pageMargins left="0.23622047244094491" right="0.23622047244094491" top="0.74803149606299213" bottom="0.74803149606299213" header="0.31496062992125984" footer="0.31496062992125984"/>
  <pageSetup paperSize="9" scale="92"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tint="0.79998168889431442"/>
    <pageSetUpPr fitToPage="1"/>
  </sheetPr>
  <dimension ref="A2:D29"/>
  <sheetViews>
    <sheetView showZeros="0" view="pageBreakPreview" topLeftCell="A10" zoomScaleNormal="100" zoomScaleSheetLayoutView="100" workbookViewId="0">
      <selection activeCell="R25" sqref="R25"/>
    </sheetView>
  </sheetViews>
  <sheetFormatPr defaultRowHeight="13.5"/>
  <cols>
    <col min="1" max="1" width="15" customWidth="1"/>
    <col min="2" max="2" width="36" customWidth="1"/>
  </cols>
  <sheetData>
    <row r="2" spans="1:4" ht="14.25">
      <c r="A2" s="881" t="s">
        <v>308</v>
      </c>
      <c r="B2" s="881"/>
      <c r="C2" s="881"/>
      <c r="D2" s="881"/>
    </row>
    <row r="3" spans="1:4" ht="14.25">
      <c r="A3" s="229"/>
      <c r="B3" s="230"/>
      <c r="C3" s="230"/>
      <c r="D3" s="230"/>
    </row>
    <row r="4" spans="1:4" ht="14.25">
      <c r="A4" s="881" t="s">
        <v>430</v>
      </c>
      <c r="B4" s="881"/>
      <c r="C4" s="881"/>
      <c r="D4" s="881"/>
    </row>
    <row r="5" spans="1:4" ht="14.25">
      <c r="A5" s="881" t="s">
        <v>309</v>
      </c>
      <c r="B5" s="881"/>
      <c r="C5" s="881"/>
      <c r="D5" s="881"/>
    </row>
    <row r="6" spans="1:4" ht="14.25">
      <c r="A6" s="229"/>
      <c r="B6" s="230"/>
      <c r="C6" s="230"/>
      <c r="D6" s="230"/>
    </row>
    <row r="7" spans="1:4" ht="119.25" customHeight="1">
      <c r="A7" s="906" t="s">
        <v>310</v>
      </c>
      <c r="B7" s="906"/>
      <c r="C7" s="906"/>
      <c r="D7" s="906"/>
    </row>
    <row r="8" spans="1:4" ht="14.25">
      <c r="A8" s="881" t="s">
        <v>232</v>
      </c>
      <c r="B8" s="881"/>
      <c r="C8" s="881"/>
      <c r="D8" s="881"/>
    </row>
    <row r="9" spans="1:4" ht="14.25">
      <c r="A9" s="229"/>
      <c r="B9" s="230"/>
      <c r="C9" s="230"/>
      <c r="D9" s="230"/>
    </row>
    <row r="10" spans="1:4" ht="14.25">
      <c r="A10" s="881" t="s">
        <v>327</v>
      </c>
      <c r="B10" s="881"/>
      <c r="C10" s="881"/>
      <c r="D10" s="881"/>
    </row>
    <row r="11" spans="1:4" ht="14.25">
      <c r="A11" s="894" t="s">
        <v>311</v>
      </c>
      <c r="B11" s="894"/>
      <c r="C11" s="894"/>
      <c r="D11" s="894"/>
    </row>
    <row r="12" spans="1:4" ht="21.75" thickBot="1">
      <c r="A12" s="895" t="s">
        <v>312</v>
      </c>
      <c r="B12" s="895"/>
      <c r="C12" s="895"/>
      <c r="D12" s="895"/>
    </row>
    <row r="13" spans="1:4" ht="22.5" customHeight="1" thickBot="1">
      <c r="A13" s="231" t="s">
        <v>313</v>
      </c>
      <c r="B13" s="896" t="str">
        <f>"〒"&amp;'入力表（採択後、交付申請時）'!C7&amp;"-"&amp;'入力表（採択後、交付申請時）'!E7</f>
        <v>〒0-0</v>
      </c>
      <c r="C13" s="883"/>
      <c r="D13" s="884"/>
    </row>
    <row r="14" spans="1:4" ht="22.5" customHeight="1" thickBot="1">
      <c r="A14" s="232" t="s">
        <v>314</v>
      </c>
      <c r="B14" s="885">
        <f>'入力表（採択後、交付申請時）'!C8</f>
        <v>0</v>
      </c>
      <c r="C14" s="886"/>
      <c r="D14" s="887"/>
    </row>
    <row r="15" spans="1:4" ht="22.5" customHeight="1">
      <c r="A15" s="237" t="s">
        <v>315</v>
      </c>
      <c r="B15" s="897" t="str">
        <f>'入力表（採択後、交付申請時）'!C9</f>
        <v/>
      </c>
      <c r="C15" s="898"/>
      <c r="D15" s="899"/>
    </row>
    <row r="16" spans="1:4" ht="22.5" customHeight="1" thickBot="1">
      <c r="A16" s="238" t="s">
        <v>316</v>
      </c>
      <c r="B16" s="900">
        <f>'入力表（採択後、交付申請時）'!C10</f>
        <v>0</v>
      </c>
      <c r="C16" s="901"/>
      <c r="D16" s="902"/>
    </row>
    <row r="17" spans="1:4" ht="22.5" customHeight="1">
      <c r="A17" s="237" t="s">
        <v>315</v>
      </c>
      <c r="B17" s="897" t="str">
        <f>'入力表（採択後、交付申請時）'!C11&amp;"  "&amp;'入力表（採択後、交付申請時）'!C13</f>
        <v xml:space="preserve">  </v>
      </c>
      <c r="C17" s="898"/>
      <c r="D17" s="899"/>
    </row>
    <row r="18" spans="1:4" ht="22.5" customHeight="1" thickBot="1">
      <c r="A18" s="238" t="s">
        <v>317</v>
      </c>
      <c r="B18" s="900" t="str">
        <f>'入力表（採択後、交付申請時）'!C12&amp;"  "&amp;'入力表（採択後、交付申請時）'!C14</f>
        <v>0  0</v>
      </c>
      <c r="C18" s="901"/>
      <c r="D18" s="902"/>
    </row>
    <row r="19" spans="1:4" ht="14.25">
      <c r="A19" s="903" t="s">
        <v>318</v>
      </c>
      <c r="B19" s="903"/>
      <c r="C19" s="903"/>
      <c r="D19" s="903"/>
    </row>
    <row r="20" spans="1:4" ht="22.5" customHeight="1" thickBot="1">
      <c r="A20" s="904" t="s">
        <v>319</v>
      </c>
      <c r="B20" s="905"/>
      <c r="C20" s="230"/>
      <c r="D20" s="230"/>
    </row>
    <row r="21" spans="1:4" ht="22.5" customHeight="1" thickBot="1">
      <c r="A21" s="234" t="s">
        <v>320</v>
      </c>
      <c r="B21" s="882">
        <f>'入力表（採択後、交付申請時）'!C19</f>
        <v>0</v>
      </c>
      <c r="C21" s="883"/>
      <c r="D21" s="884"/>
    </row>
    <row r="22" spans="1:4" ht="22.5" customHeight="1" thickBot="1">
      <c r="A22" s="233" t="s">
        <v>321</v>
      </c>
      <c r="B22" s="882">
        <f>'入力表（採択後、交付申請時）'!C20</f>
        <v>0</v>
      </c>
      <c r="C22" s="883"/>
      <c r="D22" s="884"/>
    </row>
    <row r="23" spans="1:4" ht="22.5" customHeight="1" thickBot="1">
      <c r="A23" s="232" t="s">
        <v>322</v>
      </c>
      <c r="B23" s="882">
        <f>'入力表（採択後、交付申請時）'!C21</f>
        <v>0</v>
      </c>
      <c r="C23" s="883"/>
      <c r="D23" s="884"/>
    </row>
    <row r="24" spans="1:4" ht="22.5" customHeight="1" thickBot="1">
      <c r="A24" s="232" t="s">
        <v>323</v>
      </c>
      <c r="B24" s="882">
        <f>'入力表（採択後、交付申請時）'!C22</f>
        <v>0</v>
      </c>
      <c r="C24" s="883"/>
      <c r="D24" s="884"/>
    </row>
    <row r="25" spans="1:4" ht="22.5" customHeight="1">
      <c r="A25" s="235" t="s">
        <v>315</v>
      </c>
      <c r="B25" s="885">
        <f>'入力表（採択後、交付申請時）'!C23</f>
        <v>0</v>
      </c>
      <c r="C25" s="886"/>
      <c r="D25" s="887"/>
    </row>
    <row r="26" spans="1:4" ht="22.5" customHeight="1" thickBot="1">
      <c r="A26" s="239" t="s">
        <v>324</v>
      </c>
      <c r="B26" s="888">
        <f>'入力表（採択後、交付申請時）'!C24</f>
        <v>0</v>
      </c>
      <c r="C26" s="889"/>
      <c r="D26" s="890"/>
    </row>
    <row r="27" spans="1:4" ht="75.75" customHeight="1" thickBot="1">
      <c r="A27" s="236"/>
      <c r="B27" s="891" t="s">
        <v>325</v>
      </c>
      <c r="C27" s="892"/>
      <c r="D27" s="893"/>
    </row>
    <row r="28" spans="1:4" ht="22.5" customHeight="1">
      <c r="A28" s="881" t="s">
        <v>326</v>
      </c>
      <c r="B28" s="881"/>
      <c r="C28" s="881"/>
      <c r="D28" s="881"/>
    </row>
    <row r="29" spans="1:4" ht="14.25">
      <c r="A29" s="229"/>
    </row>
  </sheetData>
  <sheetProtection formatCells="0" formatColumns="0" formatRows="0" insertColumns="0" insertRows="0" deleteColumns="0" deleteRows="0" sort="0"/>
  <mergeCells count="24">
    <mergeCell ref="A10:D10"/>
    <mergeCell ref="A2:D2"/>
    <mergeCell ref="A4:D4"/>
    <mergeCell ref="A5:D5"/>
    <mergeCell ref="A7:D7"/>
    <mergeCell ref="A8:D8"/>
    <mergeCell ref="B22:D22"/>
    <mergeCell ref="A11:D11"/>
    <mergeCell ref="A12:D12"/>
    <mergeCell ref="B13:D13"/>
    <mergeCell ref="B14:D14"/>
    <mergeCell ref="B15:D15"/>
    <mergeCell ref="B16:D16"/>
    <mergeCell ref="B17:D17"/>
    <mergeCell ref="B18:D18"/>
    <mergeCell ref="A19:D19"/>
    <mergeCell ref="A20:B20"/>
    <mergeCell ref="B21:D21"/>
    <mergeCell ref="A28:D28"/>
    <mergeCell ref="B23:D23"/>
    <mergeCell ref="B24:D24"/>
    <mergeCell ref="B25:D25"/>
    <mergeCell ref="B26:D26"/>
    <mergeCell ref="B27:D27"/>
  </mergeCells>
  <phoneticPr fontId="2"/>
  <printOptions horizontalCentered="1"/>
  <pageMargins left="0.23622047244094491" right="0.23622047244094491" top="0.74803149606299213" bottom="0.74803149606299213" header="0.31496062992125984" footer="0.31496062992125984"/>
  <pageSetup paperSize="9" fitToHeight="0"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2:BF49"/>
  <sheetViews>
    <sheetView view="pageBreakPreview" zoomScale="60" zoomScaleNormal="100" workbookViewId="0">
      <selection activeCell="BF59" sqref="BF59"/>
    </sheetView>
  </sheetViews>
  <sheetFormatPr defaultRowHeight="13.5"/>
  <cols>
    <col min="1" max="39" width="1.625" style="4" customWidth="1"/>
    <col min="40" max="54" width="1.875" style="4" customWidth="1"/>
    <col min="55" max="55" width="2.25" style="4" customWidth="1"/>
    <col min="56" max="56" width="1.875" style="4" customWidth="1"/>
    <col min="57" max="57" width="4.5" style="4" customWidth="1"/>
    <col min="58" max="58" width="1.875" style="4" customWidth="1"/>
  </cols>
  <sheetData>
    <row r="2" spans="3:58">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row>
    <row r="3" spans="3:58">
      <c r="C3" s="25" t="s">
        <v>338</v>
      </c>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916"/>
      <c r="AX3" s="916"/>
      <c r="AY3" s="916"/>
      <c r="AZ3" s="916"/>
      <c r="BA3" s="916"/>
      <c r="BB3" s="916"/>
      <c r="BC3" s="916"/>
      <c r="BD3" s="916"/>
      <c r="BE3" s="916"/>
    </row>
    <row r="4" spans="3:58">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917">
        <f>'入力表（変更申請時）'!C5</f>
        <v>0</v>
      </c>
      <c r="AX4" s="916"/>
      <c r="AY4" s="916"/>
      <c r="AZ4" s="916"/>
      <c r="BA4" s="916"/>
      <c r="BB4" s="916"/>
      <c r="BC4" s="916"/>
      <c r="BD4" s="916"/>
      <c r="BE4" s="916"/>
    </row>
    <row r="5" spans="3:58">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row>
    <row r="6" spans="3:58">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row>
    <row r="7" spans="3:58">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row>
    <row r="8" spans="3:58">
      <c r="C8" s="25"/>
      <c r="D8" s="910" t="s">
        <v>216</v>
      </c>
      <c r="E8" s="910"/>
      <c r="F8" s="910"/>
      <c r="G8" s="910"/>
      <c r="H8" s="910"/>
      <c r="I8" s="910"/>
      <c r="J8" s="910"/>
      <c r="K8" s="910"/>
      <c r="L8" s="910"/>
      <c r="M8" s="910"/>
      <c r="N8" s="910"/>
      <c r="O8" s="910"/>
      <c r="P8" s="910"/>
      <c r="Q8" s="910"/>
      <c r="R8" s="910"/>
      <c r="S8" s="910"/>
      <c r="T8" s="910"/>
      <c r="U8" s="910"/>
      <c r="V8" s="910"/>
      <c r="W8" s="910"/>
      <c r="X8" s="910"/>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row>
    <row r="9" spans="3:58">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row>
    <row r="10" spans="3:58">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914" t="s">
        <v>23</v>
      </c>
      <c r="AE10" s="914"/>
      <c r="AF10" s="914"/>
      <c r="AG10" s="914"/>
      <c r="AH10" s="914"/>
      <c r="AI10" s="914"/>
      <c r="AJ10" s="914"/>
      <c r="AK10" s="25"/>
      <c r="AL10" s="26" t="s">
        <v>24</v>
      </c>
      <c r="AM10" s="910" t="str">
        <f>'入力表（変更申請時）'!C7&amp;"-"&amp;'入力表（変更申請時）'!E7</f>
        <v>0-0</v>
      </c>
      <c r="AN10" s="910"/>
      <c r="AO10" s="910"/>
      <c r="AP10" s="910"/>
      <c r="AQ10" s="910"/>
      <c r="AR10" s="910"/>
      <c r="AS10" s="910"/>
      <c r="AT10" s="910"/>
      <c r="AU10" s="910"/>
      <c r="AV10" s="910"/>
      <c r="AW10" s="910"/>
      <c r="AX10" s="25"/>
      <c r="AY10" s="25"/>
      <c r="AZ10" s="25"/>
      <c r="BA10" s="25"/>
      <c r="BB10" s="25"/>
      <c r="BC10" s="25"/>
      <c r="BD10" s="25"/>
      <c r="BE10" s="25"/>
      <c r="BF10" s="25"/>
    </row>
    <row r="11" spans="3:58" ht="38.25" customHeight="1">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393"/>
      <c r="AE11" s="393"/>
      <c r="AF11" s="393"/>
      <c r="AG11" s="393"/>
      <c r="AH11" s="393"/>
      <c r="AI11" s="393"/>
      <c r="AJ11" s="393"/>
      <c r="AK11" s="25"/>
      <c r="AL11" s="907">
        <f>'入力表（変更申請時）'!C8</f>
        <v>0</v>
      </c>
      <c r="AM11" s="907"/>
      <c r="AN11" s="907"/>
      <c r="AO11" s="907"/>
      <c r="AP11" s="907"/>
      <c r="AQ11" s="907"/>
      <c r="AR11" s="907"/>
      <c r="AS11" s="907"/>
      <c r="AT11" s="907"/>
      <c r="AU11" s="907"/>
      <c r="AV11" s="907"/>
      <c r="AW11" s="907"/>
      <c r="AX11" s="907"/>
      <c r="AY11" s="907"/>
      <c r="AZ11" s="907"/>
      <c r="BA11" s="907"/>
      <c r="BB11" s="907"/>
      <c r="BC11" s="907"/>
      <c r="BD11" s="907"/>
      <c r="BE11" s="240"/>
      <c r="BF11" s="25"/>
    </row>
    <row r="12" spans="3:58">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914" t="s">
        <v>339</v>
      </c>
      <c r="AE12" s="914"/>
      <c r="AF12" s="914"/>
      <c r="AG12" s="914"/>
      <c r="AH12" s="914"/>
      <c r="AI12" s="914"/>
      <c r="AJ12" s="914"/>
      <c r="AK12" s="241"/>
      <c r="AL12" s="907">
        <f>'入力表（変更申請時）'!C9</f>
        <v>0</v>
      </c>
      <c r="AM12" s="907"/>
      <c r="AN12" s="907"/>
      <c r="AO12" s="907"/>
      <c r="AP12" s="907"/>
      <c r="AQ12" s="907"/>
      <c r="AR12" s="907"/>
      <c r="AS12" s="907"/>
      <c r="AT12" s="907"/>
      <c r="AU12" s="907"/>
      <c r="AV12" s="907"/>
      <c r="AW12" s="907"/>
      <c r="AX12" s="907"/>
      <c r="AY12" s="907"/>
      <c r="AZ12" s="907"/>
      <c r="BA12" s="907"/>
      <c r="BB12" s="907"/>
      <c r="BC12" s="907"/>
      <c r="BD12" s="907"/>
      <c r="BE12" s="240"/>
      <c r="BF12" s="25"/>
    </row>
    <row r="13" spans="3:58">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914" t="s">
        <v>340</v>
      </c>
      <c r="AE13" s="914"/>
      <c r="AF13" s="914"/>
      <c r="AG13" s="914"/>
      <c r="AH13" s="914"/>
      <c r="AI13" s="914"/>
      <c r="AJ13" s="914"/>
      <c r="AK13" s="25"/>
      <c r="AL13" s="907" t="str">
        <f>'入力表（変更申請時）'!C10&amp;"　"&amp;'入力表（変更申請時）'!C11</f>
        <v>0　0</v>
      </c>
      <c r="AM13" s="907"/>
      <c r="AN13" s="907"/>
      <c r="AO13" s="907"/>
      <c r="AP13" s="907"/>
      <c r="AQ13" s="907"/>
      <c r="AR13" s="907"/>
      <c r="AS13" s="907"/>
      <c r="AT13" s="907"/>
      <c r="AU13" s="907"/>
      <c r="AV13" s="907"/>
      <c r="AW13" s="907"/>
      <c r="AX13" s="907"/>
      <c r="AY13" s="907"/>
      <c r="AZ13" s="907"/>
      <c r="BA13" s="907"/>
      <c r="BB13" s="907"/>
      <c r="BC13" s="907"/>
      <c r="BD13" s="907"/>
      <c r="BE13" s="25"/>
      <c r="BF13" s="25"/>
    </row>
    <row r="14" spans="3:58">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914" t="s">
        <v>341</v>
      </c>
      <c r="AE14" s="914"/>
      <c r="AF14" s="914"/>
      <c r="AG14" s="914"/>
      <c r="AH14" s="914"/>
      <c r="AI14" s="914"/>
      <c r="AJ14" s="914"/>
      <c r="AK14" s="241"/>
      <c r="AL14" s="907">
        <f>'入力表（変更申請時）'!C12</f>
        <v>0</v>
      </c>
      <c r="AM14" s="907"/>
      <c r="AN14" s="907"/>
      <c r="AO14" s="907"/>
      <c r="AP14" s="907"/>
      <c r="AQ14" s="907"/>
      <c r="AR14" s="907"/>
      <c r="AS14" s="907"/>
      <c r="AT14" s="907"/>
      <c r="AU14" s="907"/>
      <c r="AV14" s="907"/>
      <c r="AW14" s="907"/>
      <c r="AX14" s="907"/>
      <c r="AY14" s="907"/>
      <c r="AZ14" s="907"/>
      <c r="BA14" s="907"/>
      <c r="BB14" s="907"/>
      <c r="BC14" s="907"/>
      <c r="BD14" s="907"/>
      <c r="BE14" s="240"/>
      <c r="BF14" s="25"/>
    </row>
    <row r="15" spans="3:58" ht="13.5" customHeight="1">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914" t="s">
        <v>72</v>
      </c>
      <c r="AE15" s="914"/>
      <c r="AF15" s="914"/>
      <c r="AG15" s="914"/>
      <c r="AH15" s="914"/>
      <c r="AI15" s="914"/>
      <c r="AJ15" s="914"/>
      <c r="AK15" s="25"/>
      <c r="AL15" s="907">
        <f>'入力表（変更申請時）'!C13</f>
        <v>0</v>
      </c>
      <c r="AM15" s="907"/>
      <c r="AN15" s="907"/>
      <c r="AO15" s="907"/>
      <c r="AP15" s="907"/>
      <c r="AQ15" s="907"/>
      <c r="AR15" s="907"/>
      <c r="AS15" s="907"/>
      <c r="AT15" s="907"/>
      <c r="AU15" s="907"/>
      <c r="AV15" s="907"/>
      <c r="AW15" s="907"/>
      <c r="AX15" s="907"/>
      <c r="AY15" s="907"/>
      <c r="AZ15" s="907"/>
      <c r="BA15" s="907"/>
      <c r="BB15" s="907"/>
      <c r="BC15" s="907"/>
      <c r="BD15" s="907"/>
      <c r="BE15" s="25"/>
      <c r="BF15" s="25"/>
    </row>
    <row r="16" spans="3:58">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E16" s="242"/>
      <c r="BF16" s="25"/>
    </row>
    <row r="17" spans="1:58">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179"/>
      <c r="AM17" s="179"/>
      <c r="AN17" s="179"/>
      <c r="AO17" s="179"/>
      <c r="AP17" s="179"/>
      <c r="AQ17" s="179"/>
      <c r="AR17" s="179"/>
      <c r="AS17" s="179"/>
      <c r="AT17" s="179"/>
      <c r="AU17" s="179"/>
      <c r="AV17" s="179"/>
      <c r="AW17" s="179"/>
      <c r="AX17" s="179"/>
      <c r="AY17" s="179"/>
      <c r="AZ17" s="179"/>
      <c r="BA17" s="179"/>
      <c r="BB17" s="179"/>
      <c r="BC17" s="179"/>
      <c r="BD17" s="242"/>
      <c r="BE17" s="242"/>
      <c r="BF17" s="25"/>
    </row>
    <row r="18" spans="1:58">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row>
    <row r="19" spans="1:58">
      <c r="A19" s="8"/>
      <c r="B19" s="8"/>
      <c r="C19" s="243"/>
      <c r="D19" s="243"/>
      <c r="E19" s="243"/>
      <c r="F19" s="244"/>
      <c r="G19" s="244"/>
      <c r="H19" s="244"/>
      <c r="I19" s="244"/>
      <c r="J19" s="244"/>
      <c r="K19" s="244"/>
      <c r="L19" s="244"/>
      <c r="M19" s="244"/>
      <c r="N19" s="244"/>
      <c r="O19" s="244"/>
      <c r="P19" s="915" t="s">
        <v>351</v>
      </c>
      <c r="Q19" s="915"/>
      <c r="R19" s="915"/>
      <c r="S19" s="915"/>
      <c r="T19" s="915"/>
      <c r="U19" s="915"/>
      <c r="V19" s="915"/>
      <c r="W19" s="915"/>
      <c r="X19" s="915"/>
      <c r="Y19" s="915"/>
      <c r="Z19" s="915"/>
      <c r="AA19" s="915"/>
      <c r="AB19" s="915"/>
      <c r="AC19" s="915"/>
      <c r="AD19" s="915"/>
      <c r="AE19" s="915"/>
      <c r="AF19" s="915"/>
      <c r="AG19" s="915"/>
      <c r="AH19" s="915"/>
      <c r="AI19" s="915"/>
      <c r="AJ19" s="915"/>
      <c r="AK19" s="915"/>
      <c r="AL19" s="915"/>
      <c r="AM19" s="915"/>
      <c r="AN19" s="915"/>
      <c r="AO19" s="915"/>
      <c r="AP19" s="915"/>
      <c r="AQ19" s="915"/>
      <c r="AR19" s="915"/>
      <c r="AS19" s="915"/>
      <c r="AT19" s="915"/>
      <c r="AU19" s="244"/>
      <c r="AV19" s="244"/>
      <c r="AW19" s="244"/>
      <c r="AX19" s="244"/>
      <c r="AY19" s="244"/>
      <c r="AZ19" s="244"/>
      <c r="BA19" s="243"/>
      <c r="BB19" s="243"/>
      <c r="BC19" s="243"/>
      <c r="BD19" s="243"/>
      <c r="BE19" s="243"/>
      <c r="BF19" s="243"/>
    </row>
    <row r="20" spans="1:58">
      <c r="A20" s="9"/>
      <c r="B20" s="9"/>
      <c r="C20" s="245"/>
      <c r="D20" s="245"/>
      <c r="E20" s="245"/>
      <c r="F20" s="245"/>
      <c r="G20" s="245"/>
      <c r="H20" s="245"/>
      <c r="I20" s="245"/>
      <c r="J20" s="245"/>
      <c r="K20" s="245"/>
      <c r="L20" s="245"/>
      <c r="M20" s="245"/>
      <c r="N20" s="245"/>
      <c r="O20" s="245"/>
      <c r="P20" s="915"/>
      <c r="Q20" s="915"/>
      <c r="R20" s="915"/>
      <c r="S20" s="915"/>
      <c r="T20" s="915"/>
      <c r="U20" s="915"/>
      <c r="V20" s="915"/>
      <c r="W20" s="915"/>
      <c r="X20" s="915"/>
      <c r="Y20" s="915"/>
      <c r="Z20" s="915"/>
      <c r="AA20" s="915"/>
      <c r="AB20" s="915"/>
      <c r="AC20" s="915"/>
      <c r="AD20" s="915"/>
      <c r="AE20" s="915"/>
      <c r="AF20" s="915"/>
      <c r="AG20" s="915"/>
      <c r="AH20" s="915"/>
      <c r="AI20" s="915"/>
      <c r="AJ20" s="915"/>
      <c r="AK20" s="915"/>
      <c r="AL20" s="915"/>
      <c r="AM20" s="915"/>
      <c r="AN20" s="915"/>
      <c r="AO20" s="915"/>
      <c r="AP20" s="915"/>
      <c r="AQ20" s="915"/>
      <c r="AR20" s="915"/>
      <c r="AS20" s="915"/>
      <c r="AT20" s="915"/>
      <c r="AU20" s="245"/>
      <c r="AV20" s="245"/>
      <c r="AW20" s="245"/>
      <c r="AX20" s="245"/>
      <c r="AY20" s="245"/>
      <c r="AZ20" s="245"/>
      <c r="BA20" s="245"/>
      <c r="BB20" s="245"/>
      <c r="BC20" s="245"/>
      <c r="BD20" s="245"/>
      <c r="BE20" s="245"/>
      <c r="BF20" s="245"/>
    </row>
    <row r="21" spans="1:58">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row>
    <row r="22" spans="1:58">
      <c r="C22" s="907" t="s">
        <v>438</v>
      </c>
      <c r="D22" s="907"/>
      <c r="E22" s="907"/>
      <c r="F22" s="907"/>
      <c r="G22" s="907"/>
      <c r="H22" s="907"/>
      <c r="I22" s="907"/>
      <c r="J22" s="907"/>
      <c r="K22" s="907"/>
      <c r="L22" s="907"/>
      <c r="M22" s="907"/>
      <c r="N22" s="907"/>
      <c r="O22" s="907"/>
      <c r="P22" s="907"/>
      <c r="Q22" s="907"/>
      <c r="R22" s="907"/>
      <c r="S22" s="907"/>
      <c r="T22" s="907"/>
      <c r="U22" s="907"/>
      <c r="V22" s="907"/>
      <c r="W22" s="907"/>
      <c r="X22" s="907"/>
      <c r="Y22" s="907"/>
      <c r="Z22" s="907"/>
      <c r="AA22" s="907"/>
      <c r="AB22" s="907"/>
      <c r="AC22" s="907"/>
      <c r="AD22" s="907"/>
      <c r="AE22" s="907"/>
      <c r="AF22" s="907"/>
      <c r="AG22" s="907"/>
      <c r="AH22" s="907"/>
      <c r="AI22" s="907"/>
      <c r="AJ22" s="907"/>
      <c r="AK22" s="907"/>
      <c r="AL22" s="907"/>
      <c r="AM22" s="907"/>
      <c r="AN22" s="907"/>
      <c r="AO22" s="907"/>
      <c r="AP22" s="907"/>
      <c r="AQ22" s="907"/>
      <c r="AR22" s="907"/>
      <c r="AS22" s="907"/>
      <c r="AT22" s="907"/>
      <c r="AU22" s="907"/>
      <c r="AV22" s="907"/>
      <c r="AW22" s="907"/>
      <c r="AX22" s="907"/>
      <c r="AY22" s="907"/>
      <c r="AZ22" s="907"/>
      <c r="BA22" s="907"/>
      <c r="BB22" s="907"/>
      <c r="BC22" s="907"/>
      <c r="BD22" s="907"/>
      <c r="BE22" s="907"/>
      <c r="BF22" s="25"/>
    </row>
    <row r="23" spans="1:58">
      <c r="C23" s="907"/>
      <c r="D23" s="907"/>
      <c r="E23" s="907"/>
      <c r="F23" s="907"/>
      <c r="G23" s="907"/>
      <c r="H23" s="907"/>
      <c r="I23" s="907"/>
      <c r="J23" s="907"/>
      <c r="K23" s="907"/>
      <c r="L23" s="907"/>
      <c r="M23" s="907"/>
      <c r="N23" s="907"/>
      <c r="O23" s="907"/>
      <c r="P23" s="907"/>
      <c r="Q23" s="907"/>
      <c r="R23" s="907"/>
      <c r="S23" s="907"/>
      <c r="T23" s="907"/>
      <c r="U23" s="907"/>
      <c r="V23" s="907"/>
      <c r="W23" s="907"/>
      <c r="X23" s="907"/>
      <c r="Y23" s="907"/>
      <c r="Z23" s="907"/>
      <c r="AA23" s="907"/>
      <c r="AB23" s="907"/>
      <c r="AC23" s="907"/>
      <c r="AD23" s="907"/>
      <c r="AE23" s="907"/>
      <c r="AF23" s="907"/>
      <c r="AG23" s="907"/>
      <c r="AH23" s="907"/>
      <c r="AI23" s="907"/>
      <c r="AJ23" s="907"/>
      <c r="AK23" s="907"/>
      <c r="AL23" s="907"/>
      <c r="AM23" s="907"/>
      <c r="AN23" s="907"/>
      <c r="AO23" s="907"/>
      <c r="AP23" s="907"/>
      <c r="AQ23" s="907"/>
      <c r="AR23" s="907"/>
      <c r="AS23" s="907"/>
      <c r="AT23" s="907"/>
      <c r="AU23" s="907"/>
      <c r="AV23" s="907"/>
      <c r="AW23" s="907"/>
      <c r="AX23" s="907"/>
      <c r="AY23" s="907"/>
      <c r="AZ23" s="907"/>
      <c r="BA23" s="907"/>
      <c r="BB23" s="907"/>
      <c r="BC23" s="907"/>
      <c r="BD23" s="907"/>
      <c r="BE23" s="907"/>
      <c r="BF23" s="25"/>
    </row>
    <row r="24" spans="1:58">
      <c r="C24" s="907"/>
      <c r="D24" s="907"/>
      <c r="E24" s="907"/>
      <c r="F24" s="907"/>
      <c r="G24" s="907"/>
      <c r="H24" s="907"/>
      <c r="I24" s="907"/>
      <c r="J24" s="907"/>
      <c r="K24" s="907"/>
      <c r="L24" s="907"/>
      <c r="M24" s="907"/>
      <c r="N24" s="907"/>
      <c r="O24" s="907"/>
      <c r="P24" s="907"/>
      <c r="Q24" s="907"/>
      <c r="R24" s="907"/>
      <c r="S24" s="907"/>
      <c r="T24" s="907"/>
      <c r="U24" s="907"/>
      <c r="V24" s="907"/>
      <c r="W24" s="907"/>
      <c r="X24" s="907"/>
      <c r="Y24" s="907"/>
      <c r="Z24" s="907"/>
      <c r="AA24" s="907"/>
      <c r="AB24" s="907"/>
      <c r="AC24" s="907"/>
      <c r="AD24" s="907"/>
      <c r="AE24" s="907"/>
      <c r="AF24" s="907"/>
      <c r="AG24" s="907"/>
      <c r="AH24" s="907"/>
      <c r="AI24" s="907"/>
      <c r="AJ24" s="907"/>
      <c r="AK24" s="907"/>
      <c r="AL24" s="907"/>
      <c r="AM24" s="907"/>
      <c r="AN24" s="907"/>
      <c r="AO24" s="907"/>
      <c r="AP24" s="907"/>
      <c r="AQ24" s="907"/>
      <c r="AR24" s="907"/>
      <c r="AS24" s="907"/>
      <c r="AT24" s="907"/>
      <c r="AU24" s="907"/>
      <c r="AV24" s="907"/>
      <c r="AW24" s="907"/>
      <c r="AX24" s="907"/>
      <c r="AY24" s="907"/>
      <c r="AZ24" s="907"/>
      <c r="BA24" s="907"/>
      <c r="BB24" s="907"/>
      <c r="BC24" s="907"/>
      <c r="BD24" s="907"/>
      <c r="BE24" s="907"/>
      <c r="BF24" s="25"/>
    </row>
    <row r="25" spans="1:58">
      <c r="C25" s="907"/>
      <c r="D25" s="907"/>
      <c r="E25" s="907"/>
      <c r="F25" s="907"/>
      <c r="G25" s="907"/>
      <c r="H25" s="907"/>
      <c r="I25" s="907"/>
      <c r="J25" s="907"/>
      <c r="K25" s="907"/>
      <c r="L25" s="907"/>
      <c r="M25" s="907"/>
      <c r="N25" s="907"/>
      <c r="O25" s="907"/>
      <c r="P25" s="907"/>
      <c r="Q25" s="907"/>
      <c r="R25" s="907"/>
      <c r="S25" s="907"/>
      <c r="T25" s="907"/>
      <c r="U25" s="907"/>
      <c r="V25" s="907"/>
      <c r="W25" s="907"/>
      <c r="X25" s="907"/>
      <c r="Y25" s="907"/>
      <c r="Z25" s="907"/>
      <c r="AA25" s="907"/>
      <c r="AB25" s="907"/>
      <c r="AC25" s="907"/>
      <c r="AD25" s="907"/>
      <c r="AE25" s="907"/>
      <c r="AF25" s="907"/>
      <c r="AG25" s="907"/>
      <c r="AH25" s="907"/>
      <c r="AI25" s="907"/>
      <c r="AJ25" s="907"/>
      <c r="AK25" s="907"/>
      <c r="AL25" s="907"/>
      <c r="AM25" s="907"/>
      <c r="AN25" s="907"/>
      <c r="AO25" s="907"/>
      <c r="AP25" s="907"/>
      <c r="AQ25" s="907"/>
      <c r="AR25" s="907"/>
      <c r="AS25" s="907"/>
      <c r="AT25" s="907"/>
      <c r="AU25" s="907"/>
      <c r="AV25" s="907"/>
      <c r="AW25" s="907"/>
      <c r="AX25" s="907"/>
      <c r="AY25" s="907"/>
      <c r="AZ25" s="907"/>
      <c r="BA25" s="907"/>
      <c r="BB25" s="907"/>
      <c r="BC25" s="907"/>
      <c r="BD25" s="907"/>
      <c r="BE25" s="907"/>
      <c r="BF25" s="25"/>
    </row>
    <row r="26" spans="1:58">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row>
    <row r="27" spans="1:58">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row>
    <row r="28" spans="1:58">
      <c r="C28" s="908" t="s">
        <v>22</v>
      </c>
      <c r="D28" s="908"/>
      <c r="E28" s="908"/>
      <c r="F28" s="908"/>
      <c r="G28" s="908"/>
      <c r="H28" s="908"/>
      <c r="I28" s="908"/>
      <c r="J28" s="908"/>
      <c r="K28" s="908"/>
      <c r="L28" s="908"/>
      <c r="M28" s="908"/>
      <c r="N28" s="908"/>
      <c r="O28" s="908"/>
      <c r="P28" s="908"/>
      <c r="Q28" s="908"/>
      <c r="R28" s="908"/>
      <c r="S28" s="908"/>
      <c r="T28" s="908"/>
      <c r="U28" s="908"/>
      <c r="V28" s="908"/>
      <c r="W28" s="908"/>
      <c r="X28" s="908"/>
      <c r="Y28" s="908"/>
      <c r="Z28" s="908"/>
      <c r="AA28" s="908"/>
      <c r="AB28" s="908"/>
      <c r="AC28" s="908"/>
      <c r="AD28" s="908"/>
      <c r="AE28" s="908"/>
      <c r="AF28" s="908"/>
      <c r="AG28" s="908"/>
      <c r="AH28" s="908"/>
      <c r="AI28" s="908"/>
      <c r="AJ28" s="908"/>
      <c r="AK28" s="908"/>
      <c r="AL28" s="908"/>
      <c r="AM28" s="908"/>
      <c r="AN28" s="908"/>
      <c r="AO28" s="908"/>
      <c r="AP28" s="908"/>
      <c r="AQ28" s="908"/>
      <c r="AR28" s="908"/>
      <c r="AS28" s="908"/>
      <c r="AT28" s="908"/>
      <c r="AU28" s="908"/>
      <c r="AV28" s="908"/>
      <c r="AW28" s="908"/>
      <c r="AX28" s="908"/>
      <c r="AY28" s="908"/>
      <c r="AZ28" s="908"/>
      <c r="BA28" s="908"/>
      <c r="BB28" s="908"/>
      <c r="BC28" s="908"/>
      <c r="BD28" s="908"/>
      <c r="BE28" s="908"/>
      <c r="BF28" s="25"/>
    </row>
    <row r="29" spans="1:58">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row>
    <row r="30" spans="1:58">
      <c r="C30" s="908">
        <v>1</v>
      </c>
      <c r="D30" s="908"/>
      <c r="E30" s="25" t="s">
        <v>342</v>
      </c>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row>
    <row r="31" spans="1:58" ht="46.5" customHeight="1">
      <c r="C31" s="25"/>
      <c r="D31" s="25"/>
      <c r="E31" s="907">
        <f>'入力表（変更申請時）'!C15</f>
        <v>0</v>
      </c>
      <c r="F31" s="907"/>
      <c r="G31" s="907"/>
      <c r="H31" s="907"/>
      <c r="I31" s="907"/>
      <c r="J31" s="907"/>
      <c r="K31" s="907"/>
      <c r="L31" s="907"/>
      <c r="M31" s="907"/>
      <c r="N31" s="907"/>
      <c r="O31" s="907"/>
      <c r="P31" s="907"/>
      <c r="Q31" s="907"/>
      <c r="R31" s="907"/>
      <c r="S31" s="907"/>
      <c r="T31" s="907"/>
      <c r="U31" s="907"/>
      <c r="V31" s="907"/>
      <c r="W31" s="907"/>
      <c r="X31" s="907"/>
      <c r="Y31" s="907"/>
      <c r="Z31" s="907"/>
      <c r="AA31" s="907"/>
      <c r="AB31" s="907"/>
      <c r="AC31" s="907"/>
      <c r="AD31" s="907"/>
      <c r="AE31" s="907"/>
      <c r="AF31" s="907"/>
      <c r="AG31" s="907"/>
      <c r="AH31" s="907"/>
      <c r="AI31" s="907"/>
      <c r="AJ31" s="907"/>
      <c r="AK31" s="907"/>
      <c r="AL31" s="907"/>
      <c r="AM31" s="907"/>
      <c r="AN31" s="907"/>
      <c r="AO31" s="907"/>
      <c r="AP31" s="907"/>
      <c r="AQ31" s="907"/>
      <c r="AR31" s="907"/>
      <c r="AS31" s="907"/>
      <c r="AT31" s="907"/>
      <c r="AU31" s="907"/>
      <c r="AV31" s="907"/>
      <c r="AW31" s="907"/>
      <c r="AX31" s="907"/>
      <c r="AY31" s="907"/>
      <c r="AZ31" s="907"/>
      <c r="BA31" s="907"/>
      <c r="BB31" s="907"/>
      <c r="BC31" s="907"/>
      <c r="BD31" s="907"/>
      <c r="BE31" s="907"/>
      <c r="BF31" s="25"/>
    </row>
    <row r="32" spans="1:58">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row>
    <row r="33" spans="3:58">
      <c r="C33" s="908">
        <v>2</v>
      </c>
      <c r="D33" s="908"/>
      <c r="E33" s="25" t="s">
        <v>343</v>
      </c>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row>
    <row r="34" spans="3:58" ht="44.25" customHeight="1">
      <c r="C34" s="25"/>
      <c r="D34" s="25"/>
      <c r="E34" s="909">
        <f>'入力表（変更申請時）'!H15</f>
        <v>0</v>
      </c>
      <c r="F34" s="910"/>
      <c r="G34" s="910"/>
      <c r="H34" s="910"/>
      <c r="I34" s="910"/>
      <c r="J34" s="910"/>
      <c r="K34" s="910"/>
      <c r="L34" s="910"/>
      <c r="M34" s="910"/>
      <c r="N34" s="910"/>
      <c r="O34" s="910"/>
      <c r="P34" s="910"/>
      <c r="Q34" s="910"/>
      <c r="R34" s="910"/>
      <c r="S34" s="910"/>
      <c r="T34" s="910"/>
      <c r="U34" s="910"/>
      <c r="V34" s="910"/>
      <c r="W34" s="910"/>
      <c r="X34" s="910"/>
      <c r="Y34" s="910"/>
      <c r="Z34" s="910"/>
      <c r="AA34" s="910"/>
      <c r="AB34" s="910"/>
      <c r="AC34" s="910"/>
      <c r="AD34" s="910"/>
      <c r="AE34" s="910"/>
      <c r="AF34" s="910"/>
      <c r="AG34" s="910"/>
      <c r="AH34" s="910"/>
      <c r="AI34" s="910"/>
      <c r="AJ34" s="910"/>
      <c r="AK34" s="910"/>
      <c r="AL34" s="910"/>
      <c r="AM34" s="910"/>
      <c r="AN34" s="910"/>
      <c r="AO34" s="910"/>
      <c r="AP34" s="910"/>
      <c r="AQ34" s="910"/>
      <c r="AR34" s="910"/>
      <c r="AS34" s="910"/>
      <c r="AT34" s="910"/>
      <c r="AU34" s="910"/>
      <c r="AV34" s="910"/>
      <c r="AW34" s="910"/>
      <c r="AX34" s="910"/>
      <c r="AY34" s="910"/>
      <c r="AZ34" s="910"/>
      <c r="BA34" s="910"/>
      <c r="BB34" s="910"/>
      <c r="BC34" s="910"/>
      <c r="BD34" s="910"/>
      <c r="BE34" s="910"/>
      <c r="BF34" s="25"/>
    </row>
    <row r="35" spans="3:58">
      <c r="C35" s="25"/>
      <c r="D35" s="25"/>
      <c r="E35" s="241"/>
      <c r="F35" s="241"/>
      <c r="G35" s="241"/>
      <c r="H35" s="241"/>
      <c r="I35" s="241"/>
      <c r="J35" s="241"/>
      <c r="K35" s="241"/>
      <c r="L35" s="241"/>
      <c r="M35" s="241"/>
      <c r="N35" s="241"/>
      <c r="O35" s="241"/>
      <c r="P35" s="241"/>
      <c r="Q35" s="241"/>
      <c r="R35" s="241"/>
      <c r="S35" s="241"/>
      <c r="T35" s="241"/>
      <c r="U35" s="241"/>
      <c r="V35" s="241"/>
      <c r="W35" s="241"/>
      <c r="X35" s="241"/>
      <c r="Y35" s="241"/>
      <c r="Z35" s="241"/>
      <c r="AA35" s="241"/>
      <c r="AB35" s="241"/>
      <c r="AC35" s="241"/>
      <c r="AD35" s="241"/>
      <c r="AE35" s="241"/>
      <c r="AF35" s="241"/>
      <c r="AG35" s="241"/>
      <c r="AH35" s="241"/>
      <c r="AI35" s="241"/>
      <c r="AJ35" s="241"/>
      <c r="AK35" s="241"/>
      <c r="AL35" s="241"/>
      <c r="AM35" s="241"/>
      <c r="AN35" s="241"/>
      <c r="AO35" s="241"/>
      <c r="AP35" s="241"/>
      <c r="AQ35" s="241"/>
      <c r="AR35" s="241"/>
      <c r="AS35" s="241"/>
      <c r="AT35" s="241"/>
      <c r="AU35" s="241"/>
      <c r="AV35" s="241"/>
      <c r="AW35" s="241"/>
      <c r="AX35" s="241"/>
      <c r="AY35" s="241"/>
      <c r="AZ35" s="241"/>
      <c r="BA35" s="241"/>
      <c r="BB35" s="241"/>
      <c r="BC35" s="241"/>
      <c r="BD35" s="241"/>
      <c r="BE35" s="241"/>
      <c r="BF35" s="25"/>
    </row>
    <row r="36" spans="3:58">
      <c r="C36" s="911">
        <v>3</v>
      </c>
      <c r="D36" s="911"/>
      <c r="E36" s="246" t="s">
        <v>344</v>
      </c>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5"/>
    </row>
    <row r="37" spans="3:58">
      <c r="C37" s="25"/>
      <c r="D37" s="25"/>
      <c r="E37" s="25"/>
      <c r="F37" s="25"/>
      <c r="G37" s="25"/>
      <c r="H37" s="25"/>
      <c r="I37" s="25"/>
      <c r="J37" s="25"/>
      <c r="K37" s="25"/>
      <c r="L37" s="25"/>
      <c r="M37" s="25"/>
      <c r="N37" s="25"/>
      <c r="O37" s="25"/>
      <c r="P37" s="25"/>
      <c r="Q37" s="25"/>
      <c r="R37" s="25"/>
      <c r="S37" s="25"/>
      <c r="T37" s="25"/>
      <c r="U37" s="25" t="s">
        <v>345</v>
      </c>
      <c r="V37" s="912">
        <f>'入力表（変更申請時）'!E70</f>
        <v>0</v>
      </c>
      <c r="W37" s="913"/>
      <c r="X37" s="913"/>
      <c r="Y37" s="913"/>
      <c r="Z37" s="913"/>
      <c r="AA37" s="913"/>
      <c r="AB37" s="913"/>
      <c r="AC37" s="913"/>
      <c r="AD37" s="913"/>
      <c r="AE37" s="913"/>
      <c r="AF37" s="25" t="s">
        <v>346</v>
      </c>
      <c r="AG37" s="25" t="s">
        <v>16</v>
      </c>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row>
    <row r="38" spans="3:58">
      <c r="C38" s="25"/>
      <c r="D38" s="247"/>
      <c r="E38" s="243" t="s">
        <v>347</v>
      </c>
      <c r="F38" s="25"/>
      <c r="G38" s="25"/>
      <c r="H38" s="25"/>
      <c r="I38" s="25"/>
      <c r="J38" s="25"/>
      <c r="K38" s="25"/>
      <c r="L38" s="25"/>
      <c r="M38" s="25"/>
      <c r="N38" s="25"/>
      <c r="O38" s="25"/>
      <c r="P38" s="25"/>
      <c r="Q38" s="25"/>
      <c r="R38" s="25"/>
      <c r="S38" s="25"/>
      <c r="T38" s="25"/>
      <c r="U38" s="912">
        <f>'入力表（変更申請時）'!F70</f>
        <v>0</v>
      </c>
      <c r="V38" s="912"/>
      <c r="W38" s="912"/>
      <c r="X38" s="912"/>
      <c r="Y38" s="912"/>
      <c r="Z38" s="912"/>
      <c r="AA38" s="912"/>
      <c r="AB38" s="912"/>
      <c r="AC38" s="912"/>
      <c r="AD38" s="912"/>
      <c r="AE38" s="912"/>
      <c r="AF38" s="25"/>
      <c r="AG38" s="25" t="s">
        <v>16</v>
      </c>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row>
    <row r="39" spans="3:58">
      <c r="C39" s="25"/>
      <c r="D39" s="243"/>
      <c r="E39" s="25"/>
      <c r="F39" s="25"/>
      <c r="G39" s="25"/>
      <c r="H39" s="25"/>
      <c r="I39" s="25"/>
      <c r="J39" s="25"/>
      <c r="K39" s="25"/>
      <c r="L39" s="25"/>
      <c r="M39" s="25"/>
      <c r="N39" s="25"/>
      <c r="O39" s="25"/>
      <c r="P39" s="25"/>
      <c r="Q39" s="25"/>
      <c r="R39" s="25"/>
      <c r="S39" s="25"/>
      <c r="T39" s="25"/>
      <c r="U39" s="179"/>
      <c r="V39" s="179"/>
      <c r="W39" s="179"/>
      <c r="X39" s="179"/>
      <c r="Y39" s="179"/>
      <c r="Z39" s="179"/>
      <c r="AA39" s="179"/>
      <c r="AB39" s="179"/>
      <c r="AC39" s="179"/>
      <c r="AD39" s="179"/>
      <c r="AE39" s="179"/>
      <c r="AF39" s="179"/>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row>
    <row r="40" spans="3:58">
      <c r="C40" s="25"/>
      <c r="D40" s="25"/>
      <c r="E40" s="25"/>
      <c r="F40" s="25"/>
      <c r="G40" s="25"/>
      <c r="H40" s="25"/>
      <c r="I40" s="25"/>
      <c r="J40" s="25"/>
      <c r="K40" s="25"/>
      <c r="L40" s="25"/>
      <c r="M40" s="25"/>
      <c r="N40" s="25"/>
      <c r="O40" s="25"/>
      <c r="P40" s="25"/>
      <c r="Q40" s="25"/>
      <c r="R40" s="25"/>
      <c r="S40" s="25"/>
      <c r="T40" s="25"/>
      <c r="U40" s="25" t="s">
        <v>345</v>
      </c>
      <c r="V40" s="912">
        <f>'入力表（変更申請時）'!G70</f>
        <v>0</v>
      </c>
      <c r="W40" s="913"/>
      <c r="X40" s="913"/>
      <c r="Y40" s="913"/>
      <c r="Z40" s="913"/>
      <c r="AA40" s="913"/>
      <c r="AB40" s="913"/>
      <c r="AC40" s="913"/>
      <c r="AD40" s="913"/>
      <c r="AE40" s="913"/>
      <c r="AF40" s="25" t="s">
        <v>346</v>
      </c>
      <c r="AG40" s="25" t="s">
        <v>16</v>
      </c>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row>
    <row r="41" spans="3:58">
      <c r="C41" s="25"/>
      <c r="D41" s="243"/>
      <c r="E41" s="243" t="s">
        <v>348</v>
      </c>
      <c r="F41" s="25"/>
      <c r="G41" s="25"/>
      <c r="H41" s="25"/>
      <c r="I41" s="25"/>
      <c r="J41" s="25"/>
      <c r="K41" s="25"/>
      <c r="L41" s="25"/>
      <c r="M41" s="25"/>
      <c r="N41" s="25"/>
      <c r="O41" s="25"/>
      <c r="P41" s="25"/>
      <c r="Q41" s="25"/>
      <c r="R41" s="25"/>
      <c r="S41" s="25"/>
      <c r="T41" s="25"/>
      <c r="U41" s="912">
        <f>'入力表（変更申請時）'!H70</f>
        <v>0</v>
      </c>
      <c r="V41" s="912"/>
      <c r="W41" s="912"/>
      <c r="X41" s="912"/>
      <c r="Y41" s="912"/>
      <c r="Z41" s="912"/>
      <c r="AA41" s="912"/>
      <c r="AB41" s="912"/>
      <c r="AC41" s="912"/>
      <c r="AD41" s="912"/>
      <c r="AE41" s="912"/>
      <c r="AF41" s="25"/>
      <c r="AG41" s="25" t="s">
        <v>16</v>
      </c>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row>
    <row r="42" spans="3:58">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row>
    <row r="43" spans="3:58">
      <c r="C43" s="911"/>
      <c r="D43" s="911"/>
      <c r="E43" s="907" t="s">
        <v>349</v>
      </c>
      <c r="F43" s="907"/>
      <c r="G43" s="907"/>
      <c r="H43" s="907"/>
      <c r="I43" s="907"/>
      <c r="J43" s="907"/>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240"/>
      <c r="AJ43" s="240"/>
      <c r="AK43" s="240"/>
      <c r="AL43" s="240"/>
      <c r="AM43" s="240"/>
      <c r="AN43" s="240"/>
      <c r="AO43" s="240"/>
      <c r="AP43" s="240"/>
      <c r="AQ43" s="240"/>
      <c r="AR43" s="240"/>
      <c r="AS43" s="240"/>
      <c r="AT43" s="240"/>
      <c r="AU43" s="240"/>
      <c r="AV43" s="240"/>
      <c r="AW43" s="240"/>
      <c r="AX43" s="240"/>
      <c r="AY43" s="240"/>
      <c r="AZ43" s="240"/>
      <c r="BA43" s="240"/>
      <c r="BB43" s="240"/>
      <c r="BC43" s="240"/>
      <c r="BD43" s="240"/>
      <c r="BE43" s="240"/>
      <c r="BF43" s="25"/>
    </row>
    <row r="44" spans="3:58">
      <c r="C44" s="248"/>
      <c r="D44" s="248"/>
      <c r="E44" s="240"/>
      <c r="F44" s="240"/>
      <c r="G44" s="907" t="s">
        <v>350</v>
      </c>
      <c r="H44" s="907"/>
      <c r="I44" s="907"/>
      <c r="J44" s="907"/>
      <c r="K44" s="907"/>
      <c r="L44" s="907"/>
      <c r="M44" s="907"/>
      <c r="N44" s="907"/>
      <c r="O44" s="907"/>
      <c r="P44" s="907"/>
      <c r="Q44" s="907"/>
      <c r="R44" s="907"/>
      <c r="S44" s="907"/>
      <c r="T44" s="907"/>
      <c r="U44" s="907"/>
      <c r="V44" s="907"/>
      <c r="W44" s="907"/>
      <c r="X44" s="907"/>
      <c r="Y44" s="907"/>
      <c r="Z44" s="907"/>
      <c r="AA44" s="907"/>
      <c r="AB44" s="907"/>
      <c r="AC44" s="907"/>
      <c r="AD44" s="907"/>
      <c r="AE44" s="907"/>
      <c r="AF44" s="907"/>
      <c r="AG44" s="907"/>
      <c r="AH44" s="907"/>
      <c r="AI44" s="907"/>
      <c r="AJ44" s="907"/>
      <c r="AK44" s="907"/>
      <c r="AL44" s="907"/>
      <c r="AM44" s="907"/>
      <c r="AN44" s="907"/>
      <c r="AO44" s="907"/>
      <c r="AP44" s="907"/>
      <c r="AQ44" s="907"/>
      <c r="AR44" s="907"/>
      <c r="AS44" s="907"/>
      <c r="AT44" s="907"/>
      <c r="AU44" s="907"/>
      <c r="AV44" s="907"/>
      <c r="AW44" s="907"/>
      <c r="AX44" s="907"/>
      <c r="AY44" s="907"/>
      <c r="AZ44" s="907"/>
      <c r="BA44" s="907"/>
      <c r="BB44" s="907"/>
      <c r="BC44" s="240"/>
      <c r="BD44" s="240"/>
      <c r="BE44" s="240"/>
      <c r="BF44" s="25"/>
    </row>
    <row r="45" spans="3:58">
      <c r="C45" s="25"/>
      <c r="D45" s="25"/>
      <c r="E45" s="25"/>
      <c r="F45" s="25"/>
      <c r="G45" s="907"/>
      <c r="H45" s="907"/>
      <c r="I45" s="907"/>
      <c r="J45" s="907"/>
      <c r="K45" s="907"/>
      <c r="L45" s="907"/>
      <c r="M45" s="907"/>
      <c r="N45" s="907"/>
      <c r="O45" s="907"/>
      <c r="P45" s="907"/>
      <c r="Q45" s="907"/>
      <c r="R45" s="907"/>
      <c r="S45" s="907"/>
      <c r="T45" s="907"/>
      <c r="U45" s="907"/>
      <c r="V45" s="907"/>
      <c r="W45" s="907"/>
      <c r="X45" s="907"/>
      <c r="Y45" s="907"/>
      <c r="Z45" s="907"/>
      <c r="AA45" s="907"/>
      <c r="AB45" s="907"/>
      <c r="AC45" s="907"/>
      <c r="AD45" s="907"/>
      <c r="AE45" s="907"/>
      <c r="AF45" s="907"/>
      <c r="AG45" s="907"/>
      <c r="AH45" s="907"/>
      <c r="AI45" s="907"/>
      <c r="AJ45" s="907"/>
      <c r="AK45" s="907"/>
      <c r="AL45" s="907"/>
      <c r="AM45" s="907"/>
      <c r="AN45" s="907"/>
      <c r="AO45" s="907"/>
      <c r="AP45" s="907"/>
      <c r="AQ45" s="907"/>
      <c r="AR45" s="907"/>
      <c r="AS45" s="907"/>
      <c r="AT45" s="907"/>
      <c r="AU45" s="907"/>
      <c r="AV45" s="907"/>
      <c r="AW45" s="907"/>
      <c r="AX45" s="907"/>
      <c r="AY45" s="907"/>
      <c r="AZ45" s="907"/>
      <c r="BA45" s="907"/>
      <c r="BB45" s="907"/>
      <c r="BC45" s="25"/>
      <c r="BD45" s="25"/>
      <c r="BE45" s="25"/>
      <c r="BF45" s="25"/>
    </row>
    <row r="46" spans="3:58">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row>
    <row r="47" spans="3:58">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row>
    <row r="48" spans="3:58">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row>
    <row r="49" spans="3:58">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row>
  </sheetData>
  <sheetProtection formatCells="0" formatColumns="0" formatRows="0" insertColumns="0" insertRows="0" deleteColumns="0" deleteRows="0" sort="0"/>
  <mergeCells count="29">
    <mergeCell ref="AW3:BE3"/>
    <mergeCell ref="AW4:BE4"/>
    <mergeCell ref="D8:X8"/>
    <mergeCell ref="AM10:AW10"/>
    <mergeCell ref="AL11:BD11"/>
    <mergeCell ref="AD10:AJ10"/>
    <mergeCell ref="C28:BE28"/>
    <mergeCell ref="AD12:AJ12"/>
    <mergeCell ref="AL12:BD12"/>
    <mergeCell ref="AD13:AJ13"/>
    <mergeCell ref="AD14:AJ14"/>
    <mergeCell ref="AL14:BD14"/>
    <mergeCell ref="AD15:AJ15"/>
    <mergeCell ref="P19:AT20"/>
    <mergeCell ref="C22:BE25"/>
    <mergeCell ref="AL13:BD13"/>
    <mergeCell ref="AL15:BD15"/>
    <mergeCell ref="G44:BB45"/>
    <mergeCell ref="C30:D30"/>
    <mergeCell ref="E31:BE31"/>
    <mergeCell ref="C33:D33"/>
    <mergeCell ref="E34:BE34"/>
    <mergeCell ref="C36:D36"/>
    <mergeCell ref="V37:AE37"/>
    <mergeCell ref="U38:AE38"/>
    <mergeCell ref="V40:AE40"/>
    <mergeCell ref="U41:AE41"/>
    <mergeCell ref="C43:D43"/>
    <mergeCell ref="E43:J43"/>
  </mergeCells>
  <phoneticPr fontId="2"/>
  <printOptions horizontalCentered="1"/>
  <pageMargins left="0.23622047244094491" right="0.23622047244094491" top="0.74803149606299213" bottom="0.74803149606299213" header="0.31496062992125984" footer="0.31496062992125984"/>
  <pageSetup paperSize="9" fitToHeight="0" orientation="portrait" copies="0"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pageSetUpPr fitToPage="1"/>
  </sheetPr>
  <dimension ref="B1:P91"/>
  <sheetViews>
    <sheetView view="pageBreakPreview" topLeftCell="A6" zoomScale="85" zoomScaleNormal="100" zoomScaleSheetLayoutView="85" workbookViewId="0">
      <selection activeCell="H7" sqref="H7"/>
    </sheetView>
  </sheetViews>
  <sheetFormatPr defaultRowHeight="13.5"/>
  <cols>
    <col min="4" max="4" width="12.25" customWidth="1"/>
    <col min="5" max="6" width="12.875" customWidth="1"/>
  </cols>
  <sheetData>
    <row r="1" spans="2:16" s="249" customFormat="1" ht="14.25">
      <c r="B1" s="933"/>
      <c r="C1" s="933"/>
      <c r="D1" s="933"/>
      <c r="E1" s="255"/>
      <c r="F1" s="256"/>
      <c r="G1" s="256"/>
      <c r="H1" s="256"/>
      <c r="I1" s="256"/>
      <c r="J1" s="256"/>
      <c r="K1" s="256"/>
      <c r="L1" s="256"/>
      <c r="M1" s="250"/>
    </row>
    <row r="2" spans="2:16" s="249" customFormat="1" ht="14.25">
      <c r="B2" s="934" t="s">
        <v>355</v>
      </c>
      <c r="C2" s="934"/>
      <c r="D2" s="934"/>
      <c r="E2" s="257"/>
      <c r="F2" s="256"/>
      <c r="G2" s="256"/>
      <c r="H2" s="256"/>
      <c r="I2" s="256"/>
      <c r="J2" s="256"/>
      <c r="K2" s="256"/>
      <c r="L2" s="256"/>
      <c r="M2" s="250"/>
    </row>
    <row r="3" spans="2:16" s="249" customFormat="1" ht="14.25">
      <c r="B3" s="935" t="s">
        <v>356</v>
      </c>
      <c r="C3" s="935"/>
      <c r="D3" s="935"/>
      <c r="E3" s="256"/>
      <c r="F3" s="256"/>
      <c r="G3" s="256"/>
      <c r="H3" s="256"/>
      <c r="I3" s="256"/>
      <c r="J3" s="256"/>
      <c r="K3" s="256"/>
      <c r="L3" s="256"/>
      <c r="M3" s="250"/>
    </row>
    <row r="4" spans="2:16" s="249" customFormat="1" ht="15" thickBot="1">
      <c r="B4" s="256"/>
      <c r="C4" s="256"/>
      <c r="D4" s="256"/>
      <c r="E4" s="256"/>
      <c r="F4" s="256"/>
      <c r="G4" s="256"/>
      <c r="H4" s="256"/>
      <c r="I4" s="256"/>
      <c r="J4" s="256"/>
      <c r="K4" s="258" t="s">
        <v>0</v>
      </c>
      <c r="L4" s="258"/>
      <c r="M4" s="250"/>
    </row>
    <row r="5" spans="2:16" s="249" customFormat="1" ht="18.75" customHeight="1">
      <c r="B5" s="918" t="s">
        <v>1</v>
      </c>
      <c r="C5" s="920"/>
      <c r="D5" s="938" t="s">
        <v>2</v>
      </c>
      <c r="E5" s="918" t="s">
        <v>18</v>
      </c>
      <c r="F5" s="919"/>
      <c r="G5" s="918" t="s">
        <v>21</v>
      </c>
      <c r="H5" s="920"/>
      <c r="I5" s="921" t="s">
        <v>357</v>
      </c>
      <c r="J5" s="920"/>
      <c r="K5" s="922" t="s">
        <v>9</v>
      </c>
      <c r="L5" s="316"/>
      <c r="M5" s="250"/>
    </row>
    <row r="6" spans="2:16" s="249" customFormat="1" ht="17.25" customHeight="1" thickBot="1">
      <c r="B6" s="936"/>
      <c r="C6" s="937"/>
      <c r="D6" s="939"/>
      <c r="E6" s="259" t="s">
        <v>19</v>
      </c>
      <c r="F6" s="260" t="s">
        <v>20</v>
      </c>
      <c r="G6" s="261" t="s">
        <v>19</v>
      </c>
      <c r="H6" s="262" t="s">
        <v>20</v>
      </c>
      <c r="I6" s="263" t="s">
        <v>19</v>
      </c>
      <c r="J6" s="264" t="s">
        <v>20</v>
      </c>
      <c r="K6" s="923"/>
      <c r="L6" s="316"/>
      <c r="M6" s="250"/>
    </row>
    <row r="7" spans="2:16" s="249" customFormat="1" ht="26.25" customHeight="1">
      <c r="B7" s="924" t="s">
        <v>48</v>
      </c>
      <c r="C7" s="925"/>
      <c r="D7" s="265" t="s">
        <v>4</v>
      </c>
      <c r="E7" s="356">
        <f>'入力表（変更申請時）'!E21</f>
        <v>0</v>
      </c>
      <c r="F7" s="357">
        <f>'入力表（変更申請時）'!F21</f>
        <v>0</v>
      </c>
      <c r="G7" s="358">
        <f>'入力表（変更申請時）'!E21</f>
        <v>0</v>
      </c>
      <c r="H7" s="359">
        <f>'入力表（変更申請時）'!F21</f>
        <v>0</v>
      </c>
      <c r="I7" s="360">
        <f>'入力表（変更申請時）'!G21</f>
        <v>0</v>
      </c>
      <c r="J7" s="361">
        <f>'入力表（変更申請時）'!H21</f>
        <v>0</v>
      </c>
      <c r="K7" s="930"/>
      <c r="L7" s="256"/>
      <c r="M7" s="251">
        <f t="shared" ref="M7:M38" si="0">+H7*2/3</f>
        <v>0</v>
      </c>
      <c r="N7" s="252" t="e">
        <f t="shared" ref="N7:N38" si="1">IF(($J7/F7)&lt;=2/3,"OK","ERROR")</f>
        <v>#DIV/0!</v>
      </c>
      <c r="O7" s="249" t="e">
        <f t="shared" ref="O7:O56" si="2">IF(($I7/G7)&lt;=2/3,"OK","ERROR")</f>
        <v>#DIV/0!</v>
      </c>
      <c r="P7" s="252" t="e">
        <f t="shared" ref="P7:P56" si="3">IF(($J7/H7)&lt;=2/3,"OK","ERROR")</f>
        <v>#DIV/0!</v>
      </c>
    </row>
    <row r="8" spans="2:16" s="249" customFormat="1" ht="26.25" customHeight="1">
      <c r="B8" s="926"/>
      <c r="C8" s="927"/>
      <c r="D8" s="266" t="s">
        <v>5</v>
      </c>
      <c r="E8" s="356">
        <f>'入力表（変更申請時）'!E22</f>
        <v>0</v>
      </c>
      <c r="F8" s="362">
        <f>'入力表（変更申請時）'!F22</f>
        <v>0</v>
      </c>
      <c r="G8" s="363">
        <f>'入力表（変更申請時）'!E22</f>
        <v>0</v>
      </c>
      <c r="H8" s="364">
        <f>'入力表（変更申請時）'!F22</f>
        <v>0</v>
      </c>
      <c r="I8" s="365">
        <f>'入力表（変更申請時）'!G22</f>
        <v>0</v>
      </c>
      <c r="J8" s="364">
        <f>'入力表（変更申請時）'!H22</f>
        <v>0</v>
      </c>
      <c r="K8" s="931"/>
      <c r="L8" s="256"/>
      <c r="M8" s="251">
        <f t="shared" si="0"/>
        <v>0</v>
      </c>
      <c r="N8" s="253" t="e">
        <f t="shared" si="1"/>
        <v>#DIV/0!</v>
      </c>
      <c r="O8" s="249" t="e">
        <f t="shared" si="2"/>
        <v>#DIV/0!</v>
      </c>
      <c r="P8" s="253" t="e">
        <f t="shared" si="3"/>
        <v>#DIV/0!</v>
      </c>
    </row>
    <row r="9" spans="2:16" s="249" customFormat="1" ht="26.25" customHeight="1">
      <c r="B9" s="926"/>
      <c r="C9" s="927"/>
      <c r="D9" s="266" t="s">
        <v>6</v>
      </c>
      <c r="E9" s="356">
        <f>'入力表（変更申請時）'!E23</f>
        <v>0</v>
      </c>
      <c r="F9" s="362">
        <f>'入力表（変更申請時）'!F23</f>
        <v>0</v>
      </c>
      <c r="G9" s="363">
        <f>'入力表（変更申請時）'!E23</f>
        <v>0</v>
      </c>
      <c r="H9" s="364">
        <f>'入力表（変更申請時）'!F23</f>
        <v>0</v>
      </c>
      <c r="I9" s="365">
        <f>'入力表（変更申請時）'!G23</f>
        <v>0</v>
      </c>
      <c r="J9" s="364">
        <f>'入力表（変更申請時）'!H23</f>
        <v>0</v>
      </c>
      <c r="K9" s="931"/>
      <c r="L9" s="256"/>
      <c r="M9" s="251">
        <f t="shared" si="0"/>
        <v>0</v>
      </c>
      <c r="N9" s="253" t="e">
        <f t="shared" si="1"/>
        <v>#DIV/0!</v>
      </c>
      <c r="O9" s="249" t="e">
        <f t="shared" si="2"/>
        <v>#DIV/0!</v>
      </c>
      <c r="P9" s="253" t="e">
        <f t="shared" si="3"/>
        <v>#DIV/0!</v>
      </c>
    </row>
    <row r="10" spans="2:16" s="249" customFormat="1" ht="28.5">
      <c r="B10" s="926"/>
      <c r="C10" s="927"/>
      <c r="D10" s="285" t="s">
        <v>367</v>
      </c>
      <c r="E10" s="356">
        <f>'入力表（変更申請時）'!E24</f>
        <v>0</v>
      </c>
      <c r="F10" s="362">
        <f>'入力表（変更申請時）'!F24</f>
        <v>0</v>
      </c>
      <c r="G10" s="363">
        <f>'入力表（変更申請時）'!E24</f>
        <v>0</v>
      </c>
      <c r="H10" s="364">
        <f>'入力表（変更申請時）'!F24</f>
        <v>0</v>
      </c>
      <c r="I10" s="365">
        <f>'入力表（変更申請時）'!G24</f>
        <v>0</v>
      </c>
      <c r="J10" s="364">
        <f>'入力表（変更申請時）'!H24</f>
        <v>0</v>
      </c>
      <c r="K10" s="931"/>
      <c r="L10" s="256"/>
      <c r="M10" s="251">
        <f t="shared" si="0"/>
        <v>0</v>
      </c>
      <c r="N10" s="253" t="e">
        <f t="shared" si="1"/>
        <v>#DIV/0!</v>
      </c>
      <c r="O10" s="249" t="e">
        <f t="shared" si="2"/>
        <v>#DIV/0!</v>
      </c>
      <c r="P10" s="253" t="e">
        <f t="shared" si="3"/>
        <v>#DIV/0!</v>
      </c>
    </row>
    <row r="11" spans="2:16" s="249" customFormat="1" ht="26.25" customHeight="1">
      <c r="B11" s="926"/>
      <c r="C11" s="927"/>
      <c r="D11" s="266" t="s">
        <v>3</v>
      </c>
      <c r="E11" s="356">
        <f>'入力表（変更申請時）'!E25</f>
        <v>0</v>
      </c>
      <c r="F11" s="362">
        <f>'入力表（変更申請時）'!F25</f>
        <v>0</v>
      </c>
      <c r="G11" s="363">
        <f>'入力表（変更申請時）'!E25</f>
        <v>0</v>
      </c>
      <c r="H11" s="364">
        <f>'入力表（変更申請時）'!F25</f>
        <v>0</v>
      </c>
      <c r="I11" s="365">
        <f>'入力表（変更申請時）'!G25</f>
        <v>0</v>
      </c>
      <c r="J11" s="364">
        <f>'入力表（変更申請時）'!H25</f>
        <v>0</v>
      </c>
      <c r="K11" s="931"/>
      <c r="L11" s="256"/>
      <c r="M11" s="251">
        <f t="shared" si="0"/>
        <v>0</v>
      </c>
      <c r="N11" s="253" t="e">
        <f t="shared" si="1"/>
        <v>#DIV/0!</v>
      </c>
      <c r="O11" s="249" t="e">
        <f t="shared" si="2"/>
        <v>#DIV/0!</v>
      </c>
      <c r="P11" s="253" t="e">
        <f t="shared" si="3"/>
        <v>#DIV/0!</v>
      </c>
    </row>
    <row r="12" spans="2:16" s="249" customFormat="1" ht="28.5">
      <c r="B12" s="926"/>
      <c r="C12" s="927"/>
      <c r="D12" s="267" t="s">
        <v>148</v>
      </c>
      <c r="E12" s="356">
        <f>'入力表（変更申請時）'!E26</f>
        <v>0</v>
      </c>
      <c r="F12" s="366">
        <f>'入力表（変更申請時）'!F26</f>
        <v>0</v>
      </c>
      <c r="G12" s="367">
        <f>'入力表（変更申請時）'!E26</f>
        <v>0</v>
      </c>
      <c r="H12" s="368">
        <f>'入力表（変更申請時）'!F26</f>
        <v>0</v>
      </c>
      <c r="I12" s="369">
        <f>'入力表（変更申請時）'!G26</f>
        <v>0</v>
      </c>
      <c r="J12" s="368">
        <f>'入力表（変更申請時）'!H26</f>
        <v>0</v>
      </c>
      <c r="K12" s="932"/>
      <c r="L12" s="256"/>
      <c r="M12" s="251">
        <f t="shared" si="0"/>
        <v>0</v>
      </c>
      <c r="N12" s="253" t="e">
        <f t="shared" si="1"/>
        <v>#DIV/0!</v>
      </c>
      <c r="O12" s="249" t="e">
        <f t="shared" si="2"/>
        <v>#DIV/0!</v>
      </c>
      <c r="P12" s="253" t="e">
        <f t="shared" si="3"/>
        <v>#DIV/0!</v>
      </c>
    </row>
    <row r="13" spans="2:16" s="249" customFormat="1" ht="26.25" customHeight="1" thickBot="1">
      <c r="B13" s="928"/>
      <c r="C13" s="929"/>
      <c r="D13" s="272" t="s">
        <v>7</v>
      </c>
      <c r="E13" s="268">
        <f>SUM(E7:E12)</f>
        <v>0</v>
      </c>
      <c r="F13" s="269">
        <f t="shared" ref="F13:J13" si="4">SUM(F7:F12)</f>
        <v>0</v>
      </c>
      <c r="G13" s="273">
        <f>'入力表（変更申請時）'!E27</f>
        <v>0</v>
      </c>
      <c r="H13" s="274">
        <f>'入力表（変更申請時）'!F27</f>
        <v>0</v>
      </c>
      <c r="I13" s="271">
        <f t="shared" si="4"/>
        <v>0</v>
      </c>
      <c r="J13" s="270">
        <f t="shared" si="4"/>
        <v>0</v>
      </c>
      <c r="K13" s="932"/>
      <c r="L13" s="256"/>
      <c r="M13" s="251">
        <f t="shared" si="0"/>
        <v>0</v>
      </c>
      <c r="N13" s="253" t="e">
        <f t="shared" si="1"/>
        <v>#DIV/0!</v>
      </c>
      <c r="O13" s="249" t="e">
        <f t="shared" si="2"/>
        <v>#DIV/0!</v>
      </c>
      <c r="P13" s="253" t="e">
        <f t="shared" si="3"/>
        <v>#DIV/0!</v>
      </c>
    </row>
    <row r="14" spans="2:16" s="249" customFormat="1" ht="26.25" customHeight="1">
      <c r="B14" s="924" t="s">
        <v>46</v>
      </c>
      <c r="C14" s="925"/>
      <c r="D14" s="275" t="s">
        <v>4</v>
      </c>
      <c r="E14" s="358">
        <f>'入力表（変更申請時）'!E28</f>
        <v>0</v>
      </c>
      <c r="F14" s="370">
        <f>'入力表（変更申請時）'!F28</f>
        <v>0</v>
      </c>
      <c r="G14" s="358">
        <f>'入力表（変更申請時）'!E28</f>
        <v>0</v>
      </c>
      <c r="H14" s="359">
        <f>'入力表（変更申請時）'!F28</f>
        <v>0</v>
      </c>
      <c r="I14" s="371">
        <f>'入力表（変更申請時）'!G28</f>
        <v>0</v>
      </c>
      <c r="J14" s="359">
        <f>'入力表（変更申請時）'!H28</f>
        <v>0</v>
      </c>
      <c r="K14" s="940"/>
      <c r="L14" s="256"/>
      <c r="M14" s="251">
        <f t="shared" si="0"/>
        <v>0</v>
      </c>
      <c r="N14" s="253" t="e">
        <f t="shared" si="1"/>
        <v>#DIV/0!</v>
      </c>
      <c r="O14" s="249" t="e">
        <f t="shared" si="2"/>
        <v>#DIV/0!</v>
      </c>
      <c r="P14" s="253" t="e">
        <f t="shared" si="3"/>
        <v>#DIV/0!</v>
      </c>
    </row>
    <row r="15" spans="2:16" s="249" customFormat="1" ht="26.25" customHeight="1">
      <c r="B15" s="926"/>
      <c r="C15" s="927"/>
      <c r="D15" s="266" t="s">
        <v>5</v>
      </c>
      <c r="E15" s="363">
        <f>'入力表（変更申請時）'!E29</f>
        <v>0</v>
      </c>
      <c r="F15" s="362">
        <f>'入力表（変更申請時）'!F29</f>
        <v>0</v>
      </c>
      <c r="G15" s="363">
        <f>'入力表（変更申請時）'!E29</f>
        <v>0</v>
      </c>
      <c r="H15" s="364">
        <f>'入力表（変更申請時）'!F29</f>
        <v>0</v>
      </c>
      <c r="I15" s="365">
        <f>'入力表（変更申請時）'!G29</f>
        <v>0</v>
      </c>
      <c r="J15" s="364">
        <f>'入力表（変更申請時）'!H29</f>
        <v>0</v>
      </c>
      <c r="K15" s="931"/>
      <c r="L15" s="256"/>
      <c r="M15" s="251">
        <f t="shared" si="0"/>
        <v>0</v>
      </c>
      <c r="N15" s="253" t="e">
        <f t="shared" si="1"/>
        <v>#DIV/0!</v>
      </c>
      <c r="O15" s="249" t="e">
        <f t="shared" si="2"/>
        <v>#DIV/0!</v>
      </c>
      <c r="P15" s="253" t="e">
        <f t="shared" si="3"/>
        <v>#DIV/0!</v>
      </c>
    </row>
    <row r="16" spans="2:16" s="249" customFormat="1" ht="26.25" customHeight="1">
      <c r="B16" s="926"/>
      <c r="C16" s="927"/>
      <c r="D16" s="266" t="s">
        <v>6</v>
      </c>
      <c r="E16" s="363">
        <f>'入力表（変更申請時）'!E30</f>
        <v>0</v>
      </c>
      <c r="F16" s="362">
        <f>'入力表（変更申請時）'!F30</f>
        <v>0</v>
      </c>
      <c r="G16" s="363">
        <f>'入力表（変更申請時）'!E30</f>
        <v>0</v>
      </c>
      <c r="H16" s="364">
        <f>'入力表（変更申請時）'!F30</f>
        <v>0</v>
      </c>
      <c r="I16" s="365">
        <f>'入力表（変更申請時）'!G30</f>
        <v>0</v>
      </c>
      <c r="J16" s="364">
        <f>'入力表（変更申請時）'!H30</f>
        <v>0</v>
      </c>
      <c r="K16" s="931"/>
      <c r="L16" s="256"/>
      <c r="M16" s="251">
        <f t="shared" si="0"/>
        <v>0</v>
      </c>
      <c r="N16" s="253" t="e">
        <f t="shared" si="1"/>
        <v>#DIV/0!</v>
      </c>
      <c r="O16" s="249" t="e">
        <f t="shared" si="2"/>
        <v>#DIV/0!</v>
      </c>
      <c r="P16" s="253" t="e">
        <f t="shared" si="3"/>
        <v>#DIV/0!</v>
      </c>
    </row>
    <row r="17" spans="2:16" s="249" customFormat="1" ht="26.25" customHeight="1">
      <c r="B17" s="926"/>
      <c r="C17" s="927"/>
      <c r="D17" s="266" t="s">
        <v>54</v>
      </c>
      <c r="E17" s="363">
        <f>'入力表（変更申請時）'!E31</f>
        <v>0</v>
      </c>
      <c r="F17" s="362">
        <f>'入力表（変更申請時）'!F31</f>
        <v>0</v>
      </c>
      <c r="G17" s="363">
        <f>'入力表（変更申請時）'!E31</f>
        <v>0</v>
      </c>
      <c r="H17" s="364">
        <f>'入力表（変更申請時）'!F31</f>
        <v>0</v>
      </c>
      <c r="I17" s="365">
        <f>'入力表（変更申請時）'!G31</f>
        <v>0</v>
      </c>
      <c r="J17" s="364">
        <f>'入力表（変更申請時）'!H31</f>
        <v>0</v>
      </c>
      <c r="K17" s="931"/>
      <c r="L17" s="256"/>
      <c r="M17" s="251">
        <f t="shared" si="0"/>
        <v>0</v>
      </c>
      <c r="N17" s="253" t="e">
        <f t="shared" si="1"/>
        <v>#DIV/0!</v>
      </c>
      <c r="O17" s="249" t="e">
        <f t="shared" si="2"/>
        <v>#DIV/0!</v>
      </c>
      <c r="P17" s="253" t="e">
        <f t="shared" si="3"/>
        <v>#DIV/0!</v>
      </c>
    </row>
    <row r="18" spans="2:16" s="249" customFormat="1" ht="31.5" customHeight="1">
      <c r="B18" s="926"/>
      <c r="C18" s="927"/>
      <c r="D18" s="276" t="s">
        <v>363</v>
      </c>
      <c r="E18" s="363">
        <f>'入力表（変更申請時）'!E32</f>
        <v>0</v>
      </c>
      <c r="F18" s="362">
        <f>'入力表（変更申請時）'!F32</f>
        <v>0</v>
      </c>
      <c r="G18" s="363">
        <f>'入力表（変更申請時）'!E32</f>
        <v>0</v>
      </c>
      <c r="H18" s="364">
        <f>'入力表（変更申請時）'!F32</f>
        <v>0</v>
      </c>
      <c r="I18" s="365">
        <f>'入力表（変更申請時）'!G32</f>
        <v>0</v>
      </c>
      <c r="J18" s="364">
        <f>'入力表（変更申請時）'!H32</f>
        <v>0</v>
      </c>
      <c r="K18" s="931"/>
      <c r="L18" s="256"/>
      <c r="M18" s="251">
        <f t="shared" si="0"/>
        <v>0</v>
      </c>
      <c r="N18" s="253" t="e">
        <f t="shared" si="1"/>
        <v>#DIV/0!</v>
      </c>
      <c r="O18" s="249" t="e">
        <f t="shared" si="2"/>
        <v>#DIV/0!</v>
      </c>
      <c r="P18" s="253" t="e">
        <f t="shared" si="3"/>
        <v>#DIV/0!</v>
      </c>
    </row>
    <row r="19" spans="2:16" s="249" customFormat="1" ht="26.25" customHeight="1">
      <c r="B19" s="926"/>
      <c r="C19" s="927"/>
      <c r="D19" s="266" t="s">
        <v>3</v>
      </c>
      <c r="E19" s="363">
        <f>'入力表（変更申請時）'!E33</f>
        <v>0</v>
      </c>
      <c r="F19" s="362">
        <f>'入力表（変更申請時）'!F33</f>
        <v>0</v>
      </c>
      <c r="G19" s="363">
        <f>'入力表（変更申請時）'!E33</f>
        <v>0</v>
      </c>
      <c r="H19" s="364">
        <f>'入力表（変更申請時）'!F33</f>
        <v>0</v>
      </c>
      <c r="I19" s="365">
        <f>'入力表（変更申請時）'!G33</f>
        <v>0</v>
      </c>
      <c r="J19" s="364">
        <f>'入力表（変更申請時）'!H33</f>
        <v>0</v>
      </c>
      <c r="K19" s="931"/>
      <c r="L19" s="256"/>
      <c r="M19" s="251">
        <f t="shared" si="0"/>
        <v>0</v>
      </c>
      <c r="N19" s="253" t="e">
        <f t="shared" si="1"/>
        <v>#DIV/0!</v>
      </c>
      <c r="O19" s="249" t="e">
        <f t="shared" si="2"/>
        <v>#DIV/0!</v>
      </c>
      <c r="P19" s="253" t="e">
        <f t="shared" si="3"/>
        <v>#DIV/0!</v>
      </c>
    </row>
    <row r="20" spans="2:16" s="249" customFormat="1" ht="28.5">
      <c r="B20" s="926"/>
      <c r="C20" s="927"/>
      <c r="D20" s="267" t="s">
        <v>148</v>
      </c>
      <c r="E20" s="363">
        <f>'入力表（変更申請時）'!E34</f>
        <v>0</v>
      </c>
      <c r="F20" s="366">
        <f>'入力表（変更申請時）'!F34</f>
        <v>0</v>
      </c>
      <c r="G20" s="367">
        <f>'入力表（変更申請時）'!E34</f>
        <v>0</v>
      </c>
      <c r="H20" s="368">
        <f>'入力表（変更申請時）'!F34</f>
        <v>0</v>
      </c>
      <c r="I20" s="369">
        <f>'入力表（変更申請時）'!G34</f>
        <v>0</v>
      </c>
      <c r="J20" s="368">
        <f>'入力表（変更申請時）'!H34</f>
        <v>0</v>
      </c>
      <c r="K20" s="932"/>
      <c r="L20" s="256"/>
      <c r="M20" s="251">
        <f t="shared" si="0"/>
        <v>0</v>
      </c>
      <c r="N20" s="253" t="e">
        <f t="shared" si="1"/>
        <v>#DIV/0!</v>
      </c>
      <c r="O20" s="249" t="e">
        <f t="shared" si="2"/>
        <v>#DIV/0!</v>
      </c>
      <c r="P20" s="253" t="e">
        <f t="shared" si="3"/>
        <v>#DIV/0!</v>
      </c>
    </row>
    <row r="21" spans="2:16" s="249" customFormat="1" ht="26.25" customHeight="1" thickBot="1">
      <c r="B21" s="928"/>
      <c r="C21" s="929"/>
      <c r="D21" s="277" t="s">
        <v>7</v>
      </c>
      <c r="E21" s="273">
        <f>SUM(E14:E20)</f>
        <v>0</v>
      </c>
      <c r="F21" s="278">
        <f t="shared" ref="F21:J21" si="5">SUM(F14:F20)</f>
        <v>0</v>
      </c>
      <c r="G21" s="273">
        <f>'入力表（変更申請時）'!E35</f>
        <v>0</v>
      </c>
      <c r="H21" s="274">
        <f>'入力表（変更申請時）'!F35</f>
        <v>0</v>
      </c>
      <c r="I21" s="279">
        <f t="shared" si="5"/>
        <v>0</v>
      </c>
      <c r="J21" s="274">
        <f t="shared" si="5"/>
        <v>0</v>
      </c>
      <c r="K21" s="941"/>
      <c r="L21" s="256"/>
      <c r="M21" s="251">
        <f t="shared" si="0"/>
        <v>0</v>
      </c>
      <c r="N21" s="253" t="e">
        <f t="shared" si="1"/>
        <v>#DIV/0!</v>
      </c>
      <c r="O21" s="249" t="e">
        <f t="shared" si="2"/>
        <v>#DIV/0!</v>
      </c>
      <c r="P21" s="253" t="e">
        <f t="shared" si="3"/>
        <v>#DIV/0!</v>
      </c>
    </row>
    <row r="22" spans="2:16" s="249" customFormat="1" ht="26.25" customHeight="1" thickBot="1">
      <c r="B22" s="924" t="s">
        <v>56</v>
      </c>
      <c r="C22" s="322"/>
      <c r="D22" s="280" t="s">
        <v>107</v>
      </c>
      <c r="E22" s="281">
        <f>SUM(E28,E35,E42,E49)</f>
        <v>0</v>
      </c>
      <c r="F22" s="282">
        <f t="shared" ref="F22:J22" si="6">SUM(F28,F35,F42,F49)</f>
        <v>0</v>
      </c>
      <c r="G22" s="281">
        <f>'入力表（変更申請時）'!E36</f>
        <v>0</v>
      </c>
      <c r="H22" s="282">
        <f>'入力表（変更申請時）'!F36</f>
        <v>0</v>
      </c>
      <c r="I22" s="283">
        <f t="shared" si="6"/>
        <v>0</v>
      </c>
      <c r="J22" s="284">
        <f t="shared" si="6"/>
        <v>0</v>
      </c>
      <c r="K22" s="375"/>
      <c r="L22" s="323"/>
      <c r="M22" s="251">
        <f t="shared" si="0"/>
        <v>0</v>
      </c>
      <c r="N22" s="253" t="e">
        <f t="shared" si="1"/>
        <v>#DIV/0!</v>
      </c>
      <c r="O22" s="249" t="e">
        <f t="shared" si="2"/>
        <v>#DIV/0!</v>
      </c>
      <c r="P22" s="253" t="e">
        <f t="shared" si="3"/>
        <v>#DIV/0!</v>
      </c>
    </row>
    <row r="23" spans="2:16" s="249" customFormat="1" ht="26.25" customHeight="1">
      <c r="B23" s="926"/>
      <c r="C23" s="947" t="s">
        <v>134</v>
      </c>
      <c r="D23" s="275" t="s">
        <v>4</v>
      </c>
      <c r="E23" s="358">
        <f>'入力表（変更申請時）'!E37</f>
        <v>0</v>
      </c>
      <c r="F23" s="370">
        <f>'入力表（変更申請時）'!F37</f>
        <v>0</v>
      </c>
      <c r="G23" s="358">
        <f>'入力表（変更申請時）'!E37</f>
        <v>0</v>
      </c>
      <c r="H23" s="359">
        <f>'入力表（変更申請時）'!F37</f>
        <v>0</v>
      </c>
      <c r="I23" s="371">
        <f>'入力表（変更申請時）'!G37</f>
        <v>0</v>
      </c>
      <c r="J23" s="359">
        <f>'入力表（変更申請時）'!H37</f>
        <v>0</v>
      </c>
      <c r="K23" s="948"/>
      <c r="L23" s="316"/>
      <c r="M23" s="251">
        <f t="shared" si="0"/>
        <v>0</v>
      </c>
      <c r="N23" s="253" t="e">
        <f t="shared" si="1"/>
        <v>#DIV/0!</v>
      </c>
      <c r="O23" s="249" t="e">
        <f t="shared" si="2"/>
        <v>#DIV/0!</v>
      </c>
      <c r="P23" s="253" t="e">
        <f t="shared" si="3"/>
        <v>#DIV/0!</v>
      </c>
    </row>
    <row r="24" spans="2:16" s="249" customFormat="1" ht="26.25" customHeight="1">
      <c r="B24" s="926"/>
      <c r="C24" s="945"/>
      <c r="D24" s="266" t="s">
        <v>5</v>
      </c>
      <c r="E24" s="363">
        <f>'入力表（変更申請時）'!E38</f>
        <v>0</v>
      </c>
      <c r="F24" s="362">
        <f>'入力表（変更申請時）'!F38</f>
        <v>0</v>
      </c>
      <c r="G24" s="363">
        <f>'入力表（変更申請時）'!E38</f>
        <v>0</v>
      </c>
      <c r="H24" s="364">
        <f>'入力表（変更申請時）'!F38</f>
        <v>0</v>
      </c>
      <c r="I24" s="365">
        <f>'入力表（変更申請時）'!G38</f>
        <v>0</v>
      </c>
      <c r="J24" s="364">
        <f>'入力表（変更申請時）'!H38</f>
        <v>0</v>
      </c>
      <c r="K24" s="949"/>
      <c r="L24" s="316"/>
      <c r="M24" s="251">
        <f t="shared" si="0"/>
        <v>0</v>
      </c>
      <c r="N24" s="253" t="e">
        <f t="shared" si="1"/>
        <v>#DIV/0!</v>
      </c>
      <c r="O24" s="249" t="e">
        <f t="shared" si="2"/>
        <v>#DIV/0!</v>
      </c>
      <c r="P24" s="253" t="e">
        <f t="shared" si="3"/>
        <v>#DIV/0!</v>
      </c>
    </row>
    <row r="25" spans="2:16" s="249" customFormat="1" ht="26.25" customHeight="1">
      <c r="B25" s="926"/>
      <c r="C25" s="945"/>
      <c r="D25" s="266" t="s">
        <v>6</v>
      </c>
      <c r="E25" s="363">
        <f>'入力表（変更申請時）'!E39</f>
        <v>0</v>
      </c>
      <c r="F25" s="362">
        <f>'入力表（変更申請時）'!F39</f>
        <v>0</v>
      </c>
      <c r="G25" s="363">
        <f>'入力表（変更申請時）'!E39</f>
        <v>0</v>
      </c>
      <c r="H25" s="364">
        <f>'入力表（変更申請時）'!F39</f>
        <v>0</v>
      </c>
      <c r="I25" s="365">
        <f>'入力表（変更申請時）'!G39</f>
        <v>0</v>
      </c>
      <c r="J25" s="364">
        <f>'入力表（変更申請時）'!H39</f>
        <v>0</v>
      </c>
      <c r="K25" s="949"/>
      <c r="L25" s="316"/>
      <c r="M25" s="251">
        <f t="shared" si="0"/>
        <v>0</v>
      </c>
      <c r="N25" s="253" t="e">
        <f t="shared" si="1"/>
        <v>#DIV/0!</v>
      </c>
      <c r="O25" s="249" t="e">
        <f t="shared" si="2"/>
        <v>#DIV/0!</v>
      </c>
      <c r="P25" s="253" t="e">
        <f t="shared" si="3"/>
        <v>#DIV/0!</v>
      </c>
    </row>
    <row r="26" spans="2:16" s="249" customFormat="1" ht="26.25" customHeight="1">
      <c r="B26" s="926"/>
      <c r="C26" s="945"/>
      <c r="D26" s="266" t="s">
        <v>3</v>
      </c>
      <c r="E26" s="363">
        <f>'入力表（変更申請時）'!E40</f>
        <v>0</v>
      </c>
      <c r="F26" s="362">
        <f>'入力表（変更申請時）'!F40</f>
        <v>0</v>
      </c>
      <c r="G26" s="363">
        <f>'入力表（変更申請時）'!E40</f>
        <v>0</v>
      </c>
      <c r="H26" s="364">
        <f>'入力表（変更申請時）'!F40</f>
        <v>0</v>
      </c>
      <c r="I26" s="365">
        <f>'入力表（変更申請時）'!G40</f>
        <v>0</v>
      </c>
      <c r="J26" s="364">
        <f>'入力表（変更申請時）'!H40</f>
        <v>0</v>
      </c>
      <c r="K26" s="949"/>
      <c r="L26" s="316"/>
      <c r="M26" s="251">
        <f t="shared" si="0"/>
        <v>0</v>
      </c>
      <c r="N26" s="253" t="e">
        <f t="shared" si="1"/>
        <v>#DIV/0!</v>
      </c>
      <c r="O26" s="249" t="e">
        <f t="shared" si="2"/>
        <v>#DIV/0!</v>
      </c>
      <c r="P26" s="253" t="e">
        <f t="shared" si="3"/>
        <v>#DIV/0!</v>
      </c>
    </row>
    <row r="27" spans="2:16" s="249" customFormat="1" ht="28.5">
      <c r="B27" s="926"/>
      <c r="C27" s="945"/>
      <c r="D27" s="267" t="s">
        <v>148</v>
      </c>
      <c r="E27" s="367">
        <f>'入力表（変更申請時）'!E41</f>
        <v>0</v>
      </c>
      <c r="F27" s="366">
        <f>'入力表（変更申請時）'!F41</f>
        <v>0</v>
      </c>
      <c r="G27" s="367">
        <f>'入力表（変更申請時）'!E41</f>
        <v>0</v>
      </c>
      <c r="H27" s="368">
        <f>'入力表（変更申請時）'!F41</f>
        <v>0</v>
      </c>
      <c r="I27" s="369">
        <f>'入力表（変更申請時）'!G41</f>
        <v>0</v>
      </c>
      <c r="J27" s="368">
        <f>'入力表（変更申請時）'!H41</f>
        <v>0</v>
      </c>
      <c r="K27" s="950"/>
      <c r="L27" s="316"/>
      <c r="M27" s="251">
        <f t="shared" si="0"/>
        <v>0</v>
      </c>
      <c r="N27" s="253" t="e">
        <f t="shared" si="1"/>
        <v>#DIV/0!</v>
      </c>
      <c r="O27" s="249" t="e">
        <f t="shared" si="2"/>
        <v>#DIV/0!</v>
      </c>
      <c r="P27" s="253" t="e">
        <f t="shared" si="3"/>
        <v>#DIV/0!</v>
      </c>
    </row>
    <row r="28" spans="2:16" s="249" customFormat="1" ht="26.25" customHeight="1" thickBot="1">
      <c r="B28" s="926"/>
      <c r="C28" s="946"/>
      <c r="D28" s="277" t="s">
        <v>7</v>
      </c>
      <c r="E28" s="268">
        <f>SUM(E23:E27)</f>
        <v>0</v>
      </c>
      <c r="F28" s="278">
        <f t="shared" ref="F28:J28" si="7">SUM(F23:F27)</f>
        <v>0</v>
      </c>
      <c r="G28" s="273">
        <f>'入力表（変更申請時）'!E42</f>
        <v>0</v>
      </c>
      <c r="H28" s="274">
        <f>'入力表（変更申請時）'!F42</f>
        <v>0</v>
      </c>
      <c r="I28" s="279">
        <f t="shared" si="7"/>
        <v>0</v>
      </c>
      <c r="J28" s="274">
        <f t="shared" si="7"/>
        <v>0</v>
      </c>
      <c r="K28" s="951"/>
      <c r="L28" s="316"/>
      <c r="M28" s="251">
        <f t="shared" si="0"/>
        <v>0</v>
      </c>
      <c r="N28" s="253" t="e">
        <f t="shared" si="1"/>
        <v>#DIV/0!</v>
      </c>
      <c r="O28" s="249" t="e">
        <f t="shared" si="2"/>
        <v>#DIV/0!</v>
      </c>
      <c r="P28" s="253" t="e">
        <f t="shared" si="3"/>
        <v>#DIV/0!</v>
      </c>
    </row>
    <row r="29" spans="2:16" s="249" customFormat="1" ht="26.25" customHeight="1">
      <c r="B29" s="926"/>
      <c r="C29" s="947" t="s">
        <v>268</v>
      </c>
      <c r="D29" s="275" t="s">
        <v>4</v>
      </c>
      <c r="E29" s="358">
        <f>'入力表（変更申請時）'!E43</f>
        <v>0</v>
      </c>
      <c r="F29" s="370">
        <f>'入力表（変更申請時）'!F43</f>
        <v>0</v>
      </c>
      <c r="G29" s="358">
        <f>'入力表（変更申請時）'!E43</f>
        <v>0</v>
      </c>
      <c r="H29" s="359">
        <f>'入力表（変更申請時）'!F43</f>
        <v>0</v>
      </c>
      <c r="I29" s="371">
        <f>'入力表（変更申請時）'!G43</f>
        <v>0</v>
      </c>
      <c r="J29" s="359">
        <f>'入力表（変更申請時）'!H43</f>
        <v>0</v>
      </c>
      <c r="K29" s="948"/>
      <c r="L29" s="316"/>
      <c r="M29" s="251">
        <f t="shared" si="0"/>
        <v>0</v>
      </c>
      <c r="N29" s="253" t="e">
        <f t="shared" si="1"/>
        <v>#DIV/0!</v>
      </c>
      <c r="O29" s="249" t="e">
        <f t="shared" si="2"/>
        <v>#DIV/0!</v>
      </c>
      <c r="P29" s="253" t="e">
        <f t="shared" si="3"/>
        <v>#DIV/0!</v>
      </c>
    </row>
    <row r="30" spans="2:16" s="249" customFormat="1" ht="26.25" customHeight="1">
      <c r="B30" s="926"/>
      <c r="C30" s="945"/>
      <c r="D30" s="266" t="s">
        <v>5</v>
      </c>
      <c r="E30" s="363">
        <f>'入力表（変更申請時）'!E44</f>
        <v>0</v>
      </c>
      <c r="F30" s="362">
        <f>'入力表（変更申請時）'!F44</f>
        <v>0</v>
      </c>
      <c r="G30" s="363">
        <f>'入力表（変更申請時）'!E44</f>
        <v>0</v>
      </c>
      <c r="H30" s="364">
        <f>'入力表（変更申請時）'!F44</f>
        <v>0</v>
      </c>
      <c r="I30" s="365">
        <f>'入力表（変更申請時）'!G44</f>
        <v>0</v>
      </c>
      <c r="J30" s="364">
        <f>'入力表（変更申請時）'!H44</f>
        <v>0</v>
      </c>
      <c r="K30" s="949"/>
      <c r="L30" s="316"/>
      <c r="M30" s="251">
        <f t="shared" si="0"/>
        <v>0</v>
      </c>
      <c r="N30" s="253" t="e">
        <f t="shared" si="1"/>
        <v>#DIV/0!</v>
      </c>
      <c r="O30" s="249" t="e">
        <f t="shared" si="2"/>
        <v>#DIV/0!</v>
      </c>
      <c r="P30" s="253" t="e">
        <f t="shared" si="3"/>
        <v>#DIV/0!</v>
      </c>
    </row>
    <row r="31" spans="2:16" s="249" customFormat="1" ht="26.25" customHeight="1">
      <c r="B31" s="926"/>
      <c r="C31" s="945"/>
      <c r="D31" s="266" t="s">
        <v>6</v>
      </c>
      <c r="E31" s="363">
        <f>'入力表（変更申請時）'!E45</f>
        <v>0</v>
      </c>
      <c r="F31" s="362">
        <f>'入力表（変更申請時）'!F45</f>
        <v>0</v>
      </c>
      <c r="G31" s="363">
        <f>'入力表（変更申請時）'!E45</f>
        <v>0</v>
      </c>
      <c r="H31" s="364">
        <f>'入力表（変更申請時）'!F45</f>
        <v>0</v>
      </c>
      <c r="I31" s="365">
        <f>'入力表（変更申請時）'!G45</f>
        <v>0</v>
      </c>
      <c r="J31" s="364">
        <f>'入力表（変更申請時）'!H45</f>
        <v>0</v>
      </c>
      <c r="K31" s="949"/>
      <c r="L31" s="316"/>
      <c r="M31" s="251">
        <f t="shared" si="0"/>
        <v>0</v>
      </c>
      <c r="N31" s="253" t="e">
        <f t="shared" si="1"/>
        <v>#DIV/0!</v>
      </c>
      <c r="O31" s="249" t="e">
        <f t="shared" si="2"/>
        <v>#DIV/0!</v>
      </c>
      <c r="P31" s="253" t="e">
        <f t="shared" si="3"/>
        <v>#DIV/0!</v>
      </c>
    </row>
    <row r="32" spans="2:16" s="249" customFormat="1" ht="42.75">
      <c r="B32" s="926"/>
      <c r="C32" s="945"/>
      <c r="D32" s="285" t="s">
        <v>364</v>
      </c>
      <c r="E32" s="363">
        <f>'入力表（変更申請時）'!E46</f>
        <v>0</v>
      </c>
      <c r="F32" s="362">
        <f>'入力表（変更申請時）'!F46</f>
        <v>0</v>
      </c>
      <c r="G32" s="363">
        <f>'入力表（変更申請時）'!E46</f>
        <v>0</v>
      </c>
      <c r="H32" s="364">
        <f>'入力表（変更申請時）'!F46</f>
        <v>0</v>
      </c>
      <c r="I32" s="365">
        <f>'入力表（変更申請時）'!G46</f>
        <v>0</v>
      </c>
      <c r="J32" s="364">
        <f>'入力表（変更申請時）'!H46</f>
        <v>0</v>
      </c>
      <c r="K32" s="949"/>
      <c r="L32" s="316"/>
      <c r="M32" s="251">
        <f t="shared" si="0"/>
        <v>0</v>
      </c>
      <c r="N32" s="253" t="e">
        <f t="shared" si="1"/>
        <v>#DIV/0!</v>
      </c>
      <c r="O32" s="249" t="e">
        <f t="shared" si="2"/>
        <v>#DIV/0!</v>
      </c>
      <c r="P32" s="253" t="e">
        <f t="shared" si="3"/>
        <v>#DIV/0!</v>
      </c>
    </row>
    <row r="33" spans="2:16" s="249" customFormat="1" ht="26.25" customHeight="1">
      <c r="B33" s="926"/>
      <c r="C33" s="945"/>
      <c r="D33" s="285" t="s">
        <v>55</v>
      </c>
      <c r="E33" s="363">
        <f>'入力表（変更申請時）'!E47</f>
        <v>0</v>
      </c>
      <c r="F33" s="362">
        <f>'入力表（変更申請時）'!F47</f>
        <v>0</v>
      </c>
      <c r="G33" s="363">
        <f>'入力表（変更申請時）'!E47</f>
        <v>0</v>
      </c>
      <c r="H33" s="364">
        <f>'入力表（変更申請時）'!F47</f>
        <v>0</v>
      </c>
      <c r="I33" s="365">
        <f>'入力表（変更申請時）'!G47</f>
        <v>0</v>
      </c>
      <c r="J33" s="364">
        <f>'入力表（変更申請時）'!H47</f>
        <v>0</v>
      </c>
      <c r="K33" s="949"/>
      <c r="L33" s="316"/>
      <c r="M33" s="251">
        <f t="shared" si="0"/>
        <v>0</v>
      </c>
      <c r="N33" s="253" t="e">
        <f t="shared" si="1"/>
        <v>#DIV/0!</v>
      </c>
      <c r="O33" s="249" t="e">
        <f t="shared" si="2"/>
        <v>#DIV/0!</v>
      </c>
      <c r="P33" s="253" t="e">
        <f t="shared" si="3"/>
        <v>#DIV/0!</v>
      </c>
    </row>
    <row r="34" spans="2:16" s="249" customFormat="1" ht="28.5">
      <c r="B34" s="926"/>
      <c r="C34" s="945"/>
      <c r="D34" s="267" t="s">
        <v>148</v>
      </c>
      <c r="E34" s="367">
        <f>'入力表（変更申請時）'!E48</f>
        <v>0</v>
      </c>
      <c r="F34" s="366">
        <f>'入力表（変更申請時）'!F48</f>
        <v>0</v>
      </c>
      <c r="G34" s="367">
        <f>'入力表（変更申請時）'!E48</f>
        <v>0</v>
      </c>
      <c r="H34" s="368">
        <f>'入力表（変更申請時）'!F48</f>
        <v>0</v>
      </c>
      <c r="I34" s="369">
        <f>'入力表（変更申請時）'!G48</f>
        <v>0</v>
      </c>
      <c r="J34" s="368">
        <f>'入力表（変更申請時）'!H48</f>
        <v>0</v>
      </c>
      <c r="K34" s="950"/>
      <c r="L34" s="316"/>
      <c r="M34" s="251">
        <f t="shared" si="0"/>
        <v>0</v>
      </c>
      <c r="N34" s="253" t="e">
        <f t="shared" si="1"/>
        <v>#DIV/0!</v>
      </c>
      <c r="O34" s="249" t="e">
        <f t="shared" si="2"/>
        <v>#DIV/0!</v>
      </c>
      <c r="P34" s="253" t="e">
        <f t="shared" si="3"/>
        <v>#DIV/0!</v>
      </c>
    </row>
    <row r="35" spans="2:16" s="249" customFormat="1" ht="26.25" customHeight="1" thickBot="1">
      <c r="B35" s="926"/>
      <c r="C35" s="946"/>
      <c r="D35" s="277" t="s">
        <v>7</v>
      </c>
      <c r="E35" s="273">
        <f>SUM(E29:E34)</f>
        <v>0</v>
      </c>
      <c r="F35" s="278">
        <f t="shared" ref="F35:J35" si="8">SUM(F29:F34)</f>
        <v>0</v>
      </c>
      <c r="G35" s="273">
        <f>'入力表（変更申請時）'!E49</f>
        <v>0</v>
      </c>
      <c r="H35" s="274">
        <f>'入力表（変更申請時）'!F49</f>
        <v>0</v>
      </c>
      <c r="I35" s="279">
        <f t="shared" si="8"/>
        <v>0</v>
      </c>
      <c r="J35" s="274">
        <f t="shared" si="8"/>
        <v>0</v>
      </c>
      <c r="K35" s="951"/>
      <c r="L35" s="316"/>
      <c r="M35" s="251">
        <f t="shared" si="0"/>
        <v>0</v>
      </c>
      <c r="N35" s="253" t="e">
        <f t="shared" si="1"/>
        <v>#DIV/0!</v>
      </c>
      <c r="O35" s="249" t="e">
        <f t="shared" si="2"/>
        <v>#DIV/0!</v>
      </c>
      <c r="P35" s="253" t="e">
        <f t="shared" si="3"/>
        <v>#DIV/0!</v>
      </c>
    </row>
    <row r="36" spans="2:16" s="249" customFormat="1" ht="26.25" customHeight="1">
      <c r="B36" s="926"/>
      <c r="C36" s="952" t="s">
        <v>270</v>
      </c>
      <c r="D36" s="275" t="s">
        <v>4</v>
      </c>
      <c r="E36" s="358">
        <f>'入力表（変更申請時）'!E50</f>
        <v>0</v>
      </c>
      <c r="F36" s="370">
        <f>'入力表（変更申請時）'!F50</f>
        <v>0</v>
      </c>
      <c r="G36" s="358">
        <f>'入力表（変更申請時）'!E50</f>
        <v>0</v>
      </c>
      <c r="H36" s="359">
        <f>'入力表（変更申請時）'!F50</f>
        <v>0</v>
      </c>
      <c r="I36" s="371">
        <f>'入力表（変更申請時）'!G50</f>
        <v>0</v>
      </c>
      <c r="J36" s="359">
        <f>'入力表（変更申請時）'!H50</f>
        <v>0</v>
      </c>
      <c r="K36" s="948"/>
      <c r="L36" s="316"/>
      <c r="M36" s="251">
        <f t="shared" si="0"/>
        <v>0</v>
      </c>
      <c r="N36" s="253" t="e">
        <f t="shared" si="1"/>
        <v>#DIV/0!</v>
      </c>
      <c r="O36" s="249" t="e">
        <f t="shared" si="2"/>
        <v>#DIV/0!</v>
      </c>
      <c r="P36" s="253" t="e">
        <f t="shared" si="3"/>
        <v>#DIV/0!</v>
      </c>
    </row>
    <row r="37" spans="2:16" s="249" customFormat="1" ht="26.25" customHeight="1">
      <c r="B37" s="926"/>
      <c r="C37" s="953"/>
      <c r="D37" s="266" t="s">
        <v>5</v>
      </c>
      <c r="E37" s="363">
        <f>'入力表（変更申請時）'!E51</f>
        <v>0</v>
      </c>
      <c r="F37" s="362">
        <f>'入力表（変更申請時）'!F51</f>
        <v>0</v>
      </c>
      <c r="G37" s="363">
        <f>'入力表（変更申請時）'!E51</f>
        <v>0</v>
      </c>
      <c r="H37" s="364">
        <f>'入力表（変更申請時）'!F51</f>
        <v>0</v>
      </c>
      <c r="I37" s="365">
        <f>'入力表（変更申請時）'!G51</f>
        <v>0</v>
      </c>
      <c r="J37" s="364">
        <f>'入力表（変更申請時）'!H51</f>
        <v>0</v>
      </c>
      <c r="K37" s="949"/>
      <c r="L37" s="316"/>
      <c r="M37" s="251">
        <f t="shared" si="0"/>
        <v>0</v>
      </c>
      <c r="N37" s="253" t="e">
        <f t="shared" si="1"/>
        <v>#DIV/0!</v>
      </c>
      <c r="O37" s="249" t="e">
        <f t="shared" si="2"/>
        <v>#DIV/0!</v>
      </c>
      <c r="P37" s="253" t="e">
        <f t="shared" si="3"/>
        <v>#DIV/0!</v>
      </c>
    </row>
    <row r="38" spans="2:16" s="249" customFormat="1" ht="26.25" customHeight="1">
      <c r="B38" s="926"/>
      <c r="C38" s="953"/>
      <c r="D38" s="266" t="s">
        <v>6</v>
      </c>
      <c r="E38" s="363">
        <f>'入力表（変更申請時）'!E52</f>
        <v>0</v>
      </c>
      <c r="F38" s="362">
        <f>'入力表（変更申請時）'!F52</f>
        <v>0</v>
      </c>
      <c r="G38" s="363">
        <f>'入力表（変更申請時）'!E52</f>
        <v>0</v>
      </c>
      <c r="H38" s="364">
        <f>'入力表（変更申請時）'!F52</f>
        <v>0</v>
      </c>
      <c r="I38" s="365">
        <f>'入力表（変更申請時）'!G52</f>
        <v>0</v>
      </c>
      <c r="J38" s="364">
        <f>'入力表（変更申請時）'!H52</f>
        <v>0</v>
      </c>
      <c r="K38" s="949"/>
      <c r="L38" s="316"/>
      <c r="M38" s="251">
        <f t="shared" si="0"/>
        <v>0</v>
      </c>
      <c r="N38" s="253" t="e">
        <f t="shared" si="1"/>
        <v>#DIV/0!</v>
      </c>
      <c r="O38" s="249" t="e">
        <f t="shared" si="2"/>
        <v>#DIV/0!</v>
      </c>
      <c r="P38" s="253" t="e">
        <f t="shared" si="3"/>
        <v>#DIV/0!</v>
      </c>
    </row>
    <row r="39" spans="2:16" s="249" customFormat="1" ht="28.5">
      <c r="B39" s="926"/>
      <c r="C39" s="953"/>
      <c r="D39" s="285" t="s">
        <v>365</v>
      </c>
      <c r="E39" s="363">
        <f>'入力表（変更申請時）'!E53</f>
        <v>0</v>
      </c>
      <c r="F39" s="362">
        <f>'入力表（変更申請時）'!F53</f>
        <v>0</v>
      </c>
      <c r="G39" s="363">
        <f>'入力表（変更申請時）'!E53</f>
        <v>0</v>
      </c>
      <c r="H39" s="364">
        <f>'入力表（変更申請時）'!F53</f>
        <v>0</v>
      </c>
      <c r="I39" s="365">
        <f>'入力表（変更申請時）'!G53</f>
        <v>0</v>
      </c>
      <c r="J39" s="364">
        <f>'入力表（変更申請時）'!H53</f>
        <v>0</v>
      </c>
      <c r="K39" s="949"/>
      <c r="L39" s="316"/>
      <c r="M39" s="251">
        <f t="shared" ref="M39:M56" si="9">+H39*2/3</f>
        <v>0</v>
      </c>
      <c r="N39" s="253" t="e">
        <f t="shared" ref="N39:N56" si="10">IF(($J39/F39)&lt;=2/3,"OK","ERROR")</f>
        <v>#DIV/0!</v>
      </c>
      <c r="O39" s="249" t="e">
        <f t="shared" si="2"/>
        <v>#DIV/0!</v>
      </c>
      <c r="P39" s="253" t="e">
        <f t="shared" si="3"/>
        <v>#DIV/0!</v>
      </c>
    </row>
    <row r="40" spans="2:16" s="249" customFormat="1" ht="26.25" customHeight="1">
      <c r="B40" s="926"/>
      <c r="C40" s="953"/>
      <c r="D40" s="285" t="s">
        <v>55</v>
      </c>
      <c r="E40" s="363">
        <f>'入力表（変更申請時）'!E54</f>
        <v>0</v>
      </c>
      <c r="F40" s="362">
        <f>'入力表（変更申請時）'!F54</f>
        <v>0</v>
      </c>
      <c r="G40" s="363">
        <f>'入力表（変更申請時）'!E54</f>
        <v>0</v>
      </c>
      <c r="H40" s="364">
        <f>'入力表（変更申請時）'!F54</f>
        <v>0</v>
      </c>
      <c r="I40" s="365">
        <f>'入力表（変更申請時）'!G54</f>
        <v>0</v>
      </c>
      <c r="J40" s="364">
        <f>'入力表（変更申請時）'!H54</f>
        <v>0</v>
      </c>
      <c r="K40" s="949"/>
      <c r="L40" s="316"/>
      <c r="M40" s="251">
        <f t="shared" si="9"/>
        <v>0</v>
      </c>
      <c r="N40" s="253" t="e">
        <f t="shared" si="10"/>
        <v>#DIV/0!</v>
      </c>
      <c r="O40" s="249" t="e">
        <f t="shared" si="2"/>
        <v>#DIV/0!</v>
      </c>
      <c r="P40" s="253" t="e">
        <f t="shared" si="3"/>
        <v>#DIV/0!</v>
      </c>
    </row>
    <row r="41" spans="2:16" s="249" customFormat="1" ht="28.5">
      <c r="B41" s="926"/>
      <c r="C41" s="953"/>
      <c r="D41" s="267" t="s">
        <v>148</v>
      </c>
      <c r="E41" s="367">
        <f>'入力表（変更申請時）'!E55</f>
        <v>0</v>
      </c>
      <c r="F41" s="366">
        <f>'入力表（変更申請時）'!F55</f>
        <v>0</v>
      </c>
      <c r="G41" s="367">
        <f>'入力表（変更申請時）'!E55</f>
        <v>0</v>
      </c>
      <c r="H41" s="368">
        <f>'入力表（変更申請時）'!F55</f>
        <v>0</v>
      </c>
      <c r="I41" s="369">
        <f>'入力表（変更申請時）'!G55</f>
        <v>0</v>
      </c>
      <c r="J41" s="368">
        <f>'入力表（変更申請時）'!H55</f>
        <v>0</v>
      </c>
      <c r="K41" s="950"/>
      <c r="L41" s="316"/>
      <c r="M41" s="251">
        <f t="shared" si="9"/>
        <v>0</v>
      </c>
      <c r="N41" s="253" t="e">
        <f t="shared" si="10"/>
        <v>#DIV/0!</v>
      </c>
      <c r="O41" s="249" t="e">
        <f t="shared" si="2"/>
        <v>#DIV/0!</v>
      </c>
      <c r="P41" s="253" t="e">
        <f t="shared" si="3"/>
        <v>#DIV/0!</v>
      </c>
    </row>
    <row r="42" spans="2:16" s="249" customFormat="1" ht="26.25" customHeight="1" thickBot="1">
      <c r="B42" s="926"/>
      <c r="C42" s="954"/>
      <c r="D42" s="277" t="s">
        <v>7</v>
      </c>
      <c r="E42" s="273">
        <f>SUM(E36:E41)</f>
        <v>0</v>
      </c>
      <c r="F42" s="278">
        <f t="shared" ref="F42:J42" si="11">SUM(F36:F41)</f>
        <v>0</v>
      </c>
      <c r="G42" s="273">
        <f>'入力表（変更申請時）'!E56</f>
        <v>0</v>
      </c>
      <c r="H42" s="274">
        <f>'入力表（変更申請時）'!F56</f>
        <v>0</v>
      </c>
      <c r="I42" s="279">
        <f t="shared" si="11"/>
        <v>0</v>
      </c>
      <c r="J42" s="274">
        <f t="shared" si="11"/>
        <v>0</v>
      </c>
      <c r="K42" s="951"/>
      <c r="L42" s="316"/>
      <c r="M42" s="251">
        <f t="shared" si="9"/>
        <v>0</v>
      </c>
      <c r="N42" s="253" t="e">
        <f t="shared" si="10"/>
        <v>#DIV/0!</v>
      </c>
      <c r="O42" s="249" t="e">
        <f t="shared" si="2"/>
        <v>#DIV/0!</v>
      </c>
      <c r="P42" s="253" t="e">
        <f t="shared" si="3"/>
        <v>#DIV/0!</v>
      </c>
    </row>
    <row r="43" spans="2:16" s="249" customFormat="1" ht="26.25" customHeight="1">
      <c r="B43" s="945" t="s">
        <v>56</v>
      </c>
      <c r="C43" s="952" t="s">
        <v>271</v>
      </c>
      <c r="D43" s="275" t="s">
        <v>4</v>
      </c>
      <c r="E43" s="358">
        <f>'入力表（変更申請時）'!E57</f>
        <v>0</v>
      </c>
      <c r="F43" s="370">
        <f>'入力表（変更申請時）'!F57</f>
        <v>0</v>
      </c>
      <c r="G43" s="358">
        <f>'入力表（変更申請時）'!E57</f>
        <v>0</v>
      </c>
      <c r="H43" s="359">
        <f>'入力表（変更申請時）'!F57</f>
        <v>0</v>
      </c>
      <c r="I43" s="371">
        <f>'入力表（変更申請時）'!G57</f>
        <v>0</v>
      </c>
      <c r="J43" s="359">
        <f>'入力表（変更申請時）'!H57</f>
        <v>0</v>
      </c>
      <c r="K43" s="948"/>
      <c r="L43" s="316"/>
      <c r="M43" s="251">
        <f t="shared" si="9"/>
        <v>0</v>
      </c>
      <c r="N43" s="253" t="e">
        <f t="shared" si="10"/>
        <v>#DIV/0!</v>
      </c>
      <c r="O43" s="249" t="e">
        <f t="shared" si="2"/>
        <v>#DIV/0!</v>
      </c>
      <c r="P43" s="253" t="e">
        <f t="shared" si="3"/>
        <v>#DIV/0!</v>
      </c>
    </row>
    <row r="44" spans="2:16" s="249" customFormat="1" ht="26.25" customHeight="1">
      <c r="B44" s="945"/>
      <c r="C44" s="953"/>
      <c r="D44" s="266" t="s">
        <v>5</v>
      </c>
      <c r="E44" s="363">
        <f>'入力表（変更申請時）'!E58</f>
        <v>0</v>
      </c>
      <c r="F44" s="362">
        <f>'入力表（変更申請時）'!F58</f>
        <v>0</v>
      </c>
      <c r="G44" s="363">
        <f>'入力表（変更申請時）'!E58</f>
        <v>0</v>
      </c>
      <c r="H44" s="364">
        <f>'入力表（変更申請時）'!F58</f>
        <v>0</v>
      </c>
      <c r="I44" s="365">
        <f>'入力表（変更申請時）'!G58</f>
        <v>0</v>
      </c>
      <c r="J44" s="364">
        <f>'入力表（変更申請時）'!H58</f>
        <v>0</v>
      </c>
      <c r="K44" s="949"/>
      <c r="L44" s="316"/>
      <c r="M44" s="251">
        <f t="shared" si="9"/>
        <v>0</v>
      </c>
      <c r="N44" s="253" t="e">
        <f t="shared" si="10"/>
        <v>#DIV/0!</v>
      </c>
      <c r="O44" s="249" t="e">
        <f t="shared" si="2"/>
        <v>#DIV/0!</v>
      </c>
      <c r="P44" s="253" t="e">
        <f t="shared" si="3"/>
        <v>#DIV/0!</v>
      </c>
    </row>
    <row r="45" spans="2:16" s="249" customFormat="1" ht="26.25" customHeight="1">
      <c r="B45" s="945"/>
      <c r="C45" s="953"/>
      <c r="D45" s="266" t="s">
        <v>6</v>
      </c>
      <c r="E45" s="363">
        <f>'入力表（変更申請時）'!E59</f>
        <v>0</v>
      </c>
      <c r="F45" s="362">
        <f>'入力表（変更申請時）'!F59</f>
        <v>0</v>
      </c>
      <c r="G45" s="363">
        <f>'入力表（変更申請時）'!E59</f>
        <v>0</v>
      </c>
      <c r="H45" s="364">
        <f>'入力表（変更申請時）'!F59</f>
        <v>0</v>
      </c>
      <c r="I45" s="365">
        <f>'入力表（変更申請時）'!G59</f>
        <v>0</v>
      </c>
      <c r="J45" s="364">
        <f>'入力表（変更申請時）'!H59</f>
        <v>0</v>
      </c>
      <c r="K45" s="949"/>
      <c r="L45" s="316"/>
      <c r="M45" s="251">
        <f t="shared" si="9"/>
        <v>0</v>
      </c>
      <c r="N45" s="253" t="e">
        <f t="shared" si="10"/>
        <v>#DIV/0!</v>
      </c>
      <c r="O45" s="249" t="e">
        <f t="shared" si="2"/>
        <v>#DIV/0!</v>
      </c>
      <c r="P45" s="253" t="e">
        <f t="shared" si="3"/>
        <v>#DIV/0!</v>
      </c>
    </row>
    <row r="46" spans="2:16" s="249" customFormat="1" ht="31.5" customHeight="1">
      <c r="B46" s="945"/>
      <c r="C46" s="953"/>
      <c r="D46" s="285" t="s">
        <v>366</v>
      </c>
      <c r="E46" s="363">
        <f>'入力表（変更申請時）'!E60</f>
        <v>0</v>
      </c>
      <c r="F46" s="362">
        <f>'入力表（変更申請時）'!F60</f>
        <v>0</v>
      </c>
      <c r="G46" s="363">
        <f>'入力表（変更申請時）'!E60</f>
        <v>0</v>
      </c>
      <c r="H46" s="364">
        <f>'入力表（変更申請時）'!F60</f>
        <v>0</v>
      </c>
      <c r="I46" s="365">
        <f>'入力表（変更申請時）'!G60</f>
        <v>0</v>
      </c>
      <c r="J46" s="364">
        <f>'入力表（変更申請時）'!H60</f>
        <v>0</v>
      </c>
      <c r="K46" s="949"/>
      <c r="L46" s="316"/>
      <c r="M46" s="251">
        <f t="shared" si="9"/>
        <v>0</v>
      </c>
      <c r="N46" s="253" t="e">
        <f t="shared" si="10"/>
        <v>#DIV/0!</v>
      </c>
      <c r="O46" s="249" t="e">
        <f t="shared" si="2"/>
        <v>#DIV/0!</v>
      </c>
      <c r="P46" s="253" t="e">
        <f t="shared" si="3"/>
        <v>#DIV/0!</v>
      </c>
    </row>
    <row r="47" spans="2:16" s="249" customFormat="1" ht="26.25" customHeight="1">
      <c r="B47" s="945"/>
      <c r="C47" s="953"/>
      <c r="D47" s="285" t="s">
        <v>55</v>
      </c>
      <c r="E47" s="363">
        <f>'入力表（変更申請時）'!E61</f>
        <v>0</v>
      </c>
      <c r="F47" s="362">
        <f>'入力表（変更申請時）'!F61</f>
        <v>0</v>
      </c>
      <c r="G47" s="363">
        <f>'入力表（変更申請時）'!E61</f>
        <v>0</v>
      </c>
      <c r="H47" s="364">
        <f>'入力表（変更申請時）'!F61</f>
        <v>0</v>
      </c>
      <c r="I47" s="365">
        <f>'入力表（変更申請時）'!G61</f>
        <v>0</v>
      </c>
      <c r="J47" s="364">
        <f>'入力表（変更申請時）'!H61</f>
        <v>0</v>
      </c>
      <c r="K47" s="949"/>
      <c r="L47" s="316"/>
      <c r="M47" s="251">
        <f t="shared" si="9"/>
        <v>0</v>
      </c>
      <c r="N47" s="253" t="e">
        <f t="shared" si="10"/>
        <v>#DIV/0!</v>
      </c>
      <c r="O47" s="249" t="e">
        <f t="shared" si="2"/>
        <v>#DIV/0!</v>
      </c>
      <c r="P47" s="253" t="e">
        <f t="shared" si="3"/>
        <v>#DIV/0!</v>
      </c>
    </row>
    <row r="48" spans="2:16" s="249" customFormat="1" ht="26.25" customHeight="1">
      <c r="B48" s="945"/>
      <c r="C48" s="953"/>
      <c r="D48" s="267" t="s">
        <v>148</v>
      </c>
      <c r="E48" s="367">
        <f>'入力表（変更申請時）'!E62</f>
        <v>0</v>
      </c>
      <c r="F48" s="366">
        <f>'入力表（変更申請時）'!F62</f>
        <v>0</v>
      </c>
      <c r="G48" s="367">
        <f>'入力表（変更申請時）'!E62</f>
        <v>0</v>
      </c>
      <c r="H48" s="368">
        <f>'入力表（変更申請時）'!F62</f>
        <v>0</v>
      </c>
      <c r="I48" s="369">
        <f>'入力表（変更申請時）'!G62</f>
        <v>0</v>
      </c>
      <c r="J48" s="368">
        <f>'入力表（変更申請時）'!H62</f>
        <v>0</v>
      </c>
      <c r="K48" s="950"/>
      <c r="L48" s="316"/>
      <c r="M48" s="251">
        <f t="shared" si="9"/>
        <v>0</v>
      </c>
      <c r="N48" s="253" t="e">
        <f t="shared" si="10"/>
        <v>#DIV/0!</v>
      </c>
      <c r="O48" s="249" t="e">
        <f t="shared" si="2"/>
        <v>#DIV/0!</v>
      </c>
      <c r="P48" s="253" t="e">
        <f t="shared" si="3"/>
        <v>#DIV/0!</v>
      </c>
    </row>
    <row r="49" spans="2:16" s="249" customFormat="1" ht="26.25" customHeight="1" thickBot="1">
      <c r="B49" s="946"/>
      <c r="C49" s="954"/>
      <c r="D49" s="277" t="s">
        <v>7</v>
      </c>
      <c r="E49" s="273">
        <f>SUM(E43:E48)</f>
        <v>0</v>
      </c>
      <c r="F49" s="278">
        <f t="shared" ref="F49:J49" si="12">SUM(F43:F48)</f>
        <v>0</v>
      </c>
      <c r="G49" s="273">
        <f>'入力表（変更申請時）'!E63</f>
        <v>0</v>
      </c>
      <c r="H49" s="274">
        <f>'入力表（変更申請時）'!F63</f>
        <v>0</v>
      </c>
      <c r="I49" s="279">
        <f t="shared" si="12"/>
        <v>0</v>
      </c>
      <c r="J49" s="274">
        <f t="shared" si="12"/>
        <v>0</v>
      </c>
      <c r="K49" s="951"/>
      <c r="L49" s="316"/>
      <c r="M49" s="251">
        <f t="shared" si="9"/>
        <v>0</v>
      </c>
      <c r="N49" s="253" t="e">
        <f t="shared" si="10"/>
        <v>#DIV/0!</v>
      </c>
      <c r="O49" s="249" t="e">
        <f t="shared" si="2"/>
        <v>#DIV/0!</v>
      </c>
      <c r="P49" s="253" t="e">
        <f t="shared" si="3"/>
        <v>#DIV/0!</v>
      </c>
    </row>
    <row r="50" spans="2:16" s="249" customFormat="1" ht="26.25" customHeight="1">
      <c r="B50" s="924" t="s">
        <v>151</v>
      </c>
      <c r="C50" s="925"/>
      <c r="D50" s="275" t="s">
        <v>4</v>
      </c>
      <c r="E50" s="358">
        <f>'入力表（変更申請時）'!E64</f>
        <v>0</v>
      </c>
      <c r="F50" s="359">
        <f>'入力表（変更申請時）'!F64</f>
        <v>0</v>
      </c>
      <c r="G50" s="371">
        <f>'入力表（変更申請時）'!E64</f>
        <v>0</v>
      </c>
      <c r="H50" s="359">
        <f>'入力表（変更申請時）'!F64</f>
        <v>0</v>
      </c>
      <c r="I50" s="371">
        <f>'入力表（変更申請時）'!G64</f>
        <v>0</v>
      </c>
      <c r="J50" s="359">
        <f>'入力表（変更申請時）'!H64</f>
        <v>0</v>
      </c>
      <c r="K50" s="940"/>
      <c r="L50" s="256"/>
      <c r="M50" s="251">
        <f t="shared" si="9"/>
        <v>0</v>
      </c>
      <c r="N50" s="252" t="e">
        <f t="shared" si="10"/>
        <v>#DIV/0!</v>
      </c>
      <c r="O50" s="249" t="e">
        <f t="shared" si="2"/>
        <v>#DIV/0!</v>
      </c>
      <c r="P50" s="252" t="e">
        <f t="shared" si="3"/>
        <v>#DIV/0!</v>
      </c>
    </row>
    <row r="51" spans="2:16" s="249" customFormat="1" ht="26.25" customHeight="1">
      <c r="B51" s="926"/>
      <c r="C51" s="927"/>
      <c r="D51" s="266" t="s">
        <v>5</v>
      </c>
      <c r="E51" s="363">
        <f>'入力表（変更申請時）'!E65</f>
        <v>0</v>
      </c>
      <c r="F51" s="364">
        <f>'入力表（変更申請時）'!F65</f>
        <v>0</v>
      </c>
      <c r="G51" s="365">
        <f>'入力表（変更申請時）'!E65</f>
        <v>0</v>
      </c>
      <c r="H51" s="364">
        <f>'入力表（変更申請時）'!F65</f>
        <v>0</v>
      </c>
      <c r="I51" s="365">
        <f>'入力表（変更申請時）'!G65</f>
        <v>0</v>
      </c>
      <c r="J51" s="364">
        <f>'入力表（変更申請時）'!H65</f>
        <v>0</v>
      </c>
      <c r="K51" s="931"/>
      <c r="L51" s="256"/>
      <c r="M51" s="251">
        <f t="shared" si="9"/>
        <v>0</v>
      </c>
      <c r="N51" s="253" t="e">
        <f t="shared" si="10"/>
        <v>#DIV/0!</v>
      </c>
      <c r="O51" s="249" t="e">
        <f t="shared" si="2"/>
        <v>#DIV/0!</v>
      </c>
      <c r="P51" s="253" t="e">
        <f t="shared" si="3"/>
        <v>#DIV/0!</v>
      </c>
    </row>
    <row r="52" spans="2:16" s="249" customFormat="1" ht="26.25" customHeight="1">
      <c r="B52" s="926"/>
      <c r="C52" s="927"/>
      <c r="D52" s="266" t="s">
        <v>6</v>
      </c>
      <c r="E52" s="363">
        <f>'入力表（変更申請時）'!E66</f>
        <v>0</v>
      </c>
      <c r="F52" s="364">
        <f>'入力表（変更申請時）'!F66</f>
        <v>0</v>
      </c>
      <c r="G52" s="365">
        <f>'入力表（変更申請時）'!E66</f>
        <v>0</v>
      </c>
      <c r="H52" s="364">
        <f>'入力表（変更申請時）'!F66</f>
        <v>0</v>
      </c>
      <c r="I52" s="365">
        <f>'入力表（変更申請時）'!G66</f>
        <v>0</v>
      </c>
      <c r="J52" s="364">
        <f>'入力表（変更申請時）'!H66</f>
        <v>0</v>
      </c>
      <c r="K52" s="931"/>
      <c r="L52" s="256"/>
      <c r="M52" s="251">
        <f t="shared" si="9"/>
        <v>0</v>
      </c>
      <c r="N52" s="253" t="e">
        <f t="shared" si="10"/>
        <v>#DIV/0!</v>
      </c>
      <c r="O52" s="249" t="e">
        <f t="shared" si="2"/>
        <v>#DIV/0!</v>
      </c>
      <c r="P52" s="253" t="e">
        <f t="shared" si="3"/>
        <v>#DIV/0!</v>
      </c>
    </row>
    <row r="53" spans="2:16" s="249" customFormat="1" ht="26.25" customHeight="1">
      <c r="B53" s="926"/>
      <c r="C53" s="927"/>
      <c r="D53" s="266" t="s">
        <v>3</v>
      </c>
      <c r="E53" s="363">
        <f>'入力表（変更申請時）'!E67</f>
        <v>0</v>
      </c>
      <c r="F53" s="364">
        <f>'入力表（変更申請時）'!F67</f>
        <v>0</v>
      </c>
      <c r="G53" s="365">
        <f>'入力表（変更申請時）'!E67</f>
        <v>0</v>
      </c>
      <c r="H53" s="364">
        <f>'入力表（変更申請時）'!F67</f>
        <v>0</v>
      </c>
      <c r="I53" s="365">
        <f>'入力表（変更申請時）'!G67</f>
        <v>0</v>
      </c>
      <c r="J53" s="364">
        <f>'入力表（変更申請時）'!H67</f>
        <v>0</v>
      </c>
      <c r="K53" s="931"/>
      <c r="L53" s="256"/>
      <c r="M53" s="251">
        <f t="shared" si="9"/>
        <v>0</v>
      </c>
      <c r="N53" s="253" t="e">
        <f t="shared" si="10"/>
        <v>#DIV/0!</v>
      </c>
      <c r="O53" s="249" t="e">
        <f t="shared" si="2"/>
        <v>#DIV/0!</v>
      </c>
      <c r="P53" s="253" t="e">
        <f t="shared" si="3"/>
        <v>#DIV/0!</v>
      </c>
    </row>
    <row r="54" spans="2:16" s="249" customFormat="1" ht="26.25" customHeight="1">
      <c r="B54" s="926"/>
      <c r="C54" s="927"/>
      <c r="D54" s="267" t="s">
        <v>148</v>
      </c>
      <c r="E54" s="367">
        <f>'入力表（変更申請時）'!E68</f>
        <v>0</v>
      </c>
      <c r="F54" s="368">
        <f>'入力表（変更申請時）'!F68</f>
        <v>0</v>
      </c>
      <c r="G54" s="369">
        <f>'入力表（変更申請時）'!E68</f>
        <v>0</v>
      </c>
      <c r="H54" s="368">
        <f>'入力表（変更申請時）'!F68</f>
        <v>0</v>
      </c>
      <c r="I54" s="369">
        <f>'入力表（変更申請時）'!G68</f>
        <v>0</v>
      </c>
      <c r="J54" s="368">
        <f>'入力表（変更申請時）'!H68</f>
        <v>0</v>
      </c>
      <c r="K54" s="932"/>
      <c r="L54" s="256"/>
      <c r="M54" s="251">
        <f t="shared" si="9"/>
        <v>0</v>
      </c>
      <c r="N54" s="253" t="e">
        <f t="shared" si="10"/>
        <v>#DIV/0!</v>
      </c>
      <c r="O54" s="249" t="e">
        <f t="shared" si="2"/>
        <v>#DIV/0!</v>
      </c>
      <c r="P54" s="253" t="e">
        <f t="shared" si="3"/>
        <v>#DIV/0!</v>
      </c>
    </row>
    <row r="55" spans="2:16" s="249" customFormat="1" ht="26.25" customHeight="1" thickBot="1">
      <c r="B55" s="928"/>
      <c r="C55" s="929"/>
      <c r="D55" s="277" t="s">
        <v>7</v>
      </c>
      <c r="E55" s="372">
        <f>SUM(E50:E54)</f>
        <v>0</v>
      </c>
      <c r="F55" s="373">
        <f t="shared" ref="F55:J55" si="13">SUM(F50:F54)</f>
        <v>0</v>
      </c>
      <c r="G55" s="374">
        <f>'入力表（変更申請時）'!E69</f>
        <v>0</v>
      </c>
      <c r="H55" s="373">
        <f>'入力表（変更申請時）'!F69</f>
        <v>0</v>
      </c>
      <c r="I55" s="374">
        <f t="shared" si="13"/>
        <v>0</v>
      </c>
      <c r="J55" s="373">
        <f t="shared" si="13"/>
        <v>0</v>
      </c>
      <c r="K55" s="941"/>
      <c r="L55" s="256"/>
      <c r="M55" s="251">
        <f t="shared" si="9"/>
        <v>0</v>
      </c>
      <c r="N55" s="253" t="e">
        <f t="shared" si="10"/>
        <v>#DIV/0!</v>
      </c>
      <c r="O55" s="249" t="e">
        <f t="shared" si="2"/>
        <v>#DIV/0!</v>
      </c>
      <c r="P55" s="253" t="e">
        <f t="shared" si="3"/>
        <v>#DIV/0!</v>
      </c>
    </row>
    <row r="56" spans="2:16" s="249" customFormat="1" ht="26.25" customHeight="1" thickBot="1">
      <c r="B56" s="942" t="s">
        <v>8</v>
      </c>
      <c r="C56" s="943"/>
      <c r="D56" s="944"/>
      <c r="E56" s="286">
        <f>E13+E22+E55+E21</f>
        <v>0</v>
      </c>
      <c r="F56" s="287">
        <f t="shared" ref="F56:J56" si="14">F13+F22+F55+F21</f>
        <v>0</v>
      </c>
      <c r="G56" s="286">
        <f>'入力表（変更申請時）'!E70</f>
        <v>0</v>
      </c>
      <c r="H56" s="288">
        <f>'入力表（変更申請時）'!F70</f>
        <v>0</v>
      </c>
      <c r="I56" s="289">
        <f t="shared" si="14"/>
        <v>0</v>
      </c>
      <c r="J56" s="288">
        <f t="shared" si="14"/>
        <v>0</v>
      </c>
      <c r="K56" s="290"/>
      <c r="L56" s="256"/>
      <c r="M56" s="251">
        <f t="shared" si="9"/>
        <v>0</v>
      </c>
      <c r="N56" s="254" t="e">
        <f t="shared" si="10"/>
        <v>#DIV/0!</v>
      </c>
      <c r="O56" s="249" t="e">
        <f t="shared" si="2"/>
        <v>#DIV/0!</v>
      </c>
      <c r="P56" s="254" t="e">
        <f t="shared" si="3"/>
        <v>#DIV/0!</v>
      </c>
    </row>
    <row r="57" spans="2:16" s="249" customFormat="1" ht="14.25">
      <c r="B57" s="291" t="s">
        <v>358</v>
      </c>
      <c r="C57" s="256"/>
      <c r="D57" s="256"/>
      <c r="E57" s="256"/>
      <c r="F57" s="256"/>
      <c r="G57" s="256"/>
      <c r="H57" s="256"/>
      <c r="I57" s="256"/>
      <c r="J57" s="256"/>
      <c r="K57" s="256"/>
      <c r="L57" s="256"/>
      <c r="M57" s="250"/>
    </row>
    <row r="58" spans="2:16" s="249" customFormat="1" ht="15" customHeight="1">
      <c r="B58" s="256"/>
      <c r="C58" s="256"/>
      <c r="D58" s="256"/>
      <c r="E58" s="256"/>
      <c r="F58" s="256"/>
      <c r="G58" s="256"/>
      <c r="H58" s="256"/>
      <c r="I58" s="256"/>
      <c r="J58" s="256"/>
      <c r="K58" s="256"/>
      <c r="L58" s="256"/>
      <c r="M58" s="250"/>
    </row>
    <row r="59" spans="2:16" s="249" customFormat="1" ht="14.25">
      <c r="B59" s="256"/>
      <c r="C59" s="256"/>
      <c r="D59" s="256"/>
      <c r="E59" s="256"/>
      <c r="F59" s="256"/>
      <c r="G59" s="256"/>
      <c r="H59" s="256"/>
      <c r="I59" s="256"/>
      <c r="J59" s="256"/>
      <c r="K59" s="256"/>
      <c r="L59" s="256"/>
      <c r="M59" s="250"/>
    </row>
    <row r="60" spans="2:16" s="249" customFormat="1" ht="14.25">
      <c r="B60" s="256" t="s">
        <v>359</v>
      </c>
      <c r="C60" s="256"/>
      <c r="D60" s="256"/>
      <c r="E60" s="256"/>
      <c r="F60" s="256"/>
      <c r="G60" s="256"/>
      <c r="H60" s="256"/>
      <c r="I60" s="256"/>
      <c r="J60" s="256"/>
      <c r="K60" s="256"/>
      <c r="L60" s="256"/>
      <c r="M60" s="250"/>
    </row>
    <row r="61" spans="2:16" s="249" customFormat="1" ht="14.25">
      <c r="B61" s="256"/>
      <c r="C61" s="256"/>
      <c r="D61" s="256"/>
      <c r="E61" s="256"/>
      <c r="F61" s="256"/>
      <c r="G61" s="256"/>
      <c r="H61" s="256"/>
      <c r="I61" s="256"/>
      <c r="J61" s="256"/>
      <c r="K61" s="256"/>
      <c r="L61" s="256"/>
      <c r="M61" s="250"/>
    </row>
    <row r="62" spans="2:16" s="249" customFormat="1" ht="14.25">
      <c r="B62" s="256"/>
      <c r="C62" s="256"/>
      <c r="D62" s="256" t="s">
        <v>11</v>
      </c>
      <c r="E62" s="256"/>
      <c r="F62" s="256"/>
      <c r="G62" s="256"/>
      <c r="H62" s="256"/>
      <c r="I62" s="256"/>
      <c r="J62" s="256"/>
      <c r="K62" s="256"/>
      <c r="L62" s="256"/>
      <c r="M62" s="250"/>
    </row>
    <row r="63" spans="2:16" s="249" customFormat="1" ht="14.25">
      <c r="B63" s="256"/>
      <c r="C63" s="256"/>
      <c r="D63" s="256"/>
      <c r="E63" s="256"/>
      <c r="F63" s="256"/>
      <c r="G63" s="256"/>
      <c r="H63" s="256"/>
      <c r="I63" s="256"/>
      <c r="J63" s="256"/>
      <c r="K63" s="258" t="s">
        <v>360</v>
      </c>
      <c r="L63" s="258"/>
      <c r="M63" s="250"/>
    </row>
    <row r="64" spans="2:16" s="249" customFormat="1" ht="19.5" customHeight="1">
      <c r="B64" s="256"/>
      <c r="C64" s="955" t="s">
        <v>361</v>
      </c>
      <c r="D64" s="956"/>
      <c r="E64" s="292"/>
      <c r="F64" s="266" t="s">
        <v>15</v>
      </c>
      <c r="G64" s="266"/>
      <c r="H64" s="957" t="s">
        <v>10</v>
      </c>
      <c r="I64" s="958"/>
      <c r="J64" s="958"/>
      <c r="K64" s="959"/>
      <c r="L64" s="316"/>
      <c r="M64" s="250"/>
    </row>
    <row r="65" spans="2:13" s="249" customFormat="1" ht="19.5" customHeight="1">
      <c r="B65" s="256"/>
      <c r="C65" s="955" t="s">
        <v>12</v>
      </c>
      <c r="D65" s="956"/>
      <c r="E65" s="293" t="s">
        <v>345</v>
      </c>
      <c r="F65" s="294">
        <f>I56</f>
        <v>0</v>
      </c>
      <c r="G65" s="295" t="s">
        <v>346</v>
      </c>
      <c r="H65" s="293"/>
      <c r="I65" s="296"/>
      <c r="J65" s="964"/>
      <c r="K65" s="956"/>
      <c r="L65" s="316"/>
      <c r="M65" s="250"/>
    </row>
    <row r="66" spans="2:13" s="249" customFormat="1" ht="19.5" customHeight="1">
      <c r="B66" s="256"/>
      <c r="C66" s="960"/>
      <c r="D66" s="961"/>
      <c r="E66" s="297"/>
      <c r="F66" s="298">
        <f>J56</f>
        <v>0</v>
      </c>
      <c r="G66" s="299"/>
      <c r="H66" s="300"/>
      <c r="I66" s="301"/>
      <c r="J66" s="963"/>
      <c r="K66" s="961"/>
      <c r="L66" s="316"/>
      <c r="M66" s="250"/>
    </row>
    <row r="67" spans="2:13" s="249" customFormat="1" ht="19.5" customHeight="1">
      <c r="B67" s="256"/>
      <c r="C67" s="955" t="s">
        <v>13</v>
      </c>
      <c r="D67" s="956"/>
      <c r="E67" s="302" t="s">
        <v>345</v>
      </c>
      <c r="F67" s="303">
        <f>E56-I56</f>
        <v>0</v>
      </c>
      <c r="G67" s="304" t="s">
        <v>346</v>
      </c>
      <c r="H67" s="302"/>
      <c r="I67" s="258"/>
      <c r="J67" s="935"/>
      <c r="K67" s="962"/>
      <c r="L67" s="316"/>
      <c r="M67" s="250"/>
    </row>
    <row r="68" spans="2:13" s="249" customFormat="1" ht="19.5" customHeight="1">
      <c r="B68" s="256"/>
      <c r="C68" s="960"/>
      <c r="D68" s="961"/>
      <c r="E68" s="297"/>
      <c r="F68" s="298">
        <f>F56-J56</f>
        <v>0</v>
      </c>
      <c r="G68" s="299"/>
      <c r="H68" s="300"/>
      <c r="I68" s="301"/>
      <c r="J68" s="963"/>
      <c r="K68" s="961"/>
      <c r="L68" s="316"/>
      <c r="M68" s="250"/>
    </row>
    <row r="69" spans="2:13" s="249" customFormat="1" ht="19.5" customHeight="1">
      <c r="B69" s="256"/>
      <c r="C69" s="955" t="s">
        <v>14</v>
      </c>
      <c r="D69" s="956"/>
      <c r="E69" s="302" t="s">
        <v>345</v>
      </c>
      <c r="F69" s="303">
        <f>E56</f>
        <v>0</v>
      </c>
      <c r="G69" s="305" t="s">
        <v>346</v>
      </c>
      <c r="H69" s="302"/>
      <c r="I69" s="258"/>
      <c r="J69" s="306"/>
      <c r="K69" s="307"/>
      <c r="L69" s="316"/>
      <c r="M69" s="250"/>
    </row>
    <row r="70" spans="2:13" s="249" customFormat="1" ht="19.5" customHeight="1">
      <c r="B70" s="256"/>
      <c r="C70" s="960"/>
      <c r="D70" s="961"/>
      <c r="E70" s="297"/>
      <c r="F70" s="298">
        <f>F56</f>
        <v>0</v>
      </c>
      <c r="G70" s="298"/>
      <c r="H70" s="308"/>
      <c r="I70" s="309"/>
      <c r="J70" s="301"/>
      <c r="K70" s="310"/>
      <c r="L70" s="316"/>
      <c r="M70" s="250"/>
    </row>
    <row r="71" spans="2:13" s="249" customFormat="1" ht="19.5" customHeight="1">
      <c r="B71" s="256"/>
      <c r="C71" s="256"/>
      <c r="D71" s="256"/>
      <c r="E71" s="256"/>
      <c r="F71" s="311"/>
      <c r="G71" s="311"/>
      <c r="H71" s="258"/>
      <c r="I71" s="258"/>
      <c r="J71" s="258"/>
      <c r="K71" s="256"/>
      <c r="L71" s="256"/>
      <c r="M71" s="250"/>
    </row>
    <row r="72" spans="2:13" s="249" customFormat="1" ht="19.5" customHeight="1">
      <c r="B72" s="256"/>
      <c r="C72" s="256"/>
      <c r="D72" s="256" t="s">
        <v>17</v>
      </c>
      <c r="E72" s="256"/>
      <c r="F72" s="311"/>
      <c r="G72" s="311"/>
      <c r="H72" s="258"/>
      <c r="I72" s="258"/>
      <c r="J72" s="258"/>
      <c r="K72" s="256"/>
      <c r="L72" s="256"/>
      <c r="M72" s="250"/>
    </row>
    <row r="73" spans="2:13" s="249" customFormat="1" ht="19.5" customHeight="1">
      <c r="B73" s="256"/>
      <c r="C73" s="256"/>
      <c r="D73" s="256"/>
      <c r="E73" s="256"/>
      <c r="F73" s="311"/>
      <c r="G73" s="311"/>
      <c r="H73" s="258"/>
      <c r="I73" s="258"/>
      <c r="J73" s="258"/>
      <c r="K73" s="258" t="s">
        <v>360</v>
      </c>
      <c r="L73" s="258"/>
      <c r="M73" s="250"/>
    </row>
    <row r="74" spans="2:13" s="249" customFormat="1" ht="19.5" customHeight="1">
      <c r="B74" s="256"/>
      <c r="C74" s="957" t="s">
        <v>361</v>
      </c>
      <c r="D74" s="959"/>
      <c r="E74" s="292"/>
      <c r="F74" s="266" t="s">
        <v>15</v>
      </c>
      <c r="G74" s="266"/>
      <c r="H74" s="957" t="s">
        <v>10</v>
      </c>
      <c r="I74" s="958"/>
      <c r="J74" s="958"/>
      <c r="K74" s="959"/>
      <c r="L74" s="316"/>
      <c r="M74" s="250"/>
    </row>
    <row r="75" spans="2:13" s="249" customFormat="1" ht="19.5" customHeight="1">
      <c r="B75" s="256"/>
      <c r="C75" s="969" t="s">
        <v>48</v>
      </c>
      <c r="D75" s="970"/>
      <c r="E75" s="293" t="s">
        <v>345</v>
      </c>
      <c r="F75" s="376">
        <f>E13</f>
        <v>0</v>
      </c>
      <c r="G75" s="295" t="s">
        <v>346</v>
      </c>
      <c r="H75" s="312"/>
      <c r="I75" s="272"/>
      <c r="J75" s="272"/>
      <c r="K75" s="313"/>
      <c r="L75" s="316"/>
      <c r="M75" s="250"/>
    </row>
    <row r="76" spans="2:13" s="249" customFormat="1" ht="19.5" customHeight="1">
      <c r="B76" s="256"/>
      <c r="C76" s="971"/>
      <c r="D76" s="972"/>
      <c r="E76" s="297"/>
      <c r="F76" s="377">
        <f>F13</f>
        <v>0</v>
      </c>
      <c r="G76" s="299"/>
      <c r="H76" s="297"/>
      <c r="I76" s="265"/>
      <c r="J76" s="265"/>
      <c r="K76" s="310"/>
      <c r="L76" s="316"/>
      <c r="M76" s="250"/>
    </row>
    <row r="77" spans="2:13" s="249" customFormat="1" ht="19.5" customHeight="1">
      <c r="B77" s="256"/>
      <c r="C77" s="969" t="s">
        <v>46</v>
      </c>
      <c r="D77" s="970"/>
      <c r="E77" s="293" t="s">
        <v>345</v>
      </c>
      <c r="F77" s="376">
        <f>E21</f>
        <v>0</v>
      </c>
      <c r="G77" s="295" t="s">
        <v>346</v>
      </c>
      <c r="H77" s="312"/>
      <c r="I77" s="272"/>
      <c r="J77" s="272"/>
      <c r="K77" s="313"/>
      <c r="L77" s="316"/>
      <c r="M77" s="250"/>
    </row>
    <row r="78" spans="2:13" s="249" customFormat="1" ht="19.5" customHeight="1">
      <c r="B78" s="256"/>
      <c r="C78" s="971"/>
      <c r="D78" s="972"/>
      <c r="E78" s="297"/>
      <c r="F78" s="377">
        <f>F21</f>
        <v>0</v>
      </c>
      <c r="G78" s="299"/>
      <c r="H78" s="297"/>
      <c r="I78" s="265"/>
      <c r="J78" s="265"/>
      <c r="K78" s="310"/>
      <c r="L78" s="316"/>
      <c r="M78" s="250"/>
    </row>
    <row r="79" spans="2:13" s="249" customFormat="1" ht="19.5" customHeight="1">
      <c r="B79" s="256"/>
      <c r="C79" s="973" t="s">
        <v>56</v>
      </c>
      <c r="D79" s="976" t="s">
        <v>134</v>
      </c>
      <c r="E79" s="293" t="s">
        <v>345</v>
      </c>
      <c r="F79" s="376">
        <f>E28</f>
        <v>0</v>
      </c>
      <c r="G79" s="295" t="s">
        <v>346</v>
      </c>
      <c r="H79" s="314"/>
      <c r="I79" s="315"/>
      <c r="J79" s="316"/>
      <c r="K79" s="307"/>
      <c r="L79" s="316"/>
      <c r="M79" s="250"/>
    </row>
    <row r="80" spans="2:13" s="249" customFormat="1" ht="19.5" customHeight="1">
      <c r="B80" s="256"/>
      <c r="C80" s="974"/>
      <c r="D80" s="977"/>
      <c r="E80" s="297"/>
      <c r="F80" s="377">
        <f>F28</f>
        <v>0</v>
      </c>
      <c r="G80" s="299"/>
      <c r="H80" s="314"/>
      <c r="I80" s="315"/>
      <c r="J80" s="316"/>
      <c r="K80" s="307"/>
      <c r="L80" s="316"/>
      <c r="M80" s="250"/>
    </row>
    <row r="81" spans="2:13" s="249" customFormat="1" ht="24.75" customHeight="1">
      <c r="B81" s="256"/>
      <c r="C81" s="974"/>
      <c r="D81" s="978" t="s">
        <v>60</v>
      </c>
      <c r="E81" s="293" t="s">
        <v>345</v>
      </c>
      <c r="F81" s="376">
        <f>E35</f>
        <v>0</v>
      </c>
      <c r="G81" s="295" t="s">
        <v>346</v>
      </c>
      <c r="H81" s="317"/>
      <c r="I81" s="318"/>
      <c r="J81" s="272"/>
      <c r="K81" s="313"/>
      <c r="L81" s="316"/>
      <c r="M81" s="250"/>
    </row>
    <row r="82" spans="2:13" s="249" customFormat="1" ht="19.5" customHeight="1">
      <c r="B82" s="256"/>
      <c r="C82" s="974"/>
      <c r="D82" s="979"/>
      <c r="E82" s="297"/>
      <c r="F82" s="377">
        <f>F35</f>
        <v>0</v>
      </c>
      <c r="G82" s="299"/>
      <c r="H82" s="300"/>
      <c r="I82" s="301"/>
      <c r="J82" s="265"/>
      <c r="K82" s="310"/>
      <c r="L82" s="316"/>
      <c r="M82" s="250"/>
    </row>
    <row r="83" spans="2:13" s="249" customFormat="1" ht="22.5" customHeight="1">
      <c r="B83" s="256"/>
      <c r="C83" s="974"/>
      <c r="D83" s="978" t="s">
        <v>61</v>
      </c>
      <c r="E83" s="293" t="s">
        <v>345</v>
      </c>
      <c r="F83" s="376">
        <f>E42</f>
        <v>0</v>
      </c>
      <c r="G83" s="295" t="s">
        <v>346</v>
      </c>
      <c r="H83" s="314"/>
      <c r="I83" s="315"/>
      <c r="J83" s="316"/>
      <c r="K83" s="307"/>
      <c r="L83" s="316"/>
      <c r="M83" s="250"/>
    </row>
    <row r="84" spans="2:13" s="249" customFormat="1" ht="19.5" customHeight="1">
      <c r="B84" s="256"/>
      <c r="C84" s="974"/>
      <c r="D84" s="979"/>
      <c r="E84" s="297"/>
      <c r="F84" s="377">
        <f>F42</f>
        <v>0</v>
      </c>
      <c r="G84" s="299"/>
      <c r="H84" s="314"/>
      <c r="I84" s="315"/>
      <c r="J84" s="316"/>
      <c r="K84" s="307"/>
      <c r="L84" s="316"/>
      <c r="M84" s="250"/>
    </row>
    <row r="85" spans="2:13" s="249" customFormat="1" ht="19.5" customHeight="1">
      <c r="B85" s="256"/>
      <c r="C85" s="974"/>
      <c r="D85" s="978" t="s">
        <v>362</v>
      </c>
      <c r="E85" s="293" t="s">
        <v>345</v>
      </c>
      <c r="F85" s="376">
        <f>E49</f>
        <v>0</v>
      </c>
      <c r="G85" s="295" t="s">
        <v>346</v>
      </c>
      <c r="H85" s="317"/>
      <c r="I85" s="319"/>
      <c r="J85" s="272"/>
      <c r="K85" s="313"/>
      <c r="L85" s="316"/>
      <c r="M85" s="250"/>
    </row>
    <row r="86" spans="2:13" s="249" customFormat="1" ht="19.5" customHeight="1">
      <c r="B86" s="256"/>
      <c r="C86" s="975"/>
      <c r="D86" s="979"/>
      <c r="E86" s="297"/>
      <c r="F86" s="377">
        <f>F49</f>
        <v>0</v>
      </c>
      <c r="G86" s="299"/>
      <c r="H86" s="300"/>
      <c r="I86" s="301"/>
      <c r="J86" s="265"/>
      <c r="K86" s="310"/>
      <c r="L86" s="316"/>
      <c r="M86" s="250"/>
    </row>
    <row r="87" spans="2:13" s="249" customFormat="1" ht="19.5" customHeight="1">
      <c r="B87" s="256"/>
      <c r="C87" s="965" t="s">
        <v>150</v>
      </c>
      <c r="D87" s="966"/>
      <c r="E87" s="293" t="s">
        <v>345</v>
      </c>
      <c r="F87" s="376">
        <f>E55</f>
        <v>0</v>
      </c>
      <c r="G87" s="295" t="s">
        <v>346</v>
      </c>
      <c r="H87" s="312"/>
      <c r="I87" s="272"/>
      <c r="J87" s="272"/>
      <c r="K87" s="313"/>
      <c r="L87" s="316"/>
      <c r="M87" s="250"/>
    </row>
    <row r="88" spans="2:13" s="249" customFormat="1" ht="19.5" customHeight="1">
      <c r="B88" s="256"/>
      <c r="C88" s="967"/>
      <c r="D88" s="968"/>
      <c r="E88" s="297"/>
      <c r="F88" s="377">
        <f>F55</f>
        <v>0</v>
      </c>
      <c r="G88" s="299"/>
      <c r="H88" s="297"/>
      <c r="I88" s="265"/>
      <c r="J88" s="265"/>
      <c r="K88" s="310"/>
      <c r="L88" s="316"/>
      <c r="M88" s="250"/>
    </row>
    <row r="89" spans="2:13" s="249" customFormat="1" ht="19.5" customHeight="1">
      <c r="B89" s="256"/>
      <c r="C89" s="955" t="s">
        <v>14</v>
      </c>
      <c r="D89" s="956"/>
      <c r="E89" s="293" t="s">
        <v>345</v>
      </c>
      <c r="F89" s="294">
        <f>F75+F77+F79+F81+F83+F85+F87</f>
        <v>0</v>
      </c>
      <c r="G89" s="320" t="s">
        <v>346</v>
      </c>
      <c r="H89" s="293"/>
      <c r="I89" s="296"/>
      <c r="J89" s="321"/>
      <c r="K89" s="313"/>
      <c r="L89" s="316"/>
      <c r="M89" s="250"/>
    </row>
    <row r="90" spans="2:13" s="249" customFormat="1" ht="19.5" customHeight="1">
      <c r="B90" s="256"/>
      <c r="C90" s="960"/>
      <c r="D90" s="961"/>
      <c r="E90" s="297"/>
      <c r="F90" s="309">
        <f>F76+F78+F80+F82+F84+F86+F88</f>
        <v>0</v>
      </c>
      <c r="G90" s="298"/>
      <c r="H90" s="308"/>
      <c r="I90" s="309"/>
      <c r="J90" s="301"/>
      <c r="K90" s="310"/>
      <c r="L90" s="316"/>
      <c r="M90" s="250"/>
    </row>
    <row r="91" spans="2:13" s="249" customFormat="1" ht="14.25">
      <c r="M91" s="250"/>
    </row>
  </sheetData>
  <sheetProtection formatCells="0" formatColumns="0" formatRows="0" insertColumns="0" insertRows="0" insertHyperlinks="0" sort="0"/>
  <mergeCells count="46">
    <mergeCell ref="C69:D70"/>
    <mergeCell ref="C74:D74"/>
    <mergeCell ref="H74:K74"/>
    <mergeCell ref="C87:D88"/>
    <mergeCell ref="C89:D90"/>
    <mergeCell ref="C75:D76"/>
    <mergeCell ref="C77:D78"/>
    <mergeCell ref="C79:C86"/>
    <mergeCell ref="D79:D80"/>
    <mergeCell ref="D81:D82"/>
    <mergeCell ref="D83:D84"/>
    <mergeCell ref="D85:D86"/>
    <mergeCell ref="C64:D64"/>
    <mergeCell ref="H64:K64"/>
    <mergeCell ref="C67:D68"/>
    <mergeCell ref="J67:K67"/>
    <mergeCell ref="J68:K68"/>
    <mergeCell ref="C65:D66"/>
    <mergeCell ref="J65:K65"/>
    <mergeCell ref="J66:K66"/>
    <mergeCell ref="B50:C55"/>
    <mergeCell ref="K50:K55"/>
    <mergeCell ref="B56:D56"/>
    <mergeCell ref="B14:C21"/>
    <mergeCell ref="K14:K21"/>
    <mergeCell ref="B22:B42"/>
    <mergeCell ref="B43:B49"/>
    <mergeCell ref="C23:C28"/>
    <mergeCell ref="K23:K28"/>
    <mergeCell ref="C29:C35"/>
    <mergeCell ref="K29:K35"/>
    <mergeCell ref="C36:C42"/>
    <mergeCell ref="K36:K42"/>
    <mergeCell ref="C43:C49"/>
    <mergeCell ref="K43:K49"/>
    <mergeCell ref="B1:D1"/>
    <mergeCell ref="B2:D2"/>
    <mergeCell ref="B3:D3"/>
    <mergeCell ref="B5:C6"/>
    <mergeCell ref="D5:D6"/>
    <mergeCell ref="E5:F5"/>
    <mergeCell ref="G5:H5"/>
    <mergeCell ref="I5:J5"/>
    <mergeCell ref="K5:K6"/>
    <mergeCell ref="B7:C13"/>
    <mergeCell ref="K7:K13"/>
  </mergeCells>
  <phoneticPr fontId="2"/>
  <printOptions horizontalCentered="1"/>
  <pageMargins left="0.23622047244094491" right="0.23622047244094491" top="0.74803149606299213" bottom="0.74803149606299213" header="0.31496062992125984" footer="0.31496062992125984"/>
  <pageSetup paperSize="9" scale="85" fitToHeight="0" orientation="portrait" r:id="rId1"/>
  <rowBreaks count="1" manualBreakCount="1">
    <brk id="42" max="11" man="1"/>
  </rowBreaks>
  <colBreaks count="1" manualBreakCount="1">
    <brk id="12"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5">
    <tabColor rgb="FFFF0000"/>
    <pageSetUpPr fitToPage="1"/>
  </sheetPr>
  <dimension ref="B3:BG40"/>
  <sheetViews>
    <sheetView showZeros="0" view="pageBreakPreview" zoomScale="60" zoomScaleNormal="100" workbookViewId="0">
      <selection activeCell="D19" sqref="D19"/>
    </sheetView>
  </sheetViews>
  <sheetFormatPr defaultRowHeight="13.5"/>
  <cols>
    <col min="1" max="1" width="9" style="4"/>
    <col min="2" max="40" width="1.625" style="4" customWidth="1"/>
    <col min="41" max="43" width="1.875" style="4" customWidth="1"/>
    <col min="44" max="44" width="1.625" style="4" customWidth="1"/>
    <col min="45" max="55" width="1.875" style="4" customWidth="1"/>
    <col min="56" max="56" width="2.25" style="4" customWidth="1"/>
    <col min="57" max="57" width="1.875" style="4" customWidth="1"/>
    <col min="58" max="58" width="1.375" style="4" customWidth="1"/>
    <col min="59" max="59" width="1.875" style="4" customWidth="1"/>
    <col min="60" max="16384" width="9" style="4"/>
  </cols>
  <sheetData>
    <row r="3" spans="4:58" ht="15" customHeight="1">
      <c r="D3" s="4" t="s">
        <v>83</v>
      </c>
      <c r="AX3" s="980"/>
      <c r="AY3" s="980"/>
      <c r="AZ3" s="980"/>
      <c r="BA3" s="980"/>
      <c r="BB3" s="980"/>
      <c r="BC3" s="980"/>
      <c r="BD3" s="980"/>
      <c r="BE3" s="980"/>
      <c r="BF3" s="980"/>
    </row>
    <row r="4" spans="4:58" ht="15.75" customHeight="1">
      <c r="AW4" s="982">
        <f>'入力表（実績報告時）①'!C3</f>
        <v>0</v>
      </c>
      <c r="AX4" s="982"/>
      <c r="AY4" s="982"/>
      <c r="AZ4" s="982"/>
      <c r="BA4" s="982"/>
      <c r="BB4" s="982"/>
      <c r="BC4" s="982"/>
      <c r="BD4" s="982"/>
      <c r="BE4" s="982"/>
    </row>
    <row r="7" spans="4:58" ht="9.75" customHeight="1"/>
    <row r="8" spans="4:58" ht="21" customHeight="1">
      <c r="E8" s="816" t="s">
        <v>216</v>
      </c>
      <c r="F8" s="816"/>
      <c r="G8" s="816"/>
      <c r="H8" s="816"/>
      <c r="I8" s="816"/>
      <c r="J8" s="816"/>
      <c r="K8" s="816"/>
      <c r="L8" s="816"/>
      <c r="M8" s="816"/>
      <c r="N8" s="816"/>
      <c r="O8" s="816"/>
      <c r="P8" s="816"/>
      <c r="Q8" s="816"/>
      <c r="R8" s="816"/>
      <c r="S8" s="816"/>
      <c r="T8" s="816"/>
      <c r="U8" s="816"/>
      <c r="V8" s="816"/>
      <c r="W8" s="816"/>
      <c r="X8" s="816"/>
      <c r="Y8" s="816"/>
    </row>
    <row r="10" spans="4:58" ht="17.25" customHeight="1">
      <c r="AE10" s="916" t="s">
        <v>23</v>
      </c>
      <c r="AF10" s="916"/>
      <c r="AG10" s="916"/>
      <c r="AH10" s="916"/>
      <c r="AI10" s="916"/>
      <c r="AJ10" s="916"/>
      <c r="AK10" s="916"/>
      <c r="AM10" s="49" t="s">
        <v>24</v>
      </c>
      <c r="AN10" s="816" t="str">
        <f>'入力表（実績報告時）①'!$C$36&amp;"-"&amp;'入力表（実績報告時）①'!$E$36</f>
        <v>0-0</v>
      </c>
      <c r="AO10" s="816"/>
      <c r="AP10" s="816"/>
      <c r="AQ10" s="816"/>
      <c r="AR10" s="816"/>
      <c r="AS10" s="816"/>
      <c r="AT10" s="816"/>
      <c r="AU10" s="816"/>
      <c r="AV10" s="816"/>
      <c r="AW10" s="816"/>
      <c r="AX10" s="816"/>
    </row>
    <row r="11" spans="4:58" ht="18.75" customHeight="1">
      <c r="AE11" s="916"/>
      <c r="AF11" s="916"/>
      <c r="AG11" s="916"/>
      <c r="AH11" s="916"/>
      <c r="AI11" s="916"/>
      <c r="AJ11" s="916"/>
      <c r="AK11" s="916"/>
      <c r="AM11" s="981">
        <f>'入力表（実績報告時）①'!$C$37</f>
        <v>0</v>
      </c>
      <c r="AN11" s="981"/>
      <c r="AO11" s="981"/>
      <c r="AP11" s="981"/>
      <c r="AQ11" s="981"/>
      <c r="AR11" s="981"/>
      <c r="AS11" s="981"/>
      <c r="AT11" s="981"/>
      <c r="AU11" s="981"/>
      <c r="AV11" s="981"/>
      <c r="AW11" s="981"/>
      <c r="AX11" s="981"/>
      <c r="AY11" s="981"/>
      <c r="AZ11" s="981"/>
      <c r="BA11" s="981"/>
      <c r="BB11" s="981"/>
      <c r="BC11" s="981"/>
      <c r="BD11" s="981"/>
      <c r="BE11" s="981"/>
      <c r="BF11" s="981"/>
    </row>
    <row r="12" spans="4:58" ht="18.75" customHeight="1">
      <c r="AE12" s="916"/>
      <c r="AF12" s="916"/>
      <c r="AG12" s="916"/>
      <c r="AH12" s="916"/>
      <c r="AI12" s="916"/>
      <c r="AJ12" s="916"/>
      <c r="AK12" s="916"/>
      <c r="AL12" s="5"/>
      <c r="AM12" s="981"/>
      <c r="AN12" s="981"/>
      <c r="AO12" s="981"/>
      <c r="AP12" s="981"/>
      <c r="AQ12" s="981"/>
      <c r="AR12" s="981"/>
      <c r="AS12" s="981"/>
      <c r="AT12" s="981"/>
      <c r="AU12" s="981"/>
      <c r="AV12" s="981"/>
      <c r="AW12" s="981"/>
      <c r="AX12" s="981"/>
      <c r="AY12" s="981"/>
      <c r="AZ12" s="981"/>
      <c r="BA12" s="981"/>
      <c r="BB12" s="981"/>
      <c r="BC12" s="981"/>
      <c r="BD12" s="981"/>
      <c r="BE12" s="981"/>
      <c r="BF12" s="981"/>
    </row>
    <row r="13" spans="4:58" ht="16.5" customHeight="1">
      <c r="AE13" s="916" t="s">
        <v>409</v>
      </c>
      <c r="AF13" s="916"/>
      <c r="AG13" s="916"/>
      <c r="AH13" s="916"/>
      <c r="AI13" s="916"/>
      <c r="AJ13" s="916"/>
      <c r="AK13" s="916"/>
      <c r="AM13" s="985">
        <f>'入力表（実績報告時）①'!$C$38</f>
        <v>0</v>
      </c>
      <c r="AN13" s="985"/>
      <c r="AO13" s="985"/>
      <c r="AP13" s="985"/>
      <c r="AQ13" s="985"/>
      <c r="AR13" s="985"/>
      <c r="AS13" s="985"/>
      <c r="AT13" s="985"/>
      <c r="AU13" s="985"/>
      <c r="AV13" s="985"/>
      <c r="AW13" s="985"/>
      <c r="AX13" s="985"/>
      <c r="AY13" s="985"/>
      <c r="AZ13" s="985"/>
      <c r="BA13" s="985"/>
      <c r="BB13" s="985"/>
      <c r="BC13" s="985"/>
      <c r="BD13" s="985"/>
      <c r="BE13" s="985"/>
      <c r="BF13" s="985"/>
    </row>
    <row r="14" spans="4:58" ht="16.5" customHeight="1">
      <c r="AE14" s="916" t="s">
        <v>340</v>
      </c>
      <c r="AF14" s="916"/>
      <c r="AG14" s="916"/>
      <c r="AH14" s="916"/>
      <c r="AI14" s="916"/>
      <c r="AJ14" s="916"/>
      <c r="AK14" s="916"/>
      <c r="AM14" s="985" t="str">
        <f>'入力表（実績報告時）①'!$C$39&amp;"　"&amp;'入力表（実績報告時）①'!$C$40</f>
        <v>0　0</v>
      </c>
      <c r="AN14" s="985"/>
      <c r="AO14" s="985"/>
      <c r="AP14" s="985"/>
      <c r="AQ14" s="985"/>
      <c r="AR14" s="985"/>
      <c r="AS14" s="985"/>
      <c r="AT14" s="985"/>
      <c r="AU14" s="985"/>
      <c r="AV14" s="985"/>
      <c r="AW14" s="985"/>
      <c r="AX14" s="985"/>
      <c r="AY14" s="985"/>
      <c r="AZ14" s="985"/>
      <c r="BA14" s="985"/>
      <c r="BB14" s="985"/>
      <c r="BC14" s="985"/>
      <c r="BD14" s="985"/>
      <c r="BE14" s="985"/>
      <c r="BF14" s="985"/>
    </row>
    <row r="15" spans="4:58" ht="16.5" customHeight="1">
      <c r="AE15" s="916" t="s">
        <v>341</v>
      </c>
      <c r="AF15" s="916"/>
      <c r="AG15" s="916"/>
      <c r="AH15" s="916"/>
      <c r="AI15" s="916"/>
      <c r="AJ15" s="916"/>
      <c r="AK15" s="916"/>
      <c r="AM15" s="987">
        <f>'入力表（実績報告時）①'!$C$41</f>
        <v>0</v>
      </c>
      <c r="AN15" s="987"/>
      <c r="AO15" s="987"/>
      <c r="AP15" s="987"/>
      <c r="AQ15" s="987"/>
      <c r="AR15" s="987"/>
      <c r="AS15" s="987"/>
      <c r="AT15" s="987"/>
      <c r="AU15" s="987"/>
      <c r="AV15" s="987"/>
      <c r="AW15" s="987"/>
      <c r="AX15" s="987"/>
      <c r="AY15" s="987"/>
      <c r="AZ15" s="987"/>
      <c r="BA15" s="987"/>
      <c r="BB15" s="987"/>
      <c r="BC15" s="987"/>
      <c r="BD15" s="987"/>
      <c r="BE15" s="987"/>
      <c r="BF15" s="987"/>
    </row>
    <row r="16" spans="4:58" ht="16.5" customHeight="1">
      <c r="AE16" s="916" t="s">
        <v>72</v>
      </c>
      <c r="AF16" s="916"/>
      <c r="AG16" s="916"/>
      <c r="AH16" s="916"/>
      <c r="AI16" s="916"/>
      <c r="AJ16" s="916"/>
      <c r="AK16" s="916"/>
      <c r="AM16" s="987">
        <f>'入力表（実績報告時）①'!$C$42</f>
        <v>0</v>
      </c>
      <c r="AN16" s="987"/>
      <c r="AO16" s="987"/>
      <c r="AP16" s="987"/>
      <c r="AQ16" s="987"/>
      <c r="AR16" s="987"/>
      <c r="AS16" s="987"/>
      <c r="AT16" s="987"/>
      <c r="AU16" s="987"/>
      <c r="AV16" s="987"/>
      <c r="AW16" s="987"/>
      <c r="AX16" s="987"/>
      <c r="AY16" s="987"/>
      <c r="AZ16" s="987"/>
      <c r="BA16" s="987"/>
      <c r="BB16" s="987"/>
      <c r="BC16" s="987"/>
      <c r="BD16" s="987"/>
      <c r="BE16" s="987"/>
      <c r="BF16" s="987"/>
    </row>
    <row r="17" spans="2:59" ht="15.75" customHeight="1"/>
    <row r="18" spans="2:59" ht="16.5" customHeight="1">
      <c r="B18" s="8"/>
      <c r="C18" s="8"/>
      <c r="D18" s="986" t="s">
        <v>440</v>
      </c>
      <c r="E18" s="986"/>
      <c r="F18" s="986"/>
      <c r="G18" s="986"/>
      <c r="H18" s="986"/>
      <c r="I18" s="986"/>
      <c r="J18" s="986"/>
      <c r="K18" s="986"/>
      <c r="L18" s="986"/>
      <c r="M18" s="986"/>
      <c r="N18" s="986"/>
      <c r="O18" s="986"/>
      <c r="P18" s="986"/>
      <c r="Q18" s="986"/>
      <c r="R18" s="986"/>
      <c r="S18" s="986"/>
      <c r="T18" s="986"/>
      <c r="U18" s="986"/>
      <c r="V18" s="986"/>
      <c r="W18" s="986"/>
      <c r="X18" s="986"/>
      <c r="Y18" s="986"/>
      <c r="Z18" s="986"/>
      <c r="AA18" s="986"/>
      <c r="AB18" s="986"/>
      <c r="AC18" s="986"/>
      <c r="AD18" s="986"/>
      <c r="AE18" s="986"/>
      <c r="AF18" s="986"/>
      <c r="AG18" s="986"/>
      <c r="AH18" s="986"/>
      <c r="AI18" s="986"/>
      <c r="AJ18" s="986"/>
      <c r="AK18" s="986"/>
      <c r="AL18" s="986"/>
      <c r="AM18" s="986"/>
      <c r="AN18" s="986"/>
      <c r="AO18" s="986"/>
      <c r="AP18" s="986"/>
      <c r="AQ18" s="986"/>
      <c r="AR18" s="986"/>
      <c r="AS18" s="986"/>
      <c r="AT18" s="986"/>
      <c r="AU18" s="986"/>
      <c r="AV18" s="986"/>
      <c r="AW18" s="986"/>
      <c r="AX18" s="986"/>
      <c r="AY18" s="986"/>
      <c r="AZ18" s="986"/>
      <c r="BA18" s="986"/>
      <c r="BB18" s="986"/>
      <c r="BC18" s="986"/>
      <c r="BD18" s="986"/>
      <c r="BE18" s="986"/>
      <c r="BF18" s="986"/>
      <c r="BG18" s="8"/>
    </row>
    <row r="19" spans="2:59" ht="22.5" customHeight="1">
      <c r="R19" s="14"/>
    </row>
    <row r="20" spans="2:59" ht="13.5" customHeight="1">
      <c r="D20" s="6" t="s">
        <v>439</v>
      </c>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392"/>
      <c r="AS20" s="988">
        <f>'入力表（実績報告時）①'!$C$3</f>
        <v>0</v>
      </c>
      <c r="AT20" s="988"/>
      <c r="AU20" s="988"/>
      <c r="AV20" s="988"/>
      <c r="AW20" s="988"/>
      <c r="AX20" s="988"/>
      <c r="AY20" s="988"/>
      <c r="AZ20" s="988"/>
      <c r="BA20" s="7" t="s">
        <v>423</v>
      </c>
      <c r="BB20" s="7"/>
      <c r="BC20" s="7"/>
      <c r="BD20" s="7"/>
      <c r="BE20" s="7"/>
      <c r="BF20" s="7"/>
    </row>
    <row r="21" spans="2:59" ht="32.25" customHeight="1">
      <c r="D21" s="981" t="s">
        <v>424</v>
      </c>
      <c r="E21" s="981"/>
      <c r="F21" s="981"/>
      <c r="G21" s="981"/>
      <c r="H21" s="981"/>
      <c r="I21" s="981"/>
      <c r="J21" s="981"/>
      <c r="K21" s="981"/>
      <c r="L21" s="981"/>
      <c r="M21" s="981"/>
      <c r="N21" s="981"/>
      <c r="O21" s="981"/>
      <c r="P21" s="981"/>
      <c r="Q21" s="981"/>
      <c r="R21" s="981"/>
      <c r="S21" s="981"/>
      <c r="T21" s="981"/>
      <c r="U21" s="981"/>
      <c r="V21" s="981"/>
      <c r="W21" s="981"/>
      <c r="X21" s="981"/>
      <c r="Y21" s="981"/>
      <c r="Z21" s="981"/>
      <c r="AA21" s="981"/>
      <c r="AB21" s="981"/>
      <c r="AC21" s="981"/>
      <c r="AD21" s="981"/>
      <c r="AE21" s="981"/>
      <c r="AF21" s="981"/>
      <c r="AG21" s="981"/>
      <c r="AH21" s="981"/>
      <c r="AI21" s="981"/>
      <c r="AJ21" s="981"/>
      <c r="AK21" s="981"/>
      <c r="AL21" s="981"/>
      <c r="AM21" s="981"/>
      <c r="AN21" s="981"/>
      <c r="AO21" s="981"/>
      <c r="AP21" s="981"/>
      <c r="AQ21" s="981"/>
      <c r="AR21" s="981"/>
      <c r="AS21" s="981"/>
      <c r="AT21" s="981"/>
      <c r="AU21" s="981"/>
      <c r="AV21" s="981"/>
      <c r="AW21" s="981"/>
      <c r="AX21" s="981"/>
      <c r="AY21" s="981"/>
      <c r="AZ21" s="981"/>
      <c r="BA21" s="981"/>
      <c r="BB21" s="981"/>
      <c r="BC21" s="981"/>
      <c r="BD21" s="981"/>
      <c r="BE21" s="981"/>
      <c r="BF21" s="981"/>
      <c r="BG21" s="981"/>
    </row>
    <row r="22" spans="2:59" ht="6.75" customHeight="1"/>
    <row r="23" spans="2:59" ht="9" customHeight="1"/>
    <row r="24" spans="2:59">
      <c r="BG24" s="5"/>
    </row>
    <row r="25" spans="2:59" ht="19.5" customHeight="1">
      <c r="D25" s="984"/>
      <c r="E25" s="984"/>
      <c r="F25" s="19"/>
      <c r="G25" s="16"/>
      <c r="H25" s="981" t="s">
        <v>191</v>
      </c>
      <c r="I25" s="981"/>
      <c r="J25" s="981"/>
      <c r="K25" s="981"/>
      <c r="L25" s="981"/>
      <c r="M25" s="981"/>
      <c r="N25" s="981"/>
      <c r="O25" s="981"/>
      <c r="P25" s="981"/>
      <c r="Q25" s="981"/>
      <c r="R25" s="981"/>
      <c r="S25" s="981"/>
      <c r="T25" s="981"/>
      <c r="U25" s="981"/>
      <c r="V25" s="981"/>
      <c r="W25" s="981"/>
      <c r="X25" s="981"/>
      <c r="Y25" s="981"/>
      <c r="Z25" s="981"/>
      <c r="AA25" s="981"/>
      <c r="AB25" s="981"/>
      <c r="AC25" s="981"/>
      <c r="AD25" s="981"/>
      <c r="AE25" s="981"/>
      <c r="AF25" s="981"/>
      <c r="AG25" s="981"/>
      <c r="AH25" s="981"/>
      <c r="AI25" s="981"/>
      <c r="AJ25" s="981"/>
      <c r="AK25" s="981"/>
      <c r="AL25" s="981"/>
      <c r="AM25" s="981"/>
      <c r="AN25" s="981"/>
      <c r="AO25" s="981"/>
      <c r="AP25" s="981"/>
      <c r="AQ25" s="981"/>
      <c r="AR25" s="981"/>
      <c r="AS25" s="981"/>
      <c r="AT25" s="981"/>
      <c r="AU25" s="981"/>
      <c r="AV25" s="981"/>
      <c r="AW25" s="981"/>
      <c r="AX25" s="18"/>
      <c r="AY25" s="18"/>
      <c r="AZ25" s="18"/>
      <c r="BA25" s="18"/>
      <c r="BB25" s="16"/>
      <c r="BC25" s="16"/>
      <c r="BD25" s="16"/>
      <c r="BE25" s="16"/>
      <c r="BF25" s="16"/>
    </row>
    <row r="26" spans="2:59" ht="18" customHeight="1">
      <c r="F26" s="16"/>
      <c r="G26" s="16"/>
      <c r="H26" s="981"/>
      <c r="I26" s="981"/>
      <c r="J26" s="981"/>
      <c r="K26" s="981"/>
      <c r="L26" s="981"/>
      <c r="M26" s="981"/>
      <c r="N26" s="981"/>
      <c r="O26" s="981"/>
      <c r="P26" s="981"/>
      <c r="Q26" s="981"/>
      <c r="R26" s="981"/>
      <c r="S26" s="981"/>
      <c r="T26" s="981"/>
      <c r="U26" s="981"/>
      <c r="V26" s="981"/>
      <c r="W26" s="981"/>
      <c r="X26" s="981"/>
      <c r="Y26" s="981"/>
      <c r="Z26" s="981"/>
      <c r="AA26" s="981"/>
      <c r="AB26" s="981"/>
      <c r="AC26" s="981"/>
      <c r="AD26" s="981"/>
      <c r="AE26" s="981"/>
      <c r="AF26" s="981"/>
      <c r="AG26" s="981"/>
      <c r="AH26" s="981"/>
      <c r="AI26" s="981"/>
      <c r="AJ26" s="981"/>
      <c r="AK26" s="981"/>
      <c r="AL26" s="981"/>
      <c r="AM26" s="981"/>
      <c r="AN26" s="981"/>
      <c r="AO26" s="981"/>
      <c r="AP26" s="981"/>
      <c r="AQ26" s="981"/>
      <c r="AR26" s="981"/>
      <c r="AS26" s="981"/>
      <c r="AT26" s="981"/>
      <c r="AU26" s="981"/>
      <c r="AV26" s="981"/>
      <c r="AW26" s="981"/>
      <c r="AX26" s="18"/>
      <c r="AY26" s="18"/>
      <c r="AZ26" s="18"/>
      <c r="BA26" s="18"/>
      <c r="BB26" s="16"/>
      <c r="BC26" s="16"/>
      <c r="BD26" s="16"/>
      <c r="BE26" s="16"/>
      <c r="BF26" s="16"/>
    </row>
    <row r="27" spans="2:59" ht="9" customHeight="1">
      <c r="F27" s="16"/>
      <c r="G27" s="16"/>
      <c r="H27" s="981"/>
      <c r="I27" s="981"/>
      <c r="J27" s="981"/>
      <c r="K27" s="981"/>
      <c r="L27" s="981"/>
      <c r="M27" s="981"/>
      <c r="N27" s="981"/>
      <c r="O27" s="981"/>
      <c r="P27" s="981"/>
      <c r="Q27" s="981"/>
      <c r="R27" s="981"/>
      <c r="S27" s="981"/>
      <c r="T27" s="981"/>
      <c r="U27" s="981"/>
      <c r="V27" s="981"/>
      <c r="W27" s="981"/>
      <c r="X27" s="981"/>
      <c r="Y27" s="981"/>
      <c r="Z27" s="981"/>
      <c r="AA27" s="981"/>
      <c r="AB27" s="981"/>
      <c r="AC27" s="981"/>
      <c r="AD27" s="981"/>
      <c r="AE27" s="981"/>
      <c r="AF27" s="981"/>
      <c r="AG27" s="981"/>
      <c r="AH27" s="981"/>
      <c r="AI27" s="981"/>
      <c r="AJ27" s="981"/>
      <c r="AK27" s="981"/>
      <c r="AL27" s="981"/>
      <c r="AM27" s="981"/>
      <c r="AN27" s="981"/>
      <c r="AO27" s="981"/>
      <c r="AP27" s="981"/>
      <c r="AQ27" s="981"/>
      <c r="AR27" s="981"/>
      <c r="AS27" s="981"/>
      <c r="AT27" s="981"/>
      <c r="AU27" s="981"/>
      <c r="AV27" s="981"/>
      <c r="AW27" s="981"/>
      <c r="AX27" s="18"/>
      <c r="AY27" s="18"/>
      <c r="AZ27" s="18"/>
      <c r="BA27" s="18"/>
      <c r="BB27" s="16"/>
      <c r="BC27" s="16"/>
      <c r="BD27" s="16"/>
      <c r="BE27" s="16"/>
      <c r="BF27" s="16"/>
    </row>
    <row r="28" spans="2:59" ht="18" customHeight="1">
      <c r="D28" s="984"/>
      <c r="E28" s="984"/>
      <c r="F28" s="16"/>
      <c r="G28" s="16"/>
      <c r="H28" s="981"/>
      <c r="I28" s="981"/>
      <c r="J28" s="981"/>
      <c r="K28" s="981"/>
      <c r="L28" s="981"/>
      <c r="M28" s="981"/>
      <c r="N28" s="981"/>
      <c r="O28" s="981"/>
      <c r="P28" s="981"/>
      <c r="Q28" s="981"/>
      <c r="R28" s="981"/>
      <c r="S28" s="981"/>
      <c r="T28" s="981"/>
      <c r="U28" s="981"/>
      <c r="V28" s="981"/>
      <c r="W28" s="981"/>
      <c r="X28" s="981"/>
      <c r="Y28" s="981"/>
      <c r="Z28" s="981"/>
      <c r="AA28" s="981"/>
      <c r="AB28" s="981"/>
      <c r="AC28" s="981"/>
      <c r="AD28" s="981"/>
      <c r="AE28" s="981"/>
      <c r="AF28" s="981"/>
      <c r="AG28" s="981"/>
      <c r="AH28" s="981"/>
      <c r="AI28" s="981"/>
      <c r="AJ28" s="981"/>
      <c r="AK28" s="981"/>
      <c r="AL28" s="981"/>
      <c r="AM28" s="981"/>
      <c r="AN28" s="981"/>
      <c r="AO28" s="981"/>
      <c r="AP28" s="981"/>
      <c r="AQ28" s="981"/>
      <c r="AR28" s="981"/>
      <c r="AS28" s="981"/>
      <c r="AT28" s="981"/>
      <c r="AU28" s="981"/>
      <c r="AV28" s="981"/>
      <c r="AW28" s="981"/>
      <c r="AX28" s="18"/>
      <c r="AY28" s="18"/>
      <c r="AZ28" s="18"/>
      <c r="BA28" s="18"/>
      <c r="BB28" s="16"/>
      <c r="BC28" s="16"/>
      <c r="BD28" s="16"/>
      <c r="BE28" s="16"/>
      <c r="BF28" s="16"/>
    </row>
    <row r="29" spans="2:59" ht="19.5" customHeight="1">
      <c r="F29" s="16"/>
      <c r="G29" s="16"/>
      <c r="H29" s="981"/>
      <c r="I29" s="981"/>
      <c r="J29" s="981"/>
      <c r="K29" s="981"/>
      <c r="L29" s="981"/>
      <c r="M29" s="981"/>
      <c r="N29" s="981"/>
      <c r="O29" s="981"/>
      <c r="P29" s="981"/>
      <c r="Q29" s="981"/>
      <c r="R29" s="981"/>
      <c r="S29" s="981"/>
      <c r="T29" s="981"/>
      <c r="U29" s="981"/>
      <c r="V29" s="981"/>
      <c r="W29" s="981"/>
      <c r="X29" s="981"/>
      <c r="Y29" s="981"/>
      <c r="Z29" s="981"/>
      <c r="AA29" s="981"/>
      <c r="AB29" s="981"/>
      <c r="AC29" s="981"/>
      <c r="AD29" s="981"/>
      <c r="AE29" s="981"/>
      <c r="AF29" s="981"/>
      <c r="AG29" s="981"/>
      <c r="AH29" s="981"/>
      <c r="AI29" s="981"/>
      <c r="AJ29" s="981"/>
      <c r="AK29" s="981"/>
      <c r="AL29" s="981"/>
      <c r="AM29" s="981"/>
      <c r="AN29" s="981"/>
      <c r="AO29" s="981"/>
      <c r="AP29" s="981"/>
      <c r="AQ29" s="981"/>
      <c r="AR29" s="981"/>
      <c r="AS29" s="981"/>
      <c r="AT29" s="981"/>
      <c r="AU29" s="981"/>
      <c r="AV29" s="981"/>
      <c r="AW29" s="981"/>
      <c r="AX29" s="18"/>
      <c r="AY29" s="18"/>
      <c r="AZ29" s="18"/>
      <c r="BA29" s="18"/>
      <c r="BB29" s="16"/>
      <c r="BC29" s="16"/>
      <c r="BD29" s="16"/>
      <c r="BE29" s="16"/>
      <c r="BF29" s="16"/>
    </row>
    <row r="30" spans="2:59" ht="19.5" customHeight="1">
      <c r="F30" s="16"/>
      <c r="G30" s="16"/>
      <c r="H30" s="981"/>
      <c r="I30" s="981"/>
      <c r="J30" s="981"/>
      <c r="K30" s="981"/>
      <c r="L30" s="981"/>
      <c r="M30" s="981"/>
      <c r="N30" s="981"/>
      <c r="O30" s="981"/>
      <c r="P30" s="981"/>
      <c r="Q30" s="981"/>
      <c r="R30" s="981"/>
      <c r="S30" s="981"/>
      <c r="T30" s="981"/>
      <c r="U30" s="981"/>
      <c r="V30" s="981"/>
      <c r="W30" s="981"/>
      <c r="X30" s="981"/>
      <c r="Y30" s="981"/>
      <c r="Z30" s="981"/>
      <c r="AA30" s="981"/>
      <c r="AB30" s="981"/>
      <c r="AC30" s="981"/>
      <c r="AD30" s="981"/>
      <c r="AE30" s="981"/>
      <c r="AF30" s="981"/>
      <c r="AG30" s="981"/>
      <c r="AH30" s="981"/>
      <c r="AI30" s="981"/>
      <c r="AJ30" s="981"/>
      <c r="AK30" s="981"/>
      <c r="AL30" s="981"/>
      <c r="AM30" s="981"/>
      <c r="AN30" s="981"/>
      <c r="AO30" s="981"/>
      <c r="AP30" s="981"/>
      <c r="AQ30" s="981"/>
      <c r="AR30" s="981"/>
      <c r="AS30" s="981"/>
      <c r="AT30" s="981"/>
      <c r="AU30" s="981"/>
      <c r="AV30" s="981"/>
      <c r="AW30" s="981"/>
      <c r="AX30" s="18"/>
      <c r="AY30" s="18"/>
      <c r="AZ30" s="18"/>
      <c r="BA30" s="18"/>
      <c r="BB30" s="16"/>
      <c r="BC30" s="16"/>
      <c r="BD30" s="16"/>
      <c r="BE30" s="16"/>
      <c r="BF30" s="16"/>
    </row>
    <row r="31" spans="2:59" ht="19.5" customHeight="1">
      <c r="D31" s="983"/>
      <c r="E31" s="983"/>
      <c r="F31" s="16"/>
      <c r="G31" s="16"/>
      <c r="H31" s="981"/>
      <c r="I31" s="981"/>
      <c r="J31" s="981"/>
      <c r="K31" s="981"/>
      <c r="L31" s="981"/>
      <c r="M31" s="981"/>
      <c r="N31" s="981"/>
      <c r="O31" s="981"/>
      <c r="P31" s="981"/>
      <c r="Q31" s="981"/>
      <c r="R31" s="981"/>
      <c r="S31" s="981"/>
      <c r="T31" s="981"/>
      <c r="U31" s="981"/>
      <c r="V31" s="981"/>
      <c r="W31" s="981"/>
      <c r="X31" s="981"/>
      <c r="Y31" s="981"/>
      <c r="Z31" s="981"/>
      <c r="AA31" s="981"/>
      <c r="AB31" s="981"/>
      <c r="AC31" s="981"/>
      <c r="AD31" s="981"/>
      <c r="AE31" s="981"/>
      <c r="AF31" s="981"/>
      <c r="AG31" s="981"/>
      <c r="AH31" s="981"/>
      <c r="AI31" s="981"/>
      <c r="AJ31" s="981"/>
      <c r="AK31" s="981"/>
      <c r="AL31" s="981"/>
      <c r="AM31" s="981"/>
      <c r="AN31" s="981"/>
      <c r="AO31" s="981"/>
      <c r="AP31" s="981"/>
      <c r="AQ31" s="981"/>
      <c r="AR31" s="981"/>
      <c r="AS31" s="981"/>
      <c r="AT31" s="981"/>
      <c r="AU31" s="981"/>
      <c r="AV31" s="981"/>
      <c r="AW31" s="981"/>
      <c r="AX31" s="18"/>
      <c r="AY31" s="18"/>
      <c r="AZ31" s="18"/>
      <c r="BA31" s="18"/>
      <c r="BB31" s="16"/>
      <c r="BC31" s="16"/>
      <c r="BD31" s="16"/>
      <c r="BE31" s="16"/>
      <c r="BF31" s="16"/>
    </row>
    <row r="32" spans="2:59" ht="17.25" customHeight="1">
      <c r="F32" s="16"/>
      <c r="G32" s="16"/>
      <c r="H32" s="981"/>
      <c r="I32" s="981"/>
      <c r="J32" s="981"/>
      <c r="K32" s="981"/>
      <c r="L32" s="981"/>
      <c r="M32" s="981"/>
      <c r="N32" s="981"/>
      <c r="O32" s="981"/>
      <c r="P32" s="981"/>
      <c r="Q32" s="981"/>
      <c r="R32" s="981"/>
      <c r="S32" s="981"/>
      <c r="T32" s="981"/>
      <c r="U32" s="981"/>
      <c r="V32" s="981"/>
      <c r="W32" s="981"/>
      <c r="X32" s="981"/>
      <c r="Y32" s="981"/>
      <c r="Z32" s="981"/>
      <c r="AA32" s="981"/>
      <c r="AB32" s="981"/>
      <c r="AC32" s="981"/>
      <c r="AD32" s="981"/>
      <c r="AE32" s="981"/>
      <c r="AF32" s="981"/>
      <c r="AG32" s="981"/>
      <c r="AH32" s="981"/>
      <c r="AI32" s="981"/>
      <c r="AJ32" s="981"/>
      <c r="AK32" s="981"/>
      <c r="AL32" s="981"/>
      <c r="AM32" s="981"/>
      <c r="AN32" s="981"/>
      <c r="AO32" s="981"/>
      <c r="AP32" s="981"/>
      <c r="AQ32" s="981"/>
      <c r="AR32" s="981"/>
      <c r="AS32" s="981"/>
      <c r="AT32" s="981"/>
      <c r="AU32" s="981"/>
      <c r="AV32" s="981"/>
      <c r="AW32" s="981"/>
      <c r="AX32" s="18"/>
      <c r="AY32" s="18"/>
      <c r="AZ32" s="18"/>
      <c r="BA32" s="18"/>
      <c r="BB32" s="16"/>
      <c r="BC32" s="16"/>
      <c r="BD32" s="16"/>
      <c r="BE32" s="16"/>
      <c r="BF32" s="16"/>
    </row>
    <row r="33" spans="4:58" ht="15.75" customHeight="1">
      <c r="E33" s="11"/>
      <c r="F33" s="16"/>
      <c r="G33" s="16"/>
      <c r="H33" s="981"/>
      <c r="I33" s="981"/>
      <c r="J33" s="981"/>
      <c r="K33" s="981"/>
      <c r="L33" s="981"/>
      <c r="M33" s="981"/>
      <c r="N33" s="981"/>
      <c r="O33" s="981"/>
      <c r="P33" s="981"/>
      <c r="Q33" s="981"/>
      <c r="R33" s="981"/>
      <c r="S33" s="981"/>
      <c r="T33" s="981"/>
      <c r="U33" s="981"/>
      <c r="V33" s="981"/>
      <c r="W33" s="981"/>
      <c r="X33" s="981"/>
      <c r="Y33" s="981"/>
      <c r="Z33" s="981"/>
      <c r="AA33" s="981"/>
      <c r="AB33" s="981"/>
      <c r="AC33" s="981"/>
      <c r="AD33" s="981"/>
      <c r="AE33" s="981"/>
      <c r="AF33" s="981"/>
      <c r="AG33" s="981"/>
      <c r="AH33" s="981"/>
      <c r="AI33" s="981"/>
      <c r="AJ33" s="981"/>
      <c r="AK33" s="981"/>
      <c r="AL33" s="981"/>
      <c r="AM33" s="981"/>
      <c r="AN33" s="981"/>
      <c r="AO33" s="981"/>
      <c r="AP33" s="981"/>
      <c r="AQ33" s="981"/>
      <c r="AR33" s="981"/>
      <c r="AS33" s="981"/>
      <c r="AT33" s="981"/>
      <c r="AU33" s="981"/>
      <c r="AV33" s="981"/>
      <c r="AW33" s="981"/>
      <c r="AX33" s="18"/>
      <c r="AY33" s="18"/>
      <c r="AZ33" s="18"/>
      <c r="BA33" s="18"/>
      <c r="BB33" s="16"/>
      <c r="BC33" s="16"/>
      <c r="BD33" s="16"/>
      <c r="BE33" s="16"/>
      <c r="BF33" s="16"/>
    </row>
    <row r="34" spans="4:58">
      <c r="E34" s="12"/>
      <c r="F34" s="16"/>
      <c r="G34" s="16"/>
      <c r="H34" s="981"/>
      <c r="I34" s="981"/>
      <c r="J34" s="981"/>
      <c r="K34" s="981"/>
      <c r="L34" s="981"/>
      <c r="M34" s="981"/>
      <c r="N34" s="981"/>
      <c r="O34" s="981"/>
      <c r="P34" s="981"/>
      <c r="Q34" s="981"/>
      <c r="R34" s="981"/>
      <c r="S34" s="981"/>
      <c r="T34" s="981"/>
      <c r="U34" s="981"/>
      <c r="V34" s="981"/>
      <c r="W34" s="981"/>
      <c r="X34" s="981"/>
      <c r="Y34" s="981"/>
      <c r="Z34" s="981"/>
      <c r="AA34" s="981"/>
      <c r="AB34" s="981"/>
      <c r="AC34" s="981"/>
      <c r="AD34" s="981"/>
      <c r="AE34" s="981"/>
      <c r="AF34" s="981"/>
      <c r="AG34" s="981"/>
      <c r="AH34" s="981"/>
      <c r="AI34" s="981"/>
      <c r="AJ34" s="981"/>
      <c r="AK34" s="981"/>
      <c r="AL34" s="981"/>
      <c r="AM34" s="981"/>
      <c r="AN34" s="981"/>
      <c r="AO34" s="981"/>
      <c r="AP34" s="981"/>
      <c r="AQ34" s="981"/>
      <c r="AR34" s="981"/>
      <c r="AS34" s="981"/>
      <c r="AT34" s="981"/>
      <c r="AU34" s="981"/>
      <c r="AV34" s="981"/>
      <c r="AW34" s="981"/>
      <c r="AX34" s="18"/>
      <c r="AY34" s="18"/>
      <c r="AZ34" s="18"/>
      <c r="BA34" s="18"/>
      <c r="BB34" s="16"/>
      <c r="BC34" s="16"/>
      <c r="BD34" s="16"/>
      <c r="BE34" s="16"/>
      <c r="BF34" s="16"/>
    </row>
    <row r="35" spans="4:58" ht="18.75" customHeight="1">
      <c r="F35" s="16"/>
      <c r="G35" s="16"/>
      <c r="H35" s="16"/>
      <c r="I35" s="16"/>
      <c r="J35" s="16"/>
      <c r="K35" s="16"/>
      <c r="L35" s="16"/>
      <c r="M35" s="16"/>
      <c r="N35" s="16"/>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6"/>
      <c r="BC35" s="16"/>
      <c r="BD35" s="16"/>
      <c r="BE35" s="16"/>
      <c r="BF35" s="16"/>
    </row>
    <row r="36" spans="4:58" ht="15" customHeight="1">
      <c r="E36" s="12"/>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row>
    <row r="37" spans="4:58">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row>
    <row r="38" spans="4:58">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row>
    <row r="39" spans="4:58" ht="17.25" customHeight="1">
      <c r="D39" s="983"/>
      <c r="E39" s="983"/>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row>
    <row r="40" spans="4:58" ht="19.5" customHeight="1">
      <c r="D40" s="13"/>
      <c r="E40" s="13"/>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row>
  </sheetData>
  <sheetProtection formatCells="0" formatColumns="0" formatRows="0" insertColumns="0" insertRows="0" deleteColumns="0" deleteRows="0" sort="0"/>
  <mergeCells count="24">
    <mergeCell ref="D39:E39"/>
    <mergeCell ref="D28:E28"/>
    <mergeCell ref="D31:E31"/>
    <mergeCell ref="AE13:AK13"/>
    <mergeCell ref="AM13:BF13"/>
    <mergeCell ref="D25:E25"/>
    <mergeCell ref="H25:AW34"/>
    <mergeCell ref="D18:BF18"/>
    <mergeCell ref="AE15:AK15"/>
    <mergeCell ref="AE16:AK16"/>
    <mergeCell ref="AM16:BF16"/>
    <mergeCell ref="AM15:BF15"/>
    <mergeCell ref="AM14:BF14"/>
    <mergeCell ref="AE14:AK14"/>
    <mergeCell ref="AS20:AZ20"/>
    <mergeCell ref="D21:BG21"/>
    <mergeCell ref="AX3:BF3"/>
    <mergeCell ref="E8:Y8"/>
    <mergeCell ref="AN10:AX10"/>
    <mergeCell ref="AE11:AK11"/>
    <mergeCell ref="AM11:BF12"/>
    <mergeCell ref="AW4:BE4"/>
    <mergeCell ref="AE12:AK12"/>
    <mergeCell ref="AE10:AK10"/>
  </mergeCells>
  <phoneticPr fontId="2"/>
  <printOptions horizontalCentered="1"/>
  <pageMargins left="0.23622047244094491" right="0.23622047244094491" top="0.74803149606299213" bottom="0.74803149606299213" header="0.31496062992125984" footer="0.31496062992125984"/>
  <pageSetup paperSize="9"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tabColor rgb="FFFF0000"/>
    <pageSetUpPr fitToPage="1"/>
  </sheetPr>
  <dimension ref="A1:K156"/>
  <sheetViews>
    <sheetView view="pageBreakPreview" zoomScaleNormal="100" zoomScaleSheetLayoutView="100" workbookViewId="0">
      <pane xSplit="4" ySplit="6" topLeftCell="E87" activePane="bottomRight" state="frozen"/>
      <selection activeCell="H4" sqref="H4:H10"/>
      <selection pane="topRight" activeCell="H4" sqref="H4:H10"/>
      <selection pane="bottomLeft" activeCell="H4" sqref="H4:H10"/>
      <selection pane="bottomRight" activeCell="E76" sqref="E76"/>
    </sheetView>
  </sheetViews>
  <sheetFormatPr defaultRowHeight="13.5"/>
  <cols>
    <col min="1" max="1" width="3.625" style="1" customWidth="1"/>
    <col min="2" max="3" width="7.125" style="1" customWidth="1"/>
    <col min="4" max="4" width="9.75" style="20" customWidth="1"/>
    <col min="5" max="5" width="18.125" style="1" customWidth="1"/>
    <col min="6" max="6" width="18.875" style="1" customWidth="1"/>
    <col min="7" max="7" width="18.625" style="1" customWidth="1"/>
    <col min="8" max="8" width="14.125" style="1" customWidth="1"/>
    <col min="9" max="16384" width="9" style="1"/>
  </cols>
  <sheetData>
    <row r="1" spans="2:11" ht="13.5" customHeight="1">
      <c r="B1" s="1012" t="s">
        <v>85</v>
      </c>
      <c r="C1" s="1012"/>
      <c r="D1" s="1012"/>
    </row>
    <row r="2" spans="2:11">
      <c r="B2" s="64"/>
      <c r="C2" s="64"/>
      <c r="D2" s="64"/>
    </row>
    <row r="3" spans="2:11">
      <c r="B3" s="1" t="s">
        <v>111</v>
      </c>
    </row>
    <row r="4" spans="2:11">
      <c r="H4" s="2" t="s">
        <v>0</v>
      </c>
    </row>
    <row r="5" spans="2:11" ht="13.5" customHeight="1">
      <c r="B5" s="991" t="s">
        <v>1</v>
      </c>
      <c r="C5" s="991"/>
      <c r="D5" s="989" t="s">
        <v>2</v>
      </c>
      <c r="E5" s="1024" t="s">
        <v>25</v>
      </c>
      <c r="F5" s="991" t="s">
        <v>26</v>
      </c>
      <c r="G5" s="991" t="s">
        <v>27</v>
      </c>
      <c r="H5" s="989" t="s">
        <v>9</v>
      </c>
    </row>
    <row r="6" spans="2:11" ht="17.25" customHeight="1">
      <c r="B6" s="991"/>
      <c r="C6" s="991"/>
      <c r="D6" s="989"/>
      <c r="E6" s="1024"/>
      <c r="F6" s="991"/>
      <c r="G6" s="989"/>
      <c r="H6" s="989"/>
    </row>
    <row r="7" spans="2:11" ht="26.25" customHeight="1">
      <c r="B7" s="1013" t="s">
        <v>48</v>
      </c>
      <c r="C7" s="1014"/>
      <c r="D7" s="60" t="s">
        <v>4</v>
      </c>
      <c r="E7" s="381">
        <f>'入力表（実績報告時）②'!E4</f>
        <v>0</v>
      </c>
      <c r="F7" s="382">
        <f>'入力表（実績報告時）②'!F4</f>
        <v>0</v>
      </c>
      <c r="G7" s="382">
        <f t="shared" ref="G7:G12" si="0">F7</f>
        <v>0</v>
      </c>
      <c r="H7" s="1025">
        <f>'入力表（実績報告時）②'!H4</f>
        <v>0</v>
      </c>
      <c r="J7" s="1" t="e">
        <f>IF((F7/$E7)&lt;=0.5,"OK","ERROR")</f>
        <v>#DIV/0!</v>
      </c>
      <c r="K7" s="1" t="e">
        <f>IF((G7/$E7)&lt;=0.5,"OK","ERROR")</f>
        <v>#DIV/0!</v>
      </c>
    </row>
    <row r="8" spans="2:11" ht="26.25" customHeight="1">
      <c r="B8" s="1015"/>
      <c r="C8" s="1016"/>
      <c r="D8" s="60" t="s">
        <v>5</v>
      </c>
      <c r="E8" s="381">
        <f>'入力表（実績報告時）②'!E5</f>
        <v>0</v>
      </c>
      <c r="F8" s="382">
        <f>'入力表（実績報告時）②'!F5</f>
        <v>0</v>
      </c>
      <c r="G8" s="382">
        <f t="shared" si="0"/>
        <v>0</v>
      </c>
      <c r="H8" s="1025"/>
      <c r="J8" s="1" t="e">
        <f t="shared" ref="J8:K55" si="1">IF((F8/$E8)&lt;=0.5,"OK","ERROR")</f>
        <v>#DIV/0!</v>
      </c>
      <c r="K8" s="1" t="e">
        <f t="shared" si="1"/>
        <v>#DIV/0!</v>
      </c>
    </row>
    <row r="9" spans="2:11" ht="26.25" customHeight="1">
      <c r="B9" s="1015"/>
      <c r="C9" s="1016"/>
      <c r="D9" s="60" t="s">
        <v>6</v>
      </c>
      <c r="E9" s="381">
        <f>'入力表（実績報告時）②'!E6</f>
        <v>0</v>
      </c>
      <c r="F9" s="382">
        <f>'入力表（実績報告時）②'!F6</f>
        <v>0</v>
      </c>
      <c r="G9" s="382">
        <f t="shared" si="0"/>
        <v>0</v>
      </c>
      <c r="H9" s="1025"/>
      <c r="J9" s="1" t="e">
        <f t="shared" si="1"/>
        <v>#DIV/0!</v>
      </c>
      <c r="K9" s="1" t="e">
        <f t="shared" si="1"/>
        <v>#DIV/0!</v>
      </c>
    </row>
    <row r="10" spans="2:11" ht="26.25" customHeight="1">
      <c r="B10" s="1015"/>
      <c r="C10" s="1016"/>
      <c r="D10" s="65" t="s">
        <v>140</v>
      </c>
      <c r="E10" s="381">
        <f>'入力表（実績報告時）②'!E7</f>
        <v>0</v>
      </c>
      <c r="F10" s="382">
        <f>'入力表（実績報告時）②'!F7</f>
        <v>0</v>
      </c>
      <c r="G10" s="382">
        <f t="shared" si="0"/>
        <v>0</v>
      </c>
      <c r="H10" s="1025"/>
    </row>
    <row r="11" spans="2:11" ht="26.25" customHeight="1">
      <c r="B11" s="1015"/>
      <c r="C11" s="1016"/>
      <c r="D11" s="60" t="s">
        <v>3</v>
      </c>
      <c r="E11" s="381">
        <f>'入力表（実績報告時）②'!E8</f>
        <v>0</v>
      </c>
      <c r="F11" s="382">
        <f>'入力表（実績報告時）②'!F8</f>
        <v>0</v>
      </c>
      <c r="G11" s="382">
        <f t="shared" si="0"/>
        <v>0</v>
      </c>
      <c r="H11" s="1025"/>
      <c r="J11" s="1" t="e">
        <f>IF((F11/$E11)&lt;=0.5,"OK","ERROR")</f>
        <v>#DIV/0!</v>
      </c>
      <c r="K11" s="1" t="e">
        <f>IF((G11/$E11)&lt;=0.5,"OK","ERROR")</f>
        <v>#DIV/0!</v>
      </c>
    </row>
    <row r="12" spans="2:11" ht="26.25" customHeight="1">
      <c r="B12" s="1015"/>
      <c r="C12" s="1016"/>
      <c r="D12" s="169" t="s">
        <v>148</v>
      </c>
      <c r="E12" s="381">
        <f>'入力表（実績報告時）②'!E9</f>
        <v>0</v>
      </c>
      <c r="F12" s="382">
        <f>'入力表（実績報告時）②'!F9</f>
        <v>0</v>
      </c>
      <c r="G12" s="382">
        <f t="shared" si="0"/>
        <v>0</v>
      </c>
      <c r="H12" s="1025"/>
    </row>
    <row r="13" spans="2:11" ht="26.25" customHeight="1">
      <c r="B13" s="1017"/>
      <c r="C13" s="1018"/>
      <c r="D13" s="60" t="s">
        <v>7</v>
      </c>
      <c r="E13" s="22">
        <f>SUM(E7:E12)</f>
        <v>0</v>
      </c>
      <c r="F13" s="22">
        <f t="shared" ref="F13:G13" si="2">SUM(F7:F12)</f>
        <v>0</v>
      </c>
      <c r="G13" s="22">
        <f t="shared" si="2"/>
        <v>0</v>
      </c>
      <c r="H13" s="1025"/>
      <c r="J13" s="1" t="e">
        <f t="shared" si="1"/>
        <v>#DIV/0!</v>
      </c>
      <c r="K13" s="1" t="e">
        <f t="shared" si="1"/>
        <v>#DIV/0!</v>
      </c>
    </row>
    <row r="14" spans="2:11" ht="26.25" customHeight="1">
      <c r="B14" s="995" t="s">
        <v>112</v>
      </c>
      <c r="C14" s="1019"/>
      <c r="D14" s="60" t="s">
        <v>4</v>
      </c>
      <c r="E14" s="381">
        <f>'入力表（実績報告時）②'!E11</f>
        <v>0</v>
      </c>
      <c r="F14" s="382">
        <f>'入力表（実績報告時）②'!F11</f>
        <v>0</v>
      </c>
      <c r="G14" s="382">
        <f t="shared" ref="G14:G47" si="3">F14</f>
        <v>0</v>
      </c>
      <c r="H14" s="1025">
        <f>'入力表（実績報告時）②'!H11</f>
        <v>0</v>
      </c>
      <c r="J14" s="1" t="e">
        <f t="shared" si="1"/>
        <v>#DIV/0!</v>
      </c>
      <c r="K14" s="1" t="e">
        <f t="shared" si="1"/>
        <v>#DIV/0!</v>
      </c>
    </row>
    <row r="15" spans="2:11" ht="26.25" customHeight="1">
      <c r="B15" s="1020"/>
      <c r="C15" s="1021"/>
      <c r="D15" s="60" t="s">
        <v>5</v>
      </c>
      <c r="E15" s="381">
        <f>'入力表（実績報告時）②'!E12</f>
        <v>0</v>
      </c>
      <c r="F15" s="382">
        <f>'入力表（実績報告時）②'!F12</f>
        <v>0</v>
      </c>
      <c r="G15" s="382">
        <f t="shared" si="3"/>
        <v>0</v>
      </c>
      <c r="H15" s="1025"/>
      <c r="J15" s="1" t="e">
        <f t="shared" si="1"/>
        <v>#DIV/0!</v>
      </c>
      <c r="K15" s="1" t="e">
        <f t="shared" si="1"/>
        <v>#DIV/0!</v>
      </c>
    </row>
    <row r="16" spans="2:11" ht="26.25" customHeight="1">
      <c r="B16" s="1020"/>
      <c r="C16" s="1021"/>
      <c r="D16" s="60" t="s">
        <v>6</v>
      </c>
      <c r="E16" s="381">
        <f>'入力表（実績報告時）②'!E13</f>
        <v>0</v>
      </c>
      <c r="F16" s="382">
        <f>'入力表（実績報告時）②'!F13</f>
        <v>0</v>
      </c>
      <c r="G16" s="382">
        <f t="shared" si="3"/>
        <v>0</v>
      </c>
      <c r="H16" s="1025"/>
      <c r="J16" s="1" t="e">
        <f t="shared" si="1"/>
        <v>#DIV/0!</v>
      </c>
      <c r="K16" s="1" t="e">
        <f t="shared" si="1"/>
        <v>#DIV/0!</v>
      </c>
    </row>
    <row r="17" spans="2:11" ht="26.25" customHeight="1">
      <c r="B17" s="1020"/>
      <c r="C17" s="1021"/>
      <c r="D17" s="60" t="s">
        <v>54</v>
      </c>
      <c r="E17" s="381">
        <f>'入力表（実績報告時）②'!E14</f>
        <v>0</v>
      </c>
      <c r="F17" s="382">
        <f>'入力表（実績報告時）②'!F14</f>
        <v>0</v>
      </c>
      <c r="G17" s="382">
        <f t="shared" si="3"/>
        <v>0</v>
      </c>
      <c r="H17" s="1025"/>
      <c r="J17" s="1" t="e">
        <f t="shared" si="1"/>
        <v>#DIV/0!</v>
      </c>
      <c r="K17" s="1" t="e">
        <f t="shared" si="1"/>
        <v>#DIV/0!</v>
      </c>
    </row>
    <row r="18" spans="2:11" ht="26.25" customHeight="1">
      <c r="B18" s="1020"/>
      <c r="C18" s="1021"/>
      <c r="D18" s="161" t="s">
        <v>192</v>
      </c>
      <c r="E18" s="381">
        <f>'入力表（実績報告時）②'!E15</f>
        <v>0</v>
      </c>
      <c r="F18" s="382">
        <f>'入力表（実績報告時）②'!F15</f>
        <v>0</v>
      </c>
      <c r="G18" s="382">
        <f t="shared" si="3"/>
        <v>0</v>
      </c>
      <c r="H18" s="1025"/>
      <c r="J18" s="1" t="e">
        <f t="shared" si="1"/>
        <v>#DIV/0!</v>
      </c>
      <c r="K18" s="1" t="e">
        <f t="shared" si="1"/>
        <v>#DIV/0!</v>
      </c>
    </row>
    <row r="19" spans="2:11" ht="26.25" customHeight="1">
      <c r="B19" s="1020"/>
      <c r="C19" s="1021"/>
      <c r="D19" s="169" t="s">
        <v>55</v>
      </c>
      <c r="E19" s="381">
        <f>'入力表（実績報告時）②'!E16</f>
        <v>0</v>
      </c>
      <c r="F19" s="382">
        <f>'入力表（実績報告時）②'!F16</f>
        <v>0</v>
      </c>
      <c r="G19" s="382">
        <f>F19</f>
        <v>0</v>
      </c>
      <c r="H19" s="1025"/>
    </row>
    <row r="20" spans="2:11" ht="26.25" customHeight="1">
      <c r="B20" s="1020"/>
      <c r="C20" s="1021"/>
      <c r="D20" s="169" t="s">
        <v>147</v>
      </c>
      <c r="E20" s="381">
        <f>'入力表（実績報告時）②'!E17</f>
        <v>0</v>
      </c>
      <c r="F20" s="382">
        <f>'入力表（実績報告時）②'!F17</f>
        <v>0</v>
      </c>
      <c r="G20" s="382">
        <f>F20</f>
        <v>0</v>
      </c>
      <c r="H20" s="1025"/>
      <c r="J20" s="1" t="e">
        <f t="shared" si="1"/>
        <v>#DIV/0!</v>
      </c>
      <c r="K20" s="1" t="e">
        <f t="shared" si="1"/>
        <v>#DIV/0!</v>
      </c>
    </row>
    <row r="21" spans="2:11" ht="26.25" customHeight="1">
      <c r="B21" s="1022"/>
      <c r="C21" s="1023"/>
      <c r="D21" s="60" t="s">
        <v>7</v>
      </c>
      <c r="E21" s="22">
        <f>SUM(E14:E20)</f>
        <v>0</v>
      </c>
      <c r="F21" s="22">
        <f t="shared" ref="F21:G21" si="4">SUM(F14:F20)</f>
        <v>0</v>
      </c>
      <c r="G21" s="22">
        <f t="shared" si="4"/>
        <v>0</v>
      </c>
      <c r="H21" s="1025"/>
      <c r="J21" s="1" t="e">
        <f>IF((F21/$E21)&lt;=0.5,"OK","ERROR")</f>
        <v>#DIV/0!</v>
      </c>
      <c r="K21" s="1" t="e">
        <f t="shared" si="1"/>
        <v>#DIV/0!</v>
      </c>
    </row>
    <row r="22" spans="2:11" ht="26.25" customHeight="1">
      <c r="B22" s="995" t="s">
        <v>56</v>
      </c>
      <c r="C22" s="72"/>
      <c r="D22" s="61" t="s">
        <v>107</v>
      </c>
      <c r="E22" s="22">
        <f>E28+E35+E42+E49</f>
        <v>0</v>
      </c>
      <c r="F22" s="22">
        <f>F28+F35+F42+F49</f>
        <v>0</v>
      </c>
      <c r="G22" s="75">
        <f t="shared" si="3"/>
        <v>0</v>
      </c>
      <c r="H22" s="394"/>
    </row>
    <row r="23" spans="2:11" ht="26.25" customHeight="1">
      <c r="B23" s="996"/>
      <c r="C23" s="990" t="s">
        <v>134</v>
      </c>
      <c r="D23" s="61" t="s">
        <v>4</v>
      </c>
      <c r="E23" s="381">
        <f>'入力表（実績報告時）②'!E20</f>
        <v>0</v>
      </c>
      <c r="F23" s="382">
        <f>'入力表（実績報告時）②'!F20</f>
        <v>0</v>
      </c>
      <c r="G23" s="382">
        <f t="shared" si="3"/>
        <v>0</v>
      </c>
      <c r="H23" s="992">
        <f>'入力表（実績報告時）②'!H20</f>
        <v>0</v>
      </c>
      <c r="J23" s="1" t="e">
        <f t="shared" si="1"/>
        <v>#DIV/0!</v>
      </c>
      <c r="K23" s="1" t="e">
        <f t="shared" si="1"/>
        <v>#DIV/0!</v>
      </c>
    </row>
    <row r="24" spans="2:11" ht="26.25" customHeight="1">
      <c r="B24" s="996"/>
      <c r="C24" s="990"/>
      <c r="D24" s="61" t="s">
        <v>5</v>
      </c>
      <c r="E24" s="381">
        <f>'入力表（実績報告時）②'!E21</f>
        <v>0</v>
      </c>
      <c r="F24" s="382">
        <f>'入力表（実績報告時）②'!F21</f>
        <v>0</v>
      </c>
      <c r="G24" s="382">
        <f t="shared" si="3"/>
        <v>0</v>
      </c>
      <c r="H24" s="993"/>
      <c r="J24" s="1" t="e">
        <f t="shared" si="1"/>
        <v>#DIV/0!</v>
      </c>
      <c r="K24" s="1" t="e">
        <f t="shared" si="1"/>
        <v>#DIV/0!</v>
      </c>
    </row>
    <row r="25" spans="2:11" ht="26.25" customHeight="1">
      <c r="B25" s="996"/>
      <c r="C25" s="990"/>
      <c r="D25" s="61" t="s">
        <v>6</v>
      </c>
      <c r="E25" s="381">
        <f>'入力表（実績報告時）②'!E22</f>
        <v>0</v>
      </c>
      <c r="F25" s="382">
        <f>'入力表（実績報告時）②'!F22</f>
        <v>0</v>
      </c>
      <c r="G25" s="382">
        <f t="shared" si="3"/>
        <v>0</v>
      </c>
      <c r="H25" s="993"/>
      <c r="J25" s="1" t="e">
        <f t="shared" si="1"/>
        <v>#DIV/0!</v>
      </c>
      <c r="K25" s="1" t="e">
        <f t="shared" si="1"/>
        <v>#DIV/0!</v>
      </c>
    </row>
    <row r="26" spans="2:11" ht="26.25" customHeight="1">
      <c r="B26" s="996"/>
      <c r="C26" s="990"/>
      <c r="D26" s="61" t="s">
        <v>3</v>
      </c>
      <c r="E26" s="381">
        <f>'入力表（実績報告時）②'!E23</f>
        <v>0</v>
      </c>
      <c r="F26" s="382">
        <f>'入力表（実績報告時）②'!F23</f>
        <v>0</v>
      </c>
      <c r="G26" s="382">
        <f t="shared" si="3"/>
        <v>0</v>
      </c>
      <c r="H26" s="993"/>
      <c r="J26" s="1" t="e">
        <f t="shared" si="1"/>
        <v>#DIV/0!</v>
      </c>
      <c r="K26" s="1" t="e">
        <f t="shared" si="1"/>
        <v>#DIV/0!</v>
      </c>
    </row>
    <row r="27" spans="2:11" ht="26.25" customHeight="1">
      <c r="B27" s="996"/>
      <c r="C27" s="990"/>
      <c r="D27" s="169" t="s">
        <v>148</v>
      </c>
      <c r="E27" s="381">
        <f>'入力表（実績報告時）②'!E24</f>
        <v>0</v>
      </c>
      <c r="F27" s="382">
        <f>'入力表（実績報告時）②'!F24</f>
        <v>0</v>
      </c>
      <c r="G27" s="382">
        <f>F27</f>
        <v>0</v>
      </c>
      <c r="H27" s="993"/>
    </row>
    <row r="28" spans="2:11" ht="26.25" customHeight="1">
      <c r="B28" s="996"/>
      <c r="C28" s="990"/>
      <c r="D28" s="61" t="s">
        <v>7</v>
      </c>
      <c r="E28" s="22">
        <f>SUM(E23:E27)</f>
        <v>0</v>
      </c>
      <c r="F28" s="22">
        <f t="shared" ref="F28:G28" si="5">SUM(F23:F27)</f>
        <v>0</v>
      </c>
      <c r="G28" s="22">
        <f t="shared" si="5"/>
        <v>0</v>
      </c>
      <c r="H28" s="994"/>
      <c r="J28" s="1" t="e">
        <f t="shared" si="1"/>
        <v>#DIV/0!</v>
      </c>
      <c r="K28" s="1" t="e">
        <f t="shared" si="1"/>
        <v>#DIV/0!</v>
      </c>
    </row>
    <row r="29" spans="2:11" ht="26.25" customHeight="1">
      <c r="B29" s="996"/>
      <c r="C29" s="990" t="s">
        <v>108</v>
      </c>
      <c r="D29" s="61" t="s">
        <v>4</v>
      </c>
      <c r="E29" s="381">
        <f>'入力表（実績報告時）②'!E26</f>
        <v>0</v>
      </c>
      <c r="F29" s="382">
        <f>'入力表（実績報告時）②'!F26</f>
        <v>0</v>
      </c>
      <c r="G29" s="382">
        <f t="shared" si="3"/>
        <v>0</v>
      </c>
      <c r="H29" s="992">
        <f>'入力表（実績報告時）②'!H26</f>
        <v>0</v>
      </c>
      <c r="J29" s="1" t="e">
        <f t="shared" si="1"/>
        <v>#DIV/0!</v>
      </c>
      <c r="K29" s="1" t="e">
        <f t="shared" si="1"/>
        <v>#DIV/0!</v>
      </c>
    </row>
    <row r="30" spans="2:11" ht="26.25" customHeight="1">
      <c r="B30" s="996"/>
      <c r="C30" s="990"/>
      <c r="D30" s="61" t="s">
        <v>5</v>
      </c>
      <c r="E30" s="381">
        <f>'入力表（実績報告時）②'!E27</f>
        <v>0</v>
      </c>
      <c r="F30" s="382">
        <f>'入力表（実績報告時）②'!F27</f>
        <v>0</v>
      </c>
      <c r="G30" s="382">
        <f t="shared" si="3"/>
        <v>0</v>
      </c>
      <c r="H30" s="993"/>
      <c r="J30" s="1" t="e">
        <f t="shared" si="1"/>
        <v>#DIV/0!</v>
      </c>
      <c r="K30" s="1" t="e">
        <f t="shared" si="1"/>
        <v>#DIV/0!</v>
      </c>
    </row>
    <row r="31" spans="2:11" ht="26.25" customHeight="1">
      <c r="B31" s="996"/>
      <c r="C31" s="990"/>
      <c r="D31" s="61" t="s">
        <v>6</v>
      </c>
      <c r="E31" s="381">
        <f>'入力表（実績報告時）②'!E28</f>
        <v>0</v>
      </c>
      <c r="F31" s="382">
        <f>'入力表（実績報告時）②'!F28</f>
        <v>0</v>
      </c>
      <c r="G31" s="382">
        <f t="shared" si="3"/>
        <v>0</v>
      </c>
      <c r="H31" s="993"/>
      <c r="J31" s="1" t="e">
        <f t="shared" si="1"/>
        <v>#DIV/0!</v>
      </c>
      <c r="K31" s="1" t="e">
        <f t="shared" si="1"/>
        <v>#DIV/0!</v>
      </c>
    </row>
    <row r="32" spans="2:11" ht="26.25" customHeight="1">
      <c r="B32" s="996"/>
      <c r="C32" s="990"/>
      <c r="D32" s="70" t="s">
        <v>193</v>
      </c>
      <c r="E32" s="381">
        <f>'入力表（実績報告時）②'!E29</f>
        <v>0</v>
      </c>
      <c r="F32" s="382">
        <f>'入力表（実績報告時）②'!F29</f>
        <v>0</v>
      </c>
      <c r="G32" s="382">
        <f t="shared" si="3"/>
        <v>0</v>
      </c>
      <c r="H32" s="993"/>
      <c r="J32" s="1" t="e">
        <f t="shared" si="1"/>
        <v>#DIV/0!</v>
      </c>
      <c r="K32" s="1" t="e">
        <f t="shared" si="1"/>
        <v>#DIV/0!</v>
      </c>
    </row>
    <row r="33" spans="1:11" ht="26.25" customHeight="1">
      <c r="B33" s="996"/>
      <c r="C33" s="990"/>
      <c r="D33" s="71" t="s">
        <v>55</v>
      </c>
      <c r="E33" s="381">
        <f>'入力表（実績報告時）②'!E30</f>
        <v>0</v>
      </c>
      <c r="F33" s="382">
        <f>'入力表（実績報告時）②'!F30</f>
        <v>0</v>
      </c>
      <c r="G33" s="382">
        <f t="shared" si="3"/>
        <v>0</v>
      </c>
      <c r="H33" s="993"/>
      <c r="J33" s="1" t="e">
        <f t="shared" si="1"/>
        <v>#DIV/0!</v>
      </c>
      <c r="K33" s="1" t="e">
        <f t="shared" si="1"/>
        <v>#DIV/0!</v>
      </c>
    </row>
    <row r="34" spans="1:11" ht="26.25" customHeight="1">
      <c r="B34" s="996"/>
      <c r="C34" s="990"/>
      <c r="D34" s="169" t="s">
        <v>148</v>
      </c>
      <c r="E34" s="381">
        <f>'入力表（実績報告時）②'!E31</f>
        <v>0</v>
      </c>
      <c r="F34" s="382">
        <f>'入力表（実績報告時）②'!F31</f>
        <v>0</v>
      </c>
      <c r="G34" s="382">
        <f>F34</f>
        <v>0</v>
      </c>
      <c r="H34" s="993"/>
    </row>
    <row r="35" spans="1:11" ht="26.25" customHeight="1">
      <c r="B35" s="996"/>
      <c r="C35" s="990"/>
      <c r="D35" s="61" t="s">
        <v>7</v>
      </c>
      <c r="E35" s="22">
        <f>SUM(E29:E34)</f>
        <v>0</v>
      </c>
      <c r="F35" s="22">
        <f t="shared" ref="F35" si="6">SUM(F29:F34)</f>
        <v>0</v>
      </c>
      <c r="G35" s="22">
        <f>SUM(G29:G34)</f>
        <v>0</v>
      </c>
      <c r="H35" s="994"/>
      <c r="J35" s="1" t="e">
        <f t="shared" si="1"/>
        <v>#DIV/0!</v>
      </c>
      <c r="K35" s="1" t="e">
        <f t="shared" si="1"/>
        <v>#DIV/0!</v>
      </c>
    </row>
    <row r="36" spans="1:11" ht="26.25" customHeight="1">
      <c r="B36" s="1010" t="s">
        <v>56</v>
      </c>
      <c r="C36" s="991" t="s">
        <v>109</v>
      </c>
      <c r="D36" s="61" t="s">
        <v>4</v>
      </c>
      <c r="E36" s="381">
        <f>'入力表（実績報告時）②'!E33</f>
        <v>0</v>
      </c>
      <c r="F36" s="382">
        <f>'入力表（実績報告時）②'!F33</f>
        <v>0</v>
      </c>
      <c r="G36" s="382">
        <f t="shared" si="3"/>
        <v>0</v>
      </c>
      <c r="H36" s="992">
        <f>'入力表（実績報告時）②'!H33</f>
        <v>0</v>
      </c>
      <c r="J36" s="1" t="e">
        <f t="shared" si="1"/>
        <v>#DIV/0!</v>
      </c>
      <c r="K36" s="1" t="e">
        <f t="shared" si="1"/>
        <v>#DIV/0!</v>
      </c>
    </row>
    <row r="37" spans="1:11" ht="26.25" customHeight="1">
      <c r="B37" s="1010"/>
      <c r="C37" s="991"/>
      <c r="D37" s="61" t="s">
        <v>5</v>
      </c>
      <c r="E37" s="381">
        <f>'入力表（実績報告時）②'!E34</f>
        <v>0</v>
      </c>
      <c r="F37" s="382">
        <f>'入力表（実績報告時）②'!F34</f>
        <v>0</v>
      </c>
      <c r="G37" s="382">
        <f t="shared" si="3"/>
        <v>0</v>
      </c>
      <c r="H37" s="993"/>
      <c r="J37" s="1" t="e">
        <f t="shared" si="1"/>
        <v>#DIV/0!</v>
      </c>
      <c r="K37" s="1" t="e">
        <f t="shared" si="1"/>
        <v>#DIV/0!</v>
      </c>
    </row>
    <row r="38" spans="1:11" ht="26.25" customHeight="1">
      <c r="B38" s="1010"/>
      <c r="C38" s="991"/>
      <c r="D38" s="61" t="s">
        <v>6</v>
      </c>
      <c r="E38" s="381">
        <f>'入力表（実績報告時）②'!E35</f>
        <v>0</v>
      </c>
      <c r="F38" s="382">
        <f>'入力表（実績報告時）②'!F35</f>
        <v>0</v>
      </c>
      <c r="G38" s="382">
        <f t="shared" si="3"/>
        <v>0</v>
      </c>
      <c r="H38" s="993"/>
      <c r="J38" s="1" t="e">
        <f t="shared" si="1"/>
        <v>#DIV/0!</v>
      </c>
      <c r="K38" s="1" t="e">
        <f t="shared" si="1"/>
        <v>#DIV/0!</v>
      </c>
    </row>
    <row r="39" spans="1:11" ht="26.25" customHeight="1">
      <c r="B39" s="1010"/>
      <c r="C39" s="991"/>
      <c r="D39" s="70" t="s">
        <v>194</v>
      </c>
      <c r="E39" s="381">
        <f>'入力表（実績報告時）②'!E36</f>
        <v>0</v>
      </c>
      <c r="F39" s="382">
        <f>'入力表（実績報告時）②'!F36</f>
        <v>0</v>
      </c>
      <c r="G39" s="382">
        <f t="shared" si="3"/>
        <v>0</v>
      </c>
      <c r="H39" s="993"/>
      <c r="J39" s="1" t="e">
        <f t="shared" si="1"/>
        <v>#DIV/0!</v>
      </c>
      <c r="K39" s="1" t="e">
        <f t="shared" si="1"/>
        <v>#DIV/0!</v>
      </c>
    </row>
    <row r="40" spans="1:11" ht="26.25" customHeight="1">
      <c r="A40" s="1" t="s">
        <v>90</v>
      </c>
      <c r="B40" s="1010"/>
      <c r="C40" s="991"/>
      <c r="D40" s="71" t="s">
        <v>55</v>
      </c>
      <c r="E40" s="381">
        <f>'入力表（実績報告時）②'!E37</f>
        <v>0</v>
      </c>
      <c r="F40" s="382">
        <f>'入力表（実績報告時）②'!F37</f>
        <v>0</v>
      </c>
      <c r="G40" s="382">
        <f t="shared" si="3"/>
        <v>0</v>
      </c>
      <c r="H40" s="993"/>
      <c r="J40" s="1" t="e">
        <f t="shared" si="1"/>
        <v>#DIV/0!</v>
      </c>
      <c r="K40" s="1" t="e">
        <f t="shared" si="1"/>
        <v>#DIV/0!</v>
      </c>
    </row>
    <row r="41" spans="1:11" ht="26.25" customHeight="1">
      <c r="B41" s="1010"/>
      <c r="C41" s="991"/>
      <c r="D41" s="169" t="s">
        <v>148</v>
      </c>
      <c r="E41" s="381">
        <f>'入力表（実績報告時）②'!E38</f>
        <v>0</v>
      </c>
      <c r="F41" s="382">
        <f>'入力表（実績報告時）②'!F38</f>
        <v>0</v>
      </c>
      <c r="G41" s="382">
        <f>F41</f>
        <v>0</v>
      </c>
      <c r="H41" s="993"/>
    </row>
    <row r="42" spans="1:11" ht="26.25" customHeight="1">
      <c r="B42" s="1010"/>
      <c r="C42" s="991"/>
      <c r="D42" s="61" t="s">
        <v>7</v>
      </c>
      <c r="E42" s="22">
        <f>SUM(E36:E41)</f>
        <v>0</v>
      </c>
      <c r="F42" s="22">
        <f t="shared" ref="F42:G42" si="7">SUM(F36:F41)</f>
        <v>0</v>
      </c>
      <c r="G42" s="22">
        <f t="shared" si="7"/>
        <v>0</v>
      </c>
      <c r="H42" s="994"/>
      <c r="J42" s="1" t="e">
        <f t="shared" si="1"/>
        <v>#DIV/0!</v>
      </c>
      <c r="K42" s="1" t="e">
        <f t="shared" si="1"/>
        <v>#DIV/0!</v>
      </c>
    </row>
    <row r="43" spans="1:11" ht="26.25" customHeight="1">
      <c r="B43" s="1010"/>
      <c r="C43" s="991" t="s">
        <v>110</v>
      </c>
      <c r="D43" s="61" t="s">
        <v>4</v>
      </c>
      <c r="E43" s="381">
        <f>'入力表（実績報告時）②'!E40</f>
        <v>0</v>
      </c>
      <c r="F43" s="382">
        <f>'入力表（実績報告時）②'!F40</f>
        <v>0</v>
      </c>
      <c r="G43" s="382">
        <f t="shared" si="3"/>
        <v>0</v>
      </c>
      <c r="H43" s="992">
        <f>'入力表（実績報告時）②'!H40</f>
        <v>0</v>
      </c>
      <c r="J43" s="1" t="e">
        <f t="shared" si="1"/>
        <v>#DIV/0!</v>
      </c>
      <c r="K43" s="1" t="e">
        <f t="shared" si="1"/>
        <v>#DIV/0!</v>
      </c>
    </row>
    <row r="44" spans="1:11" ht="26.25" customHeight="1">
      <c r="B44" s="1010"/>
      <c r="C44" s="991"/>
      <c r="D44" s="61" t="s">
        <v>5</v>
      </c>
      <c r="E44" s="381">
        <f>'入力表（実績報告時）②'!E41</f>
        <v>0</v>
      </c>
      <c r="F44" s="382">
        <f>'入力表（実績報告時）②'!F41</f>
        <v>0</v>
      </c>
      <c r="G44" s="382">
        <f t="shared" si="3"/>
        <v>0</v>
      </c>
      <c r="H44" s="993"/>
      <c r="J44" s="1" t="e">
        <f t="shared" si="1"/>
        <v>#DIV/0!</v>
      </c>
      <c r="K44" s="1" t="e">
        <f t="shared" si="1"/>
        <v>#DIV/0!</v>
      </c>
    </row>
    <row r="45" spans="1:11" ht="26.25" customHeight="1">
      <c r="B45" s="1010"/>
      <c r="C45" s="991"/>
      <c r="D45" s="61" t="s">
        <v>6</v>
      </c>
      <c r="E45" s="381">
        <f>'入力表（実績報告時）②'!E42</f>
        <v>0</v>
      </c>
      <c r="F45" s="382">
        <f>'入力表（実績報告時）②'!F42</f>
        <v>0</v>
      </c>
      <c r="G45" s="382">
        <f t="shared" si="3"/>
        <v>0</v>
      </c>
      <c r="H45" s="993"/>
      <c r="J45" s="1" t="e">
        <f t="shared" si="1"/>
        <v>#DIV/0!</v>
      </c>
      <c r="K45" s="1" t="e">
        <f t="shared" si="1"/>
        <v>#DIV/0!</v>
      </c>
    </row>
    <row r="46" spans="1:11" ht="26.25" customHeight="1">
      <c r="B46" s="1010"/>
      <c r="C46" s="991"/>
      <c r="D46" s="71" t="s">
        <v>195</v>
      </c>
      <c r="E46" s="381">
        <f>'入力表（実績報告時）②'!E43</f>
        <v>0</v>
      </c>
      <c r="F46" s="382">
        <f>'入力表（実績報告時）②'!F43</f>
        <v>0</v>
      </c>
      <c r="G46" s="382">
        <f t="shared" si="3"/>
        <v>0</v>
      </c>
      <c r="H46" s="993"/>
      <c r="J46" s="1" t="e">
        <f t="shared" si="1"/>
        <v>#DIV/0!</v>
      </c>
      <c r="K46" s="1" t="e">
        <f t="shared" si="1"/>
        <v>#DIV/0!</v>
      </c>
    </row>
    <row r="47" spans="1:11" ht="26.25" customHeight="1">
      <c r="B47" s="1010"/>
      <c r="C47" s="991"/>
      <c r="D47" s="71" t="s">
        <v>55</v>
      </c>
      <c r="E47" s="381">
        <f>'入力表（実績報告時）②'!E44</f>
        <v>0</v>
      </c>
      <c r="F47" s="382">
        <f>'入力表（実績報告時）②'!F44</f>
        <v>0</v>
      </c>
      <c r="G47" s="382">
        <f t="shared" si="3"/>
        <v>0</v>
      </c>
      <c r="H47" s="993"/>
      <c r="J47" s="1" t="e">
        <f t="shared" si="1"/>
        <v>#DIV/0!</v>
      </c>
      <c r="K47" s="1" t="e">
        <f t="shared" si="1"/>
        <v>#DIV/0!</v>
      </c>
    </row>
    <row r="48" spans="1:11" ht="26.25" customHeight="1">
      <c r="B48" s="1010"/>
      <c r="C48" s="991"/>
      <c r="D48" s="169" t="s">
        <v>148</v>
      </c>
      <c r="E48" s="381">
        <f>'入力表（実績報告時）②'!E45</f>
        <v>0</v>
      </c>
      <c r="F48" s="382">
        <f>'入力表（実績報告時）②'!F45</f>
        <v>0</v>
      </c>
      <c r="G48" s="382">
        <f>F48</f>
        <v>0</v>
      </c>
      <c r="H48" s="993"/>
    </row>
    <row r="49" spans="2:11" ht="26.25" customHeight="1">
      <c r="B49" s="1011"/>
      <c r="C49" s="991"/>
      <c r="D49" s="61" t="s">
        <v>7</v>
      </c>
      <c r="E49" s="22">
        <f>SUM(E43:E48)</f>
        <v>0</v>
      </c>
      <c r="F49" s="22">
        <f t="shared" ref="F49:G49" si="8">SUM(F43:F48)</f>
        <v>0</v>
      </c>
      <c r="G49" s="22">
        <f t="shared" si="8"/>
        <v>0</v>
      </c>
      <c r="H49" s="994"/>
      <c r="J49" s="1" t="e">
        <f t="shared" si="1"/>
        <v>#DIV/0!</v>
      </c>
      <c r="K49" s="1" t="e">
        <f t="shared" si="1"/>
        <v>#DIV/0!</v>
      </c>
    </row>
    <row r="50" spans="2:11" ht="26.25" customHeight="1">
      <c r="B50" s="995" t="s">
        <v>151</v>
      </c>
      <c r="C50" s="1006"/>
      <c r="D50" s="60" t="s">
        <v>4</v>
      </c>
      <c r="E50" s="381">
        <f>'入力表（実績報告時）②'!E47</f>
        <v>0</v>
      </c>
      <c r="F50" s="382">
        <f>'入力表（実績報告時）②'!F47</f>
        <v>0</v>
      </c>
      <c r="G50" s="382">
        <f t="shared" ref="G50:G54" si="9">F50</f>
        <v>0</v>
      </c>
      <c r="H50" s="992">
        <f>'入力表（実績報告時）②'!H47</f>
        <v>0</v>
      </c>
      <c r="J50" s="1" t="e">
        <f>IF((F50/$E50)&lt;=0.5,"OK","ERROR")</f>
        <v>#DIV/0!</v>
      </c>
      <c r="K50" s="1" t="e">
        <f t="shared" si="1"/>
        <v>#DIV/0!</v>
      </c>
    </row>
    <row r="51" spans="2:11" ht="26.25" customHeight="1">
      <c r="B51" s="996"/>
      <c r="C51" s="1007"/>
      <c r="D51" s="60" t="s">
        <v>5</v>
      </c>
      <c r="E51" s="381">
        <f>'入力表（実績報告時）②'!E48</f>
        <v>0</v>
      </c>
      <c r="F51" s="382">
        <f>'入力表（実績報告時）②'!F48</f>
        <v>0</v>
      </c>
      <c r="G51" s="382">
        <f t="shared" si="9"/>
        <v>0</v>
      </c>
      <c r="H51" s="993"/>
      <c r="J51" s="1" t="e">
        <f t="shared" si="1"/>
        <v>#DIV/0!</v>
      </c>
      <c r="K51" s="1" t="e">
        <f t="shared" si="1"/>
        <v>#DIV/0!</v>
      </c>
    </row>
    <row r="52" spans="2:11" ht="26.25" customHeight="1">
      <c r="B52" s="996"/>
      <c r="C52" s="1007"/>
      <c r="D52" s="60" t="s">
        <v>6</v>
      </c>
      <c r="E52" s="381">
        <f>'入力表（実績報告時）②'!E49</f>
        <v>0</v>
      </c>
      <c r="F52" s="382">
        <f>'入力表（実績報告時）②'!F49</f>
        <v>0</v>
      </c>
      <c r="G52" s="382">
        <f t="shared" si="9"/>
        <v>0</v>
      </c>
      <c r="H52" s="993"/>
      <c r="J52" s="1" t="e">
        <f t="shared" si="1"/>
        <v>#DIV/0!</v>
      </c>
      <c r="K52" s="1" t="e">
        <f t="shared" si="1"/>
        <v>#DIV/0!</v>
      </c>
    </row>
    <row r="53" spans="2:11" ht="26.25" customHeight="1">
      <c r="B53" s="996"/>
      <c r="C53" s="1007"/>
      <c r="D53" s="60" t="s">
        <v>3</v>
      </c>
      <c r="E53" s="381">
        <f>'入力表（実績報告時）②'!E50</f>
        <v>0</v>
      </c>
      <c r="F53" s="382">
        <f>'入力表（実績報告時）②'!F50</f>
        <v>0</v>
      </c>
      <c r="G53" s="382">
        <f t="shared" si="9"/>
        <v>0</v>
      </c>
      <c r="H53" s="993"/>
      <c r="J53" s="1" t="e">
        <f t="shared" si="1"/>
        <v>#DIV/0!</v>
      </c>
      <c r="K53" s="1" t="e">
        <f t="shared" si="1"/>
        <v>#DIV/0!</v>
      </c>
    </row>
    <row r="54" spans="2:11" ht="26.25" customHeight="1">
      <c r="B54" s="996"/>
      <c r="C54" s="1007"/>
      <c r="D54" s="169" t="s">
        <v>148</v>
      </c>
      <c r="E54" s="381">
        <f>'入力表（実績報告時）②'!E51</f>
        <v>0</v>
      </c>
      <c r="F54" s="382">
        <f>'入力表（実績報告時）②'!F51</f>
        <v>0</v>
      </c>
      <c r="G54" s="382">
        <f t="shared" si="9"/>
        <v>0</v>
      </c>
      <c r="H54" s="993"/>
    </row>
    <row r="55" spans="2:11" ht="26.25" customHeight="1">
      <c r="B55" s="1008"/>
      <c r="C55" s="1009"/>
      <c r="D55" s="60" t="s">
        <v>7</v>
      </c>
      <c r="E55" s="381">
        <f>SUM(E50:E54)</f>
        <v>0</v>
      </c>
      <c r="F55" s="381">
        <f t="shared" ref="F55:G55" si="10">SUM(F50:F54)</f>
        <v>0</v>
      </c>
      <c r="G55" s="381">
        <f t="shared" si="10"/>
        <v>0</v>
      </c>
      <c r="H55" s="994"/>
      <c r="J55" s="1" t="e">
        <f t="shared" si="1"/>
        <v>#DIV/0!</v>
      </c>
      <c r="K55" s="1" t="e">
        <f t="shared" si="1"/>
        <v>#DIV/0!</v>
      </c>
    </row>
    <row r="56" spans="2:11" ht="27" customHeight="1">
      <c r="B56" s="989" t="s">
        <v>8</v>
      </c>
      <c r="C56" s="989"/>
      <c r="D56" s="989"/>
      <c r="E56" s="22">
        <f>'入力表（実績報告時）②'!D53</f>
        <v>0</v>
      </c>
      <c r="F56" s="22">
        <f>'入力表（実績報告時）②'!F53</f>
        <v>0</v>
      </c>
      <c r="G56" s="22">
        <f>'入力表（実績報告時）②'!G53</f>
        <v>0</v>
      </c>
      <c r="H56" s="149"/>
    </row>
    <row r="59" spans="2:11">
      <c r="B59" s="56" t="s">
        <v>84</v>
      </c>
    </row>
    <row r="61" spans="2:11">
      <c r="B61" s="1" t="s">
        <v>28</v>
      </c>
    </row>
    <row r="63" spans="2:11">
      <c r="B63" s="32" t="s">
        <v>45</v>
      </c>
      <c r="C63" s="32"/>
      <c r="D63" s="33"/>
      <c r="E63" s="1026">
        <f>'入力表（実績報告時）①'!C38</f>
        <v>0</v>
      </c>
      <c r="F63" s="1026"/>
      <c r="G63" s="1026"/>
      <c r="H63" s="1026"/>
    </row>
    <row r="64" spans="2:11">
      <c r="B64" s="32" t="s">
        <v>29</v>
      </c>
      <c r="C64" s="32"/>
      <c r="D64" s="33"/>
      <c r="E64" s="1026">
        <f>'入力表（実績報告時）①'!C5</f>
        <v>0</v>
      </c>
      <c r="F64" s="1026"/>
      <c r="G64" s="1026"/>
      <c r="H64" s="1026"/>
    </row>
    <row r="65" spans="2:8">
      <c r="B65" s="32" t="s">
        <v>30</v>
      </c>
      <c r="C65" s="32"/>
      <c r="D65" s="33"/>
      <c r="E65" s="1012">
        <f>'入力表（実績報告時）①'!C37</f>
        <v>0</v>
      </c>
      <c r="F65" s="1012"/>
      <c r="G65" s="1012"/>
      <c r="H65" s="1012"/>
    </row>
    <row r="66" spans="2:8">
      <c r="B66" s="32" t="s">
        <v>182</v>
      </c>
      <c r="C66" s="32"/>
      <c r="D66" s="33"/>
      <c r="E66" s="1012">
        <f>'入力表（実績報告時）①'!C42</f>
        <v>0</v>
      </c>
      <c r="F66" s="1012"/>
      <c r="G66" s="1012"/>
      <c r="H66" s="1012"/>
    </row>
    <row r="67" spans="2:8">
      <c r="B67" s="32" t="s">
        <v>31</v>
      </c>
      <c r="C67" s="32"/>
      <c r="D67" s="33"/>
      <c r="E67" s="1026" t="str">
        <f>'入力表（実績報告時）①'!C39&amp;"　"&amp;'入力表（実績報告時）①'!C40</f>
        <v>0　0</v>
      </c>
      <c r="F67" s="1026"/>
      <c r="G67" s="1026"/>
      <c r="H67" s="1026"/>
    </row>
    <row r="68" spans="2:8">
      <c r="B68" s="32" t="s">
        <v>183</v>
      </c>
      <c r="C68" s="32"/>
      <c r="D68" s="33"/>
      <c r="E68" s="58">
        <f>'入力表（実績報告時）①'!C4</f>
        <v>0</v>
      </c>
    </row>
    <row r="69" spans="2:8">
      <c r="B69" s="998" t="s">
        <v>88</v>
      </c>
      <c r="C69" s="998"/>
      <c r="D69" s="998"/>
      <c r="E69" s="999">
        <f>'入力表（実績報告時）①'!C6</f>
        <v>0</v>
      </c>
      <c r="F69" s="999"/>
      <c r="G69" s="999"/>
      <c r="H69" s="999"/>
    </row>
    <row r="70" spans="2:8">
      <c r="B70" s="32"/>
      <c r="C70" s="32"/>
      <c r="D70" s="33"/>
    </row>
    <row r="71" spans="2:8">
      <c r="B71" s="32" t="s">
        <v>141</v>
      </c>
      <c r="C71" s="34"/>
      <c r="D71" s="35"/>
      <c r="E71" s="15"/>
      <c r="F71" s="15"/>
      <c r="G71" s="15"/>
      <c r="H71" s="15"/>
    </row>
    <row r="72" spans="2:8">
      <c r="C72" s="15" t="s">
        <v>53</v>
      </c>
      <c r="D72" s="21"/>
      <c r="E72" s="1000">
        <f>'入力表（実績報告時）①'!C10</f>
        <v>0</v>
      </c>
      <c r="F72" s="1000"/>
      <c r="G72" s="1000"/>
      <c r="H72" s="1000"/>
    </row>
    <row r="73" spans="2:8">
      <c r="C73" s="15" t="s">
        <v>50</v>
      </c>
      <c r="D73" s="21"/>
      <c r="E73" s="383"/>
      <c r="F73" s="383"/>
      <c r="G73" s="383"/>
      <c r="H73" s="383"/>
    </row>
    <row r="74" spans="2:8" ht="144.94999999999999" customHeight="1">
      <c r="C74" s="397" t="s">
        <v>202</v>
      </c>
      <c r="D74" s="396"/>
      <c r="E74" s="1002">
        <f>'入力表（実績報告時）①'!C11</f>
        <v>0</v>
      </c>
      <c r="F74" s="1002"/>
      <c r="G74" s="1002"/>
      <c r="H74" s="1002"/>
    </row>
    <row r="75" spans="2:8">
      <c r="C75" s="15" t="s">
        <v>92</v>
      </c>
      <c r="D75" s="21"/>
      <c r="E75" s="383">
        <f>'入力表（実績報告時）①'!C15</f>
        <v>0</v>
      </c>
      <c r="F75" s="383"/>
      <c r="G75" s="383"/>
      <c r="H75" s="383"/>
    </row>
    <row r="76" spans="2:8">
      <c r="C76" s="15" t="s">
        <v>93</v>
      </c>
      <c r="D76" s="21"/>
      <c r="E76" s="384" t="str">
        <f>'入力表（実績報告時）①'!U5</f>
        <v>明治33年1月0日</v>
      </c>
      <c r="F76" s="384" t="str">
        <f>'入力表（実績報告時）①'!V5</f>
        <v>～</v>
      </c>
      <c r="G76" s="384" t="str">
        <f>'入力表（実績報告時）①'!W5</f>
        <v>明治33年1月0日</v>
      </c>
      <c r="H76" s="383"/>
    </row>
    <row r="77" spans="2:8">
      <c r="C77" s="400" t="s">
        <v>94</v>
      </c>
      <c r="D77" s="58"/>
      <c r="E77" s="385"/>
      <c r="F77" s="385"/>
      <c r="G77" s="385"/>
      <c r="H77" s="385"/>
    </row>
    <row r="78" spans="2:8">
      <c r="C78" s="15" t="s">
        <v>51</v>
      </c>
      <c r="D78" s="21"/>
      <c r="E78" s="386"/>
      <c r="F78" s="386"/>
      <c r="G78" s="386"/>
      <c r="H78" s="386"/>
    </row>
    <row r="79" spans="2:8">
      <c r="C79" s="15" t="s">
        <v>49</v>
      </c>
      <c r="D79" s="21"/>
      <c r="E79" s="1001">
        <f>'入力表（実績報告時）①'!C17</f>
        <v>0</v>
      </c>
      <c r="F79" s="1001"/>
      <c r="G79" s="1001"/>
      <c r="H79" s="1001"/>
    </row>
    <row r="80" spans="2:8">
      <c r="C80" s="399" t="s">
        <v>95</v>
      </c>
      <c r="D80" s="399"/>
      <c r="E80" s="384" t="str">
        <f>'入力表（実績報告時）①'!X5</f>
        <v>明治33年1月0日</v>
      </c>
      <c r="F80" s="384" t="str">
        <f>'入力表（実績報告時）①'!Y5</f>
        <v>～</v>
      </c>
      <c r="G80" s="384" t="str">
        <f>'入力表（実績報告時）①'!Z5</f>
        <v>明治33年1月0日</v>
      </c>
      <c r="H80" s="385"/>
    </row>
    <row r="81" spans="2:8">
      <c r="C81" s="15" t="s">
        <v>52</v>
      </c>
      <c r="D81" s="21"/>
      <c r="E81" s="383">
        <f>'入力表（実績報告時）①'!C19</f>
        <v>0</v>
      </c>
      <c r="F81" s="386"/>
      <c r="G81" s="386"/>
      <c r="H81" s="386"/>
    </row>
    <row r="82" spans="2:8">
      <c r="E82" s="385"/>
      <c r="F82" s="385"/>
      <c r="G82" s="385"/>
      <c r="H82" s="385"/>
    </row>
    <row r="83" spans="2:8">
      <c r="B83" s="1" t="s">
        <v>47</v>
      </c>
      <c r="C83" s="15"/>
      <c r="D83" s="21"/>
      <c r="E83" s="386"/>
      <c r="F83" s="386"/>
      <c r="G83" s="386"/>
      <c r="H83" s="386"/>
    </row>
    <row r="84" spans="2:8">
      <c r="C84" s="15" t="s">
        <v>53</v>
      </c>
      <c r="E84" s="1000">
        <f>'入力表（実績報告時）①'!H10</f>
        <v>0</v>
      </c>
      <c r="F84" s="1000"/>
      <c r="G84" s="1000"/>
      <c r="H84" s="1000"/>
    </row>
    <row r="85" spans="2:8">
      <c r="C85" s="15" t="s">
        <v>50</v>
      </c>
      <c r="D85" s="21"/>
      <c r="E85" s="383"/>
      <c r="F85" s="383"/>
      <c r="G85" s="383"/>
      <c r="H85" s="383"/>
    </row>
    <row r="86" spans="2:8" ht="144.94999999999999" customHeight="1">
      <c r="C86" s="397" t="s">
        <v>199</v>
      </c>
      <c r="D86" s="396"/>
      <c r="E86" s="1004">
        <f>'入力表（実績報告時）①'!H11</f>
        <v>0</v>
      </c>
      <c r="F86" s="1004"/>
      <c r="G86" s="1004"/>
      <c r="H86" s="1004"/>
    </row>
    <row r="87" spans="2:8">
      <c r="C87" s="15" t="s">
        <v>92</v>
      </c>
      <c r="D87" s="21"/>
      <c r="E87" s="383">
        <f>'入力表（実績報告時）①'!H15</f>
        <v>0</v>
      </c>
      <c r="F87" s="383"/>
      <c r="G87" s="383"/>
      <c r="H87" s="383"/>
    </row>
    <row r="88" spans="2:8">
      <c r="C88" s="15" t="s">
        <v>93</v>
      </c>
      <c r="D88" s="21"/>
      <c r="E88" s="384" t="str">
        <f>'入力表（実績報告時）①'!U6</f>
        <v>明治33年1月0日</v>
      </c>
      <c r="F88" s="384" t="str">
        <f>'入力表（実績報告時）①'!V6</f>
        <v>～</v>
      </c>
      <c r="G88" s="384" t="str">
        <f>'入力表（実績報告時）①'!W6</f>
        <v>明治33年1月0日</v>
      </c>
      <c r="H88" s="386"/>
    </row>
    <row r="89" spans="2:8">
      <c r="C89" s="400" t="s">
        <v>94</v>
      </c>
      <c r="D89" s="1"/>
      <c r="E89" s="386"/>
      <c r="F89" s="386"/>
      <c r="G89" s="386"/>
      <c r="H89" s="386"/>
    </row>
    <row r="90" spans="2:8">
      <c r="C90" s="15" t="s">
        <v>51</v>
      </c>
      <c r="D90" s="21"/>
      <c r="E90" s="386"/>
      <c r="F90" s="386"/>
      <c r="G90" s="386"/>
      <c r="H90" s="386"/>
    </row>
    <row r="91" spans="2:8">
      <c r="C91" s="15" t="s">
        <v>49</v>
      </c>
      <c r="D91" s="21"/>
      <c r="E91" s="386">
        <f>'入力表（実績報告時）①'!H17</f>
        <v>0</v>
      </c>
      <c r="F91" s="387"/>
      <c r="G91" s="387"/>
      <c r="H91" s="386"/>
    </row>
    <row r="92" spans="2:8">
      <c r="C92" s="399" t="s">
        <v>95</v>
      </c>
      <c r="D92" s="399"/>
      <c r="E92" s="387" t="str">
        <f>'入力表（実績報告時）①'!X6</f>
        <v>明治33年1月0日</v>
      </c>
      <c r="F92" s="387" t="str">
        <f>'入力表（実績報告時）①'!Y6</f>
        <v>～</v>
      </c>
      <c r="G92" s="387" t="str">
        <f>'入力表（実績報告時）①'!Z6</f>
        <v>明治33年1月0日</v>
      </c>
      <c r="H92" s="386"/>
    </row>
    <row r="93" spans="2:8">
      <c r="C93" s="15" t="s">
        <v>52</v>
      </c>
      <c r="D93" s="21"/>
      <c r="E93" s="386">
        <f>'入力表（実績報告時）①'!H19</f>
        <v>0</v>
      </c>
      <c r="F93" s="386"/>
      <c r="G93" s="386"/>
      <c r="H93" s="386"/>
    </row>
    <row r="94" spans="2:8">
      <c r="C94" s="175"/>
      <c r="D94" s="176"/>
      <c r="E94" s="388"/>
      <c r="F94" s="388"/>
      <c r="G94" s="388"/>
      <c r="H94" s="388"/>
    </row>
    <row r="95" spans="2:8">
      <c r="B95" s="1" t="s">
        <v>142</v>
      </c>
      <c r="C95" s="15"/>
      <c r="D95" s="21"/>
      <c r="E95" s="383"/>
      <c r="F95" s="383"/>
      <c r="G95" s="383"/>
      <c r="H95" s="383"/>
    </row>
    <row r="96" spans="2:8">
      <c r="C96" s="15" t="s">
        <v>53</v>
      </c>
      <c r="D96" s="21"/>
      <c r="E96" s="1003" t="str">
        <f>IF('入力表（実績報告時）①'!$C$23="生産性向上促進事業",'入力表（実績報告時）①'!$C$24,"")</f>
        <v/>
      </c>
      <c r="F96" s="1003"/>
      <c r="G96" s="1003"/>
      <c r="H96" s="1003"/>
    </row>
    <row r="97" spans="2:8">
      <c r="C97" s="15" t="s">
        <v>50</v>
      </c>
      <c r="D97" s="21"/>
      <c r="E97" s="386"/>
      <c r="F97" s="386"/>
      <c r="G97" s="386"/>
      <c r="H97" s="386"/>
    </row>
    <row r="98" spans="2:8" ht="144.94999999999999" customHeight="1">
      <c r="C98" s="397" t="s">
        <v>199</v>
      </c>
      <c r="D98" s="396"/>
      <c r="E98" s="1004" t="str">
        <f>IF('入力表（実績報告時）①'!$C$23="生産性向上促進事業",'入力表（実績報告時）①'!$C$25,"")</f>
        <v/>
      </c>
      <c r="F98" s="1004"/>
      <c r="G98" s="1004"/>
      <c r="H98" s="1004"/>
    </row>
    <row r="99" spans="2:8">
      <c r="C99" s="15" t="s">
        <v>92</v>
      </c>
      <c r="D99" s="21"/>
      <c r="E99" s="383" t="str">
        <f>IF('入力表（実績報告時）①'!$C$23="生産性向上促進事業",'入力表（実績報告時）①'!$C$29,"")</f>
        <v/>
      </c>
      <c r="F99" s="383"/>
      <c r="G99" s="383"/>
      <c r="H99" s="386"/>
    </row>
    <row r="100" spans="2:8">
      <c r="C100" s="15" t="s">
        <v>93</v>
      </c>
      <c r="D100" s="21"/>
      <c r="E100" s="389" t="str">
        <f>IF('入力表（実績報告時）①'!$C$23="生産性向上促進事業",'入力表（実績報告時）①'!$U$7,"")</f>
        <v/>
      </c>
      <c r="F100" s="389" t="str">
        <f>IF('入力表（実績報告時）①'!$C$23="生産性向上促進事業",'入力表（実績報告時）①'!$V$7,"")</f>
        <v/>
      </c>
      <c r="G100" s="389" t="str">
        <f>IF('入力表（実績報告時）①'!$C$23="生産性向上促進事業",'入力表（実績報告時）①'!$W$7,"")</f>
        <v/>
      </c>
      <c r="H100" s="386"/>
    </row>
    <row r="101" spans="2:8">
      <c r="C101" s="400" t="s">
        <v>94</v>
      </c>
      <c r="D101" s="1"/>
      <c r="E101" s="386"/>
      <c r="F101" s="386"/>
      <c r="G101" s="386"/>
      <c r="H101" s="386"/>
    </row>
    <row r="102" spans="2:8">
      <c r="C102" s="15" t="s">
        <v>51</v>
      </c>
      <c r="D102" s="21"/>
      <c r="E102" s="390"/>
      <c r="F102" s="386"/>
      <c r="G102" s="386"/>
      <c r="H102" s="386"/>
    </row>
    <row r="103" spans="2:8">
      <c r="C103" s="15" t="s">
        <v>49</v>
      </c>
      <c r="D103" s="21"/>
      <c r="E103" s="390" t="str">
        <f>IF('入力表（実績報告時）①'!$C$23="生産性向上促進事業",'入力表（実績報告時）①'!$C$31,"")</f>
        <v/>
      </c>
      <c r="F103" s="390"/>
      <c r="G103" s="390"/>
      <c r="H103" s="386"/>
    </row>
    <row r="104" spans="2:8">
      <c r="C104" s="399" t="s">
        <v>95</v>
      </c>
      <c r="D104" s="399"/>
      <c r="E104" s="389" t="str">
        <f>IF('入力表（実績報告時）①'!$C$23="生産性向上促進事業",'入力表（実績報告時）①'!$X$7,"")</f>
        <v/>
      </c>
      <c r="F104" s="389" t="str">
        <f>IF('入力表（実績報告時）①'!$C$23="生産性向上促進事業",'入力表（実績報告時）①'!$Y$7,"")</f>
        <v/>
      </c>
      <c r="G104" s="389" t="str">
        <f>IF('入力表（実績報告時）①'!$C$23="生産性向上促進事業",'入力表（実績報告時）①'!$Z$7,"")</f>
        <v/>
      </c>
      <c r="H104" s="386"/>
    </row>
    <row r="105" spans="2:8">
      <c r="C105" s="15" t="s">
        <v>52</v>
      </c>
      <c r="D105" s="21"/>
      <c r="E105" s="390" t="str">
        <f>IF('入力表（実績報告時）①'!$C$23="生産性向上促進事業",'入力表（実績報告時）①'!$C$33,"")</f>
        <v/>
      </c>
      <c r="F105" s="386"/>
      <c r="G105" s="386"/>
      <c r="H105" s="386"/>
    </row>
    <row r="106" spans="2:8">
      <c r="C106" s="15"/>
      <c r="D106" s="21"/>
      <c r="E106" s="386"/>
      <c r="F106" s="386"/>
      <c r="G106" s="386"/>
      <c r="H106" s="386"/>
    </row>
    <row r="107" spans="2:8">
      <c r="B107" s="1" t="s">
        <v>143</v>
      </c>
      <c r="C107" s="15"/>
      <c r="D107" s="21"/>
      <c r="E107" s="386"/>
      <c r="F107" s="386"/>
      <c r="G107" s="386"/>
      <c r="H107" s="386"/>
    </row>
    <row r="108" spans="2:8">
      <c r="C108" s="15" t="s">
        <v>53</v>
      </c>
      <c r="D108" s="21"/>
      <c r="E108" s="1003" t="str">
        <f>IF('入力表（実績報告時）①'!$C$23="先進的機械装置活用事業",'入力表（実績報告時）①'!$C$24,"")</f>
        <v/>
      </c>
      <c r="F108" s="1003"/>
      <c r="G108" s="1003"/>
      <c r="H108" s="1003"/>
    </row>
    <row r="109" spans="2:8">
      <c r="C109" s="15" t="s">
        <v>50</v>
      </c>
      <c r="D109" s="21"/>
      <c r="E109" s="386"/>
      <c r="F109" s="386"/>
      <c r="G109" s="386"/>
      <c r="H109" s="386"/>
    </row>
    <row r="110" spans="2:8" ht="144.94999999999999" customHeight="1">
      <c r="C110" s="397" t="s">
        <v>422</v>
      </c>
      <c r="D110" s="396"/>
      <c r="E110" s="1004" t="str">
        <f>IF('入力表（実績報告時）①'!$C$23="先進的機械装置活用事業",'入力表（実績報告時）①'!$C$25,"")</f>
        <v/>
      </c>
      <c r="F110" s="1004"/>
      <c r="G110" s="1004"/>
      <c r="H110" s="1004"/>
    </row>
    <row r="111" spans="2:8">
      <c r="C111" s="15" t="s">
        <v>92</v>
      </c>
      <c r="D111" s="21"/>
      <c r="E111" s="386" t="str">
        <f>IF('入力表（実績報告時）①'!$C$23="先進的機械装置活用事業",'入力表（実績報告時）①'!$C$29,"")</f>
        <v/>
      </c>
      <c r="F111" s="386"/>
      <c r="G111" s="386"/>
      <c r="H111" s="386"/>
    </row>
    <row r="112" spans="2:8">
      <c r="C112" s="15" t="s">
        <v>93</v>
      </c>
      <c r="D112" s="21"/>
      <c r="E112" s="389" t="str">
        <f>IF('入力表（実績報告時）①'!$C$23="先進的機械装置活用事業",'入力表（実績報告時）①'!$U$7,"")</f>
        <v/>
      </c>
      <c r="F112" s="389" t="str">
        <f>IF('入力表（実績報告時）①'!$C$23="先進的機械装置活用事業",'入力表（実績報告時）①'!$V$7,"")</f>
        <v/>
      </c>
      <c r="G112" s="389" t="str">
        <f>IF('入力表（実績報告時）①'!$C$23="先進的機械装置活用事業",'入力表（実績報告時）①'!$W$7,"")</f>
        <v/>
      </c>
      <c r="H112" s="386"/>
    </row>
    <row r="113" spans="1:8">
      <c r="C113" s="400" t="s">
        <v>94</v>
      </c>
      <c r="D113" s="1"/>
      <c r="E113" s="386"/>
      <c r="F113" s="386"/>
      <c r="G113" s="386"/>
      <c r="H113" s="386"/>
    </row>
    <row r="114" spans="1:8">
      <c r="C114" s="15" t="s">
        <v>51</v>
      </c>
      <c r="D114" s="21"/>
      <c r="E114" s="386"/>
      <c r="F114" s="386"/>
      <c r="G114" s="386"/>
      <c r="H114" s="386"/>
    </row>
    <row r="115" spans="1:8">
      <c r="C115" s="15" t="s">
        <v>49</v>
      </c>
      <c r="D115" s="21"/>
      <c r="E115" s="390" t="str">
        <f>IF('入力表（実績報告時）①'!$C$23="先進的機械装置活用事業",'入力表（実績報告時）①'!$C$31,"")</f>
        <v/>
      </c>
      <c r="F115" s="390"/>
      <c r="G115" s="390"/>
      <c r="H115" s="386"/>
    </row>
    <row r="116" spans="1:8">
      <c r="C116" s="399" t="s">
        <v>95</v>
      </c>
      <c r="D116" s="399"/>
      <c r="E116" s="389" t="str">
        <f>IF('入力表（実績報告時）①'!$C$23="先進的機械装置活用事業",'入力表（実績報告時）①'!$X$7,"")</f>
        <v/>
      </c>
      <c r="F116" s="389" t="str">
        <f>IF('入力表（実績報告時）①'!$C$23="先進的機械装置活用事業",'入力表（実績報告時）①'!$Y$7,"")</f>
        <v/>
      </c>
      <c r="G116" s="389" t="str">
        <f>IF('入力表（実績報告時）①'!$C$23="先進的機械装置活用事業",'入力表（実績報告時）①'!$Z$7,"")</f>
        <v/>
      </c>
      <c r="H116" s="386"/>
    </row>
    <row r="117" spans="1:8">
      <c r="C117" s="15" t="s">
        <v>52</v>
      </c>
      <c r="D117" s="21"/>
      <c r="E117" s="390" t="str">
        <f>IF('入力表（実績報告時）①'!$C$23="先進的機械装置活用事業",'入力表（実績報告時）①'!$C$33,"")</f>
        <v/>
      </c>
      <c r="F117" s="386"/>
      <c r="G117" s="386"/>
      <c r="H117" s="386"/>
    </row>
    <row r="118" spans="1:8">
      <c r="C118" s="15"/>
      <c r="D118" s="21"/>
      <c r="E118" s="386"/>
      <c r="F118" s="386"/>
      <c r="G118" s="386"/>
      <c r="H118" s="386"/>
    </row>
    <row r="119" spans="1:8">
      <c r="B119" s="1" t="s">
        <v>144</v>
      </c>
      <c r="C119" s="15"/>
      <c r="D119" s="21"/>
      <c r="E119" s="386"/>
      <c r="F119" s="386"/>
      <c r="G119" s="386"/>
      <c r="H119" s="386"/>
    </row>
    <row r="120" spans="1:8">
      <c r="C120" s="15" t="s">
        <v>53</v>
      </c>
      <c r="D120" s="21"/>
      <c r="E120" s="1003" t="str">
        <f>IF('入力表（実績報告時）①'!$C$23="企業戦略再構築事業",'入力表（実績報告時）①'!$C$24,"")</f>
        <v/>
      </c>
      <c r="F120" s="1003"/>
      <c r="G120" s="1003"/>
      <c r="H120" s="1003"/>
    </row>
    <row r="121" spans="1:8">
      <c r="C121" s="15" t="s">
        <v>50</v>
      </c>
      <c r="D121" s="21"/>
      <c r="E121" s="386"/>
      <c r="F121" s="386"/>
      <c r="G121" s="386"/>
      <c r="H121" s="386"/>
    </row>
    <row r="122" spans="1:8" ht="144.94999999999999" customHeight="1">
      <c r="C122" s="397" t="s">
        <v>422</v>
      </c>
      <c r="D122" s="396"/>
      <c r="E122" s="1004" t="str">
        <f>IF('入力表（実績報告時）①'!$C$23="企業戦略再構築事業",'入力表（実績報告時）①'!$C$25,"")</f>
        <v/>
      </c>
      <c r="F122" s="1004"/>
      <c r="G122" s="1004"/>
      <c r="H122" s="1004"/>
    </row>
    <row r="123" spans="1:8">
      <c r="C123" s="15" t="s">
        <v>92</v>
      </c>
      <c r="D123" s="21"/>
      <c r="E123" s="386" t="str">
        <f>IF('入力表（実績報告時）①'!$C$23="企業戦略再構築事業",'入力表（実績報告時）①'!$C$29,"")</f>
        <v/>
      </c>
      <c r="F123" s="386"/>
      <c r="G123" s="386"/>
      <c r="H123" s="386"/>
    </row>
    <row r="124" spans="1:8">
      <c r="C124" s="15" t="s">
        <v>93</v>
      </c>
      <c r="D124" s="21"/>
      <c r="E124" s="389" t="str">
        <f>IF('入力表（実績報告時）①'!$C$23="企業戦略再構築事業",'入力表（実績報告時）①'!$U$7,"")</f>
        <v/>
      </c>
      <c r="F124" s="389" t="str">
        <f>IF('入力表（実績報告時）①'!$C$23="企業戦略再構築事業",'入力表（実績報告時）①'!$V$7,"")</f>
        <v/>
      </c>
      <c r="G124" s="389" t="str">
        <f>IF('入力表（実績報告時）①'!$C$23="企業戦略再構築事業",'入力表（実績報告時）①'!$W$7,"")</f>
        <v/>
      </c>
      <c r="H124" s="386"/>
    </row>
    <row r="125" spans="1:8">
      <c r="C125" s="400" t="s">
        <v>94</v>
      </c>
      <c r="D125" s="1"/>
      <c r="E125" s="386"/>
      <c r="F125" s="386"/>
      <c r="G125" s="386"/>
      <c r="H125" s="386"/>
    </row>
    <row r="126" spans="1:8">
      <c r="C126" s="15" t="s">
        <v>51</v>
      </c>
      <c r="D126" s="21"/>
      <c r="E126" s="386"/>
      <c r="F126" s="386"/>
      <c r="G126" s="386"/>
      <c r="H126" s="386"/>
    </row>
    <row r="127" spans="1:8">
      <c r="A127" s="1" t="s">
        <v>96</v>
      </c>
      <c r="C127" s="15" t="s">
        <v>49</v>
      </c>
      <c r="D127" s="21"/>
      <c r="E127" s="390" t="str">
        <f>IF('入力表（実績報告時）①'!$C$23="企業戦略再構築事業",'入力表（実績報告時）①'!$C$31,"")</f>
        <v/>
      </c>
      <c r="F127" s="390"/>
      <c r="G127" s="390"/>
      <c r="H127" s="386"/>
    </row>
    <row r="128" spans="1:8">
      <c r="C128" s="399" t="s">
        <v>95</v>
      </c>
      <c r="D128" s="399"/>
      <c r="E128" s="389" t="str">
        <f>IF('入力表（実績報告時）①'!$C$23="企業戦略再構築事業",'入力表（実績報告時）①'!$X$7,"")</f>
        <v/>
      </c>
      <c r="F128" s="389" t="str">
        <f>IF('入力表（実績報告時）①'!$C$23="企業戦略再構築事業",'入力表（実績報告時）①'!$Y$7,"")</f>
        <v/>
      </c>
      <c r="G128" s="389" t="str">
        <f>IF('入力表（実績報告時）①'!$C$23="企業戦略再構築事業",'入力表（実績報告時）①'!$Z$7,"")</f>
        <v/>
      </c>
      <c r="H128" s="386"/>
    </row>
    <row r="129" spans="2:8">
      <c r="C129" s="15" t="s">
        <v>52</v>
      </c>
      <c r="D129" s="21"/>
      <c r="E129" s="390" t="str">
        <f>IF('入力表（実績報告時）①'!$C$23="企業戦略再構築事業",'入力表（実績報告時）①'!$C$33,"")</f>
        <v/>
      </c>
      <c r="F129" s="386"/>
      <c r="G129" s="386"/>
      <c r="H129" s="386"/>
    </row>
    <row r="130" spans="2:8">
      <c r="C130" s="15"/>
      <c r="D130" s="21"/>
      <c r="E130" s="390"/>
      <c r="F130" s="386"/>
      <c r="G130" s="386"/>
      <c r="H130" s="386"/>
    </row>
    <row r="131" spans="2:8">
      <c r="B131" s="1" t="s">
        <v>145</v>
      </c>
      <c r="C131" s="15"/>
      <c r="D131" s="21"/>
      <c r="E131" s="386"/>
      <c r="F131" s="386"/>
      <c r="G131" s="386"/>
      <c r="H131" s="386"/>
    </row>
    <row r="132" spans="2:8">
      <c r="C132" s="15" t="s">
        <v>53</v>
      </c>
      <c r="D132" s="21"/>
      <c r="E132" s="1003" t="str">
        <f>IF('入力表（実績報告時）①'!$C$23="テレワーク推進事業",'入力表（実績報告時）①'!$C$24,"")</f>
        <v/>
      </c>
      <c r="F132" s="1003"/>
      <c r="G132" s="1003"/>
      <c r="H132" s="1003"/>
    </row>
    <row r="133" spans="2:8">
      <c r="C133" s="15" t="s">
        <v>50</v>
      </c>
      <c r="D133" s="21"/>
      <c r="E133" s="386"/>
      <c r="F133" s="386"/>
      <c r="G133" s="386"/>
      <c r="H133" s="386"/>
    </row>
    <row r="134" spans="2:8" ht="144.94999999999999" customHeight="1">
      <c r="C134" s="401" t="s">
        <v>422</v>
      </c>
      <c r="D134" s="396"/>
      <c r="E134" s="1004" t="str">
        <f>IF('入力表（実績報告時）①'!$C$23="テレワーク推進事業",'入力表（実績報告時）①'!$C$25,"")</f>
        <v/>
      </c>
      <c r="F134" s="1004"/>
      <c r="G134" s="1004"/>
      <c r="H134" s="1004"/>
    </row>
    <row r="135" spans="2:8">
      <c r="C135" s="15" t="s">
        <v>92</v>
      </c>
      <c r="D135" s="21"/>
      <c r="E135" s="386" t="str">
        <f>IF('入力表（実績報告時）①'!$C$23="テレワーク推進事業",'入力表（実績報告時）①'!$C$29,"")</f>
        <v/>
      </c>
      <c r="F135" s="386"/>
      <c r="G135" s="386"/>
      <c r="H135" s="386"/>
    </row>
    <row r="136" spans="2:8">
      <c r="C136" s="15" t="s">
        <v>93</v>
      </c>
      <c r="D136" s="21"/>
      <c r="E136" s="389" t="str">
        <f>IF('入力表（実績報告時）①'!$C$23="テレワーク推進事業",'入力表（実績報告時）①'!$U$7,"")</f>
        <v/>
      </c>
      <c r="F136" s="389" t="str">
        <f>IF('入力表（実績報告時）①'!$C$23="テレワーク推進事業",'入力表（実績報告時）①'!$V$7,"")</f>
        <v/>
      </c>
      <c r="G136" s="389" t="str">
        <f>IF('入力表（実績報告時）①'!$C$23="テレワーク推進事業",'入力表（実績報告時）①'!$W$7,"")</f>
        <v/>
      </c>
      <c r="H136" s="386"/>
    </row>
    <row r="137" spans="2:8">
      <c r="C137" s="400" t="s">
        <v>94</v>
      </c>
      <c r="D137" s="1"/>
      <c r="E137" s="386"/>
      <c r="F137" s="386"/>
      <c r="G137" s="386"/>
      <c r="H137" s="386"/>
    </row>
    <row r="138" spans="2:8">
      <c r="C138" s="15" t="s">
        <v>51</v>
      </c>
      <c r="D138" s="21"/>
      <c r="E138" s="386"/>
      <c r="F138" s="386"/>
      <c r="G138" s="386"/>
      <c r="H138" s="386"/>
    </row>
    <row r="139" spans="2:8">
      <c r="C139" s="15" t="s">
        <v>49</v>
      </c>
      <c r="D139" s="21"/>
      <c r="E139" s="390" t="str">
        <f>IF('入力表（実績報告時）①'!$C$23="テレワーク推進事業",'入力表（実績報告時）①'!$C$31,"")</f>
        <v/>
      </c>
      <c r="F139" s="390"/>
      <c r="G139" s="390"/>
      <c r="H139" s="386"/>
    </row>
    <row r="140" spans="2:8">
      <c r="C140" s="398" t="s">
        <v>95</v>
      </c>
      <c r="D140" s="399"/>
      <c r="E140" s="389" t="str">
        <f>IF('入力表（実績報告時）①'!$C$23="テレワーク推進事業",'入力表（実績報告時）①'!$X$7,"")</f>
        <v/>
      </c>
      <c r="F140" s="389" t="str">
        <f>IF('入力表（実績報告時）①'!$C$23="テレワーク推進事業",'入力表（実績報告時）①'!$Y$7,"")</f>
        <v/>
      </c>
      <c r="G140" s="389" t="str">
        <f>IF('入力表（実績報告時）①'!$C$23="テレワーク推進事業",'入力表（実績報告時）①'!$Z$7,"")</f>
        <v/>
      </c>
      <c r="H140" s="386"/>
    </row>
    <row r="141" spans="2:8">
      <c r="C141" s="15" t="s">
        <v>52</v>
      </c>
      <c r="D141" s="21"/>
      <c r="E141" s="390" t="str">
        <f>IF('入力表（実績報告時）①'!$C$23="テレワーク推進事業",'入力表（実績報告時）①'!$C$33,"")</f>
        <v/>
      </c>
      <c r="F141" s="386"/>
      <c r="G141" s="386"/>
      <c r="H141" s="386"/>
    </row>
    <row r="142" spans="2:8">
      <c r="C142" s="15"/>
      <c r="D142" s="21"/>
      <c r="E142" s="386"/>
      <c r="F142" s="386"/>
      <c r="G142" s="386"/>
      <c r="H142" s="386"/>
    </row>
    <row r="143" spans="2:8">
      <c r="B143" s="1" t="s">
        <v>184</v>
      </c>
      <c r="C143" s="15"/>
      <c r="D143" s="21"/>
      <c r="E143" s="386"/>
      <c r="F143" s="386"/>
      <c r="G143" s="386"/>
      <c r="H143" s="386"/>
    </row>
    <row r="144" spans="2:8">
      <c r="C144" s="15" t="s">
        <v>53</v>
      </c>
      <c r="D144" s="21"/>
      <c r="E144" s="1003">
        <f>'入力表（実績報告時）①'!H24</f>
        <v>0</v>
      </c>
      <c r="F144" s="1003"/>
      <c r="G144" s="1003"/>
      <c r="H144" s="1003"/>
    </row>
    <row r="145" spans="2:8">
      <c r="C145" s="15" t="s">
        <v>50</v>
      </c>
      <c r="D145" s="21"/>
      <c r="E145" s="386"/>
      <c r="F145" s="386"/>
      <c r="G145" s="386"/>
      <c r="H145" s="386"/>
    </row>
    <row r="146" spans="2:8" ht="144.94999999999999" customHeight="1">
      <c r="C146" s="397" t="s">
        <v>199</v>
      </c>
      <c r="D146" s="395"/>
      <c r="E146" s="1005">
        <f>'入力表（実績報告時）①'!H25</f>
        <v>0</v>
      </c>
      <c r="F146" s="1005"/>
      <c r="G146" s="1005"/>
      <c r="H146" s="1005"/>
    </row>
    <row r="147" spans="2:8">
      <c r="C147" s="15" t="s">
        <v>92</v>
      </c>
      <c r="D147" s="21"/>
      <c r="E147" s="386">
        <f>'入力表（実績報告時）①'!H29</f>
        <v>0</v>
      </c>
      <c r="F147" s="386"/>
      <c r="G147" s="386"/>
      <c r="H147" s="386"/>
    </row>
    <row r="148" spans="2:8">
      <c r="C148" s="15" t="s">
        <v>93</v>
      </c>
      <c r="D148" s="21"/>
      <c r="E148" s="387" t="str">
        <f>'入力表（実績報告時）①'!U8</f>
        <v>明治33年1月0日</v>
      </c>
      <c r="F148" s="387" t="str">
        <f>'入力表（実績報告時）①'!V8</f>
        <v>～</v>
      </c>
      <c r="G148" s="387" t="str">
        <f>'入力表（実績報告時）①'!W8</f>
        <v>明治33年1月0日</v>
      </c>
      <c r="H148" s="386"/>
    </row>
    <row r="149" spans="2:8">
      <c r="C149" s="400" t="s">
        <v>94</v>
      </c>
      <c r="D149" s="1"/>
      <c r="E149" s="386"/>
      <c r="F149" s="386"/>
      <c r="G149" s="386"/>
      <c r="H149" s="386"/>
    </row>
    <row r="150" spans="2:8">
      <c r="C150" s="15" t="s">
        <v>51</v>
      </c>
      <c r="D150" s="21"/>
      <c r="E150" s="386"/>
      <c r="F150" s="386"/>
      <c r="G150" s="386"/>
      <c r="H150" s="386"/>
    </row>
    <row r="151" spans="2:8">
      <c r="C151" s="15" t="s">
        <v>49</v>
      </c>
      <c r="D151" s="21"/>
      <c r="E151" s="383">
        <f>'入力表（実績報告時）①'!H31</f>
        <v>0</v>
      </c>
      <c r="F151" s="386"/>
      <c r="G151" s="386"/>
      <c r="H151" s="386"/>
    </row>
    <row r="152" spans="2:8">
      <c r="C152" s="398" t="s">
        <v>95</v>
      </c>
      <c r="D152" s="397"/>
      <c r="E152" s="387" t="str">
        <f>'入力表（実績報告時）①'!X8</f>
        <v>明治33年1月0日</v>
      </c>
      <c r="F152" s="387" t="str">
        <f>'入力表（実績報告時）①'!Y8</f>
        <v>～</v>
      </c>
      <c r="G152" s="387" t="str">
        <f>'入力表（実績報告時）①'!Z8</f>
        <v>明治33年1月0日</v>
      </c>
      <c r="H152" s="386"/>
    </row>
    <row r="153" spans="2:8">
      <c r="C153" s="15" t="s">
        <v>52</v>
      </c>
      <c r="D153" s="21"/>
      <c r="E153" s="383">
        <f>'入力表（実績報告時）①'!H33</f>
        <v>0</v>
      </c>
      <c r="F153" s="386"/>
      <c r="G153" s="386"/>
      <c r="H153" s="386"/>
    </row>
    <row r="154" spans="2:8">
      <c r="B154" s="1" t="s">
        <v>97</v>
      </c>
      <c r="C154" s="997" t="s">
        <v>100</v>
      </c>
      <c r="D154" s="997"/>
      <c r="E154" s="997"/>
      <c r="F154" s="997"/>
      <c r="G154" s="997"/>
      <c r="H154" s="997"/>
    </row>
    <row r="155" spans="2:8">
      <c r="B155" s="57" t="s">
        <v>98</v>
      </c>
      <c r="C155" s="15" t="s">
        <v>99</v>
      </c>
      <c r="D155" s="21"/>
      <c r="E155" s="15"/>
      <c r="F155" s="15"/>
      <c r="G155" s="15"/>
      <c r="H155" s="15"/>
    </row>
    <row r="156" spans="2:8" ht="17.25" customHeight="1">
      <c r="C156" s="15"/>
      <c r="D156" s="21"/>
      <c r="E156" s="15"/>
      <c r="F156" s="15"/>
      <c r="G156" s="15"/>
      <c r="H156" s="15"/>
    </row>
  </sheetData>
  <sheetProtection formatCells="0" formatColumns="0" formatRows="0" insertColumns="0" insertRows="0" insertHyperlinks="0" deleteColumns="0" deleteRows="0" sort="0"/>
  <mergeCells count="47">
    <mergeCell ref="E5:E6"/>
    <mergeCell ref="E120:H120"/>
    <mergeCell ref="E122:H122"/>
    <mergeCell ref="F5:F6"/>
    <mergeCell ref="G5:G6"/>
    <mergeCell ref="H5:H6"/>
    <mergeCell ref="H50:H55"/>
    <mergeCell ref="H7:H13"/>
    <mergeCell ref="H14:H21"/>
    <mergeCell ref="E63:H63"/>
    <mergeCell ref="E64:H64"/>
    <mergeCell ref="E67:H67"/>
    <mergeCell ref="E65:H65"/>
    <mergeCell ref="E66:H66"/>
    <mergeCell ref="B1:D1"/>
    <mergeCell ref="B5:C6"/>
    <mergeCell ref="D5:D6"/>
    <mergeCell ref="B7:C13"/>
    <mergeCell ref="B14:C21"/>
    <mergeCell ref="C154:H154"/>
    <mergeCell ref="B69:D69"/>
    <mergeCell ref="E69:H69"/>
    <mergeCell ref="E72:H72"/>
    <mergeCell ref="E79:H79"/>
    <mergeCell ref="E74:H74"/>
    <mergeCell ref="E84:H84"/>
    <mergeCell ref="E96:H96"/>
    <mergeCell ref="E86:H86"/>
    <mergeCell ref="E98:H98"/>
    <mergeCell ref="E132:H132"/>
    <mergeCell ref="E134:H134"/>
    <mergeCell ref="E144:H144"/>
    <mergeCell ref="E146:H146"/>
    <mergeCell ref="E108:H108"/>
    <mergeCell ref="E110:H110"/>
    <mergeCell ref="B56:D56"/>
    <mergeCell ref="C23:C28"/>
    <mergeCell ref="C29:C35"/>
    <mergeCell ref="C36:C42"/>
    <mergeCell ref="H43:H49"/>
    <mergeCell ref="H36:H42"/>
    <mergeCell ref="H29:H35"/>
    <mergeCell ref="H23:H28"/>
    <mergeCell ref="B22:B35"/>
    <mergeCell ref="B50:C55"/>
    <mergeCell ref="B36:B49"/>
    <mergeCell ref="C43:C49"/>
  </mergeCells>
  <phoneticPr fontId="2"/>
  <printOptions horizontalCentered="1"/>
  <pageMargins left="0.23622047244094491" right="0.23622047244094491" top="0.74803149606299213" bottom="0.74803149606299213" header="0.31496062992125984" footer="0.31496062992125984"/>
  <pageSetup paperSize="9" fitToHeight="0" orientation="portrait" horizontalDpi="300" verticalDpi="300" r:id="rId1"/>
  <rowBreaks count="5" manualBreakCount="5">
    <brk id="28" min="1" max="7" man="1"/>
    <brk id="57" min="1" max="7" man="1"/>
    <brk id="94" min="1" max="7" man="1"/>
    <brk id="122" min="1" max="7" man="1"/>
    <brk id="155" min="1" max="7" man="1"/>
  </rowBreaks>
  <ignoredErrors>
    <ignoredError sqref="G35 G28" formula="1"/>
  </ignoredErrors>
  <extLst>
    <ext xmlns:x14="http://schemas.microsoft.com/office/spreadsheetml/2009/9/main" uri="{78C0D931-6437-407d-A8EE-F0AAD7539E65}">
      <x14:conditionalFormattings>
        <x14:conditionalFormatting xmlns:xm="http://schemas.microsoft.com/office/excel/2006/main">
          <x14:cfRule type="expression" priority="7" id="{DB73D673-07B0-4F01-A498-E966A5F7ADF0}">
            <xm:f>'入力表（実績報告時）①'!$C$10=""</xm:f>
            <x14:dxf>
              <font>
                <strike/>
              </font>
            </x14:dxf>
          </x14:cfRule>
          <xm:sqref>B71:D81</xm:sqref>
        </x14:conditionalFormatting>
        <x14:conditionalFormatting xmlns:xm="http://schemas.microsoft.com/office/excel/2006/main">
          <x14:cfRule type="expression" priority="6" id="{418C402C-4396-41E7-892D-32F795E853F3}">
            <xm:f>'入力表（実績報告時）①'!$H$10=""</xm:f>
            <x14:dxf>
              <font>
                <strike/>
              </font>
            </x14:dxf>
          </x14:cfRule>
          <xm:sqref>B84:D93</xm:sqref>
        </x14:conditionalFormatting>
        <x14:conditionalFormatting xmlns:xm="http://schemas.microsoft.com/office/excel/2006/main">
          <x14:cfRule type="expression" priority="5" id="{08AC0C0A-F2AF-4536-8443-4604C1B43004}">
            <xm:f>NOT('入力表（実績報告時）①'!$C$23="生産性向上促進事業")</xm:f>
            <x14:dxf>
              <font>
                <strike/>
              </font>
            </x14:dxf>
          </x14:cfRule>
          <xm:sqref>B95:D105</xm:sqref>
        </x14:conditionalFormatting>
        <x14:conditionalFormatting xmlns:xm="http://schemas.microsoft.com/office/excel/2006/main">
          <x14:cfRule type="expression" priority="4" id="{D829AD94-4869-4B83-AEAE-E8DDE12B457A}">
            <xm:f>NOT('入力表（実績報告時）①'!$C$23="先進的機械装置活用事業")</xm:f>
            <x14:dxf>
              <font>
                <strike/>
              </font>
            </x14:dxf>
          </x14:cfRule>
          <xm:sqref>B107:D117</xm:sqref>
        </x14:conditionalFormatting>
        <x14:conditionalFormatting xmlns:xm="http://schemas.microsoft.com/office/excel/2006/main">
          <x14:cfRule type="expression" priority="3" id="{61E98A35-6107-4274-8C5A-14FF9687E64B}">
            <xm:f>NOT('入力表（実績報告時）①'!$C$23="企業戦略再構築事業")</xm:f>
            <x14:dxf>
              <font>
                <strike/>
              </font>
            </x14:dxf>
          </x14:cfRule>
          <xm:sqref>B119:D129</xm:sqref>
        </x14:conditionalFormatting>
        <x14:conditionalFormatting xmlns:xm="http://schemas.microsoft.com/office/excel/2006/main">
          <x14:cfRule type="expression" priority="2" id="{7F4B1D40-13D6-4E10-8B1E-2D20715C17B5}">
            <xm:f>NOT('入力表（実績報告時）①'!$C$23="テレワーク推進事業")</xm:f>
            <x14:dxf>
              <font>
                <strike/>
              </font>
            </x14:dxf>
          </x14:cfRule>
          <xm:sqref>B131:D141</xm:sqref>
        </x14:conditionalFormatting>
        <x14:conditionalFormatting xmlns:xm="http://schemas.microsoft.com/office/excel/2006/main">
          <x14:cfRule type="expression" priority="1" id="{2272C789-5603-4AC8-8D5B-49566A245363}">
            <xm:f>'入力表（実績報告時）①'!$H$24=""</xm:f>
            <x14:dxf>
              <font>
                <strike/>
              </font>
            </x14:dxf>
          </x14:cfRule>
          <xm:sqref>B143:D153</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6">
    <tabColor rgb="FFFF0000"/>
    <pageSetUpPr fitToPage="1"/>
  </sheetPr>
  <dimension ref="B1:K28"/>
  <sheetViews>
    <sheetView view="pageBreakPreview" topLeftCell="B12" zoomScale="96" zoomScaleNormal="100" zoomScaleSheetLayoutView="96" workbookViewId="0">
      <selection activeCell="K44" sqref="K44"/>
    </sheetView>
  </sheetViews>
  <sheetFormatPr defaultRowHeight="13.5"/>
  <cols>
    <col min="1" max="1" width="3.625" style="1" customWidth="1"/>
    <col min="2" max="2" width="4.25" style="1" customWidth="1"/>
    <col min="3" max="3" width="10.875" style="1" customWidth="1"/>
    <col min="4" max="4" width="20.625" style="20" customWidth="1"/>
    <col min="5" max="7" width="13.625" style="1" customWidth="1"/>
    <col min="8" max="8" width="13" style="1" customWidth="1"/>
    <col min="9" max="9" width="4" style="1" customWidth="1"/>
    <col min="10" max="16384" width="9" style="1"/>
  </cols>
  <sheetData>
    <row r="1" spans="2:11" ht="27.75" customHeight="1">
      <c r="B1" s="31"/>
      <c r="C1" s="31" t="s">
        <v>87</v>
      </c>
    </row>
    <row r="3" spans="2:11" ht="17.25">
      <c r="B3" s="1027" t="s">
        <v>86</v>
      </c>
      <c r="C3" s="1027"/>
      <c r="D3" s="1027"/>
      <c r="E3" s="1027"/>
      <c r="F3" s="1027"/>
      <c r="G3" s="1027"/>
      <c r="H3" s="1027"/>
    </row>
    <row r="5" spans="2:11">
      <c r="C5" s="1" t="s">
        <v>11</v>
      </c>
    </row>
    <row r="6" spans="2:11">
      <c r="H6" s="58" t="s">
        <v>0</v>
      </c>
      <c r="I6" s="58"/>
    </row>
    <row r="7" spans="2:11" ht="19.5" customHeight="1">
      <c r="C7" s="1038" t="s">
        <v>104</v>
      </c>
      <c r="D7" s="1039"/>
      <c r="E7" s="59" t="s">
        <v>32</v>
      </c>
      <c r="F7" s="60" t="s">
        <v>15</v>
      </c>
      <c r="G7" s="61" t="s">
        <v>33</v>
      </c>
      <c r="H7" s="60" t="s">
        <v>10</v>
      </c>
      <c r="I7" s="20"/>
    </row>
    <row r="8" spans="2:11" ht="19.5" customHeight="1">
      <c r="C8" s="1040" t="s">
        <v>12</v>
      </c>
      <c r="D8" s="1041"/>
      <c r="E8" s="1034">
        <f>'入力表（実績報告時）②'!$G$53</f>
        <v>0</v>
      </c>
      <c r="F8" s="1034">
        <f>'入力表（実績報告時）②'!F53</f>
        <v>0</v>
      </c>
      <c r="G8" s="1032">
        <f>+E8-F8</f>
        <v>0</v>
      </c>
      <c r="H8" s="1030"/>
      <c r="I8" s="20"/>
    </row>
    <row r="9" spans="2:11" ht="19.5" customHeight="1">
      <c r="C9" s="1042"/>
      <c r="D9" s="1043"/>
      <c r="E9" s="1035"/>
      <c r="F9" s="1035"/>
      <c r="G9" s="1033"/>
      <c r="H9" s="1031"/>
      <c r="I9" s="20"/>
    </row>
    <row r="10" spans="2:11" ht="19.5" customHeight="1">
      <c r="C10" s="1040" t="s">
        <v>13</v>
      </c>
      <c r="D10" s="1041"/>
      <c r="E10" s="1034">
        <f>E12-E8</f>
        <v>0</v>
      </c>
      <c r="F10" s="1032">
        <f>F12-F8</f>
        <v>0</v>
      </c>
      <c r="G10" s="1032">
        <f>+E10-F10</f>
        <v>0</v>
      </c>
      <c r="H10" s="1030"/>
      <c r="I10" s="20"/>
    </row>
    <row r="11" spans="2:11" ht="19.5" customHeight="1">
      <c r="C11" s="1042"/>
      <c r="D11" s="1043"/>
      <c r="E11" s="1035"/>
      <c r="F11" s="1033"/>
      <c r="G11" s="1033"/>
      <c r="H11" s="1031"/>
      <c r="I11" s="20"/>
    </row>
    <row r="12" spans="2:11" ht="19.5" customHeight="1">
      <c r="C12" s="1038" t="s">
        <v>14</v>
      </c>
      <c r="D12" s="1039"/>
      <c r="E12" s="74">
        <f>'入力表（実績報告時）②'!E53</f>
        <v>0</v>
      </c>
      <c r="F12" s="391">
        <f>'入力表（実績報告時）②'!D53</f>
        <v>0</v>
      </c>
      <c r="G12" s="77">
        <f>E12-F12</f>
        <v>0</v>
      </c>
      <c r="H12" s="54"/>
      <c r="I12" s="20"/>
      <c r="K12" s="3"/>
    </row>
    <row r="13" spans="2:11" ht="19.5" customHeight="1">
      <c r="C13" s="20"/>
      <c r="E13" s="69"/>
      <c r="F13" s="23"/>
      <c r="G13" s="23"/>
      <c r="H13" s="23"/>
      <c r="I13" s="20"/>
      <c r="K13" s="3"/>
    </row>
    <row r="14" spans="2:11" ht="19.5" customHeight="1">
      <c r="E14" s="24"/>
      <c r="F14" s="2"/>
      <c r="G14" s="2"/>
      <c r="H14" s="2"/>
    </row>
    <row r="15" spans="2:11" ht="19.5" customHeight="1">
      <c r="C15" s="1" t="s">
        <v>17</v>
      </c>
      <c r="E15" s="24"/>
      <c r="F15" s="2"/>
      <c r="G15" s="2"/>
      <c r="H15" s="2"/>
    </row>
    <row r="16" spans="2:11" ht="19.5" customHeight="1">
      <c r="E16" s="24"/>
      <c r="F16" s="2"/>
      <c r="G16" s="2"/>
      <c r="H16" s="58" t="s">
        <v>0</v>
      </c>
      <c r="I16" s="58"/>
    </row>
    <row r="17" spans="3:11" ht="19.5" customHeight="1">
      <c r="C17" s="989" t="s">
        <v>104</v>
      </c>
      <c r="D17" s="989"/>
      <c r="E17" s="61" t="s">
        <v>32</v>
      </c>
      <c r="F17" s="59" t="s">
        <v>15</v>
      </c>
      <c r="G17" s="60" t="s">
        <v>33</v>
      </c>
      <c r="H17" s="60" t="s">
        <v>10</v>
      </c>
      <c r="I17" s="20"/>
    </row>
    <row r="18" spans="3:11" ht="15" customHeight="1">
      <c r="C18" s="991" t="s">
        <v>48</v>
      </c>
      <c r="D18" s="991"/>
      <c r="E18" s="1028">
        <f>'入力表（実績報告時）②'!E10</f>
        <v>0</v>
      </c>
      <c r="F18" s="1028">
        <f>'入力表（実績報告時）②'!D10</f>
        <v>0</v>
      </c>
      <c r="G18" s="1036">
        <f>E18-F18</f>
        <v>0</v>
      </c>
      <c r="H18" s="1030"/>
      <c r="I18" s="20"/>
    </row>
    <row r="19" spans="3:11" ht="15" customHeight="1">
      <c r="C19" s="991"/>
      <c r="D19" s="991"/>
      <c r="E19" s="1029"/>
      <c r="F19" s="1029"/>
      <c r="G19" s="1037"/>
      <c r="H19" s="1031"/>
      <c r="I19" s="20"/>
    </row>
    <row r="20" spans="3:11" ht="15" customHeight="1">
      <c r="C20" s="1024" t="s">
        <v>46</v>
      </c>
      <c r="D20" s="1024"/>
      <c r="E20" s="1028">
        <f>'入力表（実績報告時）②'!E18</f>
        <v>0</v>
      </c>
      <c r="F20" s="1028">
        <f>'入力表（実績報告時）②'!D18</f>
        <v>0</v>
      </c>
      <c r="G20" s="1036">
        <f>E20-F20</f>
        <v>0</v>
      </c>
      <c r="H20" s="1030"/>
      <c r="I20" s="20"/>
    </row>
    <row r="21" spans="3:11" ht="15" customHeight="1">
      <c r="C21" s="1024"/>
      <c r="D21" s="1024"/>
      <c r="E21" s="1029"/>
      <c r="F21" s="1029"/>
      <c r="G21" s="1037"/>
      <c r="H21" s="1031"/>
      <c r="I21" s="20"/>
    </row>
    <row r="22" spans="3:11" ht="30" customHeight="1">
      <c r="C22" s="1044" t="s">
        <v>106</v>
      </c>
      <c r="D22" s="62" t="s">
        <v>185</v>
      </c>
      <c r="E22" s="78">
        <f>'入力表（実績報告時）②'!E25</f>
        <v>0</v>
      </c>
      <c r="F22" s="78">
        <f>'入力表（実績報告時）②'!D25</f>
        <v>0</v>
      </c>
      <c r="G22" s="68">
        <f t="shared" ref="G22:G28" si="0">E22-F22</f>
        <v>0</v>
      </c>
      <c r="H22" s="66"/>
      <c r="I22" s="20"/>
    </row>
    <row r="23" spans="3:11" ht="30" customHeight="1">
      <c r="C23" s="1045"/>
      <c r="D23" s="63" t="s">
        <v>103</v>
      </c>
      <c r="E23" s="78">
        <f>'入力表（実績報告時）②'!E32</f>
        <v>0</v>
      </c>
      <c r="F23" s="78">
        <f>'入力表（実績報告時）②'!D32</f>
        <v>0</v>
      </c>
      <c r="G23" s="68">
        <f t="shared" si="0"/>
        <v>0</v>
      </c>
      <c r="H23" s="66"/>
      <c r="I23" s="20"/>
    </row>
    <row r="24" spans="3:11" ht="30" customHeight="1">
      <c r="C24" s="1045"/>
      <c r="D24" s="62" t="s">
        <v>102</v>
      </c>
      <c r="E24" s="78">
        <f>'入力表（実績報告時）②'!E39</f>
        <v>0</v>
      </c>
      <c r="F24" s="78">
        <f>'入力表（実績報告時）②'!D39</f>
        <v>0</v>
      </c>
      <c r="G24" s="68">
        <f t="shared" si="0"/>
        <v>0</v>
      </c>
      <c r="H24" s="66"/>
      <c r="I24" s="20"/>
    </row>
    <row r="25" spans="3:11" ht="30" customHeight="1">
      <c r="C25" s="1046"/>
      <c r="D25" s="62" t="s">
        <v>152</v>
      </c>
      <c r="E25" s="78">
        <f>'入力表（実績報告時）②'!E46</f>
        <v>0</v>
      </c>
      <c r="F25" s="78">
        <f>'入力表（実績報告時）②'!D46</f>
        <v>0</v>
      </c>
      <c r="G25" s="68">
        <f t="shared" si="0"/>
        <v>0</v>
      </c>
      <c r="H25" s="66"/>
      <c r="I25" s="20"/>
    </row>
    <row r="26" spans="3:11" ht="15" customHeight="1">
      <c r="C26" s="991" t="s">
        <v>151</v>
      </c>
      <c r="D26" s="991"/>
      <c r="E26" s="1028">
        <f>'入力表（実績報告時）②'!E52</f>
        <v>0</v>
      </c>
      <c r="F26" s="1028">
        <f>'入力表（実績報告時）②'!D52</f>
        <v>0</v>
      </c>
      <c r="G26" s="1036">
        <f>E26-F26</f>
        <v>0</v>
      </c>
      <c r="H26" s="1030"/>
      <c r="I26" s="20"/>
    </row>
    <row r="27" spans="3:11" ht="15" customHeight="1">
      <c r="C27" s="991"/>
      <c r="D27" s="991"/>
      <c r="E27" s="1029"/>
      <c r="F27" s="1029"/>
      <c r="G27" s="1037"/>
      <c r="H27" s="1031"/>
      <c r="I27" s="20"/>
    </row>
    <row r="28" spans="3:11" ht="30" customHeight="1">
      <c r="C28" s="1038" t="s">
        <v>101</v>
      </c>
      <c r="D28" s="1039"/>
      <c r="E28" s="68">
        <f>SUM(E18:E26)</f>
        <v>0</v>
      </c>
      <c r="F28" s="79">
        <f>SUM(F18:F26)</f>
        <v>0</v>
      </c>
      <c r="G28" s="68">
        <f t="shared" si="0"/>
        <v>0</v>
      </c>
      <c r="H28" s="67"/>
      <c r="I28" s="20"/>
      <c r="K28" s="3">
        <f>+E28-F28</f>
        <v>0</v>
      </c>
    </row>
  </sheetData>
  <sheetProtection formatCells="0" formatColumns="0" formatRows="0" insertColumns="0" insertRows="0" deleteColumns="0" deleteRows="0" sort="0"/>
  <mergeCells count="31">
    <mergeCell ref="H26:H27"/>
    <mergeCell ref="H20:H21"/>
    <mergeCell ref="H18:H19"/>
    <mergeCell ref="C10:D11"/>
    <mergeCell ref="G10:G11"/>
    <mergeCell ref="G26:G27"/>
    <mergeCell ref="F26:F27"/>
    <mergeCell ref="C18:D19"/>
    <mergeCell ref="C28:D28"/>
    <mergeCell ref="E10:E11"/>
    <mergeCell ref="C12:D12"/>
    <mergeCell ref="E26:E27"/>
    <mergeCell ref="F18:F19"/>
    <mergeCell ref="C20:D21"/>
    <mergeCell ref="C26:D27"/>
    <mergeCell ref="C22:C25"/>
    <mergeCell ref="B3:H3"/>
    <mergeCell ref="E20:E21"/>
    <mergeCell ref="E18:E19"/>
    <mergeCell ref="C17:D17"/>
    <mergeCell ref="H8:H9"/>
    <mergeCell ref="G8:G9"/>
    <mergeCell ref="F8:F9"/>
    <mergeCell ref="G20:G21"/>
    <mergeCell ref="F20:F21"/>
    <mergeCell ref="F10:F11"/>
    <mergeCell ref="G18:G19"/>
    <mergeCell ref="C7:D7"/>
    <mergeCell ref="C8:D9"/>
    <mergeCell ref="E8:E9"/>
    <mergeCell ref="H10:H11"/>
  </mergeCells>
  <phoneticPr fontId="2"/>
  <printOptions horizontalCentered="1"/>
  <pageMargins left="0.23622047244094491" right="0.23622047244094491"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O79"/>
  <sheetViews>
    <sheetView showZeros="0" tabSelected="1" view="pageBreakPreview" zoomScale="85" zoomScaleNormal="100" zoomScaleSheetLayoutView="85" workbookViewId="0">
      <pane ySplit="29" topLeftCell="A30" activePane="bottomLeft" state="frozen"/>
      <selection activeCell="H9" sqref="H9"/>
      <selection pane="bottomLeft" activeCell="G19" sqref="G19"/>
    </sheetView>
  </sheetViews>
  <sheetFormatPr defaultRowHeight="13.5"/>
  <cols>
    <col min="1" max="1" width="5.125" style="422" customWidth="1"/>
    <col min="2" max="2" width="17.25" style="422" bestFit="1" customWidth="1"/>
    <col min="3" max="3" width="16.75" style="422" customWidth="1"/>
    <col min="4" max="4" width="10.125" style="422" customWidth="1"/>
    <col min="5" max="5" width="11.875" style="422" customWidth="1"/>
    <col min="6" max="6" width="16.75" style="422" customWidth="1"/>
    <col min="7" max="7" width="30" style="422" customWidth="1"/>
    <col min="8" max="8" width="14.75" style="422" bestFit="1" customWidth="1"/>
    <col min="9" max="9" width="9" style="422"/>
    <col min="10" max="11" width="15.25" style="569" customWidth="1"/>
    <col min="12" max="12" width="14.125" style="219" customWidth="1"/>
    <col min="13" max="13" width="9" style="219" hidden="1" customWidth="1"/>
    <col min="14" max="14" width="9" style="219"/>
    <col min="15" max="16" width="9" style="403"/>
    <col min="17" max="18" width="9" style="422"/>
    <col min="19" max="19" width="12.25" style="422" customWidth="1"/>
    <col min="20" max="16384" width="9" style="422"/>
  </cols>
  <sheetData>
    <row r="1" spans="2:41" s="403" customFormat="1">
      <c r="J1" s="492"/>
      <c r="K1" s="492"/>
      <c r="L1" s="219"/>
      <c r="M1" s="219"/>
      <c r="N1" s="219"/>
    </row>
    <row r="2" spans="2:41" s="403" customFormat="1">
      <c r="B2" s="505" t="s">
        <v>302</v>
      </c>
      <c r="J2" s="492"/>
      <c r="K2" s="492"/>
      <c r="L2" s="219"/>
      <c r="M2" s="219"/>
      <c r="N2" s="219"/>
    </row>
    <row r="3" spans="2:41" s="403" customFormat="1">
      <c r="J3" s="492"/>
      <c r="K3" s="492"/>
      <c r="L3" s="219"/>
      <c r="M3" s="219"/>
      <c r="N3" s="219"/>
    </row>
    <row r="4" spans="2:41" s="403" customFormat="1" ht="14.25" thickBot="1">
      <c r="B4" s="404" t="s">
        <v>265</v>
      </c>
      <c r="E4" s="404"/>
      <c r="J4" s="492"/>
      <c r="K4" s="492"/>
      <c r="L4" s="219"/>
      <c r="M4" s="219"/>
      <c r="N4" s="219"/>
    </row>
    <row r="5" spans="2:41" s="403" customFormat="1" ht="14.25" thickBot="1">
      <c r="B5" s="415" t="s">
        <v>261</v>
      </c>
      <c r="C5" s="507"/>
      <c r="D5" s="421"/>
      <c r="F5" s="537"/>
      <c r="G5" s="421"/>
      <c r="J5" s="492"/>
      <c r="K5" s="492"/>
      <c r="L5" s="219"/>
      <c r="M5" s="219"/>
      <c r="N5" s="219"/>
    </row>
    <row r="6" spans="2:41" s="219" customFormat="1" ht="14.25" thickBot="1">
      <c r="C6" s="491" t="s">
        <v>262</v>
      </c>
      <c r="J6" s="492"/>
      <c r="K6" s="492"/>
    </row>
    <row r="7" spans="2:41" s="219" customFormat="1">
      <c r="B7" s="425" t="s">
        <v>62</v>
      </c>
      <c r="C7" s="493">
        <f>'入力表（応募時）'!C8</f>
        <v>0</v>
      </c>
      <c r="D7" s="494" t="str">
        <f>'入力表（応募時）'!D8</f>
        <v>-</v>
      </c>
      <c r="E7" s="558">
        <f>'入力表（応募時）'!E8</f>
        <v>0</v>
      </c>
      <c r="F7" s="435"/>
      <c r="J7" s="492"/>
      <c r="K7" s="492"/>
    </row>
    <row r="8" spans="2:41" s="219" customFormat="1">
      <c r="B8" s="425" t="s">
        <v>63</v>
      </c>
      <c r="C8" s="617">
        <f>'入力表（応募時）'!C9</f>
        <v>0</v>
      </c>
      <c r="D8" s="618"/>
      <c r="E8" s="619"/>
      <c r="F8" s="435"/>
      <c r="J8" s="492"/>
      <c r="K8" s="492"/>
      <c r="M8" s="219" t="s">
        <v>248</v>
      </c>
    </row>
    <row r="9" spans="2:41" s="219" customFormat="1">
      <c r="B9" s="425" t="s">
        <v>299</v>
      </c>
      <c r="C9" s="617" t="str">
        <f>PHONETIC('入力表（応募時）'!C10)</f>
        <v/>
      </c>
      <c r="D9" s="618"/>
      <c r="E9" s="619"/>
      <c r="J9" s="492"/>
      <c r="K9" s="492"/>
    </row>
    <row r="10" spans="2:41" s="219" customFormat="1">
      <c r="B10" s="425" t="s">
        <v>58</v>
      </c>
      <c r="C10" s="617">
        <f>'入力表（応募時）'!C11</f>
        <v>0</v>
      </c>
      <c r="D10" s="618"/>
      <c r="E10" s="619"/>
      <c r="J10" s="492"/>
      <c r="K10" s="492"/>
      <c r="M10" s="219" t="s">
        <v>277</v>
      </c>
    </row>
    <row r="11" spans="2:41" s="219" customFormat="1">
      <c r="B11" s="425" t="s">
        <v>300</v>
      </c>
      <c r="C11" s="617" t="str">
        <f>PHONETIC('入力表（応募時）'!C12)</f>
        <v/>
      </c>
      <c r="D11" s="618"/>
      <c r="E11" s="619"/>
      <c r="J11" s="492"/>
      <c r="K11" s="492"/>
    </row>
    <row r="12" spans="2:41" s="219" customFormat="1" ht="14.25" thickBot="1">
      <c r="B12" s="425" t="s">
        <v>264</v>
      </c>
      <c r="C12" s="617">
        <f>'入力表（応募時）'!C13</f>
        <v>0</v>
      </c>
      <c r="D12" s="618"/>
      <c r="E12" s="619"/>
      <c r="J12" s="498"/>
      <c r="K12" s="498"/>
    </row>
    <row r="13" spans="2:41" s="219" customFormat="1" ht="14.25" thickBot="1">
      <c r="B13" s="425" t="s">
        <v>301</v>
      </c>
      <c r="C13" s="617" t="str">
        <f>PHONETIC('入力表（応募時）'!C14)</f>
        <v/>
      </c>
      <c r="D13" s="618"/>
      <c r="E13" s="619"/>
      <c r="F13" s="434" t="s">
        <v>282</v>
      </c>
      <c r="G13" s="559">
        <f>'入力表（応募時）'!G14</f>
        <v>0</v>
      </c>
      <c r="H13" s="560"/>
      <c r="I13" s="435"/>
      <c r="J13" s="492"/>
      <c r="K13" s="492"/>
    </row>
    <row r="14" spans="2:41" s="219" customFormat="1" ht="14.25" thickBot="1">
      <c r="B14" s="425" t="s">
        <v>59</v>
      </c>
      <c r="C14" s="617">
        <f>'入力表（応募時）'!C15</f>
        <v>0</v>
      </c>
      <c r="D14" s="618"/>
      <c r="E14" s="619"/>
      <c r="F14" s="434" t="s">
        <v>276</v>
      </c>
      <c r="G14" s="561">
        <f>'入力表（応募時）'!G15</f>
        <v>0</v>
      </c>
      <c r="J14" s="492"/>
      <c r="K14" s="492"/>
    </row>
    <row r="15" spans="2:41" s="219" customFormat="1">
      <c r="B15" s="425" t="s">
        <v>204</v>
      </c>
      <c r="C15" s="617">
        <f>'入力表（応募時）'!C16</f>
        <v>0</v>
      </c>
      <c r="D15" s="618"/>
      <c r="E15" s="619"/>
      <c r="J15" s="492"/>
      <c r="K15" s="492"/>
    </row>
    <row r="16" spans="2:41" s="219" customFormat="1" ht="14.25" thickBot="1">
      <c r="B16" s="425" t="s">
        <v>205</v>
      </c>
      <c r="C16" s="620">
        <f>'入力表（応募時）'!C17</f>
        <v>0</v>
      </c>
      <c r="D16" s="621"/>
      <c r="E16" s="622"/>
      <c r="J16" s="492"/>
      <c r="K16" s="492"/>
      <c r="AO16" s="219">
        <f>'入力表（採択後、交付申請時）'!C10+'入力表（採択後、交付申請時）'!C14</f>
        <v>0</v>
      </c>
    </row>
    <row r="17" spans="1:16" s="219" customFormat="1">
      <c r="B17" s="425"/>
      <c r="C17" s="428"/>
      <c r="D17" s="445"/>
      <c r="J17" s="492"/>
      <c r="K17" s="492"/>
    </row>
    <row r="18" spans="1:16" s="403" customFormat="1" ht="14.25" thickBot="1">
      <c r="B18" s="405" t="s">
        <v>369</v>
      </c>
      <c r="C18" s="629"/>
      <c r="D18" s="629"/>
      <c r="E18" s="629"/>
      <c r="J18" s="492"/>
      <c r="K18" s="492"/>
      <c r="L18" s="219"/>
      <c r="M18" s="219"/>
      <c r="N18" s="219"/>
    </row>
    <row r="19" spans="1:16" s="403" customFormat="1">
      <c r="B19" s="405" t="s">
        <v>303</v>
      </c>
      <c r="C19" s="630"/>
      <c r="D19" s="631"/>
      <c r="E19" s="632"/>
      <c r="J19" s="492"/>
      <c r="K19" s="492"/>
      <c r="L19" s="219"/>
      <c r="M19" s="219"/>
      <c r="N19" s="219"/>
    </row>
    <row r="20" spans="1:16" s="403" customFormat="1">
      <c r="B20" s="405" t="s">
        <v>260</v>
      </c>
      <c r="C20" s="588"/>
      <c r="D20" s="589"/>
      <c r="E20" s="590"/>
      <c r="J20" s="492"/>
      <c r="K20" s="492"/>
      <c r="L20" s="219"/>
      <c r="M20" s="219"/>
      <c r="N20" s="219"/>
    </row>
    <row r="21" spans="1:16" s="403" customFormat="1">
      <c r="B21" s="405" t="s">
        <v>304</v>
      </c>
      <c r="C21" s="588"/>
      <c r="D21" s="589"/>
      <c r="E21" s="590"/>
      <c r="J21" s="492"/>
      <c r="K21" s="492"/>
      <c r="L21" s="219"/>
      <c r="M21" s="219"/>
      <c r="N21" s="219"/>
    </row>
    <row r="22" spans="1:16" s="403" customFormat="1">
      <c r="B22" s="405" t="s">
        <v>68</v>
      </c>
      <c r="C22" s="588"/>
      <c r="D22" s="589"/>
      <c r="E22" s="590"/>
      <c r="J22" s="492"/>
      <c r="K22" s="492"/>
      <c r="L22" s="219"/>
      <c r="M22" s="219"/>
      <c r="N22" s="219"/>
    </row>
    <row r="23" spans="1:16" s="403" customFormat="1">
      <c r="B23" s="405" t="s">
        <v>305</v>
      </c>
      <c r="C23" s="588"/>
      <c r="D23" s="589"/>
      <c r="E23" s="590"/>
      <c r="J23" s="492"/>
      <c r="K23" s="492"/>
      <c r="L23" s="219"/>
      <c r="M23" s="219"/>
      <c r="N23" s="219"/>
    </row>
    <row r="24" spans="1:16" s="403" customFormat="1" ht="14.25" thickBot="1">
      <c r="B24" s="405" t="s">
        <v>306</v>
      </c>
      <c r="C24" s="591"/>
      <c r="D24" s="592"/>
      <c r="E24" s="593"/>
      <c r="J24" s="492"/>
      <c r="K24" s="492"/>
      <c r="L24" s="219"/>
      <c r="M24" s="219"/>
      <c r="N24" s="219"/>
    </row>
    <row r="25" spans="1:16" s="403" customFormat="1" ht="41.25" thickBot="1">
      <c r="B25" s="505" t="s">
        <v>307</v>
      </c>
      <c r="C25" s="421"/>
      <c r="F25" s="538" t="s">
        <v>395</v>
      </c>
      <c r="G25" s="539"/>
      <c r="J25" s="492"/>
      <c r="K25" s="492"/>
      <c r="L25" s="219"/>
      <c r="M25" s="219"/>
      <c r="N25" s="219"/>
    </row>
    <row r="26" spans="1:16">
      <c r="A26" s="403"/>
      <c r="B26" s="505"/>
      <c r="C26" s="421"/>
      <c r="D26" s="403"/>
      <c r="E26" s="403"/>
      <c r="F26" s="403"/>
      <c r="G26" s="403"/>
      <c r="H26" s="403"/>
      <c r="I26" s="403"/>
      <c r="J26" s="492"/>
      <c r="K26" s="492"/>
    </row>
    <row r="27" spans="1:16" ht="17.25">
      <c r="A27" s="403"/>
      <c r="B27" s="540" t="s">
        <v>218</v>
      </c>
      <c r="C27" s="541"/>
      <c r="D27" s="541"/>
      <c r="E27" s="541"/>
      <c r="F27" s="541"/>
      <c r="G27" s="541"/>
      <c r="H27" s="542" t="s">
        <v>0</v>
      </c>
      <c r="I27" s="542"/>
      <c r="J27" s="585" t="s">
        <v>337</v>
      </c>
      <c r="K27" s="585"/>
      <c r="L27" s="585"/>
    </row>
    <row r="28" spans="1:16" ht="30" customHeight="1">
      <c r="A28" s="403"/>
      <c r="B28" s="597" t="s">
        <v>1</v>
      </c>
      <c r="C28" s="597"/>
      <c r="D28" s="606" t="s">
        <v>2</v>
      </c>
      <c r="E28" s="616" t="s">
        <v>266</v>
      </c>
      <c r="F28" s="597" t="s">
        <v>219</v>
      </c>
      <c r="G28" s="597" t="s">
        <v>267</v>
      </c>
      <c r="H28" s="597" t="s">
        <v>275</v>
      </c>
      <c r="I28" s="543"/>
      <c r="J28" s="586" t="s">
        <v>334</v>
      </c>
      <c r="K28" s="586" t="s">
        <v>335</v>
      </c>
      <c r="L28" s="587" t="s">
        <v>336</v>
      </c>
    </row>
    <row r="29" spans="1:16" ht="30" customHeight="1">
      <c r="A29" s="403"/>
      <c r="B29" s="597"/>
      <c r="C29" s="597"/>
      <c r="D29" s="606"/>
      <c r="E29" s="616"/>
      <c r="F29" s="597"/>
      <c r="G29" s="606"/>
      <c r="H29" s="597"/>
      <c r="I29" s="543"/>
      <c r="J29" s="586"/>
      <c r="K29" s="586"/>
      <c r="L29" s="587"/>
    </row>
    <row r="30" spans="1:16" ht="30" customHeight="1">
      <c r="A30" s="403"/>
      <c r="B30" s="623" t="s">
        <v>48</v>
      </c>
      <c r="C30" s="624"/>
      <c r="D30" s="544" t="s">
        <v>4</v>
      </c>
      <c r="E30" s="562">
        <f>'入力表（応募時）'!E22</f>
        <v>0</v>
      </c>
      <c r="F30" s="563">
        <f>E30</f>
        <v>0</v>
      </c>
      <c r="G30" s="547"/>
      <c r="H30" s="608">
        <f>'入力表（応募時）'!H22</f>
        <v>0</v>
      </c>
      <c r="I30" s="548"/>
      <c r="J30" s="566" t="e">
        <f>G30/E30</f>
        <v>#DIV/0!</v>
      </c>
      <c r="K30" s="566" t="e">
        <f>G30/E30</f>
        <v>#DIV/0!</v>
      </c>
      <c r="L30" s="567"/>
    </row>
    <row r="31" spans="1:16" ht="30" customHeight="1">
      <c r="A31" s="403"/>
      <c r="B31" s="625"/>
      <c r="C31" s="626"/>
      <c r="D31" s="544" t="s">
        <v>5</v>
      </c>
      <c r="E31" s="562">
        <f>'入力表（応募時）'!E23</f>
        <v>0</v>
      </c>
      <c r="F31" s="563">
        <f>E31</f>
        <v>0</v>
      </c>
      <c r="G31" s="547"/>
      <c r="H31" s="608"/>
      <c r="I31" s="548"/>
      <c r="J31" s="566" t="e">
        <f t="shared" ref="J31:J79" si="0">G31/E31</f>
        <v>#DIV/0!</v>
      </c>
      <c r="K31" s="566" t="e">
        <f t="shared" ref="K31:K79" si="1">G31/E31</f>
        <v>#DIV/0!</v>
      </c>
      <c r="L31" s="567"/>
    </row>
    <row r="32" spans="1:16" s="550" customFormat="1" ht="30" customHeight="1">
      <c r="A32" s="549"/>
      <c r="B32" s="625"/>
      <c r="C32" s="626"/>
      <c r="D32" s="544" t="s">
        <v>6</v>
      </c>
      <c r="E32" s="562">
        <f>'入力表（応募時）'!E24</f>
        <v>0</v>
      </c>
      <c r="F32" s="563">
        <f t="shared" ref="F32:F77" si="2">E32</f>
        <v>0</v>
      </c>
      <c r="G32" s="547"/>
      <c r="H32" s="608"/>
      <c r="I32" s="548"/>
      <c r="J32" s="566" t="e">
        <f t="shared" si="0"/>
        <v>#DIV/0!</v>
      </c>
      <c r="K32" s="566" t="e">
        <f t="shared" si="1"/>
        <v>#DIV/0!</v>
      </c>
      <c r="L32" s="568"/>
      <c r="M32" s="571"/>
      <c r="N32" s="571"/>
      <c r="O32" s="549"/>
      <c r="P32" s="549"/>
    </row>
    <row r="33" spans="1:12" ht="30" customHeight="1">
      <c r="A33" s="403"/>
      <c r="B33" s="625"/>
      <c r="C33" s="626"/>
      <c r="D33" s="551" t="s">
        <v>221</v>
      </c>
      <c r="E33" s="562">
        <f>'入力表（応募時）'!E25</f>
        <v>0</v>
      </c>
      <c r="F33" s="563">
        <f t="shared" si="2"/>
        <v>0</v>
      </c>
      <c r="G33" s="547"/>
      <c r="H33" s="608"/>
      <c r="I33" s="548"/>
      <c r="J33" s="566" t="e">
        <f t="shared" si="0"/>
        <v>#DIV/0!</v>
      </c>
      <c r="K33" s="566" t="e">
        <f t="shared" si="1"/>
        <v>#DIV/0!</v>
      </c>
      <c r="L33" s="567"/>
    </row>
    <row r="34" spans="1:12" ht="30" customHeight="1">
      <c r="A34" s="403"/>
      <c r="B34" s="625"/>
      <c r="C34" s="626"/>
      <c r="D34" s="544" t="s">
        <v>3</v>
      </c>
      <c r="E34" s="562">
        <f>'入力表（応募時）'!E26</f>
        <v>0</v>
      </c>
      <c r="F34" s="563">
        <f t="shared" si="2"/>
        <v>0</v>
      </c>
      <c r="G34" s="547"/>
      <c r="H34" s="608"/>
      <c r="I34" s="548"/>
      <c r="J34" s="566" t="e">
        <f t="shared" si="0"/>
        <v>#DIV/0!</v>
      </c>
      <c r="K34" s="566" t="e">
        <f t="shared" si="1"/>
        <v>#DIV/0!</v>
      </c>
      <c r="L34" s="567"/>
    </row>
    <row r="35" spans="1:12" ht="30" customHeight="1">
      <c r="A35" s="403"/>
      <c r="B35" s="625"/>
      <c r="C35" s="626"/>
      <c r="D35" s="544" t="s">
        <v>222</v>
      </c>
      <c r="E35" s="562">
        <f>'入力表（応募時）'!E27</f>
        <v>0</v>
      </c>
      <c r="F35" s="563">
        <f>E35</f>
        <v>0</v>
      </c>
      <c r="G35" s="547"/>
      <c r="H35" s="608"/>
      <c r="I35" s="548"/>
      <c r="J35" s="566" t="e">
        <f t="shared" si="0"/>
        <v>#DIV/0!</v>
      </c>
      <c r="K35" s="566" t="e">
        <f t="shared" si="1"/>
        <v>#DIV/0!</v>
      </c>
      <c r="L35" s="567"/>
    </row>
    <row r="36" spans="1:12" ht="30" customHeight="1">
      <c r="A36" s="403"/>
      <c r="B36" s="627"/>
      <c r="C36" s="628"/>
      <c r="D36" s="544" t="s">
        <v>7</v>
      </c>
      <c r="E36" s="564">
        <f>SUM(E30:E35)</f>
        <v>0</v>
      </c>
      <c r="F36" s="565">
        <f>E36</f>
        <v>0</v>
      </c>
      <c r="G36" s="565">
        <f>SUM(G30:G35)</f>
        <v>0</v>
      </c>
      <c r="H36" s="608"/>
      <c r="I36" s="548"/>
      <c r="J36" s="566" t="e">
        <f t="shared" si="0"/>
        <v>#DIV/0!</v>
      </c>
      <c r="K36" s="566" t="e">
        <f t="shared" si="1"/>
        <v>#DIV/0!</v>
      </c>
      <c r="L36" s="567"/>
    </row>
    <row r="37" spans="1:12" ht="30" customHeight="1">
      <c r="A37" s="403"/>
      <c r="B37" s="623" t="s">
        <v>272</v>
      </c>
      <c r="C37" s="636"/>
      <c r="D37" s="544" t="s">
        <v>4</v>
      </c>
      <c r="E37" s="562">
        <f>'入力表（応募時）'!E29</f>
        <v>0</v>
      </c>
      <c r="F37" s="563">
        <f t="shared" si="2"/>
        <v>0</v>
      </c>
      <c r="G37" s="547"/>
      <c r="H37" s="608">
        <f>'入力表（応募時）'!H29</f>
        <v>0</v>
      </c>
      <c r="I37" s="548"/>
      <c r="J37" s="566" t="e">
        <f t="shared" si="0"/>
        <v>#DIV/0!</v>
      </c>
      <c r="K37" s="566" t="e">
        <f t="shared" si="1"/>
        <v>#DIV/0!</v>
      </c>
      <c r="L37" s="567"/>
    </row>
    <row r="38" spans="1:12" ht="30" customHeight="1">
      <c r="A38" s="403"/>
      <c r="B38" s="637"/>
      <c r="C38" s="638"/>
      <c r="D38" s="544" t="s">
        <v>5</v>
      </c>
      <c r="E38" s="562">
        <f>'入力表（応募時）'!E30</f>
        <v>0</v>
      </c>
      <c r="F38" s="563">
        <f t="shared" si="2"/>
        <v>0</v>
      </c>
      <c r="G38" s="547"/>
      <c r="H38" s="608"/>
      <c r="I38" s="548"/>
      <c r="J38" s="566" t="e">
        <f t="shared" si="0"/>
        <v>#DIV/0!</v>
      </c>
      <c r="K38" s="566" t="e">
        <f t="shared" si="1"/>
        <v>#DIV/0!</v>
      </c>
      <c r="L38" s="567"/>
    </row>
    <row r="39" spans="1:12" ht="30" customHeight="1">
      <c r="A39" s="403"/>
      <c r="B39" s="637"/>
      <c r="C39" s="638"/>
      <c r="D39" s="544" t="s">
        <v>6</v>
      </c>
      <c r="E39" s="562">
        <f>'入力表（応募時）'!E31</f>
        <v>0</v>
      </c>
      <c r="F39" s="563">
        <f t="shared" si="2"/>
        <v>0</v>
      </c>
      <c r="G39" s="547"/>
      <c r="H39" s="608"/>
      <c r="I39" s="548"/>
      <c r="J39" s="566" t="e">
        <f t="shared" si="0"/>
        <v>#DIV/0!</v>
      </c>
      <c r="K39" s="566" t="e">
        <f t="shared" si="1"/>
        <v>#DIV/0!</v>
      </c>
      <c r="L39" s="567"/>
    </row>
    <row r="40" spans="1:12" ht="30" customHeight="1">
      <c r="A40" s="403"/>
      <c r="B40" s="637"/>
      <c r="C40" s="638"/>
      <c r="D40" s="544" t="s">
        <v>54</v>
      </c>
      <c r="E40" s="562">
        <f>'入力表（応募時）'!E32</f>
        <v>0</v>
      </c>
      <c r="F40" s="563">
        <f t="shared" si="2"/>
        <v>0</v>
      </c>
      <c r="G40" s="547"/>
      <c r="H40" s="608"/>
      <c r="I40" s="548"/>
      <c r="J40" s="566" t="e">
        <f t="shared" si="0"/>
        <v>#DIV/0!</v>
      </c>
      <c r="K40" s="566" t="e">
        <f t="shared" si="1"/>
        <v>#DIV/0!</v>
      </c>
      <c r="L40" s="567"/>
    </row>
    <row r="41" spans="1:12" ht="30" customHeight="1">
      <c r="A41" s="403"/>
      <c r="B41" s="637"/>
      <c r="C41" s="638"/>
      <c r="D41" s="544" t="s">
        <v>223</v>
      </c>
      <c r="E41" s="562">
        <f>'入力表（応募時）'!E33</f>
        <v>0</v>
      </c>
      <c r="F41" s="563">
        <f t="shared" si="2"/>
        <v>0</v>
      </c>
      <c r="G41" s="547"/>
      <c r="H41" s="608"/>
      <c r="I41" s="548"/>
      <c r="J41" s="566" t="e">
        <f t="shared" si="0"/>
        <v>#DIV/0!</v>
      </c>
      <c r="K41" s="566" t="e">
        <f t="shared" si="1"/>
        <v>#DIV/0!</v>
      </c>
      <c r="L41" s="567"/>
    </row>
    <row r="42" spans="1:12" ht="30" customHeight="1">
      <c r="A42" s="403"/>
      <c r="B42" s="637"/>
      <c r="C42" s="638"/>
      <c r="D42" s="544" t="s">
        <v>3</v>
      </c>
      <c r="E42" s="562">
        <f>'入力表（応募時）'!E34</f>
        <v>0</v>
      </c>
      <c r="F42" s="563">
        <f>E42</f>
        <v>0</v>
      </c>
      <c r="G42" s="547"/>
      <c r="H42" s="608"/>
      <c r="I42" s="548"/>
      <c r="J42" s="566" t="e">
        <f t="shared" si="0"/>
        <v>#DIV/0!</v>
      </c>
      <c r="K42" s="566" t="e">
        <f t="shared" si="1"/>
        <v>#DIV/0!</v>
      </c>
      <c r="L42" s="567"/>
    </row>
    <row r="43" spans="1:12" ht="30" customHeight="1">
      <c r="A43" s="403"/>
      <c r="B43" s="637"/>
      <c r="C43" s="638"/>
      <c r="D43" s="544" t="s">
        <v>222</v>
      </c>
      <c r="E43" s="562">
        <f>'入力表（応募時）'!E35</f>
        <v>0</v>
      </c>
      <c r="F43" s="563">
        <f t="shared" si="2"/>
        <v>0</v>
      </c>
      <c r="G43" s="547"/>
      <c r="H43" s="608"/>
      <c r="I43" s="548"/>
      <c r="J43" s="566" t="e">
        <f t="shared" si="0"/>
        <v>#DIV/0!</v>
      </c>
      <c r="K43" s="566" t="e">
        <f t="shared" si="1"/>
        <v>#DIV/0!</v>
      </c>
      <c r="L43" s="567"/>
    </row>
    <row r="44" spans="1:12" ht="30" customHeight="1">
      <c r="A44" s="403"/>
      <c r="B44" s="639"/>
      <c r="C44" s="640"/>
      <c r="D44" s="544" t="s">
        <v>7</v>
      </c>
      <c r="E44" s="564">
        <f>SUM(E37:E43)</f>
        <v>0</v>
      </c>
      <c r="F44" s="565">
        <f>E44</f>
        <v>0</v>
      </c>
      <c r="G44" s="565">
        <f>SUM(G37:G43)</f>
        <v>0</v>
      </c>
      <c r="H44" s="608"/>
      <c r="I44" s="548"/>
      <c r="J44" s="566" t="e">
        <f t="shared" si="0"/>
        <v>#DIV/0!</v>
      </c>
      <c r="K44" s="566" t="e">
        <f t="shared" si="1"/>
        <v>#DIV/0!</v>
      </c>
      <c r="L44" s="567"/>
    </row>
    <row r="45" spans="1:12" ht="30" customHeight="1">
      <c r="A45" s="403"/>
      <c r="B45" s="623" t="s">
        <v>56</v>
      </c>
      <c r="C45" s="552"/>
      <c r="D45" s="553" t="s">
        <v>107</v>
      </c>
      <c r="E45" s="564">
        <f>E51+E58+E65+E72</f>
        <v>0</v>
      </c>
      <c r="F45" s="564">
        <f t="shared" si="2"/>
        <v>0</v>
      </c>
      <c r="G45" s="565">
        <f t="shared" ref="G45" si="3">G51+G58+G65+G72</f>
        <v>0</v>
      </c>
      <c r="H45" s="570"/>
      <c r="I45" s="548"/>
      <c r="J45" s="566" t="e">
        <f t="shared" si="0"/>
        <v>#DIV/0!</v>
      </c>
      <c r="K45" s="566" t="e">
        <f t="shared" si="1"/>
        <v>#DIV/0!</v>
      </c>
      <c r="L45" s="567"/>
    </row>
    <row r="46" spans="1:12" ht="30" customHeight="1">
      <c r="A46" s="403"/>
      <c r="B46" s="625"/>
      <c r="C46" s="635" t="s">
        <v>269</v>
      </c>
      <c r="D46" s="553" t="s">
        <v>4</v>
      </c>
      <c r="E46" s="562">
        <f>'入力表（応募時）'!E38</f>
        <v>0</v>
      </c>
      <c r="F46" s="562">
        <f t="shared" si="2"/>
        <v>0</v>
      </c>
      <c r="G46" s="547"/>
      <c r="H46" s="594">
        <f>'入力表（応募時）'!H38</f>
        <v>0</v>
      </c>
      <c r="I46" s="548"/>
      <c r="J46" s="566" t="e">
        <f t="shared" si="0"/>
        <v>#DIV/0!</v>
      </c>
      <c r="K46" s="566" t="e">
        <f t="shared" si="1"/>
        <v>#DIV/0!</v>
      </c>
      <c r="L46" s="567"/>
    </row>
    <row r="47" spans="1:12" ht="30" customHeight="1">
      <c r="A47" s="403"/>
      <c r="B47" s="625"/>
      <c r="C47" s="635"/>
      <c r="D47" s="553" t="s">
        <v>5</v>
      </c>
      <c r="E47" s="562">
        <f>'入力表（応募時）'!E39</f>
        <v>0</v>
      </c>
      <c r="F47" s="562">
        <f t="shared" si="2"/>
        <v>0</v>
      </c>
      <c r="G47" s="547"/>
      <c r="H47" s="595"/>
      <c r="I47" s="548"/>
      <c r="J47" s="566" t="e">
        <f t="shared" si="0"/>
        <v>#DIV/0!</v>
      </c>
      <c r="K47" s="566" t="e">
        <f t="shared" si="1"/>
        <v>#DIV/0!</v>
      </c>
      <c r="L47" s="567"/>
    </row>
    <row r="48" spans="1:12" ht="30" customHeight="1">
      <c r="A48" s="403"/>
      <c r="B48" s="625"/>
      <c r="C48" s="635"/>
      <c r="D48" s="553" t="s">
        <v>6</v>
      </c>
      <c r="E48" s="562">
        <f>'入力表（応募時）'!E40</f>
        <v>0</v>
      </c>
      <c r="F48" s="562">
        <f t="shared" si="2"/>
        <v>0</v>
      </c>
      <c r="G48" s="547"/>
      <c r="H48" s="595"/>
      <c r="I48" s="548"/>
      <c r="J48" s="566" t="e">
        <f t="shared" si="0"/>
        <v>#DIV/0!</v>
      </c>
      <c r="K48" s="566" t="e">
        <f t="shared" si="1"/>
        <v>#DIV/0!</v>
      </c>
      <c r="L48" s="567"/>
    </row>
    <row r="49" spans="1:12" ht="30" customHeight="1">
      <c r="A49" s="403"/>
      <c r="B49" s="625"/>
      <c r="C49" s="635"/>
      <c r="D49" s="553" t="s">
        <v>3</v>
      </c>
      <c r="E49" s="562">
        <f>'入力表（応募時）'!E41</f>
        <v>0</v>
      </c>
      <c r="F49" s="562">
        <f t="shared" si="2"/>
        <v>0</v>
      </c>
      <c r="G49" s="547"/>
      <c r="H49" s="595"/>
      <c r="I49" s="548"/>
      <c r="J49" s="566" t="e">
        <f t="shared" si="0"/>
        <v>#DIV/0!</v>
      </c>
      <c r="K49" s="566" t="e">
        <f t="shared" si="1"/>
        <v>#DIV/0!</v>
      </c>
      <c r="L49" s="567"/>
    </row>
    <row r="50" spans="1:12" ht="30" customHeight="1">
      <c r="A50" s="403"/>
      <c r="B50" s="625"/>
      <c r="C50" s="635"/>
      <c r="D50" s="544" t="s">
        <v>222</v>
      </c>
      <c r="E50" s="562">
        <f>'入力表（応募時）'!E42</f>
        <v>0</v>
      </c>
      <c r="F50" s="562">
        <f t="shared" si="2"/>
        <v>0</v>
      </c>
      <c r="G50" s="547"/>
      <c r="H50" s="595"/>
      <c r="I50" s="548"/>
      <c r="J50" s="566" t="e">
        <f t="shared" si="0"/>
        <v>#DIV/0!</v>
      </c>
      <c r="K50" s="566" t="e">
        <f t="shared" si="1"/>
        <v>#DIV/0!</v>
      </c>
      <c r="L50" s="567"/>
    </row>
    <row r="51" spans="1:12" ht="30" customHeight="1">
      <c r="A51" s="403"/>
      <c r="B51" s="625"/>
      <c r="C51" s="635"/>
      <c r="D51" s="553" t="s">
        <v>7</v>
      </c>
      <c r="E51" s="564">
        <f>SUM(E46:E50)</f>
        <v>0</v>
      </c>
      <c r="F51" s="564">
        <f>E51</f>
        <v>0</v>
      </c>
      <c r="G51" s="565">
        <f>SUM(G46:G50)</f>
        <v>0</v>
      </c>
      <c r="H51" s="596"/>
      <c r="I51" s="548"/>
      <c r="J51" s="566" t="e">
        <f t="shared" si="0"/>
        <v>#DIV/0!</v>
      </c>
      <c r="K51" s="566" t="e">
        <f t="shared" si="1"/>
        <v>#DIV/0!</v>
      </c>
      <c r="L51" s="567"/>
    </row>
    <row r="52" spans="1:12" ht="30" customHeight="1">
      <c r="A52" s="403"/>
      <c r="B52" s="625"/>
      <c r="C52" s="635" t="s">
        <v>268</v>
      </c>
      <c r="D52" s="553" t="s">
        <v>4</v>
      </c>
      <c r="E52" s="562">
        <f>'入力表（応募時）'!E44</f>
        <v>0</v>
      </c>
      <c r="F52" s="562">
        <f t="shared" si="2"/>
        <v>0</v>
      </c>
      <c r="G52" s="547"/>
      <c r="H52" s="594">
        <f>'入力表（応募時）'!H44</f>
        <v>0</v>
      </c>
      <c r="I52" s="548"/>
      <c r="J52" s="566" t="e">
        <f t="shared" si="0"/>
        <v>#DIV/0!</v>
      </c>
      <c r="K52" s="566" t="e">
        <f t="shared" si="1"/>
        <v>#DIV/0!</v>
      </c>
      <c r="L52" s="567"/>
    </row>
    <row r="53" spans="1:12" ht="30" customHeight="1">
      <c r="A53" s="403"/>
      <c r="B53" s="625"/>
      <c r="C53" s="635"/>
      <c r="D53" s="553" t="s">
        <v>5</v>
      </c>
      <c r="E53" s="562">
        <f>'入力表（応募時）'!E45</f>
        <v>0</v>
      </c>
      <c r="F53" s="562">
        <f t="shared" si="2"/>
        <v>0</v>
      </c>
      <c r="G53" s="547"/>
      <c r="H53" s="595"/>
      <c r="I53" s="548"/>
      <c r="J53" s="566" t="e">
        <f t="shared" si="0"/>
        <v>#DIV/0!</v>
      </c>
      <c r="K53" s="566" t="e">
        <f t="shared" si="1"/>
        <v>#DIV/0!</v>
      </c>
      <c r="L53" s="567"/>
    </row>
    <row r="54" spans="1:12" ht="30" customHeight="1">
      <c r="A54" s="403"/>
      <c r="B54" s="625"/>
      <c r="C54" s="635"/>
      <c r="D54" s="553" t="s">
        <v>6</v>
      </c>
      <c r="E54" s="562">
        <f>'入力表（応募時）'!E46</f>
        <v>0</v>
      </c>
      <c r="F54" s="562">
        <f t="shared" si="2"/>
        <v>0</v>
      </c>
      <c r="G54" s="547"/>
      <c r="H54" s="595"/>
      <c r="I54" s="548"/>
      <c r="J54" s="566" t="e">
        <f t="shared" si="0"/>
        <v>#DIV/0!</v>
      </c>
      <c r="K54" s="566" t="e">
        <f t="shared" si="1"/>
        <v>#DIV/0!</v>
      </c>
      <c r="L54" s="567"/>
    </row>
    <row r="55" spans="1:12" ht="30" customHeight="1">
      <c r="A55" s="403"/>
      <c r="B55" s="625"/>
      <c r="C55" s="635"/>
      <c r="D55" s="555" t="s">
        <v>224</v>
      </c>
      <c r="E55" s="562">
        <f>'入力表（応募時）'!E47</f>
        <v>0</v>
      </c>
      <c r="F55" s="562">
        <f t="shared" si="2"/>
        <v>0</v>
      </c>
      <c r="G55" s="547"/>
      <c r="H55" s="595"/>
      <c r="I55" s="548"/>
      <c r="J55" s="566" t="e">
        <f t="shared" si="0"/>
        <v>#DIV/0!</v>
      </c>
      <c r="K55" s="566" t="e">
        <f t="shared" si="1"/>
        <v>#DIV/0!</v>
      </c>
      <c r="L55" s="567"/>
    </row>
    <row r="56" spans="1:12" ht="30" customHeight="1">
      <c r="A56" s="403"/>
      <c r="B56" s="625"/>
      <c r="C56" s="635"/>
      <c r="D56" s="556" t="s">
        <v>55</v>
      </c>
      <c r="E56" s="562">
        <f>'入力表（応募時）'!E48</f>
        <v>0</v>
      </c>
      <c r="F56" s="562">
        <f t="shared" si="2"/>
        <v>0</v>
      </c>
      <c r="G56" s="547"/>
      <c r="H56" s="595"/>
      <c r="I56" s="548"/>
      <c r="J56" s="566" t="e">
        <f t="shared" si="0"/>
        <v>#DIV/0!</v>
      </c>
      <c r="K56" s="566" t="e">
        <f t="shared" si="1"/>
        <v>#DIV/0!</v>
      </c>
      <c r="L56" s="567"/>
    </row>
    <row r="57" spans="1:12" ht="30" customHeight="1">
      <c r="A57" s="403"/>
      <c r="B57" s="625"/>
      <c r="C57" s="635"/>
      <c r="D57" s="544" t="s">
        <v>222</v>
      </c>
      <c r="E57" s="562">
        <f>'入力表（応募時）'!E49</f>
        <v>0</v>
      </c>
      <c r="F57" s="562">
        <f t="shared" si="2"/>
        <v>0</v>
      </c>
      <c r="G57" s="547"/>
      <c r="H57" s="595"/>
      <c r="I57" s="548"/>
      <c r="J57" s="566" t="e">
        <f t="shared" si="0"/>
        <v>#DIV/0!</v>
      </c>
      <c r="K57" s="566" t="e">
        <f t="shared" si="1"/>
        <v>#DIV/0!</v>
      </c>
      <c r="L57" s="567"/>
    </row>
    <row r="58" spans="1:12" ht="30" customHeight="1">
      <c r="A58" s="403"/>
      <c r="B58" s="625"/>
      <c r="C58" s="635"/>
      <c r="D58" s="553" t="s">
        <v>7</v>
      </c>
      <c r="E58" s="564">
        <f>SUM(E52:E57)</f>
        <v>0</v>
      </c>
      <c r="F58" s="564">
        <f>E58</f>
        <v>0</v>
      </c>
      <c r="G58" s="565">
        <f>SUM(G52:G57)</f>
        <v>0</v>
      </c>
      <c r="H58" s="596"/>
      <c r="I58" s="548"/>
      <c r="J58" s="566" t="e">
        <f t="shared" si="0"/>
        <v>#DIV/0!</v>
      </c>
      <c r="K58" s="566" t="e">
        <f t="shared" si="1"/>
        <v>#DIV/0!</v>
      </c>
      <c r="L58" s="567"/>
    </row>
    <row r="59" spans="1:12" ht="30" customHeight="1">
      <c r="A59" s="403"/>
      <c r="B59" s="633" t="s">
        <v>56</v>
      </c>
      <c r="C59" s="635" t="s">
        <v>270</v>
      </c>
      <c r="D59" s="553" t="s">
        <v>4</v>
      </c>
      <c r="E59" s="562">
        <f>'入力表（応募時）'!E51</f>
        <v>0</v>
      </c>
      <c r="F59" s="562">
        <f t="shared" si="2"/>
        <v>0</v>
      </c>
      <c r="G59" s="547"/>
      <c r="H59" s="594">
        <f>'入力表（応募時）'!H51</f>
        <v>0</v>
      </c>
      <c r="I59" s="548"/>
      <c r="J59" s="566" t="e">
        <f t="shared" si="0"/>
        <v>#DIV/0!</v>
      </c>
      <c r="K59" s="566" t="e">
        <f t="shared" si="1"/>
        <v>#DIV/0!</v>
      </c>
      <c r="L59" s="567"/>
    </row>
    <row r="60" spans="1:12" ht="30" customHeight="1">
      <c r="A60" s="403"/>
      <c r="B60" s="633"/>
      <c r="C60" s="635"/>
      <c r="D60" s="553" t="s">
        <v>5</v>
      </c>
      <c r="E60" s="562">
        <f>'入力表（応募時）'!E52</f>
        <v>0</v>
      </c>
      <c r="F60" s="562">
        <f t="shared" si="2"/>
        <v>0</v>
      </c>
      <c r="G60" s="547"/>
      <c r="H60" s="595"/>
      <c r="I60" s="548"/>
      <c r="J60" s="566" t="e">
        <f t="shared" si="0"/>
        <v>#DIV/0!</v>
      </c>
      <c r="K60" s="566" t="e">
        <f t="shared" si="1"/>
        <v>#DIV/0!</v>
      </c>
      <c r="L60" s="567"/>
    </row>
    <row r="61" spans="1:12" ht="30" customHeight="1">
      <c r="A61" s="403"/>
      <c r="B61" s="633"/>
      <c r="C61" s="635"/>
      <c r="D61" s="553" t="s">
        <v>6</v>
      </c>
      <c r="E61" s="562">
        <f>'入力表（応募時）'!E53</f>
        <v>0</v>
      </c>
      <c r="F61" s="562">
        <f t="shared" si="2"/>
        <v>0</v>
      </c>
      <c r="G61" s="547"/>
      <c r="H61" s="595"/>
      <c r="I61" s="548"/>
      <c r="J61" s="566" t="e">
        <f t="shared" si="0"/>
        <v>#DIV/0!</v>
      </c>
      <c r="K61" s="566" t="e">
        <f t="shared" si="1"/>
        <v>#DIV/0!</v>
      </c>
      <c r="L61" s="567"/>
    </row>
    <row r="62" spans="1:12" ht="30" customHeight="1">
      <c r="A62" s="403"/>
      <c r="B62" s="633"/>
      <c r="C62" s="635"/>
      <c r="D62" s="555" t="s">
        <v>225</v>
      </c>
      <c r="E62" s="562">
        <f>'入力表（応募時）'!E54</f>
        <v>0</v>
      </c>
      <c r="F62" s="562">
        <f t="shared" si="2"/>
        <v>0</v>
      </c>
      <c r="G62" s="547"/>
      <c r="H62" s="595"/>
      <c r="I62" s="548"/>
      <c r="J62" s="566" t="e">
        <f t="shared" si="0"/>
        <v>#DIV/0!</v>
      </c>
      <c r="K62" s="566" t="e">
        <f t="shared" si="1"/>
        <v>#DIV/0!</v>
      </c>
      <c r="L62" s="567"/>
    </row>
    <row r="63" spans="1:12" ht="30" customHeight="1">
      <c r="A63" s="403"/>
      <c r="B63" s="633"/>
      <c r="C63" s="635"/>
      <c r="D63" s="556" t="s">
        <v>55</v>
      </c>
      <c r="E63" s="562">
        <f>'入力表（応募時）'!E55</f>
        <v>0</v>
      </c>
      <c r="F63" s="562">
        <f t="shared" si="2"/>
        <v>0</v>
      </c>
      <c r="G63" s="547"/>
      <c r="H63" s="595"/>
      <c r="I63" s="548"/>
      <c r="J63" s="566" t="e">
        <f t="shared" si="0"/>
        <v>#DIV/0!</v>
      </c>
      <c r="K63" s="566" t="e">
        <f t="shared" si="1"/>
        <v>#DIV/0!</v>
      </c>
      <c r="L63" s="567"/>
    </row>
    <row r="64" spans="1:12" ht="30" customHeight="1">
      <c r="A64" s="403"/>
      <c r="B64" s="633"/>
      <c r="C64" s="635"/>
      <c r="D64" s="544" t="s">
        <v>222</v>
      </c>
      <c r="E64" s="562">
        <f>'入力表（応募時）'!E56</f>
        <v>0</v>
      </c>
      <c r="F64" s="562">
        <f t="shared" si="2"/>
        <v>0</v>
      </c>
      <c r="G64" s="547"/>
      <c r="H64" s="595"/>
      <c r="I64" s="548"/>
      <c r="J64" s="566" t="e">
        <f t="shared" si="0"/>
        <v>#DIV/0!</v>
      </c>
      <c r="K64" s="566" t="e">
        <f t="shared" si="1"/>
        <v>#DIV/0!</v>
      </c>
      <c r="L64" s="567"/>
    </row>
    <row r="65" spans="1:12" ht="30" customHeight="1">
      <c r="A65" s="403"/>
      <c r="B65" s="633"/>
      <c r="C65" s="635"/>
      <c r="D65" s="553" t="s">
        <v>7</v>
      </c>
      <c r="E65" s="564">
        <f>SUM(E59:E64)</f>
        <v>0</v>
      </c>
      <c r="F65" s="564">
        <f>E65</f>
        <v>0</v>
      </c>
      <c r="G65" s="565">
        <f>SUM(G59:G64)</f>
        <v>0</v>
      </c>
      <c r="H65" s="596"/>
      <c r="I65" s="548"/>
      <c r="J65" s="566" t="e">
        <f t="shared" si="0"/>
        <v>#DIV/0!</v>
      </c>
      <c r="K65" s="566" t="e">
        <f t="shared" si="1"/>
        <v>#DIV/0!</v>
      </c>
      <c r="L65" s="567"/>
    </row>
    <row r="66" spans="1:12" ht="30" customHeight="1">
      <c r="A66" s="403"/>
      <c r="B66" s="633"/>
      <c r="C66" s="635" t="s">
        <v>271</v>
      </c>
      <c r="D66" s="553" t="s">
        <v>4</v>
      </c>
      <c r="E66" s="562">
        <f>'入力表（応募時）'!E58</f>
        <v>0</v>
      </c>
      <c r="F66" s="562">
        <f t="shared" si="2"/>
        <v>0</v>
      </c>
      <c r="G66" s="547"/>
      <c r="H66" s="594"/>
      <c r="I66" s="548"/>
      <c r="J66" s="566" t="e">
        <f t="shared" si="0"/>
        <v>#DIV/0!</v>
      </c>
      <c r="K66" s="566" t="e">
        <f t="shared" si="1"/>
        <v>#DIV/0!</v>
      </c>
      <c r="L66" s="567"/>
    </row>
    <row r="67" spans="1:12" ht="30" customHeight="1">
      <c r="A67" s="403"/>
      <c r="B67" s="633"/>
      <c r="C67" s="635"/>
      <c r="D67" s="553" t="s">
        <v>5</v>
      </c>
      <c r="E67" s="562">
        <f>'入力表（応募時）'!E59</f>
        <v>0</v>
      </c>
      <c r="F67" s="562">
        <f t="shared" si="2"/>
        <v>0</v>
      </c>
      <c r="G67" s="547"/>
      <c r="H67" s="595"/>
      <c r="I67" s="548"/>
      <c r="J67" s="566" t="e">
        <f t="shared" si="0"/>
        <v>#DIV/0!</v>
      </c>
      <c r="K67" s="566" t="e">
        <f t="shared" si="1"/>
        <v>#DIV/0!</v>
      </c>
      <c r="L67" s="567"/>
    </row>
    <row r="68" spans="1:12" ht="30" customHeight="1">
      <c r="A68" s="403"/>
      <c r="B68" s="633"/>
      <c r="C68" s="635"/>
      <c r="D68" s="553" t="s">
        <v>6</v>
      </c>
      <c r="E68" s="562">
        <f>'入力表（応募時）'!E60</f>
        <v>0</v>
      </c>
      <c r="F68" s="562">
        <f t="shared" si="2"/>
        <v>0</v>
      </c>
      <c r="G68" s="547"/>
      <c r="H68" s="595"/>
      <c r="I68" s="548"/>
      <c r="J68" s="566" t="e">
        <f t="shared" si="0"/>
        <v>#DIV/0!</v>
      </c>
      <c r="K68" s="566" t="e">
        <f t="shared" si="1"/>
        <v>#DIV/0!</v>
      </c>
      <c r="L68" s="567"/>
    </row>
    <row r="69" spans="1:12" ht="30" customHeight="1">
      <c r="A69" s="403"/>
      <c r="B69" s="633"/>
      <c r="C69" s="635"/>
      <c r="D69" s="556" t="s">
        <v>226</v>
      </c>
      <c r="E69" s="562">
        <f>'入力表（応募時）'!E61</f>
        <v>0</v>
      </c>
      <c r="F69" s="562">
        <f t="shared" si="2"/>
        <v>0</v>
      </c>
      <c r="G69" s="547"/>
      <c r="H69" s="595"/>
      <c r="I69" s="548"/>
      <c r="J69" s="566" t="e">
        <f t="shared" si="0"/>
        <v>#DIV/0!</v>
      </c>
      <c r="K69" s="566" t="e">
        <f t="shared" si="1"/>
        <v>#DIV/0!</v>
      </c>
      <c r="L69" s="567"/>
    </row>
    <row r="70" spans="1:12" ht="30" customHeight="1">
      <c r="A70" s="403"/>
      <c r="B70" s="633"/>
      <c r="C70" s="635"/>
      <c r="D70" s="556" t="s">
        <v>55</v>
      </c>
      <c r="E70" s="562">
        <f>'入力表（応募時）'!E62</f>
        <v>0</v>
      </c>
      <c r="F70" s="562">
        <f t="shared" si="2"/>
        <v>0</v>
      </c>
      <c r="G70" s="547"/>
      <c r="H70" s="595"/>
      <c r="I70" s="548"/>
      <c r="J70" s="566" t="e">
        <f t="shared" si="0"/>
        <v>#DIV/0!</v>
      </c>
      <c r="K70" s="566" t="e">
        <f t="shared" si="1"/>
        <v>#DIV/0!</v>
      </c>
      <c r="L70" s="567"/>
    </row>
    <row r="71" spans="1:12" ht="30" customHeight="1">
      <c r="A71" s="403"/>
      <c r="B71" s="633"/>
      <c r="C71" s="635"/>
      <c r="D71" s="544" t="s">
        <v>222</v>
      </c>
      <c r="E71" s="562">
        <f>'入力表（応募時）'!E63</f>
        <v>0</v>
      </c>
      <c r="F71" s="562">
        <f t="shared" si="2"/>
        <v>0</v>
      </c>
      <c r="G71" s="547"/>
      <c r="H71" s="595"/>
      <c r="I71" s="548"/>
      <c r="J71" s="566" t="e">
        <f t="shared" si="0"/>
        <v>#DIV/0!</v>
      </c>
      <c r="K71" s="566" t="e">
        <f t="shared" si="1"/>
        <v>#DIV/0!</v>
      </c>
      <c r="L71" s="567"/>
    </row>
    <row r="72" spans="1:12" ht="30" customHeight="1">
      <c r="A72" s="403"/>
      <c r="B72" s="634"/>
      <c r="C72" s="635"/>
      <c r="D72" s="553" t="s">
        <v>7</v>
      </c>
      <c r="E72" s="564">
        <f>SUM(E66:E71)</f>
        <v>0</v>
      </c>
      <c r="F72" s="564">
        <f>E72</f>
        <v>0</v>
      </c>
      <c r="G72" s="565">
        <f>SUM(G66:G71)</f>
        <v>0</v>
      </c>
      <c r="H72" s="596"/>
      <c r="I72" s="548"/>
      <c r="J72" s="566" t="e">
        <f t="shared" si="0"/>
        <v>#DIV/0!</v>
      </c>
      <c r="K72" s="566" t="e">
        <f t="shared" si="1"/>
        <v>#DIV/0!</v>
      </c>
      <c r="L72" s="567"/>
    </row>
    <row r="73" spans="1:12" ht="30" customHeight="1">
      <c r="A73" s="403"/>
      <c r="B73" s="623" t="s">
        <v>150</v>
      </c>
      <c r="C73" s="624"/>
      <c r="D73" s="544" t="s">
        <v>4</v>
      </c>
      <c r="E73" s="562">
        <f>'入力表（応募時）'!E65</f>
        <v>0</v>
      </c>
      <c r="F73" s="562">
        <f t="shared" si="2"/>
        <v>0</v>
      </c>
      <c r="G73" s="547"/>
      <c r="H73" s="594">
        <f>'入力表（応募時）'!H58</f>
        <v>0</v>
      </c>
      <c r="I73" s="548"/>
      <c r="J73" s="566" t="e">
        <f t="shared" si="0"/>
        <v>#DIV/0!</v>
      </c>
      <c r="K73" s="566" t="e">
        <f t="shared" si="1"/>
        <v>#DIV/0!</v>
      </c>
      <c r="L73" s="567"/>
    </row>
    <row r="74" spans="1:12" ht="30" customHeight="1">
      <c r="A74" s="403"/>
      <c r="B74" s="625"/>
      <c r="C74" s="626"/>
      <c r="D74" s="544" t="s">
        <v>5</v>
      </c>
      <c r="E74" s="562">
        <f>'入力表（応募時）'!E66</f>
        <v>0</v>
      </c>
      <c r="F74" s="562">
        <f t="shared" si="2"/>
        <v>0</v>
      </c>
      <c r="G74" s="547"/>
      <c r="H74" s="595"/>
      <c r="I74" s="548"/>
      <c r="J74" s="566" t="e">
        <f t="shared" si="0"/>
        <v>#DIV/0!</v>
      </c>
      <c r="K74" s="566" t="e">
        <f t="shared" si="1"/>
        <v>#DIV/0!</v>
      </c>
      <c r="L74" s="567"/>
    </row>
    <row r="75" spans="1:12" ht="30" customHeight="1">
      <c r="A75" s="403"/>
      <c r="B75" s="625"/>
      <c r="C75" s="626"/>
      <c r="D75" s="544" t="s">
        <v>6</v>
      </c>
      <c r="E75" s="562">
        <f>'入力表（応募時）'!E67</f>
        <v>0</v>
      </c>
      <c r="F75" s="562">
        <f t="shared" si="2"/>
        <v>0</v>
      </c>
      <c r="G75" s="547"/>
      <c r="H75" s="595"/>
      <c r="I75" s="548"/>
      <c r="J75" s="566" t="e">
        <f t="shared" si="0"/>
        <v>#DIV/0!</v>
      </c>
      <c r="K75" s="566" t="e">
        <f t="shared" si="1"/>
        <v>#DIV/0!</v>
      </c>
      <c r="L75" s="567"/>
    </row>
    <row r="76" spans="1:12" ht="30" customHeight="1">
      <c r="A76" s="403"/>
      <c r="B76" s="625"/>
      <c r="C76" s="626"/>
      <c r="D76" s="544" t="s">
        <v>3</v>
      </c>
      <c r="E76" s="562">
        <f>'入力表（応募時）'!E68</f>
        <v>0</v>
      </c>
      <c r="F76" s="562">
        <f t="shared" si="2"/>
        <v>0</v>
      </c>
      <c r="G76" s="547"/>
      <c r="H76" s="595"/>
      <c r="I76" s="548"/>
      <c r="J76" s="566" t="e">
        <f t="shared" si="0"/>
        <v>#DIV/0!</v>
      </c>
      <c r="K76" s="566" t="e">
        <f t="shared" si="1"/>
        <v>#DIV/0!</v>
      </c>
      <c r="L76" s="567"/>
    </row>
    <row r="77" spans="1:12" ht="30" customHeight="1">
      <c r="A77" s="403"/>
      <c r="B77" s="625"/>
      <c r="C77" s="626"/>
      <c r="D77" s="544" t="s">
        <v>222</v>
      </c>
      <c r="E77" s="562">
        <f>'入力表（応募時）'!E69</f>
        <v>0</v>
      </c>
      <c r="F77" s="562">
        <f t="shared" si="2"/>
        <v>0</v>
      </c>
      <c r="G77" s="547"/>
      <c r="H77" s="595"/>
      <c r="I77" s="548"/>
      <c r="J77" s="566" t="e">
        <f t="shared" si="0"/>
        <v>#DIV/0!</v>
      </c>
      <c r="K77" s="566" t="e">
        <f t="shared" si="1"/>
        <v>#DIV/0!</v>
      </c>
      <c r="L77" s="567"/>
    </row>
    <row r="78" spans="1:12" ht="30" customHeight="1">
      <c r="A78" s="403"/>
      <c r="B78" s="627"/>
      <c r="C78" s="628"/>
      <c r="D78" s="557" t="s">
        <v>7</v>
      </c>
      <c r="E78" s="564">
        <f>SUM(E73:E77)</f>
        <v>0</v>
      </c>
      <c r="F78" s="564">
        <f>E78</f>
        <v>0</v>
      </c>
      <c r="G78" s="565">
        <f>SUM(G73:G77)</f>
        <v>0</v>
      </c>
      <c r="H78" s="596"/>
      <c r="I78" s="548"/>
      <c r="J78" s="566" t="e">
        <f t="shared" si="0"/>
        <v>#DIV/0!</v>
      </c>
      <c r="K78" s="566" t="e">
        <f t="shared" si="1"/>
        <v>#DIV/0!</v>
      </c>
      <c r="L78" s="567"/>
    </row>
    <row r="79" spans="1:12" ht="30" customHeight="1">
      <c r="A79" s="403"/>
      <c r="B79" s="606" t="s">
        <v>8</v>
      </c>
      <c r="C79" s="606"/>
      <c r="D79" s="606"/>
      <c r="E79" s="564">
        <f>E36+E44+E45+E78</f>
        <v>0</v>
      </c>
      <c r="F79" s="564">
        <f>E79</f>
        <v>0</v>
      </c>
      <c r="G79" s="565">
        <f t="shared" ref="G79" si="4">G36+G44+G45+G78</f>
        <v>0</v>
      </c>
      <c r="H79" s="554"/>
      <c r="I79" s="548"/>
      <c r="J79" s="566" t="e">
        <f t="shared" si="0"/>
        <v>#DIV/0!</v>
      </c>
      <c r="K79" s="566" t="e">
        <f t="shared" si="1"/>
        <v>#DIV/0!</v>
      </c>
      <c r="L79" s="567"/>
    </row>
  </sheetData>
  <mergeCells count="43">
    <mergeCell ref="C23:E23"/>
    <mergeCell ref="C24:E24"/>
    <mergeCell ref="B59:B72"/>
    <mergeCell ref="C59:C65"/>
    <mergeCell ref="H59:H65"/>
    <mergeCell ref="C66:C72"/>
    <mergeCell ref="H66:H72"/>
    <mergeCell ref="B30:C36"/>
    <mergeCell ref="H30:H36"/>
    <mergeCell ref="B37:C44"/>
    <mergeCell ref="H37:H44"/>
    <mergeCell ref="B45:B58"/>
    <mergeCell ref="C46:C51"/>
    <mergeCell ref="H46:H51"/>
    <mergeCell ref="C52:C58"/>
    <mergeCell ref="H52:H58"/>
    <mergeCell ref="C18:E18"/>
    <mergeCell ref="C19:E19"/>
    <mergeCell ref="C20:E20"/>
    <mergeCell ref="C21:E21"/>
    <mergeCell ref="C22:E22"/>
    <mergeCell ref="J28:J29"/>
    <mergeCell ref="K28:K29"/>
    <mergeCell ref="L28:L29"/>
    <mergeCell ref="J27:L27"/>
    <mergeCell ref="B79:D79"/>
    <mergeCell ref="B73:C78"/>
    <mergeCell ref="H73:H78"/>
    <mergeCell ref="B28:C29"/>
    <mergeCell ref="D28:D29"/>
    <mergeCell ref="E28:E29"/>
    <mergeCell ref="F28:F29"/>
    <mergeCell ref="G28:G29"/>
    <mergeCell ref="H28:H29"/>
    <mergeCell ref="C13:E13"/>
    <mergeCell ref="C14:E14"/>
    <mergeCell ref="C15:E15"/>
    <mergeCell ref="C16:E16"/>
    <mergeCell ref="C8:E8"/>
    <mergeCell ref="C9:E9"/>
    <mergeCell ref="C10:E10"/>
    <mergeCell ref="C11:E11"/>
    <mergeCell ref="C12:E12"/>
  </mergeCells>
  <phoneticPr fontId="2"/>
  <conditionalFormatting sqref="H30:H36">
    <cfRule type="expression" dxfId="48" priority="19">
      <formula>IF(E34&gt;0,TRUE)</formula>
    </cfRule>
  </conditionalFormatting>
  <conditionalFormatting sqref="H37:H44">
    <cfRule type="expression" dxfId="47" priority="18">
      <formula>$E$42&gt;0</formula>
    </cfRule>
  </conditionalFormatting>
  <conditionalFormatting sqref="H46:H51">
    <cfRule type="expression" dxfId="46" priority="17">
      <formula>$E$49&gt;0</formula>
    </cfRule>
  </conditionalFormatting>
  <conditionalFormatting sqref="H52:H58">
    <cfRule type="expression" dxfId="45" priority="16">
      <formula>$E$56&gt;0</formula>
    </cfRule>
  </conditionalFormatting>
  <conditionalFormatting sqref="H59:H65">
    <cfRule type="expression" dxfId="44" priority="15">
      <formula>$E$63&gt;0</formula>
    </cfRule>
  </conditionalFormatting>
  <conditionalFormatting sqref="H66:H72">
    <cfRule type="expression" dxfId="43" priority="14">
      <formula>$E$70&gt;0</formula>
    </cfRule>
  </conditionalFormatting>
  <conditionalFormatting sqref="H73:H78">
    <cfRule type="expression" dxfId="42" priority="13">
      <formula>$E$76&gt;0</formula>
    </cfRule>
  </conditionalFormatting>
  <conditionalFormatting sqref="J30:J79">
    <cfRule type="expression" dxfId="41" priority="2">
      <formula>J30&gt;2/3</formula>
    </cfRule>
  </conditionalFormatting>
  <conditionalFormatting sqref="K30:K79">
    <cfRule type="expression" dxfId="40" priority="3">
      <formula>K30&gt;1/2</formula>
    </cfRule>
  </conditionalFormatting>
  <conditionalFormatting sqref="L35 L43 L50 L57 L64 L71 L77">
    <cfRule type="cellIs" dxfId="39" priority="1" operator="greaterThan">
      <formula>1000000</formula>
    </cfRule>
  </conditionalFormatting>
  <conditionalFormatting sqref="L35">
    <cfRule type="expression" dxfId="38" priority="11">
      <formula>$G$35&gt;1000000</formula>
    </cfRule>
  </conditionalFormatting>
  <conditionalFormatting sqref="L43">
    <cfRule type="expression" dxfId="37" priority="10">
      <formula>G43&gt;1000000</formula>
    </cfRule>
  </conditionalFormatting>
  <conditionalFormatting sqref="L50">
    <cfRule type="expression" dxfId="36" priority="9">
      <formula>G50&gt;1000000</formula>
    </cfRule>
  </conditionalFormatting>
  <conditionalFormatting sqref="L57">
    <cfRule type="expression" dxfId="35" priority="7">
      <formula>$G$35&gt;1000000</formula>
    </cfRule>
  </conditionalFormatting>
  <conditionalFormatting sqref="L64">
    <cfRule type="expression" dxfId="34" priority="6">
      <formula>$G$35&gt;1000000</formula>
    </cfRule>
  </conditionalFormatting>
  <conditionalFormatting sqref="L71">
    <cfRule type="expression" dxfId="33" priority="5">
      <formula>$G$35&gt;1000000</formula>
    </cfRule>
  </conditionalFormatting>
  <conditionalFormatting sqref="L77">
    <cfRule type="expression" dxfId="32" priority="4">
      <formula>$G$35&gt;1000000</formula>
    </cfRule>
  </conditionalFormatting>
  <dataValidations count="2">
    <dataValidation type="list" allowBlank="1" showInputMessage="1" showErrorMessage="1" sqref="G14:G15" xr:uid="{00000000-0002-0000-0100-000000000000}">
      <formula1>$M$8:$M$10</formula1>
    </dataValidation>
    <dataValidation imeMode="off" allowBlank="1" showInputMessage="1" showErrorMessage="1" sqref="C29 C5 F5" xr:uid="{00000000-0002-0000-0100-000001000000}"/>
  </dataValidations>
  <pageMargins left="0.7" right="0.7" top="0.75" bottom="0.75" header="0.3" footer="0.3"/>
  <pageSetup paperSize="9" scale="41" orientation="portrait" r:id="rId1"/>
  <ignoredErrors>
    <ignoredError sqref="F78:F79" formula="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pageSetUpPr fitToPage="1"/>
  </sheetPr>
  <dimension ref="A1:BE49"/>
  <sheetViews>
    <sheetView showZeros="0" topLeftCell="A13" zoomScaleNormal="100" workbookViewId="0">
      <selection activeCell="BC37" sqref="BC37"/>
    </sheetView>
  </sheetViews>
  <sheetFormatPr defaultRowHeight="13.5"/>
  <cols>
    <col min="1" max="38" width="1.625" style="4" customWidth="1"/>
    <col min="39" max="53" width="1.875" style="4" customWidth="1"/>
    <col min="54" max="54" width="2.25" style="4" customWidth="1"/>
    <col min="55" max="55" width="5" style="4" customWidth="1"/>
    <col min="56" max="56" width="2.5" style="4" customWidth="1"/>
    <col min="57" max="57" width="1.875" style="4" customWidth="1"/>
    <col min="58" max="16384" width="9" style="4"/>
  </cols>
  <sheetData>
    <row r="1" spans="1:57" ht="15" customHeight="1">
      <c r="B1" s="4" t="s">
        <v>196</v>
      </c>
      <c r="AT1" s="1047"/>
      <c r="AU1" s="1047"/>
      <c r="AV1" s="1047"/>
      <c r="AW1" s="1047"/>
      <c r="AX1" s="1047"/>
      <c r="AY1" s="1047"/>
      <c r="AZ1" s="1047"/>
      <c r="BA1" s="1047"/>
      <c r="BB1" s="1047"/>
      <c r="BC1" s="1047"/>
      <c r="BD1" s="14"/>
    </row>
    <row r="2" spans="1:57" ht="15.75" customHeight="1">
      <c r="AT2" s="917"/>
      <c r="AU2" s="917"/>
      <c r="AV2" s="917"/>
      <c r="AW2" s="917"/>
      <c r="AX2" s="917"/>
      <c r="AY2" s="917"/>
      <c r="AZ2" s="917"/>
      <c r="BA2" s="917"/>
      <c r="BB2" s="917"/>
      <c r="BC2" s="917"/>
      <c r="BD2" s="25"/>
    </row>
    <row r="5" spans="1:57" ht="9.75" customHeight="1"/>
    <row r="6" spans="1:57" ht="21" customHeight="1">
      <c r="A6" s="1047" t="s">
        <v>153</v>
      </c>
      <c r="B6" s="1047"/>
      <c r="C6" s="1047"/>
      <c r="D6" s="1047"/>
      <c r="E6" s="1047"/>
      <c r="F6" s="1047"/>
      <c r="G6" s="1047"/>
      <c r="H6" s="1047"/>
      <c r="I6" s="1047"/>
      <c r="J6" s="1047"/>
      <c r="K6" s="1047"/>
      <c r="L6" s="1047"/>
      <c r="M6" s="1047"/>
      <c r="N6" s="1047"/>
      <c r="O6" s="1047"/>
      <c r="P6" s="1047"/>
      <c r="Q6" s="1047"/>
      <c r="R6" s="1047"/>
      <c r="S6" s="1047"/>
      <c r="T6" s="1047"/>
      <c r="U6" s="1047"/>
      <c r="V6" s="1047"/>
      <c r="W6" s="1047"/>
      <c r="X6" s="1047"/>
      <c r="Y6" s="1047"/>
      <c r="Z6" s="1047"/>
      <c r="AA6" s="1047"/>
      <c r="AB6" s="1047"/>
      <c r="AC6" s="1047"/>
      <c r="AD6" s="1047"/>
      <c r="AE6" s="1047"/>
      <c r="AF6" s="1047"/>
      <c r="AG6" s="1047"/>
      <c r="AH6" s="1047"/>
      <c r="AI6" s="1047"/>
      <c r="AJ6" s="1047"/>
      <c r="AK6" s="1047"/>
      <c r="AL6" s="1047"/>
      <c r="AM6" s="1047"/>
      <c r="AN6" s="1047"/>
      <c r="AO6" s="1047"/>
      <c r="AP6" s="1047"/>
      <c r="AQ6" s="1047"/>
      <c r="AR6" s="1047"/>
      <c r="AS6" s="1047"/>
      <c r="AT6" s="1047"/>
      <c r="AU6" s="1047"/>
      <c r="AV6" s="1047"/>
      <c r="AW6" s="1047"/>
      <c r="AX6" s="1047"/>
      <c r="AY6" s="1047"/>
      <c r="AZ6" s="1047"/>
      <c r="BA6" s="1047"/>
      <c r="BB6" s="1047"/>
      <c r="BC6" s="1047"/>
      <c r="BD6" s="1047"/>
      <c r="BE6" s="1047"/>
    </row>
    <row r="8" spans="1:57" ht="17.25" customHeight="1">
      <c r="AK8" s="49"/>
      <c r="AL8" s="816"/>
      <c r="AM8" s="816"/>
      <c r="AN8" s="816"/>
      <c r="AO8" s="816"/>
      <c r="AP8" s="816"/>
      <c r="AQ8" s="816"/>
      <c r="AR8" s="816"/>
      <c r="AS8" s="816"/>
      <c r="AT8" s="816"/>
      <c r="AU8" s="816"/>
      <c r="AV8" s="816"/>
    </row>
    <row r="9" spans="1:57" ht="17.25" customHeight="1">
      <c r="AC9" s="916" t="s">
        <v>23</v>
      </c>
      <c r="AD9" s="916"/>
      <c r="AE9" s="916"/>
      <c r="AF9" s="916"/>
      <c r="AG9" s="916"/>
      <c r="AH9" s="916"/>
      <c r="AI9" s="916"/>
      <c r="AK9" s="49" t="s">
        <v>24</v>
      </c>
      <c r="AL9" s="816" t="str">
        <f>'入力表（実績報告時）①'!$C$36&amp;"-"&amp;'入力表（実績報告時）①'!$E$36</f>
        <v>0-0</v>
      </c>
      <c r="AM9" s="816"/>
      <c r="AN9" s="816"/>
      <c r="AO9" s="816"/>
      <c r="AP9" s="816"/>
      <c r="AQ9" s="816"/>
      <c r="AR9" s="816"/>
      <c r="AS9" s="816"/>
      <c r="AT9" s="816"/>
      <c r="AU9" s="816"/>
      <c r="AV9" s="816"/>
    </row>
    <row r="10" spans="1:57" ht="18.75" customHeight="1">
      <c r="AC10" s="916"/>
      <c r="AD10" s="916"/>
      <c r="AE10" s="916"/>
      <c r="AF10" s="916"/>
      <c r="AG10" s="916"/>
      <c r="AH10" s="916"/>
      <c r="AI10" s="916"/>
      <c r="AK10" s="981">
        <f>'入力表（実績報告時）①'!$C$37</f>
        <v>0</v>
      </c>
      <c r="AL10" s="981"/>
      <c r="AM10" s="981"/>
      <c r="AN10" s="981"/>
      <c r="AO10" s="981"/>
      <c r="AP10" s="981"/>
      <c r="AQ10" s="981"/>
      <c r="AR10" s="981"/>
      <c r="AS10" s="981"/>
      <c r="AT10" s="981"/>
      <c r="AU10" s="981"/>
      <c r="AV10" s="981"/>
      <c r="AW10" s="981"/>
      <c r="AX10" s="981"/>
      <c r="AY10" s="981"/>
      <c r="AZ10" s="981"/>
      <c r="BA10" s="981"/>
      <c r="BB10" s="981"/>
      <c r="BC10" s="981"/>
      <c r="BD10" s="981"/>
    </row>
    <row r="11" spans="1:57" ht="16.5" customHeight="1">
      <c r="AC11" s="916"/>
      <c r="AD11" s="916"/>
      <c r="AE11" s="916"/>
      <c r="AF11" s="916"/>
      <c r="AG11" s="916"/>
      <c r="AH11" s="916"/>
      <c r="AI11" s="916"/>
      <c r="AK11" s="981"/>
      <c r="AL11" s="981"/>
      <c r="AM11" s="981"/>
      <c r="AN11" s="981"/>
      <c r="AO11" s="981"/>
      <c r="AP11" s="981"/>
      <c r="AQ11" s="981"/>
      <c r="AR11" s="981"/>
      <c r="AS11" s="981"/>
      <c r="AT11" s="981"/>
      <c r="AU11" s="981"/>
      <c r="AV11" s="981"/>
      <c r="AW11" s="981"/>
      <c r="AX11" s="981"/>
      <c r="AY11" s="981"/>
      <c r="AZ11" s="981"/>
      <c r="BA11" s="981"/>
      <c r="BB11" s="981"/>
      <c r="BC11" s="981"/>
      <c r="BD11" s="981"/>
    </row>
    <row r="12" spans="1:57" ht="16.5" customHeight="1">
      <c r="AC12" s="916" t="s">
        <v>409</v>
      </c>
      <c r="AD12" s="916"/>
      <c r="AE12" s="916"/>
      <c r="AF12" s="916"/>
      <c r="AG12" s="916"/>
      <c r="AH12" s="916"/>
      <c r="AI12" s="916"/>
      <c r="AK12" s="985">
        <f>'入力表（実績報告時）①'!$C$38</f>
        <v>0</v>
      </c>
      <c r="AL12" s="985"/>
      <c r="AM12" s="985"/>
      <c r="AN12" s="985"/>
      <c r="AO12" s="985"/>
      <c r="AP12" s="985"/>
      <c r="AQ12" s="985"/>
      <c r="AR12" s="985"/>
      <c r="AS12" s="985"/>
      <c r="AT12" s="985"/>
      <c r="AU12" s="985"/>
      <c r="AV12" s="985"/>
      <c r="AW12" s="985"/>
      <c r="AX12" s="985"/>
      <c r="AY12" s="985"/>
      <c r="AZ12" s="985"/>
      <c r="BA12" s="985"/>
      <c r="BB12" s="985"/>
      <c r="BC12" s="985"/>
      <c r="BD12" s="985"/>
    </row>
    <row r="13" spans="1:57" ht="20.25" customHeight="1">
      <c r="AC13" s="916" t="s">
        <v>340</v>
      </c>
      <c r="AD13" s="916"/>
      <c r="AE13" s="916"/>
      <c r="AF13" s="916"/>
      <c r="AG13" s="916"/>
      <c r="AH13" s="916"/>
      <c r="AI13" s="916"/>
      <c r="AK13" s="1048" t="str">
        <f>'入力表（実績報告時）①'!$C$39&amp;"　"&amp;'入力表（実績報告時）①'!$C$40</f>
        <v>0　0</v>
      </c>
      <c r="AL13" s="1048"/>
      <c r="AM13" s="1048"/>
      <c r="AN13" s="1048"/>
      <c r="AO13" s="1048"/>
      <c r="AP13" s="1048"/>
      <c r="AQ13" s="1048"/>
      <c r="AR13" s="1048"/>
      <c r="AS13" s="1048"/>
      <c r="AT13" s="1048"/>
      <c r="AU13" s="1048"/>
      <c r="AV13" s="1048"/>
      <c r="AW13" s="1048"/>
      <c r="AX13" s="1048"/>
      <c r="AY13" s="1048"/>
      <c r="AZ13" s="1048"/>
      <c r="BA13" s="1048"/>
      <c r="BB13" s="1048"/>
      <c r="BC13" s="1048"/>
      <c r="BD13" s="1048"/>
    </row>
    <row r="14" spans="1:57" ht="20.25" customHeight="1">
      <c r="AC14" s="916" t="s">
        <v>341</v>
      </c>
      <c r="AD14" s="916"/>
      <c r="AE14" s="916"/>
      <c r="AF14" s="916"/>
      <c r="AG14" s="916"/>
      <c r="AH14" s="916"/>
      <c r="AI14" s="916"/>
      <c r="AK14" s="987">
        <f>'入力表（実績報告時）①'!$C$41</f>
        <v>0</v>
      </c>
      <c r="AL14" s="987"/>
      <c r="AM14" s="987"/>
      <c r="AN14" s="987"/>
      <c r="AO14" s="987"/>
      <c r="AP14" s="987"/>
      <c r="AQ14" s="987"/>
      <c r="AR14" s="987"/>
      <c r="AS14" s="987"/>
      <c r="AT14" s="987"/>
      <c r="AU14" s="987"/>
      <c r="AV14" s="987"/>
      <c r="AW14" s="987"/>
      <c r="AX14" s="987"/>
      <c r="AY14" s="987"/>
      <c r="AZ14" s="987"/>
      <c r="BA14" s="987"/>
      <c r="BB14" s="987"/>
      <c r="BC14" s="987"/>
      <c r="BD14" s="987"/>
    </row>
    <row r="15" spans="1:57" ht="20.25" customHeight="1">
      <c r="AC15" s="916" t="s">
        <v>72</v>
      </c>
      <c r="AD15" s="916"/>
      <c r="AE15" s="916"/>
      <c r="AF15" s="916"/>
      <c r="AG15" s="916"/>
      <c r="AH15" s="916"/>
      <c r="AI15" s="916"/>
      <c r="AK15" s="987">
        <f>'入力表（実績報告時）①'!$C$42</f>
        <v>0</v>
      </c>
      <c r="AL15" s="987"/>
      <c r="AM15" s="987"/>
      <c r="AN15" s="987"/>
      <c r="AO15" s="987"/>
      <c r="AP15" s="987"/>
      <c r="AQ15" s="987"/>
      <c r="AR15" s="987"/>
      <c r="AS15" s="987"/>
      <c r="AT15" s="987"/>
      <c r="AU15" s="987"/>
      <c r="AV15" s="987"/>
      <c r="AW15" s="987"/>
      <c r="AX15" s="987"/>
      <c r="AY15" s="987"/>
      <c r="AZ15" s="987"/>
      <c r="BA15" s="987"/>
      <c r="BB15" s="987"/>
      <c r="BC15" s="987"/>
      <c r="BD15" s="987"/>
    </row>
    <row r="16" spans="1:57" ht="20.25" customHeight="1">
      <c r="AC16" s="345"/>
      <c r="AD16" s="345"/>
      <c r="AE16" s="345"/>
      <c r="AF16" s="345"/>
      <c r="AG16" s="345"/>
      <c r="AH16" s="345"/>
      <c r="AI16" s="345"/>
      <c r="AK16" s="150"/>
      <c r="AL16" s="150"/>
      <c r="AM16" s="150"/>
      <c r="AN16" s="150"/>
      <c r="AO16" s="150"/>
      <c r="AP16" s="150"/>
      <c r="AQ16" s="150"/>
      <c r="AR16" s="150"/>
      <c r="AS16" s="150"/>
      <c r="AT16" s="150"/>
      <c r="AU16" s="150"/>
      <c r="AV16" s="150"/>
      <c r="AW16" s="150"/>
      <c r="AX16" s="150"/>
      <c r="AY16" s="150"/>
      <c r="AZ16" s="150"/>
      <c r="BA16" s="150"/>
      <c r="BB16" s="150"/>
      <c r="BC16" s="7"/>
      <c r="BD16" s="7"/>
    </row>
    <row r="17" spans="2:56" ht="20.25" customHeight="1">
      <c r="AK17" s="10"/>
      <c r="AL17" s="10"/>
      <c r="AM17" s="10"/>
      <c r="AN17" s="10"/>
      <c r="AO17" s="10"/>
      <c r="AP17" s="10"/>
      <c r="AQ17" s="10"/>
      <c r="AR17" s="10"/>
      <c r="AS17" s="10"/>
      <c r="AT17" s="10"/>
      <c r="AU17" s="10"/>
      <c r="AV17" s="10"/>
      <c r="AW17" s="10"/>
      <c r="AX17" s="10"/>
      <c r="AY17" s="10"/>
      <c r="AZ17" s="10"/>
      <c r="BA17" s="10"/>
      <c r="BB17" s="10"/>
      <c r="BC17" s="7"/>
      <c r="BD17" s="7"/>
    </row>
    <row r="18" spans="2:56" ht="18" customHeight="1">
      <c r="B18" s="985" t="s">
        <v>437</v>
      </c>
      <c r="C18" s="985"/>
      <c r="D18" s="985"/>
      <c r="E18" s="985"/>
      <c r="F18" s="985"/>
      <c r="G18" s="985"/>
      <c r="H18" s="985"/>
      <c r="I18" s="985"/>
      <c r="J18" s="985"/>
      <c r="K18" s="985"/>
      <c r="L18" s="985"/>
      <c r="M18" s="985"/>
      <c r="N18" s="985"/>
      <c r="O18" s="985"/>
      <c r="P18" s="985"/>
      <c r="Q18" s="985"/>
      <c r="R18" s="985"/>
      <c r="S18" s="985"/>
      <c r="T18" s="985"/>
      <c r="U18" s="985"/>
      <c r="V18" s="985"/>
      <c r="W18" s="985"/>
      <c r="X18" s="985"/>
      <c r="Y18" s="985"/>
      <c r="Z18" s="985"/>
      <c r="AA18" s="985"/>
      <c r="AB18" s="985"/>
      <c r="AC18" s="985"/>
      <c r="AD18" s="985"/>
      <c r="AE18" s="985"/>
      <c r="AF18" s="985"/>
      <c r="AG18" s="985"/>
      <c r="AH18" s="985"/>
      <c r="AI18" s="985"/>
      <c r="AJ18" s="985"/>
      <c r="AK18" s="985"/>
      <c r="AL18" s="985"/>
      <c r="AM18" s="985"/>
      <c r="AN18" s="985"/>
      <c r="AO18" s="985"/>
      <c r="AP18" s="985"/>
      <c r="AQ18" s="985"/>
      <c r="AR18" s="985"/>
      <c r="AS18" s="985"/>
      <c r="AT18" s="985"/>
      <c r="AU18" s="985"/>
      <c r="AV18" s="985"/>
      <c r="AW18" s="985"/>
      <c r="AX18" s="985"/>
      <c r="AY18" s="985"/>
      <c r="AZ18" s="985"/>
      <c r="BA18" s="985"/>
      <c r="BB18" s="985"/>
      <c r="BC18" s="18"/>
      <c r="BD18" s="18"/>
    </row>
    <row r="19" spans="2:56" ht="18" customHeight="1">
      <c r="B19" s="985" t="s">
        <v>186</v>
      </c>
      <c r="C19" s="985"/>
      <c r="D19" s="985"/>
      <c r="E19" s="985"/>
      <c r="F19" s="985"/>
      <c r="G19" s="985"/>
      <c r="H19" s="985"/>
      <c r="I19" s="985"/>
      <c r="J19" s="985"/>
      <c r="K19" s="985"/>
      <c r="L19" s="985"/>
      <c r="M19" s="985"/>
      <c r="N19" s="985"/>
      <c r="O19" s="985"/>
      <c r="P19" s="985"/>
      <c r="Q19" s="985"/>
      <c r="R19" s="985"/>
      <c r="S19" s="985"/>
      <c r="T19" s="985"/>
      <c r="U19" s="985"/>
      <c r="V19" s="985"/>
      <c r="W19" s="985"/>
      <c r="X19" s="985"/>
      <c r="Y19" s="985"/>
      <c r="Z19" s="985"/>
      <c r="AA19" s="985"/>
      <c r="AB19" s="985"/>
      <c r="AC19" s="985"/>
      <c r="AD19" s="985"/>
      <c r="AE19" s="985"/>
      <c r="AF19" s="985"/>
      <c r="AG19" s="985"/>
      <c r="AH19" s="985"/>
      <c r="AI19" s="985"/>
      <c r="AJ19" s="985"/>
      <c r="AK19" s="985"/>
      <c r="AL19" s="985"/>
      <c r="AM19" s="985"/>
      <c r="AN19" s="985"/>
      <c r="AO19" s="985"/>
      <c r="AP19" s="985"/>
      <c r="AQ19" s="985"/>
      <c r="AR19" s="985"/>
      <c r="AS19" s="985"/>
      <c r="AT19" s="985"/>
      <c r="AU19" s="985"/>
      <c r="AV19" s="985"/>
      <c r="AW19" s="985"/>
      <c r="AX19" s="985"/>
      <c r="AY19" s="985"/>
      <c r="AZ19" s="985"/>
      <c r="BA19" s="985"/>
      <c r="BB19" s="985"/>
      <c r="BC19" s="18"/>
      <c r="BD19" s="18"/>
    </row>
    <row r="20" spans="2:56" ht="18" customHeight="1">
      <c r="B20" s="985" t="s">
        <v>203</v>
      </c>
      <c r="C20" s="985"/>
      <c r="D20" s="985"/>
      <c r="E20" s="985"/>
      <c r="F20" s="985"/>
      <c r="G20" s="985"/>
      <c r="H20" s="985"/>
      <c r="I20" s="985"/>
      <c r="J20" s="985"/>
      <c r="K20" s="985"/>
      <c r="L20" s="985"/>
      <c r="M20" s="985"/>
      <c r="N20" s="985"/>
      <c r="O20" s="985"/>
      <c r="P20" s="985"/>
      <c r="Q20" s="985"/>
      <c r="R20" s="985"/>
      <c r="S20" s="985"/>
      <c r="T20" s="985"/>
      <c r="U20" s="985"/>
      <c r="V20" s="985"/>
      <c r="W20" s="985"/>
      <c r="X20" s="985"/>
      <c r="Y20" s="985"/>
      <c r="Z20" s="985"/>
      <c r="AA20" s="985"/>
      <c r="AB20" s="985"/>
      <c r="AC20" s="985"/>
      <c r="AD20" s="985"/>
      <c r="AE20" s="985"/>
      <c r="AF20" s="985"/>
      <c r="AG20" s="985"/>
      <c r="AH20" s="985"/>
      <c r="AI20" s="985"/>
      <c r="AJ20" s="985"/>
      <c r="AK20" s="985"/>
      <c r="AL20" s="985"/>
      <c r="AM20" s="985"/>
      <c r="AN20" s="985"/>
      <c r="AO20" s="985"/>
      <c r="AP20" s="985"/>
      <c r="AQ20" s="985"/>
      <c r="AR20" s="985"/>
      <c r="AS20" s="985"/>
      <c r="AT20" s="985"/>
      <c r="AU20" s="985"/>
      <c r="AV20" s="985"/>
      <c r="AW20" s="985"/>
      <c r="AX20" s="985"/>
      <c r="AY20" s="985"/>
      <c r="AZ20" s="985"/>
      <c r="BA20" s="985"/>
      <c r="BB20" s="985"/>
      <c r="BC20" s="18"/>
      <c r="BD20" s="18"/>
    </row>
    <row r="21" spans="2:56">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row>
    <row r="22" spans="2:56" ht="8.25" customHeight="1">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row>
    <row r="23" spans="2:56" ht="18.75" customHeight="1">
      <c r="B23" s="1047" t="s">
        <v>22</v>
      </c>
      <c r="C23" s="1047"/>
      <c r="D23" s="1047"/>
      <c r="E23" s="1047"/>
      <c r="F23" s="1047"/>
      <c r="G23" s="1047"/>
      <c r="H23" s="1047"/>
      <c r="I23" s="1047"/>
      <c r="J23" s="1047"/>
      <c r="K23" s="1047"/>
      <c r="L23" s="1047"/>
      <c r="M23" s="1047"/>
      <c r="N23" s="1047"/>
      <c r="O23" s="1047"/>
      <c r="P23" s="1047"/>
      <c r="Q23" s="1047"/>
      <c r="R23" s="1047"/>
      <c r="S23" s="1047"/>
      <c r="T23" s="1047"/>
      <c r="U23" s="1047"/>
      <c r="V23" s="1047"/>
      <c r="W23" s="1047"/>
      <c r="X23" s="1047"/>
      <c r="Y23" s="1047"/>
      <c r="Z23" s="1047"/>
      <c r="AA23" s="1047"/>
      <c r="AB23" s="1047"/>
      <c r="AC23" s="1047"/>
      <c r="AD23" s="1047"/>
      <c r="AE23" s="1047"/>
      <c r="AF23" s="1047"/>
      <c r="AG23" s="1047"/>
      <c r="AH23" s="1047"/>
      <c r="AI23" s="1047"/>
      <c r="AJ23" s="1047"/>
      <c r="AK23" s="1047"/>
      <c r="AL23" s="1047"/>
      <c r="AM23" s="1047"/>
      <c r="AN23" s="1047"/>
      <c r="AO23" s="1047"/>
      <c r="AP23" s="1047"/>
      <c r="AQ23" s="1047"/>
      <c r="AR23" s="1047"/>
      <c r="AS23" s="1047"/>
      <c r="AT23" s="1047"/>
      <c r="AU23" s="1047"/>
      <c r="AV23" s="1047"/>
      <c r="AW23" s="1047"/>
      <c r="AX23" s="1047"/>
      <c r="AY23" s="1047"/>
      <c r="AZ23" s="1047"/>
      <c r="BA23" s="1047"/>
      <c r="BB23" s="1047"/>
      <c r="BC23" s="1047"/>
      <c r="BD23" s="1047"/>
    </row>
    <row r="25" spans="2:56" ht="19.5" customHeight="1">
      <c r="B25" s="4" t="s">
        <v>154</v>
      </c>
      <c r="F25" s="148"/>
      <c r="G25" s="148"/>
      <c r="H25" s="148"/>
      <c r="I25" s="148"/>
      <c r="J25" s="148"/>
      <c r="K25" s="148"/>
      <c r="L25" s="148"/>
      <c r="M25" s="148"/>
    </row>
    <row r="26" spans="2:56" ht="17.25" customHeight="1"/>
    <row r="27" spans="2:56" ht="18" customHeight="1">
      <c r="B27" s="1053" t="s">
        <v>158</v>
      </c>
      <c r="C27" s="1053"/>
      <c r="D27" s="4" t="s">
        <v>155</v>
      </c>
      <c r="S27" s="148"/>
      <c r="T27" s="148"/>
      <c r="U27" s="148"/>
      <c r="V27" s="148"/>
      <c r="W27" s="148"/>
      <c r="X27" s="148"/>
      <c r="Y27" s="148"/>
      <c r="Z27" s="148"/>
      <c r="AA27" s="148"/>
      <c r="AB27" s="148"/>
      <c r="AC27" s="148"/>
      <c r="AD27" s="148"/>
      <c r="AE27" s="148"/>
      <c r="AF27" s="148"/>
      <c r="AI27" s="1054" t="s">
        <v>425</v>
      </c>
      <c r="AJ27" s="1054"/>
      <c r="AK27" s="148"/>
      <c r="AL27" s="148"/>
      <c r="AM27" s="148"/>
      <c r="AN27" s="148"/>
      <c r="AO27" s="148"/>
      <c r="AP27" s="1047" t="s">
        <v>426</v>
      </c>
      <c r="AQ27" s="1047"/>
    </row>
    <row r="28" spans="2:56" ht="6" customHeight="1">
      <c r="B28" s="348"/>
      <c r="C28" s="348"/>
      <c r="S28" s="148"/>
      <c r="T28" s="148"/>
      <c r="U28" s="148"/>
      <c r="V28" s="148"/>
      <c r="W28" s="148"/>
      <c r="X28" s="148"/>
      <c r="Y28" s="148"/>
      <c r="Z28" s="148"/>
      <c r="AA28" s="148"/>
      <c r="AB28" s="148"/>
      <c r="AC28" s="148"/>
      <c r="AD28" s="148"/>
      <c r="AE28" s="148"/>
      <c r="AF28" s="148"/>
      <c r="AI28" s="349"/>
      <c r="AJ28" s="349"/>
      <c r="AK28" s="148"/>
      <c r="AL28" s="148"/>
      <c r="AM28" s="148"/>
      <c r="AN28" s="148"/>
      <c r="AO28" s="148"/>
      <c r="AP28" s="10"/>
      <c r="AQ28" s="10"/>
    </row>
    <row r="29" spans="2:56" ht="19.5" customHeight="1">
      <c r="B29" s="1053" t="s">
        <v>159</v>
      </c>
      <c r="C29" s="1053"/>
      <c r="D29" s="4" t="s">
        <v>156</v>
      </c>
      <c r="S29" s="148"/>
      <c r="T29" s="148"/>
      <c r="U29" s="148"/>
      <c r="V29" s="148"/>
      <c r="W29" s="148"/>
      <c r="X29" s="148"/>
      <c r="Y29" s="148"/>
      <c r="Z29" s="148"/>
      <c r="AA29" s="148"/>
      <c r="AB29" s="148"/>
      <c r="AC29" s="148"/>
      <c r="AD29" s="148"/>
      <c r="AE29" s="148"/>
      <c r="AF29" s="148"/>
      <c r="AI29" s="1054" t="s">
        <v>425</v>
      </c>
      <c r="AJ29" s="1054"/>
      <c r="AK29" s="148"/>
      <c r="AL29" s="148"/>
      <c r="AM29" s="148"/>
      <c r="AN29" s="148"/>
      <c r="AO29" s="148"/>
      <c r="AP29" s="1047" t="s">
        <v>426</v>
      </c>
      <c r="AQ29" s="1047"/>
    </row>
    <row r="30" spans="2:56" ht="6" customHeight="1">
      <c r="B30" s="348"/>
      <c r="C30" s="348"/>
      <c r="S30" s="148"/>
      <c r="T30" s="148"/>
      <c r="U30" s="148"/>
      <c r="V30" s="148"/>
      <c r="W30" s="148"/>
      <c r="X30" s="148"/>
      <c r="Y30" s="148"/>
      <c r="Z30" s="148"/>
      <c r="AA30" s="148"/>
      <c r="AB30" s="148"/>
      <c r="AC30" s="148"/>
      <c r="AD30" s="148"/>
      <c r="AE30" s="148"/>
      <c r="AF30" s="148"/>
      <c r="AI30" s="349"/>
      <c r="AJ30" s="349"/>
      <c r="AK30" s="148"/>
      <c r="AL30" s="148"/>
      <c r="AM30" s="148"/>
      <c r="AN30" s="148"/>
      <c r="AO30" s="148"/>
      <c r="AP30" s="10"/>
      <c r="AQ30" s="10"/>
    </row>
    <row r="31" spans="2:56" ht="19.5" customHeight="1">
      <c r="B31" s="1053" t="s">
        <v>160</v>
      </c>
      <c r="C31" s="1053"/>
      <c r="D31" s="4" t="s">
        <v>157</v>
      </c>
      <c r="N31"/>
      <c r="O31" s="5"/>
      <c r="P31" s="5"/>
      <c r="S31" s="148"/>
      <c r="T31" s="148"/>
      <c r="U31" s="148"/>
      <c r="V31" s="148"/>
      <c r="W31" s="148"/>
      <c r="X31" s="148"/>
      <c r="Y31" s="148"/>
      <c r="Z31" s="148"/>
      <c r="AA31" s="148"/>
      <c r="AB31" s="148"/>
      <c r="AC31" s="148"/>
      <c r="AD31" s="148"/>
      <c r="AE31" s="148"/>
      <c r="AF31" s="148"/>
      <c r="AI31" s="1054" t="s">
        <v>425</v>
      </c>
      <c r="AJ31" s="1054"/>
      <c r="AK31" s="148"/>
      <c r="AL31" s="148"/>
      <c r="AM31" s="148"/>
      <c r="AN31" s="148"/>
      <c r="AO31" s="148"/>
      <c r="AP31" s="1047" t="s">
        <v>426</v>
      </c>
      <c r="AQ31" s="1047"/>
      <c r="AR31" s="5"/>
      <c r="AS31" s="5"/>
      <c r="AT31" s="5"/>
      <c r="AU31" s="5"/>
      <c r="AV31" s="5"/>
      <c r="AW31" s="5"/>
      <c r="AX31" s="5"/>
      <c r="AY31" s="5"/>
      <c r="AZ31" s="5"/>
      <c r="BA31" s="5"/>
      <c r="BB31" s="5"/>
      <c r="BC31" s="5"/>
    </row>
    <row r="32" spans="2:56" ht="19.5" customHeight="1">
      <c r="B32" s="18"/>
      <c r="C32" s="18"/>
      <c r="D32" s="6"/>
      <c r="O32"/>
      <c r="P32" s="5"/>
      <c r="Q32" s="5"/>
      <c r="T32" s="148"/>
      <c r="U32" s="148"/>
      <c r="V32" s="148"/>
      <c r="W32" s="148"/>
      <c r="X32" s="148"/>
      <c r="Y32" s="148"/>
      <c r="Z32" s="148"/>
      <c r="AA32" s="148"/>
      <c r="AB32" s="148"/>
      <c r="AC32" s="148"/>
      <c r="AD32" s="148"/>
      <c r="AE32" s="148"/>
      <c r="AF32" s="148"/>
      <c r="AG32" s="148"/>
      <c r="AK32" s="5"/>
      <c r="AL32" s="5"/>
      <c r="AM32" s="5"/>
      <c r="AN32" s="5"/>
      <c r="AO32" s="5"/>
      <c r="AP32" s="5"/>
      <c r="AQ32" s="5"/>
      <c r="AR32" s="5"/>
      <c r="AS32" s="5"/>
      <c r="AT32" s="5"/>
      <c r="AU32" s="5"/>
      <c r="AV32" s="5"/>
      <c r="AW32" s="5"/>
      <c r="AX32" s="5"/>
      <c r="AY32" s="5"/>
      <c r="AZ32" s="5"/>
      <c r="BA32" s="5"/>
      <c r="BB32" s="5"/>
      <c r="BC32" s="5"/>
      <c r="BD32" s="5"/>
    </row>
    <row r="33" spans="1:57" ht="17.25" customHeight="1"/>
    <row r="34" spans="1:57" ht="21" customHeight="1">
      <c r="B34" s="1060" t="s">
        <v>161</v>
      </c>
      <c r="C34" s="1061"/>
      <c r="D34" s="1061"/>
      <c r="E34" s="1061"/>
      <c r="F34" s="1061"/>
      <c r="G34" s="1061"/>
      <c r="H34" s="1061"/>
      <c r="I34" s="1061"/>
      <c r="J34" s="1062"/>
      <c r="K34" s="1060" t="s">
        <v>162</v>
      </c>
      <c r="L34" s="1061"/>
      <c r="M34" s="1061"/>
      <c r="N34" s="1061"/>
      <c r="O34" s="1061"/>
      <c r="P34" s="1061"/>
      <c r="Q34" s="1061"/>
      <c r="R34" s="1061"/>
      <c r="S34" s="1062"/>
      <c r="T34" s="1060" t="s">
        <v>163</v>
      </c>
      <c r="U34" s="1061"/>
      <c r="V34" s="1061"/>
      <c r="W34" s="1061"/>
      <c r="X34" s="1061"/>
      <c r="Y34" s="1061"/>
      <c r="Z34" s="1061"/>
      <c r="AA34" s="1061"/>
      <c r="AB34" s="1062"/>
      <c r="AC34" s="1075" t="s">
        <v>178</v>
      </c>
      <c r="AD34" s="1076"/>
      <c r="AE34" s="1076"/>
      <c r="AF34" s="1076"/>
      <c r="AG34" s="1076"/>
      <c r="AH34" s="1076"/>
      <c r="AI34" s="1076"/>
      <c r="AJ34" s="1076"/>
      <c r="AK34" s="1077"/>
      <c r="AL34" s="1072" t="s">
        <v>165</v>
      </c>
      <c r="AM34" s="1072"/>
      <c r="AN34" s="1072"/>
      <c r="AO34" s="1072"/>
      <c r="AP34" s="1072"/>
      <c r="AQ34" s="1072"/>
      <c r="AR34" s="1072"/>
      <c r="AS34" s="1072"/>
      <c r="AT34" s="1072"/>
      <c r="AU34" s="1072"/>
      <c r="AV34" s="1060" t="s">
        <v>167</v>
      </c>
      <c r="AW34" s="1061"/>
      <c r="AX34" s="1061"/>
      <c r="AY34" s="1061"/>
      <c r="AZ34" s="1061"/>
      <c r="BA34" s="1061"/>
      <c r="BB34" s="1062"/>
    </row>
    <row r="35" spans="1:57" ht="21" customHeight="1">
      <c r="B35" s="1063"/>
      <c r="C35" s="1064"/>
      <c r="D35" s="1064"/>
      <c r="E35" s="1064"/>
      <c r="F35" s="1064"/>
      <c r="G35" s="1064"/>
      <c r="H35" s="1064"/>
      <c r="I35" s="1064"/>
      <c r="J35" s="1065"/>
      <c r="K35" s="1063"/>
      <c r="L35" s="1064"/>
      <c r="M35" s="1064"/>
      <c r="N35" s="1064"/>
      <c r="O35" s="1064"/>
      <c r="P35" s="1064"/>
      <c r="Q35" s="1064"/>
      <c r="R35" s="1064"/>
      <c r="S35" s="1065"/>
      <c r="T35" s="1063"/>
      <c r="U35" s="1064"/>
      <c r="V35" s="1064"/>
      <c r="W35" s="1064"/>
      <c r="X35" s="1064"/>
      <c r="Y35" s="1064"/>
      <c r="Z35" s="1064"/>
      <c r="AA35" s="1064"/>
      <c r="AB35" s="1065"/>
      <c r="AC35" s="1078"/>
      <c r="AD35" s="1079"/>
      <c r="AE35" s="1079"/>
      <c r="AF35" s="1079"/>
      <c r="AG35" s="1079"/>
      <c r="AH35" s="1079"/>
      <c r="AI35" s="1079"/>
      <c r="AJ35" s="1079"/>
      <c r="AK35" s="1080"/>
      <c r="AL35" s="1072" t="s">
        <v>166</v>
      </c>
      <c r="AM35" s="1072"/>
      <c r="AN35" s="1072"/>
      <c r="AO35" s="1072"/>
      <c r="AP35" s="1072"/>
      <c r="AQ35" s="1072"/>
      <c r="AR35" s="1072"/>
      <c r="AS35" s="1072"/>
      <c r="AT35" s="1072"/>
      <c r="AU35" s="1072"/>
      <c r="AV35" s="1063"/>
      <c r="AW35" s="1064"/>
      <c r="AX35" s="1064"/>
      <c r="AY35" s="1064"/>
      <c r="AZ35" s="1064"/>
      <c r="BA35" s="1064"/>
      <c r="BB35" s="1065"/>
    </row>
    <row r="36" spans="1:57" ht="33" customHeight="1">
      <c r="B36" s="1066" t="s">
        <v>177</v>
      </c>
      <c r="C36" s="1067"/>
      <c r="D36" s="1067"/>
      <c r="E36" s="1067"/>
      <c r="F36" s="1067"/>
      <c r="G36" s="1067"/>
      <c r="H36" s="1067"/>
      <c r="I36" s="1067"/>
      <c r="J36" s="1068"/>
      <c r="K36" s="1081">
        <f>'入力表（実績報告時）②'!G53</f>
        <v>0</v>
      </c>
      <c r="L36" s="1082"/>
      <c r="M36" s="1082"/>
      <c r="N36" s="1082"/>
      <c r="O36" s="1082"/>
      <c r="P36" s="1082"/>
      <c r="Q36" s="1082"/>
      <c r="R36" s="1082"/>
      <c r="S36" s="1083"/>
      <c r="T36" s="1055">
        <f>'入力表（実績報告時）②'!E53</f>
        <v>0</v>
      </c>
      <c r="U36" s="1056"/>
      <c r="V36" s="1056"/>
      <c r="W36" s="1056"/>
      <c r="X36" s="1056"/>
      <c r="Y36" s="1056"/>
      <c r="Z36" s="1056"/>
      <c r="AA36" s="1056"/>
      <c r="AB36" s="1049"/>
      <c r="AC36" s="1055" t="str">
        <f>IF(AP36-AP37&lt;=0,"0",AP36-AP37)</f>
        <v>0</v>
      </c>
      <c r="AD36" s="1056"/>
      <c r="AE36" s="1056"/>
      <c r="AF36" s="1056"/>
      <c r="AG36" s="1056"/>
      <c r="AH36" s="1056"/>
      <c r="AI36" s="1056"/>
      <c r="AJ36" s="1056"/>
      <c r="AK36" s="1049"/>
      <c r="AL36" s="1073" t="s">
        <v>164</v>
      </c>
      <c r="AM36" s="1073"/>
      <c r="AN36" s="1073"/>
      <c r="AO36" s="1060"/>
      <c r="AP36" s="1049">
        <f>'入力表（実績報告時）①'!J6</f>
        <v>0</v>
      </c>
      <c r="AQ36" s="1050"/>
      <c r="AR36" s="1050"/>
      <c r="AS36" s="1050"/>
      <c r="AT36" s="1050"/>
      <c r="AU36" s="1050"/>
      <c r="AV36" s="1055" t="e">
        <f>IF(AC36*K36/T36&lt;=0,"0",AC36*K36/T36)</f>
        <v>#DIV/0!</v>
      </c>
      <c r="AW36" s="1056"/>
      <c r="AX36" s="1056"/>
      <c r="AY36" s="1056"/>
      <c r="AZ36" s="1056"/>
      <c r="BA36" s="1056"/>
      <c r="BB36" s="1049"/>
    </row>
    <row r="37" spans="1:57" ht="33" customHeight="1">
      <c r="B37" s="1069"/>
      <c r="C37" s="1070"/>
      <c r="D37" s="1070"/>
      <c r="E37" s="1070"/>
      <c r="F37" s="1070"/>
      <c r="G37" s="1070"/>
      <c r="H37" s="1070"/>
      <c r="I37" s="1070"/>
      <c r="J37" s="1071"/>
      <c r="K37" s="1084"/>
      <c r="L37" s="1085"/>
      <c r="M37" s="1085"/>
      <c r="N37" s="1085"/>
      <c r="O37" s="1085"/>
      <c r="P37" s="1085"/>
      <c r="Q37" s="1085"/>
      <c r="R37" s="1085"/>
      <c r="S37" s="1051"/>
      <c r="T37" s="1057"/>
      <c r="U37" s="1058"/>
      <c r="V37" s="1058"/>
      <c r="W37" s="1058"/>
      <c r="X37" s="1058"/>
      <c r="Y37" s="1058"/>
      <c r="Z37" s="1058"/>
      <c r="AA37" s="1058"/>
      <c r="AB37" s="1059"/>
      <c r="AC37" s="1057"/>
      <c r="AD37" s="1058"/>
      <c r="AE37" s="1058"/>
      <c r="AF37" s="1058"/>
      <c r="AG37" s="1058"/>
      <c r="AH37" s="1058"/>
      <c r="AI37" s="1058"/>
      <c r="AJ37" s="1058"/>
      <c r="AK37" s="1059"/>
      <c r="AL37" s="1074" t="s">
        <v>168</v>
      </c>
      <c r="AM37" s="1074"/>
      <c r="AN37" s="1074"/>
      <c r="AO37" s="1063"/>
      <c r="AP37" s="1051">
        <f>T36</f>
        <v>0</v>
      </c>
      <c r="AQ37" s="1052"/>
      <c r="AR37" s="1052"/>
      <c r="AS37" s="1052"/>
      <c r="AT37" s="1052"/>
      <c r="AU37" s="1052"/>
      <c r="AV37" s="1057"/>
      <c r="AW37" s="1058"/>
      <c r="AX37" s="1058"/>
      <c r="AY37" s="1058"/>
      <c r="AZ37" s="1058"/>
      <c r="BA37" s="1058"/>
      <c r="BB37" s="1059"/>
    </row>
    <row r="38" spans="1:57" ht="18.75" customHeight="1">
      <c r="D38" s="162"/>
      <c r="E38"/>
      <c r="F38"/>
      <c r="G38"/>
      <c r="H38"/>
      <c r="I38"/>
      <c r="J38"/>
      <c r="K38"/>
      <c r="L38"/>
      <c r="M38"/>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row>
    <row r="39" spans="1:57" ht="21.75" customHeight="1">
      <c r="A39" s="163"/>
      <c r="B39" s="163"/>
      <c r="C39" s="163" t="s">
        <v>169</v>
      </c>
      <c r="D39" s="163"/>
      <c r="E39" s="164"/>
      <c r="F39" s="165"/>
      <c r="G39" s="165"/>
      <c r="H39" s="165"/>
      <c r="I39" s="165"/>
      <c r="J39" s="165"/>
      <c r="K39" s="165"/>
      <c r="L39" s="165"/>
      <c r="M39" s="165"/>
      <c r="N39" s="165"/>
      <c r="O39" s="163"/>
      <c r="P39" s="163"/>
      <c r="Q39" s="163"/>
      <c r="R39" s="163"/>
      <c r="S39" s="163"/>
      <c r="T39" s="163"/>
      <c r="U39" s="163"/>
      <c r="V39" s="163"/>
      <c r="W39" s="163"/>
      <c r="X39" s="163"/>
      <c r="Y39" s="163"/>
      <c r="Z39" s="163"/>
      <c r="AA39" s="163"/>
      <c r="AB39" s="163"/>
      <c r="AC39" s="163"/>
      <c r="AD39" s="163"/>
      <c r="AE39" s="163"/>
      <c r="AF39" s="163"/>
      <c r="AG39" s="163"/>
      <c r="AH39" s="163"/>
      <c r="AI39" s="163"/>
      <c r="AJ39" s="163"/>
      <c r="AK39" s="163"/>
      <c r="AL39" s="163"/>
      <c r="AM39" s="163"/>
      <c r="AN39" s="163"/>
      <c r="AO39" s="163"/>
      <c r="AP39" s="163"/>
      <c r="AQ39" s="163"/>
      <c r="AR39" s="163"/>
      <c r="AS39" s="163"/>
      <c r="AT39" s="163"/>
      <c r="AU39" s="163"/>
      <c r="AV39" s="163"/>
      <c r="AW39" s="163"/>
      <c r="AX39" s="163"/>
      <c r="AY39" s="163"/>
      <c r="AZ39" s="163"/>
      <c r="BA39" s="163"/>
      <c r="BB39" s="163"/>
      <c r="BC39" s="163"/>
      <c r="BD39" s="163"/>
      <c r="BE39" s="163"/>
    </row>
    <row r="40" spans="1:57" ht="13.5" customHeight="1">
      <c r="A40" s="163"/>
      <c r="B40" s="163"/>
      <c r="C40" s="166" t="s">
        <v>176</v>
      </c>
      <c r="D40" s="167"/>
      <c r="E40" s="164"/>
      <c r="F40" s="165"/>
      <c r="G40" s="165"/>
      <c r="H40" s="165"/>
      <c r="I40" s="165"/>
      <c r="J40" s="165"/>
      <c r="K40" s="165"/>
      <c r="L40" s="165"/>
      <c r="M40" s="165"/>
      <c r="N40" s="165"/>
      <c r="O40" s="168"/>
      <c r="P40" s="168"/>
      <c r="Q40" s="163"/>
      <c r="R40" s="163"/>
      <c r="S40" s="163"/>
      <c r="T40" s="163"/>
      <c r="U40" s="163"/>
      <c r="V40" s="163"/>
      <c r="W40" s="163"/>
      <c r="X40" s="163"/>
      <c r="Y40" s="163"/>
      <c r="Z40" s="163"/>
      <c r="AA40" s="163"/>
      <c r="AB40" s="163"/>
      <c r="AC40" s="163"/>
      <c r="AD40" s="163"/>
      <c r="AE40" s="163"/>
      <c r="AF40" s="163"/>
      <c r="AG40" s="163"/>
      <c r="AH40" s="163"/>
      <c r="AI40" s="163"/>
      <c r="AJ40" s="163"/>
      <c r="AK40" s="163"/>
      <c r="AL40" s="163"/>
      <c r="AM40" s="163"/>
      <c r="AN40" s="163"/>
      <c r="AO40" s="163"/>
      <c r="AP40" s="163"/>
      <c r="AQ40" s="163"/>
      <c r="AR40" s="163"/>
      <c r="AS40" s="163"/>
      <c r="AT40" s="163"/>
      <c r="AU40" s="163"/>
      <c r="AV40" s="163"/>
      <c r="AW40" s="163"/>
      <c r="AX40" s="163"/>
      <c r="AY40" s="163"/>
      <c r="AZ40" s="163"/>
      <c r="BA40" s="163"/>
      <c r="BB40" s="163"/>
      <c r="BC40" s="163"/>
      <c r="BD40" s="163"/>
      <c r="BE40" s="163"/>
    </row>
    <row r="41" spans="1:57">
      <c r="A41" s="163"/>
      <c r="B41" s="163"/>
      <c r="C41" s="163" t="s">
        <v>170</v>
      </c>
      <c r="D41" s="163"/>
      <c r="E41" s="163"/>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3"/>
      <c r="AJ41" s="163"/>
      <c r="AK41" s="163"/>
      <c r="AL41" s="163"/>
      <c r="AM41" s="163"/>
      <c r="AN41" s="163"/>
      <c r="AO41" s="163"/>
      <c r="AP41" s="163"/>
      <c r="AQ41" s="163"/>
      <c r="AR41" s="163"/>
      <c r="AS41" s="163"/>
      <c r="AT41" s="163"/>
      <c r="AU41" s="163"/>
      <c r="AV41" s="163"/>
      <c r="AW41" s="163"/>
      <c r="AX41" s="163"/>
      <c r="AY41" s="163"/>
      <c r="AZ41" s="163"/>
      <c r="BA41" s="163"/>
      <c r="BB41" s="163"/>
      <c r="BC41" s="163"/>
      <c r="BD41" s="163"/>
      <c r="BE41" s="163"/>
    </row>
    <row r="42" spans="1:57">
      <c r="A42" s="163"/>
      <c r="B42" s="163"/>
      <c r="C42" s="163" t="s">
        <v>171</v>
      </c>
      <c r="D42" s="163"/>
      <c r="E42" s="163"/>
      <c r="F42" s="163"/>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163"/>
      <c r="AJ42" s="163"/>
      <c r="AK42" s="163"/>
      <c r="AL42" s="163"/>
      <c r="AM42" s="163"/>
      <c r="AN42" s="163"/>
      <c r="AO42" s="163"/>
      <c r="AP42" s="163"/>
      <c r="AQ42" s="163"/>
      <c r="AR42" s="163"/>
      <c r="AS42" s="163"/>
      <c r="AT42" s="163"/>
      <c r="AU42" s="163"/>
      <c r="AV42" s="163"/>
      <c r="AW42" s="163"/>
      <c r="AX42" s="163"/>
      <c r="AY42" s="163"/>
      <c r="AZ42" s="163"/>
      <c r="BA42" s="163"/>
      <c r="BB42" s="163"/>
      <c r="BC42" s="163"/>
      <c r="BD42" s="163"/>
      <c r="BE42" s="163"/>
    </row>
    <row r="43" spans="1:57">
      <c r="A43" s="163"/>
      <c r="B43" s="163"/>
      <c r="C43" s="163" t="s">
        <v>172</v>
      </c>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c r="AQ43" s="163"/>
      <c r="AR43" s="163"/>
      <c r="AS43" s="163"/>
      <c r="AT43" s="163"/>
      <c r="AU43" s="163"/>
      <c r="AV43" s="163"/>
      <c r="AW43" s="163"/>
      <c r="AX43" s="163"/>
      <c r="AY43" s="163"/>
      <c r="AZ43" s="163"/>
      <c r="BA43" s="163"/>
      <c r="BB43" s="163"/>
      <c r="BC43" s="163"/>
      <c r="BD43" s="163"/>
      <c r="BE43" s="163"/>
    </row>
    <row r="44" spans="1:57">
      <c r="A44" s="163"/>
      <c r="B44" s="163"/>
      <c r="C44" s="163" t="s">
        <v>173</v>
      </c>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3"/>
      <c r="AQ44" s="163"/>
      <c r="AR44" s="163"/>
      <c r="AS44" s="163"/>
      <c r="AT44" s="163"/>
      <c r="AU44" s="163"/>
      <c r="AV44" s="163"/>
      <c r="AW44" s="163"/>
      <c r="AX44" s="163"/>
      <c r="AY44" s="163"/>
      <c r="AZ44" s="163"/>
      <c r="BA44" s="163"/>
      <c r="BB44" s="163"/>
      <c r="BC44" s="163"/>
      <c r="BD44" s="163"/>
      <c r="BE44" s="163"/>
    </row>
    <row r="45" spans="1:57">
      <c r="A45" s="163"/>
      <c r="B45" s="163"/>
      <c r="C45" s="163" t="s">
        <v>181</v>
      </c>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c r="AS45" s="163"/>
      <c r="AT45" s="163"/>
      <c r="AU45" s="163"/>
      <c r="AV45" s="163"/>
      <c r="AW45" s="163"/>
      <c r="AX45" s="163"/>
      <c r="AY45" s="163"/>
      <c r="AZ45" s="163"/>
      <c r="BA45" s="163"/>
      <c r="BB45" s="163"/>
      <c r="BC45" s="163"/>
      <c r="BD45" s="163"/>
      <c r="BE45" s="163"/>
    </row>
    <row r="46" spans="1:57">
      <c r="A46" s="163"/>
      <c r="B46" s="163"/>
      <c r="C46" s="163" t="s">
        <v>180</v>
      </c>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c r="AS46" s="163"/>
      <c r="AT46" s="163"/>
      <c r="AU46" s="163"/>
      <c r="AV46" s="163"/>
      <c r="AW46" s="163"/>
      <c r="AX46" s="163"/>
      <c r="AY46" s="163"/>
      <c r="AZ46" s="163"/>
      <c r="BA46" s="163"/>
      <c r="BB46" s="163"/>
      <c r="BC46" s="163"/>
      <c r="BD46" s="163"/>
      <c r="BE46" s="163"/>
    </row>
    <row r="47" spans="1:57">
      <c r="A47" s="163"/>
      <c r="B47" s="163"/>
      <c r="C47" s="163" t="s">
        <v>174</v>
      </c>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163"/>
      <c r="AY47" s="163"/>
      <c r="AZ47" s="163"/>
      <c r="BA47" s="163"/>
      <c r="BB47" s="163"/>
      <c r="BC47" s="163"/>
      <c r="BD47" s="163"/>
      <c r="BE47" s="163"/>
    </row>
    <row r="48" spans="1:57">
      <c r="A48" s="163"/>
      <c r="B48" s="163"/>
      <c r="C48" s="163" t="s">
        <v>179</v>
      </c>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c r="AS48" s="163"/>
      <c r="AT48" s="163"/>
      <c r="AU48" s="163"/>
      <c r="AV48" s="163"/>
      <c r="AW48" s="163"/>
      <c r="AX48" s="163"/>
      <c r="AY48" s="163"/>
      <c r="AZ48" s="163"/>
      <c r="BA48" s="163"/>
      <c r="BB48" s="163"/>
      <c r="BC48" s="163"/>
      <c r="BD48" s="163"/>
      <c r="BE48" s="163"/>
    </row>
    <row r="49" spans="1:57">
      <c r="A49" s="163"/>
      <c r="B49" s="163"/>
      <c r="C49" s="163" t="s">
        <v>175</v>
      </c>
      <c r="D49" s="163"/>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163"/>
      <c r="AN49" s="163"/>
      <c r="AO49" s="163"/>
      <c r="AP49" s="163"/>
      <c r="AQ49" s="163"/>
      <c r="AR49" s="163"/>
      <c r="AS49" s="163"/>
      <c r="AT49" s="163"/>
      <c r="AU49" s="163"/>
      <c r="AV49" s="163"/>
      <c r="AW49" s="163"/>
      <c r="AX49" s="163"/>
      <c r="AY49" s="163"/>
      <c r="AZ49" s="163"/>
      <c r="BA49" s="163"/>
      <c r="BB49" s="163"/>
      <c r="BC49" s="163"/>
      <c r="BD49" s="163"/>
      <c r="BE49" s="163"/>
    </row>
  </sheetData>
  <sheetProtection formatCells="0" formatColumns="0" formatRows="0" insertColumns="0" insertRows="0" deleteColumns="0" deleteRows="0" sort="0"/>
  <mergeCells count="46">
    <mergeCell ref="AP37:AU37"/>
    <mergeCell ref="B20:BB20"/>
    <mergeCell ref="B29:C29"/>
    <mergeCell ref="B31:C31"/>
    <mergeCell ref="AI31:AJ31"/>
    <mergeCell ref="AP31:AQ31"/>
    <mergeCell ref="AI29:AJ29"/>
    <mergeCell ref="B23:BD23"/>
    <mergeCell ref="B27:C27"/>
    <mergeCell ref="AI27:AJ27"/>
    <mergeCell ref="AP27:AQ27"/>
    <mergeCell ref="AV36:BB37"/>
    <mergeCell ref="B34:J35"/>
    <mergeCell ref="T34:AB35"/>
    <mergeCell ref="B36:J37"/>
    <mergeCell ref="AC36:AK37"/>
    <mergeCell ref="AC9:AI9"/>
    <mergeCell ref="AK15:BD15"/>
    <mergeCell ref="B18:BB18"/>
    <mergeCell ref="AP29:AQ29"/>
    <mergeCell ref="AP36:AU36"/>
    <mergeCell ref="T36:AB37"/>
    <mergeCell ref="AL35:AU35"/>
    <mergeCell ref="AL36:AO36"/>
    <mergeCell ref="AL37:AO37"/>
    <mergeCell ref="AV34:BB35"/>
    <mergeCell ref="AC34:AK35"/>
    <mergeCell ref="K36:S37"/>
    <mergeCell ref="K34:S35"/>
    <mergeCell ref="AL34:AU34"/>
    <mergeCell ref="AT1:BC1"/>
    <mergeCell ref="AT2:BC2"/>
    <mergeCell ref="AL8:AV8"/>
    <mergeCell ref="A6:BE6"/>
    <mergeCell ref="B19:BB19"/>
    <mergeCell ref="AL9:AV9"/>
    <mergeCell ref="AC10:AI10"/>
    <mergeCell ref="AC11:AI11"/>
    <mergeCell ref="AK12:BD12"/>
    <mergeCell ref="AC13:AI13"/>
    <mergeCell ref="AK13:BD13"/>
    <mergeCell ref="AC14:AI14"/>
    <mergeCell ref="AK14:BD14"/>
    <mergeCell ref="AC12:AI12"/>
    <mergeCell ref="AC15:AI15"/>
    <mergeCell ref="AK10:BD11"/>
  </mergeCells>
  <phoneticPr fontId="2"/>
  <printOptions horizontalCentered="1"/>
  <pageMargins left="0.23622047244094491" right="0.23622047244094491" top="0.74803149606299213" bottom="0.74803149606299213" header="0.31496062992125984" footer="0.31496062992125984"/>
  <pageSetup paperSize="9" fitToHeight="0" orientation="portrait" r:id="rId1"/>
  <extLst>
    <ext xmlns:x14="http://schemas.microsoft.com/office/spreadsheetml/2009/9/main" uri="{78C0D931-6437-407d-A8EE-F0AAD7539E65}">
      <x14:conditionalFormattings>
        <x14:conditionalFormatting xmlns:xm="http://schemas.microsoft.com/office/excel/2006/main">
          <x14:cfRule type="expression" priority="1" id="{55EBE1F8-BF77-4F3B-876B-72900156E79A}">
            <xm:f>AND('入力表（実績報告時）①'!$H$3="無",'入力表（実績報告時）①'!$H$4="無",'入力表（実績報告時）①'!$H$5="無",'入力表（実績報告時）①'!$H$6="無")</xm:f>
            <x14:dxf>
              <numFmt numFmtId="181" formatCode=";;;"/>
            </x14:dxf>
          </x14:cfRule>
          <xm:sqref>K36:AK37 AP36:BB37</xm:sqref>
        </x14:conditionalFormatting>
        <x14:conditionalFormatting xmlns:xm="http://schemas.microsoft.com/office/excel/2006/main">
          <x14:cfRule type="expression" priority="10" id="{8E531604-0360-4878-96E1-82AA2552B9D8}">
            <xm:f>'入力表（実績報告時）①'!$H$3="有"</xm:f>
            <x14:dxf>
              <border>
                <left style="thin">
                  <color auto="1"/>
                </left>
                <right style="thin">
                  <color auto="1"/>
                </right>
                <top style="thin">
                  <color auto="1"/>
                </top>
                <bottom style="thin">
                  <color auto="1"/>
                </bottom>
                <vertical/>
                <horizontal/>
              </border>
            </x14:dxf>
          </x14:cfRule>
          <xm:sqref>AI27:AJ27</xm:sqref>
        </x14:conditionalFormatting>
        <x14:conditionalFormatting xmlns:xm="http://schemas.microsoft.com/office/excel/2006/main">
          <x14:cfRule type="expression" priority="6" id="{7F08045D-3B04-42C3-8071-CFE08EFEE250}">
            <xm:f>OR('入力表（実績報告時）①'!$H$4="有",'入力表（実績報告時）①'!$H$5="有")</xm:f>
            <x14:dxf>
              <border>
                <left style="thin">
                  <color auto="1"/>
                </left>
                <right style="thin">
                  <color auto="1"/>
                </right>
                <top style="thin">
                  <color auto="1"/>
                </top>
                <bottom style="thin">
                  <color auto="1"/>
                </bottom>
                <vertical/>
                <horizontal/>
              </border>
            </x14:dxf>
          </x14:cfRule>
          <xm:sqref>AI29:AJ29</xm:sqref>
        </x14:conditionalFormatting>
        <x14:conditionalFormatting xmlns:xm="http://schemas.microsoft.com/office/excel/2006/main">
          <x14:cfRule type="expression" priority="5" id="{785CC15B-DB64-4B63-883E-7C6447F61591}">
            <xm:f>'入力表（実績報告時）①'!$H$6="有"</xm:f>
            <x14:dxf>
              <border>
                <left style="thin">
                  <color auto="1"/>
                </left>
                <right style="thin">
                  <color auto="1"/>
                </right>
                <top style="thin">
                  <color auto="1"/>
                </top>
                <bottom style="thin">
                  <color auto="1"/>
                </bottom>
                <vertical/>
                <horizontal/>
              </border>
            </x14:dxf>
          </x14:cfRule>
          <xm:sqref>AI31:AJ31</xm:sqref>
        </x14:conditionalFormatting>
        <x14:conditionalFormatting xmlns:xm="http://schemas.microsoft.com/office/excel/2006/main">
          <x14:cfRule type="expression" priority="4" id="{493457DD-B838-4E25-91C1-9CDAD4DD44C9}">
            <xm:f>'入力表（実績報告時）①'!$H$3="無"</xm:f>
            <x14:dxf>
              <border>
                <left style="thin">
                  <color auto="1"/>
                </left>
                <right style="thin">
                  <color auto="1"/>
                </right>
                <top style="thin">
                  <color auto="1"/>
                </top>
                <bottom style="thin">
                  <color auto="1"/>
                </bottom>
              </border>
            </x14:dxf>
          </x14:cfRule>
          <xm:sqref>AP27:AQ27</xm:sqref>
        </x14:conditionalFormatting>
        <x14:conditionalFormatting xmlns:xm="http://schemas.microsoft.com/office/excel/2006/main">
          <x14:cfRule type="expression" priority="3" id="{7B444579-3306-4EE1-999C-8E765DC44EFB}">
            <xm:f>AND('入力表（実績報告時）①'!$H$4="無",'入力表（実績報告時）①'!$H$5="無")</xm:f>
            <x14:dxf>
              <border>
                <left style="thin">
                  <color auto="1"/>
                </left>
                <right style="thin">
                  <color auto="1"/>
                </right>
                <top style="thin">
                  <color auto="1"/>
                </top>
                <bottom style="thin">
                  <color auto="1"/>
                </bottom>
                <vertical/>
                <horizontal/>
              </border>
            </x14:dxf>
          </x14:cfRule>
          <xm:sqref>AP29:AQ29</xm:sqref>
        </x14:conditionalFormatting>
        <x14:conditionalFormatting xmlns:xm="http://schemas.microsoft.com/office/excel/2006/main">
          <x14:cfRule type="expression" priority="2" id="{08D70E32-59FB-4CC7-91D3-EEC82D7412C8}">
            <xm:f>'入力表（実績報告時）①'!$H$6="無"</xm:f>
            <x14:dxf>
              <border>
                <left style="thin">
                  <color auto="1"/>
                </left>
                <right style="thin">
                  <color auto="1"/>
                </right>
                <top style="thin">
                  <color auto="1"/>
                </top>
                <bottom style="thin">
                  <color auto="1"/>
                </bottom>
                <vertical/>
                <horizontal/>
              </border>
            </x14:dxf>
          </x14:cfRule>
          <xm:sqref>AP31:AQ31</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8">
    <tabColor rgb="FF7030A0"/>
    <pageSetUpPr fitToPage="1"/>
  </sheetPr>
  <dimension ref="A3:BE42"/>
  <sheetViews>
    <sheetView showZeros="0" topLeftCell="A39" zoomScaleNormal="100" workbookViewId="0">
      <selection activeCell="T35" sqref="T35"/>
    </sheetView>
  </sheetViews>
  <sheetFormatPr defaultRowHeight="13.5"/>
  <cols>
    <col min="1" max="38" width="1.625" style="4" customWidth="1"/>
    <col min="39" max="53" width="1.875" style="4" customWidth="1"/>
    <col min="54" max="54" width="2.25" style="4" customWidth="1"/>
    <col min="55" max="55" width="5" style="4" customWidth="1"/>
    <col min="56" max="56" width="2.5" style="4" customWidth="1"/>
    <col min="57" max="57" width="1.875" style="4" customWidth="1"/>
    <col min="58" max="16384" width="9" style="4"/>
  </cols>
  <sheetData>
    <row r="3" spans="2:56" ht="15" customHeight="1">
      <c r="B3" s="4" t="s">
        <v>65</v>
      </c>
      <c r="AT3" s="1047"/>
      <c r="AU3" s="1047"/>
      <c r="AV3" s="1047"/>
      <c r="AW3" s="1047"/>
      <c r="AX3" s="1047"/>
      <c r="AY3" s="1047"/>
      <c r="AZ3" s="1047"/>
      <c r="BA3" s="1047"/>
      <c r="BB3" s="1047"/>
      <c r="BC3" s="1047"/>
      <c r="BD3" s="14"/>
    </row>
    <row r="4" spans="2:56" ht="15.75" customHeight="1">
      <c r="AT4" s="917" t="s">
        <v>435</v>
      </c>
      <c r="AU4" s="917"/>
      <c r="AV4" s="917"/>
      <c r="AW4" s="917"/>
      <c r="AX4" s="917"/>
      <c r="AY4" s="917"/>
      <c r="AZ4" s="917"/>
      <c r="BA4" s="917"/>
      <c r="BB4" s="917"/>
      <c r="BC4" s="917"/>
      <c r="BD4" s="25"/>
    </row>
    <row r="7" spans="2:56" ht="9.75" customHeight="1"/>
    <row r="8" spans="2:56" ht="21" customHeight="1">
      <c r="C8" s="816" t="s">
        <v>216</v>
      </c>
      <c r="D8" s="816"/>
      <c r="E8" s="816"/>
      <c r="F8" s="816"/>
      <c r="G8" s="816"/>
      <c r="H8" s="816"/>
      <c r="I8" s="816"/>
      <c r="J8" s="816"/>
      <c r="K8" s="816"/>
      <c r="L8" s="816"/>
      <c r="M8" s="816"/>
      <c r="N8" s="816"/>
      <c r="O8" s="816"/>
      <c r="P8" s="816"/>
      <c r="Q8" s="816"/>
      <c r="R8" s="816"/>
      <c r="S8" s="816"/>
      <c r="T8" s="816"/>
      <c r="U8" s="816"/>
      <c r="V8" s="816"/>
      <c r="W8" s="816"/>
    </row>
    <row r="10" spans="2:56" ht="17.25" customHeight="1">
      <c r="AC10" s="916" t="s">
        <v>23</v>
      </c>
      <c r="AD10" s="916"/>
      <c r="AE10" s="916"/>
      <c r="AF10" s="916"/>
      <c r="AG10" s="916"/>
      <c r="AH10" s="916"/>
      <c r="AI10" s="916"/>
      <c r="AK10" s="49" t="s">
        <v>24</v>
      </c>
      <c r="AL10" s="816" t="str">
        <f>'入力表（実績報告時）①'!$C$36&amp;"-"&amp;'入力表（実績報告時）①'!$E$36</f>
        <v>0-0</v>
      </c>
      <c r="AM10" s="816"/>
      <c r="AN10" s="816"/>
      <c r="AO10" s="816"/>
      <c r="AP10" s="816"/>
      <c r="AQ10" s="816"/>
      <c r="AR10" s="816"/>
      <c r="AS10" s="816"/>
      <c r="AT10" s="816"/>
      <c r="AU10" s="816"/>
      <c r="AV10" s="816"/>
    </row>
    <row r="11" spans="2:56" ht="18.75" customHeight="1">
      <c r="AC11" s="916"/>
      <c r="AD11" s="916"/>
      <c r="AE11" s="916"/>
      <c r="AF11" s="916"/>
      <c r="AG11" s="916"/>
      <c r="AH11" s="916"/>
      <c r="AI11" s="916"/>
      <c r="AK11" s="981">
        <f>'入力表（実績報告時）①'!$C$37</f>
        <v>0</v>
      </c>
      <c r="AL11" s="981"/>
      <c r="AM11" s="981"/>
      <c r="AN11" s="981"/>
      <c r="AO11" s="981"/>
      <c r="AP11" s="981"/>
      <c r="AQ11" s="981"/>
      <c r="AR11" s="981"/>
      <c r="AS11" s="981"/>
      <c r="AT11" s="981"/>
      <c r="AU11" s="981"/>
      <c r="AV11" s="981"/>
      <c r="AW11" s="981"/>
      <c r="AX11" s="981"/>
      <c r="AY11" s="981"/>
      <c r="AZ11" s="981"/>
      <c r="BA11" s="981"/>
      <c r="BB11" s="981"/>
      <c r="BC11" s="981"/>
      <c r="BD11" s="981"/>
    </row>
    <row r="12" spans="2:56" ht="16.5" customHeight="1">
      <c r="AC12" s="916"/>
      <c r="AD12" s="916"/>
      <c r="AE12" s="916"/>
      <c r="AF12" s="916"/>
      <c r="AG12" s="916"/>
      <c r="AH12" s="916"/>
      <c r="AI12" s="916"/>
      <c r="AK12" s="981"/>
      <c r="AL12" s="981"/>
      <c r="AM12" s="981"/>
      <c r="AN12" s="981"/>
      <c r="AO12" s="981"/>
      <c r="AP12" s="981"/>
      <c r="AQ12" s="981"/>
      <c r="AR12" s="981"/>
      <c r="AS12" s="981"/>
      <c r="AT12" s="981"/>
      <c r="AU12" s="981"/>
      <c r="AV12" s="981"/>
      <c r="AW12" s="981"/>
      <c r="AX12" s="981"/>
      <c r="AY12" s="981"/>
      <c r="AZ12" s="981"/>
      <c r="BA12" s="981"/>
      <c r="BB12" s="981"/>
      <c r="BC12" s="981"/>
      <c r="BD12" s="981"/>
    </row>
    <row r="13" spans="2:56" ht="16.5" customHeight="1">
      <c r="AC13" s="916" t="s">
        <v>409</v>
      </c>
      <c r="AD13" s="916"/>
      <c r="AE13" s="916"/>
      <c r="AF13" s="916"/>
      <c r="AG13" s="916"/>
      <c r="AH13" s="916"/>
      <c r="AI13" s="916"/>
      <c r="AK13" s="985">
        <f>'入力表（実績報告時）①'!$C$38</f>
        <v>0</v>
      </c>
      <c r="AL13" s="985"/>
      <c r="AM13" s="985"/>
      <c r="AN13" s="985"/>
      <c r="AO13" s="985"/>
      <c r="AP13" s="985"/>
      <c r="AQ13" s="985"/>
      <c r="AR13" s="985"/>
      <c r="AS13" s="985"/>
      <c r="AT13" s="985"/>
      <c r="AU13" s="985"/>
      <c r="AV13" s="985"/>
      <c r="AW13" s="985"/>
      <c r="AX13" s="985"/>
      <c r="AY13" s="985"/>
      <c r="AZ13" s="985"/>
      <c r="BA13" s="985"/>
      <c r="BB13" s="985"/>
      <c r="BC13" s="985"/>
      <c r="BD13" s="985"/>
    </row>
    <row r="14" spans="2:56" ht="20.25" customHeight="1">
      <c r="AC14" s="916" t="s">
        <v>340</v>
      </c>
      <c r="AD14" s="916"/>
      <c r="AE14" s="916"/>
      <c r="AF14" s="916"/>
      <c r="AG14" s="916"/>
      <c r="AH14" s="916"/>
      <c r="AI14" s="916"/>
      <c r="AK14" s="1048" t="str">
        <f>'入力表（実績報告時）①'!$C$39&amp;"　"&amp;'入力表（実績報告時）①'!$C$40</f>
        <v>0　0</v>
      </c>
      <c r="AL14" s="1048"/>
      <c r="AM14" s="1048"/>
      <c r="AN14" s="1048"/>
      <c r="AO14" s="1048"/>
      <c r="AP14" s="1048"/>
      <c r="AQ14" s="1048"/>
      <c r="AR14" s="1048"/>
      <c r="AS14" s="1048"/>
      <c r="AT14" s="1048"/>
      <c r="AU14" s="1048"/>
      <c r="AV14" s="1048"/>
      <c r="AW14" s="1048"/>
      <c r="AX14" s="1048"/>
      <c r="AY14" s="1048"/>
      <c r="AZ14" s="1048"/>
      <c r="BA14" s="1048"/>
      <c r="BB14" s="1048"/>
      <c r="BC14" s="1048"/>
      <c r="BD14" s="1048"/>
    </row>
    <row r="15" spans="2:56" ht="20.25" customHeight="1">
      <c r="AC15" s="916" t="s">
        <v>341</v>
      </c>
      <c r="AD15" s="916"/>
      <c r="AE15" s="916"/>
      <c r="AF15" s="916"/>
      <c r="AG15" s="916"/>
      <c r="AH15" s="916"/>
      <c r="AI15" s="916"/>
      <c r="AK15" s="987">
        <f>'入力表（実績報告時）①'!$C$41</f>
        <v>0</v>
      </c>
      <c r="AL15" s="987"/>
      <c r="AM15" s="987"/>
      <c r="AN15" s="987"/>
      <c r="AO15" s="987"/>
      <c r="AP15" s="987"/>
      <c r="AQ15" s="987"/>
      <c r="AR15" s="987"/>
      <c r="AS15" s="987"/>
      <c r="AT15" s="987"/>
      <c r="AU15" s="987"/>
      <c r="AV15" s="987"/>
      <c r="AW15" s="987"/>
      <c r="AX15" s="987"/>
      <c r="AY15" s="987"/>
      <c r="AZ15" s="987"/>
      <c r="BA15" s="987"/>
      <c r="BB15" s="987"/>
      <c r="BC15" s="987"/>
      <c r="BD15" s="987"/>
    </row>
    <row r="16" spans="2:56" ht="15.75" customHeight="1">
      <c r="AC16" s="916" t="s">
        <v>72</v>
      </c>
      <c r="AD16" s="916"/>
      <c r="AE16" s="916"/>
      <c r="AF16" s="916"/>
      <c r="AG16" s="916"/>
      <c r="AH16" s="916"/>
      <c r="AI16" s="916"/>
      <c r="AK16" s="987">
        <f>'入力表（実績報告時）①'!$C$42</f>
        <v>0</v>
      </c>
      <c r="AL16" s="987"/>
      <c r="AM16" s="987"/>
      <c r="AN16" s="987"/>
      <c r="AO16" s="987"/>
      <c r="AP16" s="987"/>
      <c r="AQ16" s="987"/>
      <c r="AR16" s="987"/>
      <c r="AS16" s="987"/>
      <c r="AT16" s="987"/>
      <c r="AU16" s="987"/>
      <c r="AV16" s="987"/>
      <c r="AW16" s="987"/>
      <c r="AX16" s="987"/>
      <c r="AY16" s="987"/>
      <c r="AZ16" s="987"/>
      <c r="BA16" s="987"/>
      <c r="BB16" s="987"/>
      <c r="BC16" s="987"/>
      <c r="BD16" s="987"/>
    </row>
    <row r="17" spans="1:57" ht="15.75" customHeight="1">
      <c r="AC17" s="345"/>
      <c r="AD17" s="345"/>
      <c r="AE17" s="345"/>
      <c r="AF17" s="345"/>
      <c r="AG17" s="345"/>
      <c r="AH17" s="345"/>
      <c r="AI17" s="345"/>
      <c r="AK17" s="347"/>
      <c r="AL17" s="347"/>
      <c r="AM17" s="347"/>
      <c r="AN17" s="347"/>
      <c r="AO17" s="347"/>
      <c r="AP17" s="347"/>
      <c r="AQ17" s="347"/>
      <c r="AR17" s="347"/>
      <c r="AS17" s="347"/>
      <c r="AT17" s="347"/>
      <c r="AU17" s="347"/>
      <c r="AV17" s="347"/>
      <c r="AW17" s="347"/>
      <c r="AX17" s="347"/>
      <c r="AY17" s="347"/>
      <c r="AZ17" s="347"/>
      <c r="BA17" s="347"/>
      <c r="BB17" s="347"/>
      <c r="BC17" s="347"/>
      <c r="BD17" s="347"/>
    </row>
    <row r="18" spans="1:57" ht="15.75" customHeight="1">
      <c r="AC18" s="345"/>
      <c r="AD18" s="345"/>
      <c r="AE18" s="345"/>
      <c r="AF18" s="345"/>
      <c r="AG18" s="345"/>
      <c r="AH18" s="345"/>
      <c r="AI18" s="345"/>
      <c r="AK18" s="347"/>
      <c r="AL18" s="347"/>
      <c r="AM18" s="347"/>
      <c r="AN18" s="347"/>
      <c r="AO18" s="347"/>
      <c r="AP18" s="347"/>
      <c r="AQ18" s="347"/>
      <c r="AR18" s="347"/>
      <c r="AS18" s="347"/>
      <c r="AT18" s="347"/>
      <c r="AU18" s="347"/>
      <c r="AV18" s="347"/>
      <c r="AW18" s="347"/>
      <c r="AX18" s="347"/>
      <c r="AY18" s="347"/>
      <c r="AZ18" s="347"/>
      <c r="BA18" s="347"/>
      <c r="BB18" s="347"/>
      <c r="BC18" s="347"/>
      <c r="BD18" s="347"/>
    </row>
    <row r="19" spans="1:57" ht="16.5" customHeight="1">
      <c r="A19" s="8"/>
      <c r="B19" s="986" t="s">
        <v>434</v>
      </c>
      <c r="C19" s="986"/>
      <c r="D19" s="986"/>
      <c r="E19" s="986"/>
      <c r="F19" s="986"/>
      <c r="G19" s="986"/>
      <c r="H19" s="986"/>
      <c r="I19" s="986"/>
      <c r="J19" s="986"/>
      <c r="K19" s="986"/>
      <c r="L19" s="986"/>
      <c r="M19" s="986"/>
      <c r="N19" s="986"/>
      <c r="O19" s="986"/>
      <c r="P19" s="986"/>
      <c r="Q19" s="986"/>
      <c r="R19" s="986"/>
      <c r="S19" s="986"/>
      <c r="T19" s="986"/>
      <c r="U19" s="986"/>
      <c r="V19" s="986"/>
      <c r="W19" s="986"/>
      <c r="X19" s="986"/>
      <c r="Y19" s="986"/>
      <c r="Z19" s="986"/>
      <c r="AA19" s="986"/>
      <c r="AB19" s="986"/>
      <c r="AC19" s="986"/>
      <c r="AD19" s="986"/>
      <c r="AE19" s="986"/>
      <c r="AF19" s="986"/>
      <c r="AG19" s="986"/>
      <c r="AH19" s="986"/>
      <c r="AI19" s="986"/>
      <c r="AJ19" s="986"/>
      <c r="AK19" s="986"/>
      <c r="AL19" s="986"/>
      <c r="AM19" s="986"/>
      <c r="AN19" s="986"/>
      <c r="AO19" s="986"/>
      <c r="AP19" s="986"/>
      <c r="AQ19" s="986"/>
      <c r="AR19" s="986"/>
      <c r="AS19" s="986"/>
      <c r="AT19" s="986"/>
      <c r="AU19" s="986"/>
      <c r="AV19" s="986"/>
      <c r="AW19" s="986"/>
      <c r="AX19" s="986"/>
      <c r="AY19" s="986"/>
      <c r="AZ19" s="986"/>
      <c r="BA19" s="986"/>
      <c r="BB19" s="986"/>
      <c r="BC19" s="986"/>
      <c r="BD19" s="986"/>
      <c r="BE19" s="8"/>
    </row>
    <row r="20" spans="1:57" ht="7.5" customHeight="1">
      <c r="A20" s="9"/>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9"/>
    </row>
    <row r="21" spans="1:57" ht="13.5" customHeight="1"/>
    <row r="22" spans="1:57" ht="18" customHeight="1">
      <c r="B22" s="981" t="s">
        <v>436</v>
      </c>
      <c r="C22" s="981"/>
      <c r="D22" s="981"/>
      <c r="E22" s="981"/>
      <c r="F22" s="981"/>
      <c r="G22" s="981"/>
      <c r="H22" s="981"/>
      <c r="I22" s="981"/>
      <c r="J22" s="981"/>
      <c r="K22" s="981"/>
      <c r="L22" s="981"/>
      <c r="M22" s="981"/>
      <c r="N22" s="981"/>
      <c r="O22" s="981"/>
      <c r="P22" s="981"/>
      <c r="Q22" s="981"/>
      <c r="R22" s="981"/>
      <c r="S22" s="981"/>
      <c r="T22" s="981"/>
      <c r="U22" s="981"/>
      <c r="V22" s="981"/>
      <c r="W22" s="981"/>
      <c r="X22" s="981"/>
      <c r="Y22" s="981"/>
      <c r="Z22" s="981"/>
      <c r="AA22" s="981"/>
      <c r="AB22" s="981"/>
      <c r="AC22" s="981"/>
      <c r="AD22" s="981"/>
      <c r="AE22" s="981"/>
      <c r="AF22" s="981"/>
      <c r="AG22" s="981"/>
      <c r="AH22" s="981"/>
      <c r="AI22" s="981"/>
      <c r="AJ22" s="981"/>
      <c r="AK22" s="981"/>
      <c r="AL22" s="981"/>
      <c r="AM22" s="981"/>
      <c r="AN22" s="981"/>
      <c r="AO22" s="981"/>
      <c r="AP22" s="981"/>
      <c r="AQ22" s="981"/>
      <c r="AR22" s="981"/>
      <c r="AS22" s="981"/>
      <c r="AT22" s="981"/>
      <c r="AU22" s="981"/>
      <c r="AV22" s="981"/>
      <c r="AW22" s="981"/>
      <c r="AX22" s="981"/>
      <c r="AY22" s="981"/>
      <c r="AZ22" s="981"/>
      <c r="BA22" s="981"/>
      <c r="BB22" s="981"/>
      <c r="BC22" s="981"/>
      <c r="BD22" s="18"/>
    </row>
    <row r="23" spans="1:57" ht="18" customHeight="1">
      <c r="B23" s="981" t="s">
        <v>146</v>
      </c>
      <c r="C23" s="981"/>
      <c r="D23" s="981"/>
      <c r="E23" s="981"/>
      <c r="F23" s="981"/>
      <c r="G23" s="981"/>
      <c r="H23" s="981"/>
      <c r="I23" s="981"/>
      <c r="J23" s="981"/>
      <c r="K23" s="981"/>
      <c r="L23" s="981"/>
      <c r="M23" s="981"/>
      <c r="N23" s="981"/>
      <c r="O23" s="981"/>
      <c r="P23" s="981"/>
      <c r="Q23" s="981"/>
      <c r="R23" s="981"/>
      <c r="S23" s="981"/>
      <c r="T23" s="981"/>
      <c r="U23" s="981"/>
      <c r="V23" s="981"/>
      <c r="W23" s="981"/>
      <c r="X23" s="981"/>
      <c r="Y23" s="981"/>
      <c r="Z23" s="981"/>
      <c r="AA23" s="981"/>
      <c r="AB23" s="981"/>
      <c r="AC23" s="981"/>
      <c r="AD23" s="981"/>
      <c r="AE23" s="981"/>
      <c r="AF23" s="981"/>
      <c r="AG23" s="981"/>
      <c r="AH23" s="981"/>
      <c r="AI23" s="981"/>
      <c r="AJ23" s="981"/>
      <c r="AK23" s="981"/>
      <c r="AL23" s="981"/>
      <c r="AM23" s="981"/>
      <c r="AN23" s="981"/>
      <c r="AO23" s="981"/>
      <c r="AP23" s="981"/>
      <c r="AQ23" s="981"/>
      <c r="AR23" s="981"/>
      <c r="AS23" s="981"/>
      <c r="AT23" s="981"/>
      <c r="AU23" s="981"/>
      <c r="AV23" s="981"/>
      <c r="AW23" s="981"/>
      <c r="AX23" s="981"/>
      <c r="AY23" s="981"/>
      <c r="AZ23" s="981"/>
      <c r="BA23" s="981"/>
      <c r="BB23" s="981"/>
      <c r="BC23" s="981"/>
      <c r="BD23" s="981"/>
    </row>
    <row r="24" spans="1:57">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row>
    <row r="25" spans="1:57" ht="8.25" customHeight="1">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row>
    <row r="26" spans="1:57" ht="18.75" customHeight="1">
      <c r="B26" s="1047" t="s">
        <v>22</v>
      </c>
      <c r="C26" s="1047"/>
      <c r="D26" s="1047"/>
      <c r="E26" s="1047"/>
      <c r="F26" s="1047"/>
      <c r="G26" s="1047"/>
      <c r="H26" s="1047"/>
      <c r="I26" s="1047"/>
      <c r="J26" s="1047"/>
      <c r="K26" s="1047"/>
      <c r="L26" s="1047"/>
      <c r="M26" s="1047"/>
      <c r="N26" s="1047"/>
      <c r="O26" s="1047"/>
      <c r="P26" s="1047"/>
      <c r="Q26" s="1047"/>
      <c r="R26" s="1047"/>
      <c r="S26" s="1047"/>
      <c r="T26" s="1047"/>
      <c r="U26" s="1047"/>
      <c r="V26" s="1047"/>
      <c r="W26" s="1047"/>
      <c r="X26" s="1047"/>
      <c r="Y26" s="1047"/>
      <c r="Z26" s="1047"/>
      <c r="AA26" s="1047"/>
      <c r="AB26" s="1047"/>
      <c r="AC26" s="1047"/>
      <c r="AD26" s="1047"/>
      <c r="AE26" s="1047"/>
      <c r="AF26" s="1047"/>
      <c r="AG26" s="1047"/>
      <c r="AH26" s="1047"/>
      <c r="AI26" s="1047"/>
      <c r="AJ26" s="1047"/>
      <c r="AK26" s="1047"/>
      <c r="AL26" s="1047"/>
      <c r="AM26" s="1047"/>
      <c r="AN26" s="1047"/>
      <c r="AO26" s="1047"/>
      <c r="AP26" s="1047"/>
      <c r="AQ26" s="1047"/>
      <c r="AR26" s="1047"/>
      <c r="AS26" s="1047"/>
      <c r="AT26" s="1047"/>
      <c r="AU26" s="1047"/>
      <c r="AV26" s="1047"/>
      <c r="AW26" s="1047"/>
      <c r="AX26" s="1047"/>
      <c r="AY26" s="1047"/>
      <c r="AZ26" s="1047"/>
      <c r="BA26" s="1047"/>
      <c r="BB26" s="1047"/>
      <c r="BC26" s="1047"/>
      <c r="BD26" s="1047"/>
    </row>
    <row r="28" spans="1:57" ht="19.5" customHeight="1">
      <c r="B28" s="1047"/>
      <c r="C28" s="1047"/>
      <c r="D28" s="1047" t="s">
        <v>34</v>
      </c>
      <c r="E28" s="1047"/>
      <c r="F28" s="1088">
        <f>'実績報告書別紙1,2'!G56</f>
        <v>0</v>
      </c>
      <c r="G28" s="1088"/>
      <c r="H28" s="1088"/>
      <c r="I28" s="1088"/>
      <c r="J28" s="1088"/>
      <c r="K28" s="1088"/>
      <c r="L28" s="1088"/>
      <c r="M28" s="1088"/>
      <c r="N28" s="1047" t="s">
        <v>66</v>
      </c>
      <c r="O28" s="1047"/>
      <c r="P28" s="1047"/>
    </row>
    <row r="29" spans="1:57" ht="17.25" customHeight="1"/>
    <row r="30" spans="1:57" ht="18" customHeight="1">
      <c r="B30" s="1047">
        <v>1</v>
      </c>
      <c r="C30" s="1047"/>
      <c r="E30" s="1089" t="s">
        <v>35</v>
      </c>
      <c r="F30" s="1089"/>
      <c r="G30" s="1089"/>
      <c r="H30" s="1089"/>
      <c r="I30" s="1089"/>
      <c r="J30" s="1089"/>
      <c r="K30" s="1089"/>
      <c r="L30" s="1089"/>
      <c r="M30" s="1089"/>
      <c r="N30" s="1089"/>
      <c r="O30" s="1089"/>
      <c r="R30" s="1047" t="s">
        <v>34</v>
      </c>
      <c r="S30" s="1047"/>
      <c r="T30" s="1088">
        <f>+F28</f>
        <v>0</v>
      </c>
      <c r="U30" s="1088"/>
      <c r="V30" s="1088"/>
      <c r="W30" s="1088"/>
      <c r="X30" s="1088"/>
      <c r="Y30" s="1088"/>
      <c r="Z30" s="1088"/>
      <c r="AA30" s="1088"/>
      <c r="AB30" s="1088"/>
      <c r="AC30" s="1088"/>
      <c r="AD30" s="1088"/>
      <c r="AE30" s="1088"/>
      <c r="AF30" s="1088"/>
      <c r="AG30" s="1088"/>
      <c r="AH30" s="1047" t="s">
        <v>67</v>
      </c>
      <c r="AI30" s="1047"/>
      <c r="AJ30" s="1047"/>
    </row>
    <row r="31" spans="1:57" ht="19.5" customHeight="1">
      <c r="B31" s="1047">
        <v>2</v>
      </c>
      <c r="C31" s="1047"/>
      <c r="E31" s="1089" t="s">
        <v>36</v>
      </c>
      <c r="F31" s="1089"/>
      <c r="G31" s="1089"/>
      <c r="H31" s="1089"/>
      <c r="I31" s="1089"/>
      <c r="J31" s="1089"/>
      <c r="K31" s="1089"/>
      <c r="L31" s="1089"/>
      <c r="M31" s="1089"/>
      <c r="N31" s="1089"/>
      <c r="O31" s="1089"/>
      <c r="R31" s="1047" t="s">
        <v>34</v>
      </c>
      <c r="S31" s="1047"/>
      <c r="T31" s="1098" t="s">
        <v>441</v>
      </c>
      <c r="U31" s="1098"/>
      <c r="V31" s="1098"/>
      <c r="W31" s="1098"/>
      <c r="X31" s="1098"/>
      <c r="Y31" s="1098"/>
      <c r="Z31" s="1098"/>
      <c r="AA31" s="1098"/>
      <c r="AB31" s="1098"/>
      <c r="AC31" s="1098"/>
      <c r="AD31" s="1098"/>
      <c r="AE31" s="1098"/>
      <c r="AF31" s="1098"/>
      <c r="AG31" s="1098"/>
      <c r="AH31" s="1047" t="s">
        <v>67</v>
      </c>
      <c r="AI31" s="1047"/>
      <c r="AJ31" s="1047"/>
    </row>
    <row r="32" spans="1:57" ht="19.5" customHeight="1">
      <c r="B32" s="1047">
        <v>3</v>
      </c>
      <c r="C32" s="1047"/>
      <c r="D32" s="5"/>
      <c r="E32" s="1089" t="s">
        <v>37</v>
      </c>
      <c r="F32" s="1089"/>
      <c r="G32" s="1089"/>
      <c r="H32" s="1089"/>
      <c r="I32" s="1089"/>
      <c r="J32" s="1089"/>
      <c r="K32" s="1089"/>
      <c r="L32" s="1089"/>
      <c r="M32" s="1089"/>
      <c r="N32" s="1089"/>
      <c r="O32" s="1090"/>
      <c r="P32" s="5"/>
      <c r="Q32" s="5"/>
      <c r="R32" s="1047" t="s">
        <v>34</v>
      </c>
      <c r="S32" s="1047"/>
      <c r="T32" s="1088">
        <f>+F28</f>
        <v>0</v>
      </c>
      <c r="U32" s="1088"/>
      <c r="V32" s="1088"/>
      <c r="W32" s="1088"/>
      <c r="X32" s="1088"/>
      <c r="Y32" s="1088"/>
      <c r="Z32" s="1088"/>
      <c r="AA32" s="1088"/>
      <c r="AB32" s="1088"/>
      <c r="AC32" s="1088"/>
      <c r="AD32" s="1088"/>
      <c r="AE32" s="1088"/>
      <c r="AF32" s="1088"/>
      <c r="AG32" s="1088"/>
      <c r="AH32" s="1047" t="s">
        <v>67</v>
      </c>
      <c r="AI32" s="1047"/>
      <c r="AJ32" s="1047"/>
      <c r="AK32" s="5"/>
      <c r="AL32" s="5"/>
      <c r="AM32" s="5"/>
      <c r="AN32" s="5"/>
      <c r="AO32" s="5"/>
      <c r="AP32" s="5"/>
      <c r="AQ32" s="5"/>
      <c r="AR32" s="5"/>
      <c r="AS32" s="5"/>
      <c r="AT32" s="5"/>
      <c r="AU32" s="5"/>
      <c r="AV32" s="5"/>
      <c r="AW32" s="5"/>
      <c r="AX32" s="5"/>
      <c r="AY32" s="5"/>
      <c r="AZ32" s="5"/>
      <c r="BA32" s="5"/>
      <c r="BB32" s="5"/>
      <c r="BC32" s="5"/>
      <c r="BD32" s="5"/>
    </row>
    <row r="33" spans="2:56" ht="19.5" customHeight="1">
      <c r="B33" s="983">
        <v>4</v>
      </c>
      <c r="C33" s="983"/>
      <c r="D33" s="6"/>
      <c r="E33" s="1089" t="s">
        <v>38</v>
      </c>
      <c r="F33" s="1089"/>
      <c r="G33" s="1089"/>
      <c r="H33" s="1089"/>
      <c r="I33" s="1089"/>
      <c r="J33" s="1089"/>
      <c r="K33" s="1089"/>
      <c r="L33" s="1089"/>
      <c r="M33" s="1089"/>
      <c r="N33" s="1089"/>
      <c r="O33" s="1090"/>
      <c r="P33" s="5"/>
      <c r="Q33" s="5"/>
      <c r="R33" s="1047" t="s">
        <v>34</v>
      </c>
      <c r="S33" s="1047"/>
      <c r="T33" s="1098" t="s">
        <v>441</v>
      </c>
      <c r="U33" s="1098"/>
      <c r="V33" s="1098"/>
      <c r="W33" s="1098"/>
      <c r="X33" s="1098"/>
      <c r="Y33" s="1098"/>
      <c r="Z33" s="1098"/>
      <c r="AA33" s="1098"/>
      <c r="AB33" s="1098"/>
      <c r="AC33" s="1098"/>
      <c r="AD33" s="1098"/>
      <c r="AE33" s="1098"/>
      <c r="AF33" s="1098"/>
      <c r="AG33" s="1098"/>
      <c r="AH33" s="1047" t="s">
        <v>67</v>
      </c>
      <c r="AI33" s="1047"/>
      <c r="AJ33" s="1047"/>
      <c r="AK33" s="5"/>
      <c r="AL33" s="5"/>
      <c r="AM33" s="5"/>
      <c r="AN33" s="5"/>
      <c r="AO33" s="5"/>
      <c r="AP33" s="5"/>
      <c r="AQ33" s="5"/>
      <c r="AR33" s="5"/>
      <c r="AS33" s="5"/>
      <c r="AT33" s="5"/>
      <c r="AU33" s="5"/>
      <c r="AV33" s="5"/>
      <c r="AW33" s="5"/>
      <c r="AX33" s="5"/>
      <c r="AY33" s="5"/>
      <c r="AZ33" s="5"/>
      <c r="BA33" s="5"/>
      <c r="BB33" s="5"/>
      <c r="BC33" s="5"/>
      <c r="BD33" s="5"/>
    </row>
    <row r="34" spans="2:56" ht="17.25" customHeight="1"/>
    <row r="35" spans="2:56" ht="21" customHeight="1">
      <c r="C35" s="76"/>
      <c r="D35" s="1091" t="s">
        <v>39</v>
      </c>
      <c r="E35" s="1090"/>
      <c r="F35" s="1090"/>
      <c r="G35" s="1090"/>
      <c r="H35" s="1090"/>
      <c r="I35" s="1090"/>
      <c r="J35" s="1090"/>
      <c r="K35" s="1090"/>
      <c r="L35" s="1090"/>
      <c r="M35" s="1090"/>
      <c r="P35" s="4" t="str">
        <f>'入力表（実績報告時）①'!H36&amp;"  "&amp;'入力表（実績報告時）①'!H37</f>
        <v>0  0</v>
      </c>
    </row>
    <row r="36" spans="2:56" ht="21" customHeight="1">
      <c r="C36" s="76"/>
      <c r="D36" s="1091" t="s">
        <v>40</v>
      </c>
      <c r="E36" s="1090"/>
      <c r="F36" s="1090"/>
      <c r="G36" s="1090"/>
      <c r="H36" s="1090"/>
      <c r="I36" s="1090"/>
      <c r="J36" s="1090"/>
      <c r="K36" s="1090"/>
      <c r="L36" s="1090"/>
      <c r="M36" s="1090"/>
      <c r="O36" s="5"/>
      <c r="P36" s="4">
        <f>'入力表（実績報告時）①'!H38</f>
        <v>0</v>
      </c>
    </row>
    <row r="37" spans="2:56" ht="18.75" customHeight="1">
      <c r="D37" s="1091" t="s">
        <v>41</v>
      </c>
      <c r="E37" s="1090"/>
      <c r="F37" s="1090"/>
      <c r="G37" s="1090"/>
      <c r="H37" s="1090"/>
      <c r="I37" s="1090"/>
      <c r="J37" s="1090"/>
      <c r="K37" s="1090"/>
      <c r="L37" s="1090"/>
      <c r="M37" s="1090"/>
      <c r="P37" s="1086">
        <f>'入力表（実績報告時）①'!H39</f>
        <v>0</v>
      </c>
      <c r="Q37" s="1086"/>
      <c r="R37" s="1086"/>
      <c r="S37" s="1086"/>
      <c r="T37" s="1086"/>
      <c r="U37" s="1086"/>
      <c r="V37" s="1086"/>
      <c r="W37" s="1086"/>
      <c r="X37" s="1086"/>
      <c r="Y37" s="1086"/>
      <c r="Z37" s="1086"/>
      <c r="AA37" s="1086"/>
    </row>
    <row r="38" spans="2:56" ht="20.25" customHeight="1">
      <c r="C38" s="76"/>
      <c r="D38" s="1091" t="s">
        <v>42</v>
      </c>
      <c r="E38" s="1090"/>
      <c r="F38" s="1090"/>
      <c r="G38" s="1090"/>
      <c r="H38" s="1090"/>
      <c r="I38" s="1090"/>
      <c r="J38" s="1090"/>
      <c r="K38" s="1090"/>
      <c r="L38" s="1090"/>
      <c r="M38" s="1090"/>
      <c r="O38" s="1087" t="s">
        <v>427</v>
      </c>
      <c r="P38" s="1087"/>
      <c r="Q38" s="816" t="str">
        <f>'入力表（実績報告時）①'!C36&amp;'入力表（実績報告時）①'!D36&amp;'入力表（実績報告時）①'!E36</f>
        <v>0-0</v>
      </c>
      <c r="R38" s="816"/>
      <c r="S38" s="816"/>
      <c r="T38" s="816"/>
      <c r="U38" s="816"/>
      <c r="V38" s="816"/>
      <c r="W38" s="816"/>
      <c r="X38" s="816"/>
      <c r="Y38" s="816"/>
      <c r="Z38" s="816"/>
    </row>
    <row r="39" spans="2:56" ht="46.5" customHeight="1">
      <c r="D39" s="1091"/>
      <c r="E39" s="1090"/>
      <c r="F39" s="1090"/>
      <c r="G39" s="1090"/>
      <c r="H39" s="1090"/>
      <c r="I39" s="1090"/>
      <c r="J39" s="1090"/>
      <c r="K39" s="1090"/>
      <c r="L39" s="1090"/>
      <c r="M39" s="1090"/>
      <c r="O39" s="987">
        <f>'入力表（実績報告時）①'!C37</f>
        <v>0</v>
      </c>
      <c r="P39" s="987"/>
      <c r="Q39" s="987"/>
      <c r="R39" s="987"/>
      <c r="S39" s="987"/>
      <c r="T39" s="987"/>
      <c r="U39" s="987"/>
      <c r="V39" s="987"/>
      <c r="W39" s="987"/>
      <c r="X39" s="987"/>
      <c r="Y39" s="987"/>
      <c r="Z39" s="987"/>
      <c r="AA39" s="987"/>
      <c r="AB39" s="987"/>
      <c r="AC39" s="987"/>
      <c r="AD39" s="987"/>
      <c r="AE39" s="987"/>
      <c r="AF39" s="987"/>
      <c r="AG39" s="987"/>
      <c r="AH39" s="987"/>
      <c r="AI39" s="987"/>
      <c r="AJ39" s="987"/>
      <c r="AK39" s="987"/>
      <c r="AL39" s="987"/>
      <c r="AM39" s="987"/>
      <c r="AN39" s="987"/>
      <c r="AO39" s="987"/>
      <c r="AP39" s="987"/>
      <c r="AQ39" s="987"/>
      <c r="AR39" s="987"/>
      <c r="AS39" s="987"/>
      <c r="AT39" s="987"/>
      <c r="AU39" s="987"/>
      <c r="AV39" s="987"/>
      <c r="AW39" s="987"/>
      <c r="AX39" s="987"/>
      <c r="AY39" s="987"/>
      <c r="AZ39" s="987"/>
      <c r="BA39" s="13"/>
      <c r="BB39" s="13"/>
      <c r="BC39" s="13"/>
    </row>
    <row r="40" spans="2:56" ht="21.75" customHeight="1">
      <c r="D40" s="1091" t="s">
        <v>43</v>
      </c>
      <c r="E40" s="1090"/>
      <c r="F40" s="1090"/>
      <c r="G40" s="1090"/>
      <c r="H40" s="1090"/>
      <c r="I40" s="1090"/>
      <c r="J40" s="1090"/>
      <c r="K40" s="1090"/>
      <c r="L40" s="1090"/>
      <c r="M40" s="1090"/>
      <c r="O40" s="4">
        <f>'入力表（実績報告時）①'!H41</f>
        <v>0</v>
      </c>
    </row>
    <row r="41" spans="2:56" ht="21.75" customHeight="1">
      <c r="B41" s="983"/>
      <c r="C41" s="983"/>
      <c r="D41" s="1091" t="s">
        <v>44</v>
      </c>
      <c r="E41" s="1090"/>
      <c r="F41" s="1090"/>
      <c r="G41" s="1090"/>
      <c r="H41" s="1090"/>
      <c r="I41" s="1090"/>
      <c r="J41" s="1090"/>
      <c r="K41" s="1090"/>
      <c r="L41" s="1090"/>
      <c r="M41" s="1090"/>
      <c r="N41" s="6"/>
      <c r="O41" s="5">
        <f>'入力表（実績報告時）①'!H40</f>
        <v>0</v>
      </c>
    </row>
    <row r="42" spans="2:56" ht="19.5" customHeight="1">
      <c r="B42" s="13"/>
      <c r="C42" s="13"/>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row>
  </sheetData>
  <mergeCells count="56">
    <mergeCell ref="AK13:BD13"/>
    <mergeCell ref="AK11:BD12"/>
    <mergeCell ref="AC13:AI13"/>
    <mergeCell ref="AC10:AI10"/>
    <mergeCell ref="D37:M37"/>
    <mergeCell ref="AH30:AJ30"/>
    <mergeCell ref="AH31:AJ31"/>
    <mergeCell ref="AH32:AJ32"/>
    <mergeCell ref="AH33:AJ33"/>
    <mergeCell ref="T30:AG30"/>
    <mergeCell ref="T31:AG31"/>
    <mergeCell ref="D36:M36"/>
    <mergeCell ref="T32:AG32"/>
    <mergeCell ref="T33:AG33"/>
    <mergeCell ref="D35:M35"/>
    <mergeCell ref="B41:C41"/>
    <mergeCell ref="D38:M38"/>
    <mergeCell ref="D39:M39"/>
    <mergeCell ref="D40:M40"/>
    <mergeCell ref="D41:M41"/>
    <mergeCell ref="B30:C30"/>
    <mergeCell ref="E30:O30"/>
    <mergeCell ref="B33:C33"/>
    <mergeCell ref="N28:P28"/>
    <mergeCell ref="E31:O31"/>
    <mergeCell ref="E32:O32"/>
    <mergeCell ref="E33:O33"/>
    <mergeCell ref="D28:E28"/>
    <mergeCell ref="B31:C31"/>
    <mergeCell ref="B32:C32"/>
    <mergeCell ref="AT3:BC3"/>
    <mergeCell ref="AC12:AI12"/>
    <mergeCell ref="B26:BD26"/>
    <mergeCell ref="B28:C28"/>
    <mergeCell ref="B19:BD19"/>
    <mergeCell ref="F28:M28"/>
    <mergeCell ref="B23:BD23"/>
    <mergeCell ref="C8:W8"/>
    <mergeCell ref="AL10:AV10"/>
    <mergeCell ref="AC11:AI11"/>
    <mergeCell ref="AT4:BC4"/>
    <mergeCell ref="B22:BC22"/>
    <mergeCell ref="AC14:AI14"/>
    <mergeCell ref="AK14:BD14"/>
    <mergeCell ref="AC15:AI15"/>
    <mergeCell ref="AK15:BD15"/>
    <mergeCell ref="O39:AZ39"/>
    <mergeCell ref="AC16:AI16"/>
    <mergeCell ref="AK16:BD16"/>
    <mergeCell ref="P37:AA37"/>
    <mergeCell ref="O38:P38"/>
    <mergeCell ref="Q38:Z38"/>
    <mergeCell ref="R30:S30"/>
    <mergeCell ref="R31:S31"/>
    <mergeCell ref="R32:S32"/>
    <mergeCell ref="R33:S33"/>
  </mergeCells>
  <phoneticPr fontId="2"/>
  <printOptions horizontalCentered="1"/>
  <pageMargins left="0.23622047244094491" right="0.23622047244094491" top="0.74803149606299213" bottom="0.74803149606299213" header="0.31496062992125984" footer="0.31496062992125984"/>
  <pageSetup paperSize="9" scale="99"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BE37"/>
  <sheetViews>
    <sheetView topLeftCell="A25" workbookViewId="0">
      <selection activeCell="AS8" sqref="AS8"/>
    </sheetView>
  </sheetViews>
  <sheetFormatPr defaultRowHeight="13.5"/>
  <cols>
    <col min="1" max="36" width="1.625" style="4" customWidth="1"/>
    <col min="37" max="51" width="1.875" style="4" customWidth="1"/>
    <col min="52" max="52" width="2.25" style="4" customWidth="1"/>
    <col min="53" max="53" width="1.875" style="4" customWidth="1"/>
    <col min="54" max="54" width="2.5" style="4" customWidth="1"/>
    <col min="55" max="55" width="1.875" style="4" customWidth="1"/>
    <col min="56" max="16384" width="9" style="4"/>
  </cols>
  <sheetData>
    <row r="1" spans="1:55">
      <c r="B1" s="4" t="s">
        <v>200</v>
      </c>
    </row>
    <row r="2" spans="1:55">
      <c r="B2" s="4" t="s">
        <v>135</v>
      </c>
    </row>
    <row r="3" spans="1:55" ht="15" customHeight="1">
      <c r="AP3" s="1089" t="s">
        <v>209</v>
      </c>
      <c r="AQ3" s="1089"/>
      <c r="AR3" s="1089"/>
      <c r="AS3" s="1089"/>
      <c r="AT3" s="1089"/>
      <c r="AU3" s="1089"/>
      <c r="AV3" s="1089"/>
      <c r="AW3" s="1089"/>
      <c r="AX3" s="1089"/>
      <c r="AY3" s="1089"/>
      <c r="AZ3" s="1089"/>
      <c r="BA3" s="14"/>
      <c r="BB3" s="14"/>
    </row>
    <row r="4" spans="1:55" ht="15.75" customHeight="1">
      <c r="AP4" s="1094" t="s">
        <v>210</v>
      </c>
      <c r="AQ4" s="1094"/>
      <c r="AR4" s="1094"/>
      <c r="AS4" s="1094"/>
      <c r="AT4" s="1094"/>
      <c r="AU4" s="1094"/>
      <c r="AV4" s="1094"/>
      <c r="AW4" s="1094"/>
      <c r="AX4" s="1094"/>
      <c r="AY4" s="1094"/>
      <c r="AZ4" s="1094"/>
      <c r="BA4" s="14"/>
      <c r="BB4" s="14"/>
    </row>
    <row r="8" spans="1:55" ht="20.25" customHeight="1">
      <c r="B8" s="1095" t="e">
        <f>'入力表（実績報告時）②'!#REF!</f>
        <v>#REF!</v>
      </c>
      <c r="C8" s="1095"/>
      <c r="D8" s="1095"/>
      <c r="E8" s="1095"/>
      <c r="F8" s="1095"/>
      <c r="G8" s="1095"/>
      <c r="H8" s="1095"/>
      <c r="I8" s="1095"/>
      <c r="J8" s="1095"/>
      <c r="K8" s="1095"/>
      <c r="L8" s="1095"/>
      <c r="M8" s="1095"/>
      <c r="N8" s="1095"/>
      <c r="O8" s="1095"/>
      <c r="P8" s="1095"/>
      <c r="Q8" s="1095"/>
      <c r="R8" s="1095"/>
      <c r="S8" s="1095"/>
      <c r="T8" s="1095"/>
      <c r="U8" s="1095"/>
    </row>
    <row r="9" spans="1:55" ht="21" customHeight="1">
      <c r="C9" s="1096" t="e">
        <f>'入力表（実績報告時）②'!#REF!</f>
        <v>#REF!</v>
      </c>
      <c r="D9" s="1096"/>
      <c r="E9" s="1096"/>
      <c r="F9" s="1096"/>
      <c r="G9" s="1096"/>
      <c r="H9" s="1096"/>
      <c r="I9" s="1096"/>
      <c r="J9" s="1096"/>
      <c r="K9" s="1096"/>
      <c r="L9" s="1096"/>
      <c r="M9" s="1096"/>
      <c r="N9" s="1096"/>
      <c r="O9" s="1096"/>
      <c r="P9" s="1096"/>
      <c r="Q9" s="1096"/>
      <c r="R9" s="1096"/>
      <c r="S9" s="1096"/>
      <c r="T9" s="1096"/>
      <c r="U9" s="1096"/>
      <c r="V9" s="1096"/>
      <c r="W9" s="1096"/>
      <c r="X9" s="1096"/>
      <c r="Y9" s="1096"/>
      <c r="Z9" s="1096"/>
      <c r="AA9" s="1096"/>
    </row>
    <row r="13" spans="1:55">
      <c r="AL13" s="4" t="s">
        <v>136</v>
      </c>
    </row>
    <row r="14" spans="1:55" ht="20.25" customHeight="1"/>
    <row r="15" spans="1:55" ht="24.75" customHeight="1"/>
    <row r="16" spans="1:55" ht="21" customHeight="1">
      <c r="A16" s="1097" t="s">
        <v>208</v>
      </c>
      <c r="B16" s="1097"/>
      <c r="C16" s="1097"/>
      <c r="D16" s="1097"/>
      <c r="E16" s="1097"/>
      <c r="F16" s="1097"/>
      <c r="G16" s="1097"/>
      <c r="H16" s="1097"/>
      <c r="I16" s="1097"/>
      <c r="J16" s="1097"/>
      <c r="K16" s="1097"/>
      <c r="L16" s="1097"/>
      <c r="M16" s="1097"/>
      <c r="N16" s="1097"/>
      <c r="O16" s="1097"/>
      <c r="P16" s="1097"/>
      <c r="Q16" s="1097"/>
      <c r="R16" s="1097"/>
      <c r="S16" s="1097"/>
      <c r="T16" s="1097"/>
      <c r="U16" s="1097"/>
      <c r="V16" s="1097"/>
      <c r="W16" s="1097"/>
      <c r="X16" s="1097"/>
      <c r="Y16" s="1097"/>
      <c r="Z16" s="1097"/>
      <c r="AA16" s="1097"/>
      <c r="AB16" s="1097"/>
      <c r="AC16" s="1097"/>
      <c r="AD16" s="1097"/>
      <c r="AE16" s="1097"/>
      <c r="AF16" s="1097"/>
      <c r="AG16" s="1097"/>
      <c r="AH16" s="1097"/>
      <c r="AI16" s="1097"/>
      <c r="AJ16" s="1097"/>
      <c r="AK16" s="1097"/>
      <c r="AL16" s="1097"/>
      <c r="AM16" s="1097"/>
      <c r="AN16" s="1097"/>
      <c r="AO16" s="1097"/>
      <c r="AP16" s="1097"/>
      <c r="AQ16" s="1097"/>
      <c r="AR16" s="1097"/>
      <c r="AS16" s="1097"/>
      <c r="AT16" s="1097"/>
      <c r="AU16" s="1097"/>
      <c r="AV16" s="1097"/>
      <c r="AW16" s="1097"/>
      <c r="AX16" s="1097"/>
      <c r="AY16" s="1097"/>
      <c r="AZ16" s="1097"/>
      <c r="BA16" s="1097"/>
      <c r="BB16" s="1097"/>
      <c r="BC16" s="1097"/>
    </row>
    <row r="17" spans="1:55" ht="16.5" customHeight="1">
      <c r="A17" s="25"/>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row>
    <row r="18" spans="1:55" ht="17.25" customHeight="1">
      <c r="A18" s="25"/>
      <c r="B18" s="907" t="s">
        <v>198</v>
      </c>
      <c r="C18" s="907"/>
      <c r="D18" s="907"/>
      <c r="E18" s="907"/>
      <c r="F18" s="907"/>
      <c r="G18" s="907"/>
      <c r="H18" s="907"/>
      <c r="I18" s="907"/>
      <c r="J18" s="907"/>
      <c r="K18" s="907"/>
      <c r="L18" s="907"/>
      <c r="M18" s="907"/>
      <c r="N18" s="907"/>
      <c r="O18" s="907"/>
      <c r="P18" s="907"/>
      <c r="Q18" s="907"/>
      <c r="R18" s="907"/>
      <c r="S18" s="907"/>
      <c r="T18" s="907"/>
      <c r="U18" s="907"/>
      <c r="V18" s="907"/>
      <c r="W18" s="907"/>
      <c r="X18" s="907"/>
      <c r="Y18" s="907"/>
      <c r="Z18" s="907"/>
      <c r="AA18" s="907"/>
      <c r="AB18" s="907"/>
      <c r="AC18" s="907"/>
      <c r="AD18" s="907"/>
      <c r="AE18" s="907"/>
      <c r="AF18" s="907"/>
      <c r="AG18" s="907"/>
      <c r="AH18" s="907"/>
      <c r="AI18" s="907"/>
      <c r="AJ18" s="907"/>
      <c r="AK18" s="907"/>
      <c r="AL18" s="907"/>
      <c r="AM18" s="907"/>
      <c r="AN18" s="907"/>
      <c r="AO18" s="907"/>
      <c r="AP18" s="907"/>
      <c r="AQ18" s="907"/>
      <c r="AR18" s="907"/>
      <c r="AS18" s="907"/>
      <c r="AT18" s="907"/>
      <c r="AU18" s="907"/>
      <c r="AV18" s="907"/>
      <c r="AW18" s="907"/>
      <c r="AX18" s="907"/>
      <c r="AY18" s="907"/>
      <c r="AZ18" s="907"/>
      <c r="BA18" s="907"/>
      <c r="BB18" s="907"/>
      <c r="BC18" s="25"/>
    </row>
    <row r="19" spans="1:55" ht="16.5" customHeight="1">
      <c r="A19" s="25"/>
      <c r="B19" s="907"/>
      <c r="C19" s="907"/>
      <c r="D19" s="907"/>
      <c r="E19" s="907"/>
      <c r="F19" s="907"/>
      <c r="G19" s="907"/>
      <c r="H19" s="907"/>
      <c r="I19" s="907"/>
      <c r="J19" s="907"/>
      <c r="K19" s="907"/>
      <c r="L19" s="907"/>
      <c r="M19" s="907"/>
      <c r="N19" s="907"/>
      <c r="O19" s="907"/>
      <c r="P19" s="907"/>
      <c r="Q19" s="907"/>
      <c r="R19" s="907"/>
      <c r="S19" s="907"/>
      <c r="T19" s="907"/>
      <c r="U19" s="907"/>
      <c r="V19" s="907"/>
      <c r="W19" s="907"/>
      <c r="X19" s="907"/>
      <c r="Y19" s="907"/>
      <c r="Z19" s="907"/>
      <c r="AA19" s="907"/>
      <c r="AB19" s="907"/>
      <c r="AC19" s="907"/>
      <c r="AD19" s="907"/>
      <c r="AE19" s="907"/>
      <c r="AF19" s="907"/>
      <c r="AG19" s="907"/>
      <c r="AH19" s="907"/>
      <c r="AI19" s="907"/>
      <c r="AJ19" s="907"/>
      <c r="AK19" s="907"/>
      <c r="AL19" s="907"/>
      <c r="AM19" s="907"/>
      <c r="AN19" s="907"/>
      <c r="AO19" s="907"/>
      <c r="AP19" s="907"/>
      <c r="AQ19" s="907"/>
      <c r="AR19" s="907"/>
      <c r="AS19" s="907"/>
      <c r="AT19" s="907"/>
      <c r="AU19" s="907"/>
      <c r="AV19" s="907"/>
      <c r="AW19" s="907"/>
      <c r="AX19" s="907"/>
      <c r="AY19" s="907"/>
      <c r="AZ19" s="907"/>
      <c r="BA19" s="907"/>
      <c r="BB19" s="907"/>
      <c r="BC19" s="25"/>
    </row>
    <row r="20" spans="1:55" ht="28.5" customHeight="1">
      <c r="A20" s="25"/>
      <c r="B20" s="907"/>
      <c r="C20" s="907"/>
      <c r="D20" s="907"/>
      <c r="E20" s="907"/>
      <c r="F20" s="907"/>
      <c r="G20" s="907"/>
      <c r="H20" s="907"/>
      <c r="I20" s="907"/>
      <c r="J20" s="907"/>
      <c r="K20" s="907"/>
      <c r="L20" s="907"/>
      <c r="M20" s="907"/>
      <c r="N20" s="907"/>
      <c r="O20" s="907"/>
      <c r="P20" s="907"/>
      <c r="Q20" s="907"/>
      <c r="R20" s="907"/>
      <c r="S20" s="907"/>
      <c r="T20" s="907"/>
      <c r="U20" s="907"/>
      <c r="V20" s="907"/>
      <c r="W20" s="907"/>
      <c r="X20" s="907"/>
      <c r="Y20" s="907"/>
      <c r="Z20" s="907"/>
      <c r="AA20" s="907"/>
      <c r="AB20" s="907"/>
      <c r="AC20" s="907"/>
      <c r="AD20" s="907"/>
      <c r="AE20" s="907"/>
      <c r="AF20" s="907"/>
      <c r="AG20" s="907"/>
      <c r="AH20" s="907"/>
      <c r="AI20" s="907"/>
      <c r="AJ20" s="907"/>
      <c r="AK20" s="907"/>
      <c r="AL20" s="907"/>
      <c r="AM20" s="907"/>
      <c r="AN20" s="907"/>
      <c r="AO20" s="907"/>
      <c r="AP20" s="907"/>
      <c r="AQ20" s="907"/>
      <c r="AR20" s="907"/>
      <c r="AS20" s="907"/>
      <c r="AT20" s="907"/>
      <c r="AU20" s="907"/>
      <c r="AV20" s="907"/>
      <c r="AW20" s="907"/>
      <c r="AX20" s="907"/>
      <c r="AY20" s="907"/>
      <c r="AZ20" s="907"/>
      <c r="BA20" s="907"/>
      <c r="BB20" s="907"/>
      <c r="BC20" s="25"/>
    </row>
    <row r="21" spans="1:55" ht="15" customHeight="1">
      <c r="A21" s="25"/>
      <c r="B21" s="907"/>
      <c r="C21" s="907"/>
      <c r="D21" s="907"/>
      <c r="E21" s="907"/>
      <c r="F21" s="907"/>
      <c r="G21" s="907"/>
      <c r="H21" s="907"/>
      <c r="I21" s="907"/>
      <c r="J21" s="907"/>
      <c r="K21" s="907"/>
      <c r="L21" s="907"/>
      <c r="M21" s="907"/>
      <c r="N21" s="907"/>
      <c r="O21" s="907"/>
      <c r="P21" s="907"/>
      <c r="Q21" s="907"/>
      <c r="R21" s="907"/>
      <c r="S21" s="907"/>
      <c r="T21" s="907"/>
      <c r="U21" s="907"/>
      <c r="V21" s="907"/>
      <c r="W21" s="907"/>
      <c r="X21" s="907"/>
      <c r="Y21" s="907"/>
      <c r="Z21" s="907"/>
      <c r="AA21" s="907"/>
      <c r="AB21" s="907"/>
      <c r="AC21" s="907"/>
      <c r="AD21" s="907"/>
      <c r="AE21" s="907"/>
      <c r="AF21" s="907"/>
      <c r="AG21" s="907"/>
      <c r="AH21" s="907"/>
      <c r="AI21" s="907"/>
      <c r="AJ21" s="907"/>
      <c r="AK21" s="907"/>
      <c r="AL21" s="907"/>
      <c r="AM21" s="907"/>
      <c r="AN21" s="907"/>
      <c r="AO21" s="907"/>
      <c r="AP21" s="907"/>
      <c r="AQ21" s="907"/>
      <c r="AR21" s="907"/>
      <c r="AS21" s="907"/>
      <c r="AT21" s="907"/>
      <c r="AU21" s="907"/>
      <c r="AV21" s="907"/>
      <c r="AW21" s="907"/>
      <c r="AX21" s="907"/>
      <c r="AY21" s="907"/>
      <c r="AZ21" s="907"/>
      <c r="BA21" s="907"/>
      <c r="BB21" s="907"/>
      <c r="BC21" s="25"/>
    </row>
    <row r="22" spans="1:55" ht="9" customHeight="1">
      <c r="A22" s="25"/>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row>
    <row r="23" spans="1:55" ht="18.75" customHeight="1">
      <c r="A23" s="25"/>
      <c r="B23" s="908" t="s">
        <v>137</v>
      </c>
      <c r="C23" s="908"/>
      <c r="D23" s="908"/>
      <c r="E23" s="908"/>
      <c r="F23" s="908"/>
      <c r="G23" s="908"/>
      <c r="H23" s="908"/>
      <c r="I23" s="908"/>
      <c r="J23" s="908"/>
      <c r="K23" s="908"/>
      <c r="L23" s="908"/>
      <c r="M23" s="908"/>
      <c r="N23" s="908"/>
      <c r="O23" s="908"/>
      <c r="P23" s="908"/>
      <c r="Q23" s="908"/>
      <c r="R23" s="908"/>
      <c r="S23" s="908"/>
      <c r="T23" s="908"/>
      <c r="U23" s="908"/>
      <c r="V23" s="908"/>
      <c r="W23" s="908"/>
      <c r="X23" s="908"/>
      <c r="Y23" s="908"/>
      <c r="Z23" s="908"/>
      <c r="AA23" s="908"/>
      <c r="AB23" s="908"/>
      <c r="AC23" s="908"/>
      <c r="AD23" s="908"/>
      <c r="AE23" s="908"/>
      <c r="AF23" s="908"/>
      <c r="AG23" s="908"/>
      <c r="AH23" s="908"/>
      <c r="AI23" s="908"/>
      <c r="AJ23" s="908"/>
      <c r="AK23" s="908"/>
      <c r="AL23" s="908"/>
      <c r="AM23" s="908"/>
      <c r="AN23" s="908"/>
      <c r="AO23" s="908"/>
      <c r="AP23" s="908"/>
      <c r="AQ23" s="908"/>
      <c r="AR23" s="908"/>
      <c r="AS23" s="908"/>
      <c r="AT23" s="908"/>
      <c r="AU23" s="908"/>
      <c r="AV23" s="908"/>
      <c r="AW23" s="908"/>
      <c r="AX23" s="908"/>
      <c r="AY23" s="908"/>
      <c r="AZ23" s="908"/>
      <c r="BA23" s="908"/>
      <c r="BB23" s="908"/>
      <c r="BC23" s="25"/>
    </row>
    <row r="24" spans="1:55">
      <c r="A24" s="25"/>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6"/>
      <c r="AF24" s="26"/>
      <c r="AG24" s="26"/>
      <c r="AH24" s="26"/>
      <c r="AI24" s="26"/>
      <c r="AJ24" s="26"/>
      <c r="AK24" s="26"/>
      <c r="AL24" s="25"/>
      <c r="AM24" s="25"/>
      <c r="AN24" s="25"/>
      <c r="AO24" s="25"/>
      <c r="AP24" s="25"/>
      <c r="AQ24" s="25"/>
      <c r="AR24" s="25"/>
      <c r="AS24" s="25"/>
      <c r="AT24" s="25"/>
      <c r="AU24" s="25"/>
      <c r="AV24" s="25"/>
      <c r="AW24" s="25"/>
      <c r="AX24" s="25"/>
      <c r="AY24" s="25"/>
      <c r="AZ24" s="25"/>
      <c r="BA24" s="25"/>
      <c r="BB24" s="25"/>
      <c r="BC24" s="25"/>
    </row>
    <row r="25" spans="1:55" ht="19.5" customHeight="1">
      <c r="A25" s="25"/>
      <c r="B25" s="908"/>
      <c r="C25" s="908"/>
      <c r="D25" s="25"/>
      <c r="E25" s="25"/>
      <c r="F25" s="25"/>
      <c r="G25" s="25"/>
      <c r="H25" s="25"/>
      <c r="I25" s="25"/>
      <c r="J25" s="25"/>
      <c r="K25" s="25"/>
      <c r="L25" s="25"/>
      <c r="M25" s="25"/>
      <c r="N25" s="25"/>
      <c r="O25" s="25"/>
      <c r="P25" s="25"/>
      <c r="Q25" s="25"/>
      <c r="R25" s="25"/>
      <c r="S25" s="25"/>
      <c r="T25" s="25" t="s">
        <v>138</v>
      </c>
      <c r="U25" s="25"/>
      <c r="V25" s="143"/>
      <c r="W25" s="25"/>
      <c r="X25" s="25"/>
      <c r="Y25" s="25"/>
      <c r="Z25" s="25"/>
      <c r="AA25" s="1092" t="s">
        <v>34</v>
      </c>
      <c r="AB25" s="1092"/>
      <c r="AC25" s="144"/>
      <c r="AD25" s="144"/>
      <c r="AE25" s="1093">
        <f>請求書!T30</f>
        <v>0</v>
      </c>
      <c r="AF25" s="1093"/>
      <c r="AG25" s="1093"/>
      <c r="AH25" s="1093"/>
      <c r="AI25" s="1093"/>
      <c r="AJ25" s="1093"/>
      <c r="AK25" s="1093"/>
      <c r="AL25" s="25" t="s">
        <v>16</v>
      </c>
      <c r="AM25" s="25"/>
      <c r="AN25" s="25"/>
      <c r="AO25" s="25"/>
      <c r="AP25" s="25"/>
      <c r="AQ25" s="25"/>
      <c r="AR25" s="25"/>
      <c r="AS25" s="25"/>
      <c r="AT25" s="25"/>
      <c r="AU25" s="25"/>
      <c r="AV25" s="25"/>
      <c r="AW25" s="25"/>
      <c r="AX25" s="25"/>
      <c r="AY25" s="25"/>
      <c r="AZ25" s="25"/>
      <c r="BA25" s="25"/>
      <c r="BB25" s="25"/>
      <c r="BC25" s="25"/>
    </row>
    <row r="26" spans="1:55">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145"/>
      <c r="AF26" s="145"/>
      <c r="AG26" s="145"/>
      <c r="AH26" s="145"/>
      <c r="AI26" s="145"/>
      <c r="AJ26" s="145"/>
      <c r="AK26" s="145"/>
      <c r="AL26" s="25"/>
      <c r="AM26" s="25"/>
      <c r="AN26" s="25"/>
      <c r="AO26" s="25"/>
      <c r="AP26" s="25"/>
      <c r="AQ26" s="25"/>
      <c r="AR26" s="25"/>
      <c r="AS26" s="25"/>
      <c r="AT26" s="25"/>
      <c r="AU26" s="25"/>
      <c r="AV26" s="25"/>
      <c r="AW26" s="25"/>
      <c r="AX26" s="25"/>
      <c r="AY26" s="25"/>
      <c r="AZ26" s="25"/>
      <c r="BA26" s="25"/>
      <c r="BB26" s="25"/>
      <c r="BC26" s="25"/>
    </row>
    <row r="27" spans="1:55" ht="18" customHeight="1">
      <c r="A27" s="25"/>
      <c r="B27" s="908"/>
      <c r="C27" s="908"/>
      <c r="D27" s="25"/>
      <c r="E27" s="25"/>
      <c r="F27" s="25"/>
      <c r="G27" s="25"/>
      <c r="H27" s="25"/>
      <c r="I27" s="25"/>
      <c r="J27" s="25"/>
      <c r="K27" s="25"/>
      <c r="L27" s="25"/>
      <c r="M27" s="25"/>
      <c r="N27" s="25"/>
      <c r="O27" s="25"/>
      <c r="P27" s="25"/>
      <c r="Q27" s="25"/>
      <c r="R27" s="25"/>
      <c r="S27" s="25"/>
      <c r="T27" s="916" t="s">
        <v>139</v>
      </c>
      <c r="U27" s="916"/>
      <c r="V27" s="916"/>
      <c r="W27" s="916"/>
      <c r="X27" s="916"/>
      <c r="Y27" s="916"/>
      <c r="Z27" s="25"/>
      <c r="AA27" s="1092" t="str">
        <f>+AA25</f>
        <v>金</v>
      </c>
      <c r="AB27" s="1092"/>
      <c r="AC27" s="144"/>
      <c r="AD27" s="144"/>
      <c r="AE27" s="1093">
        <f>請求書!T30</f>
        <v>0</v>
      </c>
      <c r="AF27" s="1093"/>
      <c r="AG27" s="1093"/>
      <c r="AH27" s="1093"/>
      <c r="AI27" s="1093"/>
      <c r="AJ27" s="1093"/>
      <c r="AK27" s="1093"/>
      <c r="AL27" s="25" t="s">
        <v>16</v>
      </c>
      <c r="AM27" s="25"/>
      <c r="AN27" s="25"/>
      <c r="AO27" s="25"/>
      <c r="AP27" s="25"/>
      <c r="AQ27" s="25"/>
      <c r="AR27" s="25"/>
      <c r="AS27" s="25"/>
      <c r="AT27" s="25"/>
      <c r="AU27" s="25"/>
      <c r="AV27" s="25"/>
      <c r="AW27" s="25"/>
      <c r="AX27" s="25"/>
      <c r="AY27" s="25"/>
      <c r="AZ27" s="25"/>
      <c r="BA27" s="25"/>
      <c r="BB27" s="25"/>
      <c r="BC27" s="25"/>
    </row>
    <row r="28" spans="1:55">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6"/>
      <c r="AF28" s="26"/>
      <c r="AG28" s="26"/>
      <c r="AH28" s="26"/>
      <c r="AI28" s="26"/>
      <c r="AJ28" s="26"/>
      <c r="AK28" s="26"/>
      <c r="AL28" s="25"/>
      <c r="AM28" s="25"/>
      <c r="AN28" s="25"/>
      <c r="AO28" s="25"/>
      <c r="AP28" s="25"/>
      <c r="AQ28" s="25"/>
      <c r="AR28" s="25"/>
      <c r="AS28" s="25"/>
      <c r="AT28" s="25"/>
      <c r="AU28" s="25"/>
      <c r="AV28" s="25"/>
      <c r="AW28" s="25"/>
      <c r="AX28" s="25"/>
      <c r="AY28" s="25"/>
      <c r="AZ28" s="25"/>
      <c r="BA28" s="25"/>
      <c r="BB28" s="25"/>
      <c r="BC28" s="25"/>
    </row>
    <row r="29" spans="1:55" ht="17.25" customHeight="1">
      <c r="R29" s="146"/>
      <c r="S29" s="147"/>
      <c r="T29" s="146"/>
      <c r="U29" s="146"/>
      <c r="V29" s="146"/>
      <c r="W29" s="146"/>
      <c r="X29" s="146"/>
      <c r="Y29" s="146"/>
      <c r="Z29" s="146"/>
      <c r="AA29" s="146"/>
      <c r="AB29" s="146"/>
      <c r="AE29" s="49"/>
      <c r="AF29" s="49"/>
      <c r="AG29" s="49"/>
      <c r="AH29" s="49"/>
      <c r="AI29" s="49"/>
      <c r="AJ29" s="49"/>
      <c r="AK29" s="49"/>
    </row>
    <row r="30" spans="1:55" ht="15.75" customHeight="1">
      <c r="C30" s="12"/>
      <c r="D30" s="12"/>
      <c r="R30" s="147"/>
      <c r="S30" s="147"/>
      <c r="T30" s="147"/>
      <c r="U30" s="147"/>
      <c r="V30" s="147"/>
      <c r="W30" s="147"/>
      <c r="X30" s="147"/>
      <c r="Y30" s="147"/>
      <c r="Z30" s="147"/>
      <c r="AA30" s="147"/>
      <c r="AB30" s="147"/>
    </row>
    <row r="31" spans="1:55">
      <c r="C31" s="12"/>
      <c r="R31" s="10"/>
      <c r="S31" s="10"/>
      <c r="T31" s="10"/>
      <c r="U31" s="10"/>
      <c r="V31" s="10"/>
      <c r="W31" s="10"/>
      <c r="X31" s="10"/>
      <c r="Y31" s="10"/>
      <c r="Z31" s="10"/>
      <c r="AA31" s="10"/>
      <c r="AB31" s="10"/>
      <c r="AC31" s="10"/>
    </row>
    <row r="32" spans="1:55" ht="18.75" customHeight="1">
      <c r="R32" s="146"/>
      <c r="S32" s="147"/>
      <c r="T32" s="146"/>
      <c r="U32" s="146"/>
      <c r="V32" s="146"/>
      <c r="W32" s="146"/>
      <c r="X32" s="146"/>
      <c r="Y32" s="146"/>
      <c r="Z32" s="146"/>
      <c r="AA32" s="146"/>
      <c r="AB32" s="146"/>
    </row>
    <row r="33" spans="2:57" ht="15" customHeight="1">
      <c r="C33" s="12"/>
      <c r="D33" s="12"/>
      <c r="R33" s="147"/>
      <c r="S33" s="146"/>
      <c r="T33" s="146"/>
      <c r="U33" s="146"/>
      <c r="V33" s="146"/>
      <c r="W33" s="146"/>
      <c r="X33" s="146"/>
      <c r="Y33" s="146"/>
      <c r="Z33" s="146"/>
      <c r="AA33" s="146"/>
      <c r="AB33" s="146"/>
      <c r="BE33" s="14"/>
    </row>
    <row r="36" spans="2:57" ht="17.25" customHeight="1">
      <c r="B36" s="983"/>
      <c r="C36" s="983"/>
      <c r="D36" s="981"/>
      <c r="E36" s="981"/>
      <c r="F36" s="981"/>
      <c r="G36" s="981"/>
      <c r="H36" s="981"/>
      <c r="I36" s="981"/>
      <c r="J36" s="981"/>
      <c r="K36" s="981"/>
      <c r="L36" s="981"/>
      <c r="M36" s="981"/>
      <c r="N36" s="981"/>
      <c r="O36" s="981"/>
      <c r="P36" s="981"/>
      <c r="Q36" s="981"/>
      <c r="R36" s="981"/>
      <c r="S36" s="981"/>
      <c r="T36" s="981"/>
      <c r="U36" s="981"/>
      <c r="V36" s="981"/>
      <c r="W36" s="981"/>
      <c r="X36" s="981"/>
      <c r="Y36" s="981"/>
      <c r="Z36" s="981"/>
      <c r="AA36" s="981"/>
      <c r="AB36" s="981"/>
      <c r="AC36" s="981"/>
      <c r="AD36" s="981"/>
      <c r="AE36" s="981"/>
      <c r="AF36" s="981"/>
      <c r="AG36" s="981"/>
      <c r="AH36" s="981"/>
      <c r="AI36" s="981"/>
      <c r="AJ36" s="981"/>
      <c r="AK36" s="981"/>
      <c r="AL36" s="981"/>
      <c r="AM36" s="981"/>
      <c r="AN36" s="981"/>
      <c r="AO36" s="981"/>
      <c r="AP36" s="981"/>
      <c r="AQ36" s="981"/>
      <c r="AR36" s="981"/>
      <c r="AS36" s="981"/>
      <c r="AT36" s="981"/>
      <c r="AU36" s="981"/>
      <c r="AV36" s="981"/>
      <c r="AW36" s="981"/>
      <c r="AX36" s="981"/>
      <c r="AY36" s="981"/>
      <c r="AZ36" s="981"/>
      <c r="BA36" s="981"/>
      <c r="BB36" s="981"/>
    </row>
    <row r="37" spans="2:57" ht="19.5" customHeight="1">
      <c r="B37" s="13"/>
      <c r="C37" s="13"/>
      <c r="D37" s="981"/>
      <c r="E37" s="981"/>
      <c r="F37" s="981"/>
      <c r="G37" s="981"/>
      <c r="H37" s="981"/>
      <c r="I37" s="981"/>
      <c r="J37" s="981"/>
      <c r="K37" s="981"/>
      <c r="L37" s="981"/>
      <c r="M37" s="981"/>
      <c r="N37" s="981"/>
      <c r="O37" s="981"/>
      <c r="P37" s="981"/>
      <c r="Q37" s="981"/>
      <c r="R37" s="981"/>
      <c r="S37" s="981"/>
      <c r="T37" s="981"/>
      <c r="U37" s="981"/>
      <c r="V37" s="981"/>
      <c r="W37" s="981"/>
      <c r="X37" s="981"/>
      <c r="Y37" s="981"/>
      <c r="Z37" s="981"/>
      <c r="AA37" s="981"/>
      <c r="AB37" s="981"/>
      <c r="AC37" s="981"/>
      <c r="AD37" s="981"/>
      <c r="AE37" s="981"/>
      <c r="AF37" s="981"/>
      <c r="AG37" s="981"/>
      <c r="AH37" s="981"/>
      <c r="AI37" s="981"/>
      <c r="AJ37" s="981"/>
      <c r="AK37" s="981"/>
      <c r="AL37" s="981"/>
      <c r="AM37" s="981"/>
      <c r="AN37" s="981"/>
      <c r="AO37" s="981"/>
      <c r="AP37" s="981"/>
      <c r="AQ37" s="981"/>
      <c r="AR37" s="981"/>
      <c r="AS37" s="981"/>
      <c r="AT37" s="981"/>
      <c r="AU37" s="981"/>
      <c r="AV37" s="981"/>
      <c r="AW37" s="981"/>
      <c r="AX37" s="981"/>
      <c r="AY37" s="981"/>
      <c r="AZ37" s="981"/>
      <c r="BA37" s="981"/>
      <c r="BB37" s="981"/>
    </row>
  </sheetData>
  <mergeCells count="16">
    <mergeCell ref="AP3:AZ3"/>
    <mergeCell ref="AP4:AZ4"/>
    <mergeCell ref="B8:U8"/>
    <mergeCell ref="C9:AA9"/>
    <mergeCell ref="A16:BC16"/>
    <mergeCell ref="B18:BB21"/>
    <mergeCell ref="B36:C36"/>
    <mergeCell ref="D36:BB37"/>
    <mergeCell ref="B23:BB23"/>
    <mergeCell ref="B25:C25"/>
    <mergeCell ref="AA25:AB25"/>
    <mergeCell ref="AE25:AK25"/>
    <mergeCell ref="B27:C27"/>
    <mergeCell ref="T27:Y27"/>
    <mergeCell ref="AA27:AB27"/>
    <mergeCell ref="AE27:AK27"/>
  </mergeCells>
  <phoneticPr fontId="2"/>
  <pageMargins left="0.70866141732283472" right="0.70866141732283472" top="0.74803149606299213" bottom="0.74803149606299213"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pageSetUpPr fitToPage="1"/>
  </sheetPr>
  <dimension ref="B1:P58"/>
  <sheetViews>
    <sheetView showZeros="0" view="pageBreakPreview" zoomScale="85" zoomScaleNormal="100" zoomScaleSheetLayoutView="85" workbookViewId="0">
      <pane xSplit="4" ySplit="7" topLeftCell="E50" activePane="bottomRight" state="frozen"/>
      <selection activeCell="B6" sqref="B6:K56"/>
      <selection pane="topRight" activeCell="B6" sqref="B6:K56"/>
      <selection pane="bottomLeft" activeCell="B6" sqref="B6:K56"/>
      <selection pane="bottomRight" activeCell="B6" sqref="B6:K56"/>
    </sheetView>
  </sheetViews>
  <sheetFormatPr defaultRowHeight="13.5"/>
  <cols>
    <col min="1" max="1" width="3.625" style="51" customWidth="1"/>
    <col min="2" max="3" width="5.375" style="51" customWidth="1"/>
    <col min="4" max="4" width="10.125" style="170" customWidth="1"/>
    <col min="5" max="5" width="20.75" style="51" customWidth="1"/>
    <col min="6" max="6" width="21.375" style="51" customWidth="1"/>
    <col min="7" max="8" width="14.125" style="51" customWidth="1"/>
    <col min="9" max="10" width="22.125" style="51" customWidth="1"/>
    <col min="11" max="11" width="11.5" style="51" customWidth="1"/>
    <col min="12" max="12" width="11.75" style="52" customWidth="1"/>
    <col min="13" max="16" width="11.75" style="51" customWidth="1"/>
    <col min="17" max="16384" width="9" style="51"/>
  </cols>
  <sheetData>
    <row r="1" spans="2:16">
      <c r="B1" s="670"/>
      <c r="C1" s="670"/>
      <c r="D1" s="670"/>
      <c r="E1" s="50"/>
    </row>
    <row r="2" spans="2:16" ht="18" customHeight="1">
      <c r="B2" s="663" t="s">
        <v>91</v>
      </c>
      <c r="C2" s="663"/>
      <c r="D2" s="663"/>
      <c r="E2" s="663"/>
      <c r="F2" s="86" t="s">
        <v>197</v>
      </c>
    </row>
    <row r="3" spans="2:16" ht="15" customHeight="1">
      <c r="B3" s="671"/>
      <c r="C3" s="671"/>
      <c r="D3" s="671"/>
      <c r="F3" s="86" t="s">
        <v>122</v>
      </c>
    </row>
    <row r="4" spans="2:16" ht="18" customHeight="1">
      <c r="B4" s="664" t="s">
        <v>120</v>
      </c>
      <c r="C4" s="664"/>
      <c r="D4" s="664"/>
      <c r="E4" s="664"/>
      <c r="F4" s="86" t="s">
        <v>121</v>
      </c>
    </row>
    <row r="5" spans="2:16" ht="15" thickBot="1">
      <c r="B5" s="665"/>
      <c r="C5" s="665"/>
      <c r="D5" s="665"/>
      <c r="E5" s="665"/>
      <c r="F5" s="86"/>
      <c r="K5" s="53"/>
    </row>
    <row r="6" spans="2:16" ht="18.75" customHeight="1">
      <c r="B6" s="672" t="s">
        <v>1</v>
      </c>
      <c r="C6" s="673"/>
      <c r="D6" s="676" t="s">
        <v>2</v>
      </c>
      <c r="E6" s="666" t="s">
        <v>18</v>
      </c>
      <c r="F6" s="667"/>
      <c r="G6" s="666" t="s">
        <v>21</v>
      </c>
      <c r="H6" s="667"/>
      <c r="I6" s="666" t="s">
        <v>105</v>
      </c>
      <c r="J6" s="667"/>
      <c r="K6" s="668" t="s">
        <v>9</v>
      </c>
    </row>
    <row r="7" spans="2:16" ht="46.5" customHeight="1" thickBot="1">
      <c r="B7" s="674"/>
      <c r="C7" s="675"/>
      <c r="D7" s="677"/>
      <c r="E7" s="94" t="s">
        <v>118</v>
      </c>
      <c r="F7" s="93" t="s">
        <v>119</v>
      </c>
      <c r="G7" s="89" t="s">
        <v>19</v>
      </c>
      <c r="H7" s="90" t="s">
        <v>20</v>
      </c>
      <c r="I7" s="91" t="s">
        <v>116</v>
      </c>
      <c r="J7" s="88" t="s">
        <v>117</v>
      </c>
      <c r="K7" s="669"/>
    </row>
    <row r="8" spans="2:16" ht="29.25" customHeight="1">
      <c r="B8" s="678" t="s">
        <v>48</v>
      </c>
      <c r="C8" s="679"/>
      <c r="D8" s="171" t="s">
        <v>4</v>
      </c>
      <c r="E8" s="95"/>
      <c r="F8" s="96"/>
      <c r="G8" s="97" t="str">
        <f t="shared" ref="G8:H10" si="0">IF(E8="","",E8)</f>
        <v/>
      </c>
      <c r="H8" s="98" t="str">
        <f t="shared" si="0"/>
        <v/>
      </c>
      <c r="I8" s="99"/>
      <c r="J8" s="100"/>
      <c r="K8" s="684"/>
      <c r="L8" s="132" t="e">
        <f t="shared" ref="L8:L49" si="1">+H8/2</f>
        <v>#VALUE!</v>
      </c>
      <c r="M8" s="87" t="e">
        <f>IF(($I8/E8)&lt;=0.5,"OK","ERROR")</f>
        <v>#DIV/0!</v>
      </c>
      <c r="N8" s="133" t="e">
        <f>IF(($J8/F8)&lt;=0.5,"OK","ERROR")</f>
        <v>#DIV/0!</v>
      </c>
      <c r="O8" s="87" t="e">
        <f>IF(($I8/G8)&lt;=0.5,"OK","ERROR")</f>
        <v>#VALUE!</v>
      </c>
      <c r="P8" s="133" t="e">
        <f>IF(($J8/H8)&lt;=0.5,"OK","ERROR")</f>
        <v>#VALUE!</v>
      </c>
    </row>
    <row r="9" spans="2:16" ht="29.25" customHeight="1">
      <c r="B9" s="680"/>
      <c r="C9" s="681"/>
      <c r="D9" s="92" t="s">
        <v>5</v>
      </c>
      <c r="E9" s="101"/>
      <c r="F9" s="102"/>
      <c r="G9" s="103" t="str">
        <f t="shared" si="0"/>
        <v/>
      </c>
      <c r="H9" s="104" t="str">
        <f t="shared" si="0"/>
        <v/>
      </c>
      <c r="I9" s="105"/>
      <c r="J9" s="106"/>
      <c r="K9" s="685"/>
      <c r="L9" s="132" t="e">
        <f t="shared" si="1"/>
        <v>#VALUE!</v>
      </c>
      <c r="M9" s="87" t="e">
        <f t="shared" ref="M9:M49" si="2">IF((I9/$E9)&lt;=0.5,"OK","ERROR")</f>
        <v>#DIV/0!</v>
      </c>
      <c r="N9" s="134" t="e">
        <f t="shared" ref="N9:N49" si="3">IF((J9/$F9)&lt;=0.5,"OK","ERROR")</f>
        <v>#DIV/0!</v>
      </c>
      <c r="O9" s="87" t="e">
        <f t="shared" ref="O9:O49" si="4">IF(($I9/G9)&lt;=0.5,"OK","ERROR")</f>
        <v>#VALUE!</v>
      </c>
      <c r="P9" s="134" t="e">
        <f t="shared" ref="P9:P49" si="5">IF(($J9/H9)&lt;=0.5,"OK","ERROR")</f>
        <v>#VALUE!</v>
      </c>
    </row>
    <row r="10" spans="2:16" ht="29.25" customHeight="1">
      <c r="B10" s="680"/>
      <c r="C10" s="681"/>
      <c r="D10" s="92" t="s">
        <v>6</v>
      </c>
      <c r="E10" s="101">
        <v>1545000</v>
      </c>
      <c r="F10" s="102">
        <v>1545000</v>
      </c>
      <c r="G10" s="103">
        <f t="shared" si="0"/>
        <v>1545000</v>
      </c>
      <c r="H10" s="104">
        <f t="shared" si="0"/>
        <v>1545000</v>
      </c>
      <c r="I10" s="105">
        <v>800000</v>
      </c>
      <c r="J10" s="106">
        <v>800000</v>
      </c>
      <c r="K10" s="685"/>
      <c r="L10" s="132">
        <f t="shared" si="1"/>
        <v>772500</v>
      </c>
      <c r="M10" s="87" t="str">
        <f t="shared" si="2"/>
        <v>ERROR</v>
      </c>
      <c r="N10" s="134" t="str">
        <f t="shared" si="3"/>
        <v>ERROR</v>
      </c>
      <c r="O10" s="87" t="str">
        <f t="shared" si="4"/>
        <v>ERROR</v>
      </c>
      <c r="P10" s="134" t="str">
        <f t="shared" si="5"/>
        <v>ERROR</v>
      </c>
    </row>
    <row r="11" spans="2:16" ht="29.25" customHeight="1">
      <c r="B11" s="680"/>
      <c r="C11" s="681"/>
      <c r="D11" s="92" t="s">
        <v>201</v>
      </c>
      <c r="E11" s="115"/>
      <c r="F11" s="102"/>
      <c r="G11" s="103" t="str">
        <f t="shared" ref="G11:H13" si="6">IF(E11="","",E11)</f>
        <v/>
      </c>
      <c r="H11" s="104" t="str">
        <f t="shared" si="6"/>
        <v/>
      </c>
      <c r="I11" s="105"/>
      <c r="J11" s="106"/>
      <c r="K11" s="685"/>
      <c r="L11" s="132" t="e">
        <f>+H11/2</f>
        <v>#VALUE!</v>
      </c>
      <c r="M11" s="87" t="e">
        <f>IF((I11/$E11)&lt;=0.5,"OK","ERROR")</f>
        <v>#DIV/0!</v>
      </c>
      <c r="N11" s="134" t="e">
        <f>IF((J11/$F11)&lt;=0.5,"OK","ERROR")</f>
        <v>#DIV/0!</v>
      </c>
      <c r="O11" s="87" t="e">
        <f>IF(($I11/G11)&lt;=0.5,"OK","ERROR")</f>
        <v>#VALUE!</v>
      </c>
      <c r="P11" s="134" t="e">
        <f>IF(($J11/H11)&lt;=0.5,"OK","ERROR")</f>
        <v>#VALUE!</v>
      </c>
    </row>
    <row r="12" spans="2:16" ht="29.25" customHeight="1">
      <c r="B12" s="680"/>
      <c r="C12" s="681"/>
      <c r="D12" s="92" t="s">
        <v>3</v>
      </c>
      <c r="E12" s="107"/>
      <c r="F12" s="108"/>
      <c r="G12" s="103" t="str">
        <f t="shared" si="6"/>
        <v/>
      </c>
      <c r="H12" s="104" t="str">
        <f t="shared" si="6"/>
        <v/>
      </c>
      <c r="I12" s="105"/>
      <c r="J12" s="106"/>
      <c r="K12" s="685"/>
      <c r="L12" s="132" t="e">
        <f t="shared" si="1"/>
        <v>#VALUE!</v>
      </c>
      <c r="M12" s="87" t="e">
        <f t="shared" si="2"/>
        <v>#DIV/0!</v>
      </c>
      <c r="N12" s="134" t="e">
        <f t="shared" si="3"/>
        <v>#DIV/0!</v>
      </c>
      <c r="O12" s="87" t="e">
        <f t="shared" si="4"/>
        <v>#VALUE!</v>
      </c>
      <c r="P12" s="134" t="e">
        <f t="shared" si="5"/>
        <v>#VALUE!</v>
      </c>
    </row>
    <row r="13" spans="2:16" ht="29.25" customHeight="1">
      <c r="B13" s="680"/>
      <c r="C13" s="681"/>
      <c r="D13" s="172" t="s">
        <v>147</v>
      </c>
      <c r="E13" s="107"/>
      <c r="F13" s="108"/>
      <c r="G13" s="103" t="str">
        <f t="shared" si="6"/>
        <v/>
      </c>
      <c r="H13" s="104" t="str">
        <f t="shared" si="6"/>
        <v/>
      </c>
      <c r="I13" s="105"/>
      <c r="J13" s="106"/>
      <c r="K13" s="685"/>
      <c r="L13" s="132"/>
      <c r="M13" s="87"/>
      <c r="N13" s="134"/>
      <c r="O13" s="87"/>
      <c r="P13" s="134"/>
    </row>
    <row r="14" spans="2:16" ht="29.25" customHeight="1" thickBot="1">
      <c r="B14" s="682"/>
      <c r="C14" s="683"/>
      <c r="D14" s="173" t="s">
        <v>7</v>
      </c>
      <c r="E14" s="109">
        <f t="shared" ref="E14:J14" si="7">SUM(E8:E13)</f>
        <v>1545000</v>
      </c>
      <c r="F14" s="110">
        <f t="shared" si="7"/>
        <v>1545000</v>
      </c>
      <c r="G14" s="111">
        <f t="shared" si="7"/>
        <v>1545000</v>
      </c>
      <c r="H14" s="112">
        <f t="shared" si="7"/>
        <v>1545000</v>
      </c>
      <c r="I14" s="113">
        <f t="shared" si="7"/>
        <v>800000</v>
      </c>
      <c r="J14" s="114">
        <f t="shared" si="7"/>
        <v>800000</v>
      </c>
      <c r="K14" s="686"/>
      <c r="L14" s="132">
        <f t="shared" si="1"/>
        <v>772500</v>
      </c>
      <c r="M14" s="87" t="str">
        <f t="shared" si="2"/>
        <v>ERROR</v>
      </c>
      <c r="N14" s="134" t="str">
        <f t="shared" si="3"/>
        <v>ERROR</v>
      </c>
      <c r="O14" s="87" t="str">
        <f t="shared" si="4"/>
        <v>ERROR</v>
      </c>
      <c r="P14" s="134" t="str">
        <f t="shared" si="5"/>
        <v>ERROR</v>
      </c>
    </row>
    <row r="15" spans="2:16" ht="26.25" customHeight="1">
      <c r="B15" s="680" t="s">
        <v>46</v>
      </c>
      <c r="C15" s="681"/>
      <c r="D15" s="174" t="s">
        <v>4</v>
      </c>
      <c r="E15" s="95"/>
      <c r="F15" s="96"/>
      <c r="G15" s="97" t="str">
        <f t="shared" ref="G15:H20" si="8">IF(E15="","",E15)</f>
        <v/>
      </c>
      <c r="H15" s="98" t="str">
        <f t="shared" si="8"/>
        <v/>
      </c>
      <c r="I15" s="99"/>
      <c r="J15" s="100"/>
      <c r="K15" s="687"/>
      <c r="L15" s="132" t="e">
        <f t="shared" si="1"/>
        <v>#VALUE!</v>
      </c>
      <c r="M15" s="87" t="e">
        <f t="shared" si="2"/>
        <v>#DIV/0!</v>
      </c>
      <c r="N15" s="134" t="e">
        <f t="shared" si="3"/>
        <v>#DIV/0!</v>
      </c>
      <c r="O15" s="87" t="e">
        <f t="shared" si="4"/>
        <v>#VALUE!</v>
      </c>
      <c r="P15" s="134" t="e">
        <f t="shared" si="5"/>
        <v>#VALUE!</v>
      </c>
    </row>
    <row r="16" spans="2:16" ht="26.25" customHeight="1">
      <c r="B16" s="680"/>
      <c r="C16" s="681"/>
      <c r="D16" s="92" t="s">
        <v>5</v>
      </c>
      <c r="E16" s="101"/>
      <c r="F16" s="102"/>
      <c r="G16" s="103" t="str">
        <f t="shared" si="8"/>
        <v/>
      </c>
      <c r="H16" s="104" t="str">
        <f t="shared" si="8"/>
        <v/>
      </c>
      <c r="I16" s="105"/>
      <c r="J16" s="106"/>
      <c r="K16" s="662"/>
      <c r="L16" s="132" t="e">
        <f t="shared" si="1"/>
        <v>#VALUE!</v>
      </c>
      <c r="M16" s="87" t="e">
        <f t="shared" si="2"/>
        <v>#DIV/0!</v>
      </c>
      <c r="N16" s="134" t="e">
        <f t="shared" si="3"/>
        <v>#DIV/0!</v>
      </c>
      <c r="O16" s="87" t="e">
        <f t="shared" si="4"/>
        <v>#VALUE!</v>
      </c>
      <c r="P16" s="134" t="e">
        <f t="shared" si="5"/>
        <v>#VALUE!</v>
      </c>
    </row>
    <row r="17" spans="2:16" ht="26.25" customHeight="1">
      <c r="B17" s="680"/>
      <c r="C17" s="681"/>
      <c r="D17" s="92" t="s">
        <v>6</v>
      </c>
      <c r="E17" s="101"/>
      <c r="F17" s="102"/>
      <c r="G17" s="103" t="str">
        <f t="shared" si="8"/>
        <v/>
      </c>
      <c r="H17" s="104" t="str">
        <f t="shared" si="8"/>
        <v/>
      </c>
      <c r="I17" s="105"/>
      <c r="J17" s="106"/>
      <c r="K17" s="662"/>
      <c r="L17" s="132" t="e">
        <f t="shared" si="1"/>
        <v>#VALUE!</v>
      </c>
      <c r="M17" s="87" t="e">
        <f t="shared" si="2"/>
        <v>#DIV/0!</v>
      </c>
      <c r="N17" s="134" t="e">
        <f t="shared" si="3"/>
        <v>#DIV/0!</v>
      </c>
      <c r="O17" s="87" t="e">
        <f t="shared" si="4"/>
        <v>#VALUE!</v>
      </c>
      <c r="P17" s="134" t="e">
        <f t="shared" si="5"/>
        <v>#VALUE!</v>
      </c>
    </row>
    <row r="18" spans="2:16" ht="26.25" customHeight="1">
      <c r="B18" s="680"/>
      <c r="C18" s="681"/>
      <c r="D18" s="92" t="s">
        <v>54</v>
      </c>
      <c r="E18" s="115"/>
      <c r="F18" s="102"/>
      <c r="G18" s="103" t="str">
        <f t="shared" si="8"/>
        <v/>
      </c>
      <c r="H18" s="104" t="str">
        <f t="shared" si="8"/>
        <v/>
      </c>
      <c r="I18" s="105"/>
      <c r="J18" s="106"/>
      <c r="K18" s="662"/>
      <c r="L18" s="132" t="e">
        <f t="shared" si="1"/>
        <v>#VALUE!</v>
      </c>
      <c r="M18" s="87" t="e">
        <f t="shared" si="2"/>
        <v>#DIV/0!</v>
      </c>
      <c r="N18" s="134" t="e">
        <f t="shared" si="3"/>
        <v>#DIV/0!</v>
      </c>
      <c r="O18" s="87" t="e">
        <f t="shared" si="4"/>
        <v>#VALUE!</v>
      </c>
      <c r="P18" s="134" t="e">
        <f t="shared" si="5"/>
        <v>#VALUE!</v>
      </c>
    </row>
    <row r="19" spans="2:16" ht="34.5" customHeight="1">
      <c r="B19" s="680"/>
      <c r="C19" s="681"/>
      <c r="D19" s="92" t="s">
        <v>187</v>
      </c>
      <c r="E19" s="115"/>
      <c r="F19" s="102"/>
      <c r="G19" s="103" t="str">
        <f t="shared" si="8"/>
        <v/>
      </c>
      <c r="H19" s="104" t="str">
        <f t="shared" si="8"/>
        <v/>
      </c>
      <c r="I19" s="105"/>
      <c r="J19" s="106"/>
      <c r="K19" s="662"/>
      <c r="L19" s="132" t="e">
        <f t="shared" si="1"/>
        <v>#VALUE!</v>
      </c>
      <c r="M19" s="87" t="e">
        <f t="shared" si="2"/>
        <v>#DIV/0!</v>
      </c>
      <c r="N19" s="134" t="e">
        <f t="shared" si="3"/>
        <v>#DIV/0!</v>
      </c>
      <c r="O19" s="87" t="e">
        <f t="shared" si="4"/>
        <v>#VALUE!</v>
      </c>
      <c r="P19" s="134" t="e">
        <f t="shared" si="5"/>
        <v>#VALUE!</v>
      </c>
    </row>
    <row r="20" spans="2:16" ht="26.25" customHeight="1">
      <c r="B20" s="680"/>
      <c r="C20" s="681"/>
      <c r="D20" s="92" t="s">
        <v>3</v>
      </c>
      <c r="E20" s="107"/>
      <c r="F20" s="108"/>
      <c r="G20" s="103" t="str">
        <f t="shared" si="8"/>
        <v/>
      </c>
      <c r="H20" s="104" t="str">
        <f t="shared" si="8"/>
        <v/>
      </c>
      <c r="I20" s="105"/>
      <c r="J20" s="106"/>
      <c r="K20" s="662"/>
      <c r="L20" s="132" t="e">
        <f t="shared" si="1"/>
        <v>#VALUE!</v>
      </c>
      <c r="M20" s="87" t="e">
        <f t="shared" si="2"/>
        <v>#DIV/0!</v>
      </c>
      <c r="N20" s="134" t="e">
        <f t="shared" si="3"/>
        <v>#DIV/0!</v>
      </c>
      <c r="O20" s="87" t="e">
        <f t="shared" si="4"/>
        <v>#VALUE!</v>
      </c>
      <c r="P20" s="134" t="e">
        <f t="shared" si="5"/>
        <v>#VALUE!</v>
      </c>
    </row>
    <row r="21" spans="2:16" ht="26.25" customHeight="1">
      <c r="B21" s="680"/>
      <c r="C21" s="681"/>
      <c r="D21" s="172" t="s">
        <v>147</v>
      </c>
      <c r="E21" s="153"/>
      <c r="F21" s="154"/>
      <c r="G21" s="151"/>
      <c r="H21" s="152"/>
      <c r="I21" s="155"/>
      <c r="J21" s="156"/>
      <c r="K21" s="662"/>
      <c r="L21" s="132"/>
      <c r="M21" s="87"/>
      <c r="N21" s="134"/>
      <c r="O21" s="87"/>
      <c r="P21" s="134"/>
    </row>
    <row r="22" spans="2:16" ht="26.25" customHeight="1" thickBot="1">
      <c r="B22" s="680"/>
      <c r="C22" s="681"/>
      <c r="D22" s="172" t="s">
        <v>7</v>
      </c>
      <c r="E22" s="116">
        <f t="shared" ref="E22:J22" si="9">SUM(E15:E21)</f>
        <v>0</v>
      </c>
      <c r="F22" s="117">
        <f t="shared" si="9"/>
        <v>0</v>
      </c>
      <c r="G22" s="111">
        <f t="shared" si="9"/>
        <v>0</v>
      </c>
      <c r="H22" s="112">
        <f t="shared" si="9"/>
        <v>0</v>
      </c>
      <c r="I22" s="118">
        <f t="shared" si="9"/>
        <v>0</v>
      </c>
      <c r="J22" s="119">
        <f t="shared" si="9"/>
        <v>0</v>
      </c>
      <c r="K22" s="662"/>
      <c r="L22" s="132">
        <f t="shared" si="1"/>
        <v>0</v>
      </c>
      <c r="M22" s="87" t="e">
        <f t="shared" si="2"/>
        <v>#DIV/0!</v>
      </c>
      <c r="N22" s="134" t="e">
        <f t="shared" si="3"/>
        <v>#DIV/0!</v>
      </c>
      <c r="O22" s="87" t="e">
        <f t="shared" si="4"/>
        <v>#DIV/0!</v>
      </c>
      <c r="P22" s="134" t="e">
        <f t="shared" si="5"/>
        <v>#DIV/0!</v>
      </c>
    </row>
    <row r="23" spans="2:16" ht="26.25" customHeight="1">
      <c r="B23" s="651" t="s">
        <v>56</v>
      </c>
      <c r="C23" s="644" t="s">
        <v>134</v>
      </c>
      <c r="D23" s="171" t="s">
        <v>4</v>
      </c>
      <c r="E23" s="120"/>
      <c r="F23" s="121"/>
      <c r="G23" s="97" t="str">
        <f t="shared" ref="G23:H26" si="10">IF(E23="","",E23)</f>
        <v/>
      </c>
      <c r="H23" s="98" t="str">
        <f t="shared" si="10"/>
        <v/>
      </c>
      <c r="I23" s="122"/>
      <c r="J23" s="123"/>
      <c r="K23" s="648"/>
      <c r="L23" s="132" t="e">
        <f t="shared" si="1"/>
        <v>#VALUE!</v>
      </c>
      <c r="M23" s="87" t="e">
        <f t="shared" si="2"/>
        <v>#DIV/0!</v>
      </c>
      <c r="N23" s="134" t="e">
        <f t="shared" si="3"/>
        <v>#DIV/0!</v>
      </c>
      <c r="O23" s="87" t="e">
        <f t="shared" si="4"/>
        <v>#VALUE!</v>
      </c>
      <c r="P23" s="134" t="e">
        <f t="shared" si="5"/>
        <v>#VALUE!</v>
      </c>
    </row>
    <row r="24" spans="2:16" ht="26.25" customHeight="1">
      <c r="B24" s="652"/>
      <c r="C24" s="645"/>
      <c r="D24" s="92" t="s">
        <v>5</v>
      </c>
      <c r="E24" s="124"/>
      <c r="F24" s="125"/>
      <c r="G24" s="103" t="str">
        <f t="shared" si="10"/>
        <v/>
      </c>
      <c r="H24" s="104" t="str">
        <f t="shared" si="10"/>
        <v/>
      </c>
      <c r="I24" s="126"/>
      <c r="J24" s="127"/>
      <c r="K24" s="649"/>
      <c r="L24" s="132" t="e">
        <f t="shared" si="1"/>
        <v>#VALUE!</v>
      </c>
      <c r="M24" s="87" t="e">
        <f t="shared" si="2"/>
        <v>#DIV/0!</v>
      </c>
      <c r="N24" s="134" t="e">
        <f t="shared" si="3"/>
        <v>#DIV/0!</v>
      </c>
      <c r="O24" s="87" t="e">
        <f t="shared" si="4"/>
        <v>#VALUE!</v>
      </c>
      <c r="P24" s="134" t="e">
        <f t="shared" si="5"/>
        <v>#VALUE!</v>
      </c>
    </row>
    <row r="25" spans="2:16" ht="26.25" customHeight="1">
      <c r="B25" s="652"/>
      <c r="C25" s="645"/>
      <c r="D25" s="92" t="s">
        <v>6</v>
      </c>
      <c r="E25" s="124"/>
      <c r="F25" s="125"/>
      <c r="G25" s="103" t="str">
        <f t="shared" si="10"/>
        <v/>
      </c>
      <c r="H25" s="104" t="str">
        <f t="shared" si="10"/>
        <v/>
      </c>
      <c r="I25" s="126"/>
      <c r="J25" s="127"/>
      <c r="K25" s="649"/>
      <c r="L25" s="132" t="e">
        <f t="shared" si="1"/>
        <v>#VALUE!</v>
      </c>
      <c r="M25" s="87" t="e">
        <f t="shared" si="2"/>
        <v>#DIV/0!</v>
      </c>
      <c r="N25" s="134" t="e">
        <f t="shared" si="3"/>
        <v>#DIV/0!</v>
      </c>
      <c r="O25" s="87" t="e">
        <f t="shared" si="4"/>
        <v>#VALUE!</v>
      </c>
      <c r="P25" s="134" t="e">
        <f t="shared" si="5"/>
        <v>#VALUE!</v>
      </c>
    </row>
    <row r="26" spans="2:16" ht="26.25" customHeight="1">
      <c r="B26" s="652"/>
      <c r="C26" s="645"/>
      <c r="D26" s="92" t="s">
        <v>3</v>
      </c>
      <c r="E26" s="124"/>
      <c r="F26" s="125"/>
      <c r="G26" s="103" t="str">
        <f t="shared" si="10"/>
        <v/>
      </c>
      <c r="H26" s="104" t="str">
        <f t="shared" si="10"/>
        <v/>
      </c>
      <c r="I26" s="126"/>
      <c r="J26" s="127"/>
      <c r="K26" s="649"/>
      <c r="L26" s="132" t="e">
        <f t="shared" si="1"/>
        <v>#VALUE!</v>
      </c>
      <c r="M26" s="87" t="e">
        <f t="shared" si="2"/>
        <v>#DIV/0!</v>
      </c>
      <c r="N26" s="134" t="e">
        <f t="shared" si="3"/>
        <v>#DIV/0!</v>
      </c>
      <c r="O26" s="87" t="e">
        <f t="shared" si="4"/>
        <v>#VALUE!</v>
      </c>
      <c r="P26" s="134" t="e">
        <f t="shared" si="5"/>
        <v>#VALUE!</v>
      </c>
    </row>
    <row r="27" spans="2:16" ht="26.25" customHeight="1">
      <c r="B27" s="652"/>
      <c r="C27" s="646"/>
      <c r="D27" s="172" t="s">
        <v>147</v>
      </c>
      <c r="E27" s="157"/>
      <c r="F27" s="158"/>
      <c r="G27" s="151" t="str">
        <f>IF(E27="","",E27)</f>
        <v/>
      </c>
      <c r="H27" s="152" t="str">
        <f>IF(F27="","",F27)</f>
        <v/>
      </c>
      <c r="I27" s="159"/>
      <c r="J27" s="160"/>
      <c r="K27" s="649"/>
      <c r="L27" s="132"/>
      <c r="M27" s="87"/>
      <c r="N27" s="134"/>
      <c r="O27" s="87"/>
      <c r="P27" s="134"/>
    </row>
    <row r="28" spans="2:16" ht="26.25" customHeight="1" thickBot="1">
      <c r="B28" s="652"/>
      <c r="C28" s="647"/>
      <c r="D28" s="173" t="s">
        <v>7</v>
      </c>
      <c r="E28" s="128">
        <f t="shared" ref="E28:J28" si="11">SUM(E23:E27)</f>
        <v>0</v>
      </c>
      <c r="F28" s="129">
        <f t="shared" si="11"/>
        <v>0</v>
      </c>
      <c r="G28" s="111">
        <f t="shared" si="11"/>
        <v>0</v>
      </c>
      <c r="H28" s="112">
        <f t="shared" si="11"/>
        <v>0</v>
      </c>
      <c r="I28" s="130">
        <f t="shared" si="11"/>
        <v>0</v>
      </c>
      <c r="J28" s="131">
        <f t="shared" si="11"/>
        <v>0</v>
      </c>
      <c r="K28" s="650"/>
      <c r="L28" s="132">
        <f t="shared" si="1"/>
        <v>0</v>
      </c>
      <c r="M28" s="87" t="e">
        <f t="shared" si="2"/>
        <v>#DIV/0!</v>
      </c>
      <c r="N28" s="134" t="e">
        <f t="shared" si="3"/>
        <v>#DIV/0!</v>
      </c>
      <c r="O28" s="87" t="e">
        <f t="shared" si="4"/>
        <v>#DIV/0!</v>
      </c>
      <c r="P28" s="134" t="e">
        <f t="shared" si="5"/>
        <v>#DIV/0!</v>
      </c>
    </row>
    <row r="29" spans="2:16" ht="26.25" customHeight="1">
      <c r="B29" s="652"/>
      <c r="C29" s="654" t="s">
        <v>60</v>
      </c>
      <c r="D29" s="174" t="s">
        <v>4</v>
      </c>
      <c r="E29" s="120"/>
      <c r="F29" s="121"/>
      <c r="G29" s="97" t="str">
        <f t="shared" ref="G29:H32" si="12">IF(E29="","",E29)</f>
        <v/>
      </c>
      <c r="H29" s="98" t="str">
        <f t="shared" si="12"/>
        <v/>
      </c>
      <c r="I29" s="122"/>
      <c r="J29" s="123"/>
      <c r="K29" s="648"/>
      <c r="L29" s="132" t="e">
        <f t="shared" si="1"/>
        <v>#VALUE!</v>
      </c>
      <c r="M29" s="87" t="e">
        <f t="shared" si="2"/>
        <v>#DIV/0!</v>
      </c>
      <c r="N29" s="134" t="e">
        <f t="shared" si="3"/>
        <v>#DIV/0!</v>
      </c>
      <c r="O29" s="87" t="e">
        <f t="shared" si="4"/>
        <v>#VALUE!</v>
      </c>
      <c r="P29" s="134" t="e">
        <f t="shared" si="5"/>
        <v>#VALUE!</v>
      </c>
    </row>
    <row r="30" spans="2:16" ht="26.25" customHeight="1">
      <c r="B30" s="652"/>
      <c r="C30" s="645"/>
      <c r="D30" s="92" t="s">
        <v>5</v>
      </c>
      <c r="E30" s="124"/>
      <c r="F30" s="125"/>
      <c r="G30" s="103" t="str">
        <f t="shared" si="12"/>
        <v/>
      </c>
      <c r="H30" s="104" t="str">
        <f t="shared" si="12"/>
        <v/>
      </c>
      <c r="I30" s="126"/>
      <c r="J30" s="127"/>
      <c r="K30" s="649"/>
      <c r="L30" s="132" t="e">
        <f t="shared" si="1"/>
        <v>#VALUE!</v>
      </c>
      <c r="M30" s="87" t="e">
        <f t="shared" si="2"/>
        <v>#DIV/0!</v>
      </c>
      <c r="N30" s="134" t="e">
        <f t="shared" si="3"/>
        <v>#DIV/0!</v>
      </c>
      <c r="O30" s="87" t="e">
        <f t="shared" si="4"/>
        <v>#VALUE!</v>
      </c>
      <c r="P30" s="134" t="e">
        <f t="shared" si="5"/>
        <v>#VALUE!</v>
      </c>
    </row>
    <row r="31" spans="2:16" ht="26.25" customHeight="1">
      <c r="B31" s="652"/>
      <c r="C31" s="645"/>
      <c r="D31" s="92" t="s">
        <v>6</v>
      </c>
      <c r="E31" s="124"/>
      <c r="F31" s="125"/>
      <c r="G31" s="103" t="str">
        <f t="shared" si="12"/>
        <v/>
      </c>
      <c r="H31" s="104" t="str">
        <f t="shared" si="12"/>
        <v/>
      </c>
      <c r="I31" s="126"/>
      <c r="J31" s="127"/>
      <c r="K31" s="649"/>
      <c r="L31" s="132" t="e">
        <f t="shared" si="1"/>
        <v>#VALUE!</v>
      </c>
      <c r="M31" s="87" t="e">
        <f t="shared" si="2"/>
        <v>#DIV/0!</v>
      </c>
      <c r="N31" s="134" t="e">
        <f t="shared" si="3"/>
        <v>#DIV/0!</v>
      </c>
      <c r="O31" s="87" t="e">
        <f t="shared" si="4"/>
        <v>#VALUE!</v>
      </c>
      <c r="P31" s="134" t="e">
        <f t="shared" si="5"/>
        <v>#VALUE!</v>
      </c>
    </row>
    <row r="32" spans="2:16" ht="42" customHeight="1">
      <c r="B32" s="652"/>
      <c r="C32" s="645"/>
      <c r="D32" s="92" t="s">
        <v>188</v>
      </c>
      <c r="E32" s="124"/>
      <c r="F32" s="125"/>
      <c r="G32" s="103" t="str">
        <f t="shared" si="12"/>
        <v/>
      </c>
      <c r="H32" s="104" t="str">
        <f t="shared" si="12"/>
        <v/>
      </c>
      <c r="I32" s="126"/>
      <c r="J32" s="127"/>
      <c r="K32" s="649"/>
      <c r="L32" s="132" t="e">
        <f t="shared" si="1"/>
        <v>#VALUE!</v>
      </c>
      <c r="M32" s="87" t="e">
        <f t="shared" si="2"/>
        <v>#DIV/0!</v>
      </c>
      <c r="N32" s="134" t="e">
        <f t="shared" si="3"/>
        <v>#DIV/0!</v>
      </c>
      <c r="O32" s="87" t="e">
        <f t="shared" si="4"/>
        <v>#VALUE!</v>
      </c>
      <c r="P32" s="134" t="e">
        <f t="shared" si="5"/>
        <v>#VALUE!</v>
      </c>
    </row>
    <row r="33" spans="2:16" ht="26.25" customHeight="1">
      <c r="B33" s="652"/>
      <c r="C33" s="645"/>
      <c r="D33" s="92" t="s">
        <v>55</v>
      </c>
      <c r="E33" s="124"/>
      <c r="F33" s="125"/>
      <c r="G33" s="103" t="str">
        <f>IF(E33="","",E33)</f>
        <v/>
      </c>
      <c r="H33" s="104" t="str">
        <f>IF(F33="","",F33)</f>
        <v/>
      </c>
      <c r="I33" s="126"/>
      <c r="J33" s="127"/>
      <c r="K33" s="649"/>
      <c r="L33" s="132" t="e">
        <f t="shared" si="1"/>
        <v>#VALUE!</v>
      </c>
      <c r="M33" s="87" t="e">
        <f t="shared" si="2"/>
        <v>#DIV/0!</v>
      </c>
      <c r="N33" s="134" t="e">
        <f t="shared" si="3"/>
        <v>#DIV/0!</v>
      </c>
      <c r="O33" s="87" t="e">
        <f t="shared" si="4"/>
        <v>#VALUE!</v>
      </c>
      <c r="P33" s="134" t="e">
        <f t="shared" si="5"/>
        <v>#VALUE!</v>
      </c>
    </row>
    <row r="34" spans="2:16" ht="26.25" customHeight="1">
      <c r="B34" s="652"/>
      <c r="C34" s="646"/>
      <c r="D34" s="172" t="s">
        <v>147</v>
      </c>
      <c r="E34" s="157"/>
      <c r="F34" s="158"/>
      <c r="G34" s="151" t="str">
        <f>IF(E34="","",E34)</f>
        <v/>
      </c>
      <c r="H34" s="152" t="str">
        <f>IF(F34="","",F34)</f>
        <v/>
      </c>
      <c r="I34" s="159"/>
      <c r="J34" s="160"/>
      <c r="K34" s="649"/>
      <c r="L34" s="132"/>
      <c r="M34" s="87"/>
      <c r="N34" s="134"/>
      <c r="O34" s="87"/>
      <c r="P34" s="134"/>
    </row>
    <row r="35" spans="2:16" ht="26.25" customHeight="1" thickBot="1">
      <c r="B35" s="652"/>
      <c r="C35" s="646"/>
      <c r="D35" s="172" t="s">
        <v>7</v>
      </c>
      <c r="E35" s="128">
        <f t="shared" ref="E35:J35" si="13">SUM(E29:E34)</f>
        <v>0</v>
      </c>
      <c r="F35" s="129">
        <f t="shared" si="13"/>
        <v>0</v>
      </c>
      <c r="G35" s="111">
        <f t="shared" si="13"/>
        <v>0</v>
      </c>
      <c r="H35" s="112">
        <f t="shared" si="13"/>
        <v>0</v>
      </c>
      <c r="I35" s="118">
        <f t="shared" si="13"/>
        <v>0</v>
      </c>
      <c r="J35" s="119">
        <f t="shared" si="13"/>
        <v>0</v>
      </c>
      <c r="K35" s="650"/>
      <c r="L35" s="132">
        <f t="shared" si="1"/>
        <v>0</v>
      </c>
      <c r="M35" s="87" t="e">
        <f t="shared" si="2"/>
        <v>#DIV/0!</v>
      </c>
      <c r="N35" s="134" t="e">
        <f t="shared" si="3"/>
        <v>#DIV/0!</v>
      </c>
      <c r="O35" s="87" t="e">
        <f t="shared" si="4"/>
        <v>#DIV/0!</v>
      </c>
      <c r="P35" s="134" t="e">
        <f t="shared" si="5"/>
        <v>#DIV/0!</v>
      </c>
    </row>
    <row r="36" spans="2:16" ht="26.25" customHeight="1">
      <c r="B36" s="652"/>
      <c r="C36" s="644" t="s">
        <v>61</v>
      </c>
      <c r="D36" s="171" t="s">
        <v>4</v>
      </c>
      <c r="E36" s="120"/>
      <c r="F36" s="121"/>
      <c r="G36" s="97" t="str">
        <f t="shared" ref="G36:H39" si="14">IF(E36="","",E36)</f>
        <v/>
      </c>
      <c r="H36" s="98" t="str">
        <f t="shared" si="14"/>
        <v/>
      </c>
      <c r="I36" s="122"/>
      <c r="J36" s="123"/>
      <c r="K36" s="648"/>
      <c r="L36" s="132" t="e">
        <f t="shared" si="1"/>
        <v>#VALUE!</v>
      </c>
      <c r="M36" s="87" t="e">
        <f t="shared" si="2"/>
        <v>#DIV/0!</v>
      </c>
      <c r="N36" s="134" t="e">
        <f t="shared" si="3"/>
        <v>#DIV/0!</v>
      </c>
      <c r="O36" s="87" t="e">
        <f t="shared" si="4"/>
        <v>#VALUE!</v>
      </c>
      <c r="P36" s="134" t="e">
        <f t="shared" si="5"/>
        <v>#VALUE!</v>
      </c>
    </row>
    <row r="37" spans="2:16" ht="26.25" customHeight="1">
      <c r="B37" s="652"/>
      <c r="C37" s="645"/>
      <c r="D37" s="92" t="s">
        <v>5</v>
      </c>
      <c r="E37" s="124"/>
      <c r="F37" s="125"/>
      <c r="G37" s="103" t="str">
        <f t="shared" si="14"/>
        <v/>
      </c>
      <c r="H37" s="104" t="str">
        <f t="shared" si="14"/>
        <v/>
      </c>
      <c r="I37" s="126"/>
      <c r="J37" s="127"/>
      <c r="K37" s="649"/>
      <c r="L37" s="132" t="e">
        <f t="shared" si="1"/>
        <v>#VALUE!</v>
      </c>
      <c r="M37" s="87" t="e">
        <f t="shared" si="2"/>
        <v>#DIV/0!</v>
      </c>
      <c r="N37" s="134" t="e">
        <f t="shared" si="3"/>
        <v>#DIV/0!</v>
      </c>
      <c r="O37" s="87" t="e">
        <f t="shared" si="4"/>
        <v>#VALUE!</v>
      </c>
      <c r="P37" s="134" t="e">
        <f t="shared" si="5"/>
        <v>#VALUE!</v>
      </c>
    </row>
    <row r="38" spans="2:16" ht="26.25" customHeight="1">
      <c r="B38" s="652"/>
      <c r="C38" s="645"/>
      <c r="D38" s="92" t="s">
        <v>6</v>
      </c>
      <c r="E38" s="124"/>
      <c r="F38" s="125"/>
      <c r="G38" s="103" t="str">
        <f t="shared" si="14"/>
        <v/>
      </c>
      <c r="H38" s="104" t="str">
        <f t="shared" si="14"/>
        <v/>
      </c>
      <c r="I38" s="126"/>
      <c r="J38" s="127"/>
      <c r="K38" s="649"/>
      <c r="L38" s="132" t="e">
        <f t="shared" si="1"/>
        <v>#VALUE!</v>
      </c>
      <c r="M38" s="87" t="e">
        <f t="shared" si="2"/>
        <v>#DIV/0!</v>
      </c>
      <c r="N38" s="134" t="e">
        <f t="shared" si="3"/>
        <v>#DIV/0!</v>
      </c>
      <c r="O38" s="87" t="e">
        <f t="shared" si="4"/>
        <v>#VALUE!</v>
      </c>
      <c r="P38" s="134" t="e">
        <f t="shared" si="5"/>
        <v>#VALUE!</v>
      </c>
    </row>
    <row r="39" spans="2:16" ht="42.75">
      <c r="B39" s="652"/>
      <c r="C39" s="645"/>
      <c r="D39" s="92" t="s">
        <v>189</v>
      </c>
      <c r="E39" s="124"/>
      <c r="F39" s="125"/>
      <c r="G39" s="103" t="str">
        <f t="shared" si="14"/>
        <v/>
      </c>
      <c r="H39" s="104" t="str">
        <f t="shared" si="14"/>
        <v/>
      </c>
      <c r="I39" s="126"/>
      <c r="J39" s="127"/>
      <c r="K39" s="649"/>
      <c r="L39" s="132" t="e">
        <f t="shared" si="1"/>
        <v>#VALUE!</v>
      </c>
      <c r="M39" s="87" t="e">
        <f t="shared" si="2"/>
        <v>#DIV/0!</v>
      </c>
      <c r="N39" s="134" t="e">
        <f t="shared" si="3"/>
        <v>#DIV/0!</v>
      </c>
      <c r="O39" s="87" t="e">
        <f t="shared" si="4"/>
        <v>#VALUE!</v>
      </c>
      <c r="P39" s="134" t="e">
        <f t="shared" si="5"/>
        <v>#VALUE!</v>
      </c>
    </row>
    <row r="40" spans="2:16" ht="26.25" customHeight="1">
      <c r="B40" s="652"/>
      <c r="C40" s="645"/>
      <c r="D40" s="92" t="s">
        <v>55</v>
      </c>
      <c r="E40" s="124"/>
      <c r="F40" s="125"/>
      <c r="G40" s="103" t="str">
        <f>IF(E40="","",E40)</f>
        <v/>
      </c>
      <c r="H40" s="104" t="str">
        <f>IF(F40="","",F40)</f>
        <v/>
      </c>
      <c r="I40" s="126"/>
      <c r="J40" s="127"/>
      <c r="K40" s="649"/>
      <c r="L40" s="132" t="e">
        <f t="shared" si="1"/>
        <v>#VALUE!</v>
      </c>
      <c r="M40" s="87" t="e">
        <f t="shared" si="2"/>
        <v>#DIV/0!</v>
      </c>
      <c r="N40" s="134" t="e">
        <f t="shared" si="3"/>
        <v>#DIV/0!</v>
      </c>
      <c r="O40" s="87" t="e">
        <f t="shared" si="4"/>
        <v>#VALUE!</v>
      </c>
      <c r="P40" s="134" t="e">
        <f t="shared" si="5"/>
        <v>#VALUE!</v>
      </c>
    </row>
    <row r="41" spans="2:16" ht="26.25" customHeight="1">
      <c r="B41" s="652"/>
      <c r="C41" s="646"/>
      <c r="D41" s="172" t="s">
        <v>147</v>
      </c>
      <c r="E41" s="157"/>
      <c r="F41" s="158"/>
      <c r="G41" s="151" t="str">
        <f>IF(E41="","",E41)</f>
        <v/>
      </c>
      <c r="H41" s="152" t="str">
        <f>IF(F41="","",F41)</f>
        <v/>
      </c>
      <c r="I41" s="159"/>
      <c r="J41" s="160"/>
      <c r="K41" s="649"/>
      <c r="L41" s="132"/>
      <c r="M41" s="87"/>
      <c r="N41" s="134"/>
      <c r="O41" s="87"/>
      <c r="P41" s="134"/>
    </row>
    <row r="42" spans="2:16" ht="26.25" customHeight="1" thickBot="1">
      <c r="B42" s="652"/>
      <c r="C42" s="647"/>
      <c r="D42" s="173" t="s">
        <v>7</v>
      </c>
      <c r="E42" s="128">
        <f t="shared" ref="E42:J42" si="15">SUM(E36:E41)</f>
        <v>0</v>
      </c>
      <c r="F42" s="129">
        <f t="shared" si="15"/>
        <v>0</v>
      </c>
      <c r="G42" s="111">
        <f t="shared" si="15"/>
        <v>0</v>
      </c>
      <c r="H42" s="112">
        <f t="shared" si="15"/>
        <v>0</v>
      </c>
      <c r="I42" s="130">
        <f t="shared" si="15"/>
        <v>0</v>
      </c>
      <c r="J42" s="131">
        <f t="shared" si="15"/>
        <v>0</v>
      </c>
      <c r="K42" s="650"/>
      <c r="L42" s="132">
        <f t="shared" si="1"/>
        <v>0</v>
      </c>
      <c r="M42" s="87" t="e">
        <f t="shared" si="2"/>
        <v>#DIV/0!</v>
      </c>
      <c r="N42" s="134" t="e">
        <f t="shared" si="3"/>
        <v>#DIV/0!</v>
      </c>
      <c r="O42" s="87" t="e">
        <f t="shared" si="4"/>
        <v>#DIV/0!</v>
      </c>
      <c r="P42" s="134" t="e">
        <f t="shared" si="5"/>
        <v>#DIV/0!</v>
      </c>
    </row>
    <row r="43" spans="2:16" ht="26.25" customHeight="1">
      <c r="B43" s="652"/>
      <c r="C43" s="644" t="s">
        <v>149</v>
      </c>
      <c r="D43" s="171" t="s">
        <v>4</v>
      </c>
      <c r="E43" s="120"/>
      <c r="F43" s="121"/>
      <c r="G43" s="97" t="str">
        <f t="shared" ref="G43:H45" si="16">IF(E43="","",E43)</f>
        <v/>
      </c>
      <c r="H43" s="98" t="str">
        <f t="shared" si="16"/>
        <v/>
      </c>
      <c r="I43" s="122"/>
      <c r="J43" s="123"/>
      <c r="K43" s="648"/>
      <c r="L43" s="132" t="e">
        <f t="shared" si="1"/>
        <v>#VALUE!</v>
      </c>
      <c r="M43" s="87" t="e">
        <f t="shared" si="2"/>
        <v>#DIV/0!</v>
      </c>
      <c r="N43" s="134" t="e">
        <f t="shared" si="3"/>
        <v>#DIV/0!</v>
      </c>
      <c r="O43" s="87" t="e">
        <f t="shared" si="4"/>
        <v>#VALUE!</v>
      </c>
      <c r="P43" s="134" t="e">
        <f t="shared" si="5"/>
        <v>#VALUE!</v>
      </c>
    </row>
    <row r="44" spans="2:16" ht="26.25" customHeight="1">
      <c r="B44" s="652"/>
      <c r="C44" s="645"/>
      <c r="D44" s="92" t="s">
        <v>5</v>
      </c>
      <c r="E44" s="124"/>
      <c r="F44" s="125"/>
      <c r="G44" s="103" t="str">
        <f t="shared" si="16"/>
        <v/>
      </c>
      <c r="H44" s="104" t="str">
        <f t="shared" si="16"/>
        <v/>
      </c>
      <c r="I44" s="126"/>
      <c r="J44" s="127"/>
      <c r="K44" s="649"/>
      <c r="L44" s="132" t="e">
        <f t="shared" si="1"/>
        <v>#VALUE!</v>
      </c>
      <c r="M44" s="87" t="e">
        <f t="shared" si="2"/>
        <v>#DIV/0!</v>
      </c>
      <c r="N44" s="134" t="e">
        <f t="shared" si="3"/>
        <v>#DIV/0!</v>
      </c>
      <c r="O44" s="87" t="e">
        <f t="shared" si="4"/>
        <v>#VALUE!</v>
      </c>
      <c r="P44" s="134" t="e">
        <f t="shared" si="5"/>
        <v>#VALUE!</v>
      </c>
    </row>
    <row r="45" spans="2:16" ht="26.25" customHeight="1">
      <c r="B45" s="652"/>
      <c r="C45" s="645"/>
      <c r="D45" s="92" t="s">
        <v>6</v>
      </c>
      <c r="E45" s="124"/>
      <c r="F45" s="125"/>
      <c r="G45" s="103" t="str">
        <f t="shared" si="16"/>
        <v/>
      </c>
      <c r="H45" s="104" t="str">
        <f t="shared" si="16"/>
        <v/>
      </c>
      <c r="I45" s="126"/>
      <c r="J45" s="127"/>
      <c r="K45" s="649"/>
      <c r="L45" s="132" t="e">
        <f t="shared" si="1"/>
        <v>#VALUE!</v>
      </c>
      <c r="M45" s="87" t="e">
        <f t="shared" si="2"/>
        <v>#DIV/0!</v>
      </c>
      <c r="N45" s="134" t="e">
        <f t="shared" si="3"/>
        <v>#DIV/0!</v>
      </c>
      <c r="O45" s="87" t="e">
        <f t="shared" si="4"/>
        <v>#VALUE!</v>
      </c>
      <c r="P45" s="134" t="e">
        <f t="shared" si="5"/>
        <v>#VALUE!</v>
      </c>
    </row>
    <row r="46" spans="2:16" ht="30.75" customHeight="1">
      <c r="B46" s="652"/>
      <c r="C46" s="645"/>
      <c r="D46" s="92" t="s">
        <v>190</v>
      </c>
      <c r="E46" s="124"/>
      <c r="F46" s="125"/>
      <c r="G46" s="103" t="str">
        <f t="shared" ref="G46:H48" si="17">IF(E46="","",E46)</f>
        <v/>
      </c>
      <c r="H46" s="104" t="str">
        <f t="shared" si="17"/>
        <v/>
      </c>
      <c r="I46" s="126"/>
      <c r="J46" s="127"/>
      <c r="K46" s="649"/>
      <c r="L46" s="132" t="e">
        <f t="shared" si="1"/>
        <v>#VALUE!</v>
      </c>
      <c r="M46" s="87" t="e">
        <f t="shared" si="2"/>
        <v>#DIV/0!</v>
      </c>
      <c r="N46" s="134" t="e">
        <f t="shared" si="3"/>
        <v>#DIV/0!</v>
      </c>
      <c r="O46" s="87" t="e">
        <f t="shared" si="4"/>
        <v>#VALUE!</v>
      </c>
      <c r="P46" s="134" t="e">
        <f t="shared" si="5"/>
        <v>#VALUE!</v>
      </c>
    </row>
    <row r="47" spans="2:16" ht="26.25" customHeight="1">
      <c r="B47" s="652"/>
      <c r="C47" s="645"/>
      <c r="D47" s="92" t="s">
        <v>55</v>
      </c>
      <c r="E47" s="124"/>
      <c r="F47" s="125"/>
      <c r="G47" s="103" t="str">
        <f t="shared" si="17"/>
        <v/>
      </c>
      <c r="H47" s="104" t="str">
        <f t="shared" si="17"/>
        <v/>
      </c>
      <c r="I47" s="126"/>
      <c r="J47" s="127"/>
      <c r="K47" s="649"/>
      <c r="L47" s="132" t="e">
        <f t="shared" si="1"/>
        <v>#VALUE!</v>
      </c>
      <c r="M47" s="87" t="e">
        <f t="shared" si="2"/>
        <v>#DIV/0!</v>
      </c>
      <c r="N47" s="134" t="e">
        <f t="shared" si="3"/>
        <v>#DIV/0!</v>
      </c>
      <c r="O47" s="87" t="e">
        <f t="shared" si="4"/>
        <v>#VALUE!</v>
      </c>
      <c r="P47" s="134" t="e">
        <f t="shared" si="5"/>
        <v>#VALUE!</v>
      </c>
    </row>
    <row r="48" spans="2:16" ht="26.25" customHeight="1">
      <c r="B48" s="652"/>
      <c r="C48" s="646"/>
      <c r="D48" s="172" t="s">
        <v>147</v>
      </c>
      <c r="E48" s="157"/>
      <c r="F48" s="158"/>
      <c r="G48" s="151" t="str">
        <f t="shared" si="17"/>
        <v/>
      </c>
      <c r="H48" s="152" t="str">
        <f t="shared" si="17"/>
        <v/>
      </c>
      <c r="I48" s="159"/>
      <c r="J48" s="160"/>
      <c r="K48" s="649"/>
      <c r="L48" s="132"/>
      <c r="M48" s="87"/>
      <c r="N48" s="134"/>
      <c r="O48" s="87"/>
      <c r="P48" s="134"/>
    </row>
    <row r="49" spans="2:16" ht="26.25" customHeight="1" thickBot="1">
      <c r="B49" s="653"/>
      <c r="C49" s="647"/>
      <c r="D49" s="173" t="s">
        <v>7</v>
      </c>
      <c r="E49" s="128">
        <f t="shared" ref="E49:J49" si="18">SUM(E43:E48)</f>
        <v>0</v>
      </c>
      <c r="F49" s="129">
        <f t="shared" si="18"/>
        <v>0</v>
      </c>
      <c r="G49" s="111">
        <f t="shared" si="18"/>
        <v>0</v>
      </c>
      <c r="H49" s="112">
        <f t="shared" si="18"/>
        <v>0</v>
      </c>
      <c r="I49" s="130">
        <f t="shared" si="18"/>
        <v>0</v>
      </c>
      <c r="J49" s="131">
        <f t="shared" si="18"/>
        <v>0</v>
      </c>
      <c r="K49" s="650"/>
      <c r="L49" s="132">
        <f t="shared" si="1"/>
        <v>0</v>
      </c>
      <c r="M49" s="87" t="e">
        <f t="shared" si="2"/>
        <v>#DIV/0!</v>
      </c>
      <c r="N49" s="134" t="e">
        <f t="shared" si="3"/>
        <v>#DIV/0!</v>
      </c>
      <c r="O49" s="87" t="e">
        <f t="shared" si="4"/>
        <v>#DIV/0!</v>
      </c>
      <c r="P49" s="134" t="e">
        <f t="shared" si="5"/>
        <v>#DIV/0!</v>
      </c>
    </row>
    <row r="50" spans="2:16" ht="30.75" customHeight="1">
      <c r="B50" s="655" t="s">
        <v>150</v>
      </c>
      <c r="C50" s="656"/>
      <c r="D50" s="171" t="s">
        <v>4</v>
      </c>
      <c r="E50" s="95"/>
      <c r="F50" s="96"/>
      <c r="G50" s="97" t="str">
        <f t="shared" ref="G50:H53" si="19">IF(E50="","",E50)</f>
        <v/>
      </c>
      <c r="H50" s="98" t="str">
        <f t="shared" si="19"/>
        <v/>
      </c>
      <c r="I50" s="99"/>
      <c r="J50" s="100"/>
      <c r="K50" s="661"/>
      <c r="L50" s="132" t="e">
        <f>+H50/2</f>
        <v>#VALUE!</v>
      </c>
      <c r="M50" s="87" t="e">
        <f>IF(($I50/E50)&lt;=0.5,"OK","ERROR")</f>
        <v>#DIV/0!</v>
      </c>
      <c r="N50" s="133" t="e">
        <f>IF(($J50/F50)&lt;=0.5,"OK","ERROR")</f>
        <v>#DIV/0!</v>
      </c>
      <c r="O50" s="87" t="e">
        <f>IF(($I50/G50)&lt;=0.5,"OK","ERROR")</f>
        <v>#VALUE!</v>
      </c>
      <c r="P50" s="133" t="e">
        <f>IF(($J50/H50)&lt;=0.5,"OK","ERROR")</f>
        <v>#VALUE!</v>
      </c>
    </row>
    <row r="51" spans="2:16" ht="30.75" customHeight="1">
      <c r="B51" s="657"/>
      <c r="C51" s="658"/>
      <c r="D51" s="92" t="s">
        <v>5</v>
      </c>
      <c r="E51" s="101"/>
      <c r="F51" s="102"/>
      <c r="G51" s="103" t="str">
        <f t="shared" si="19"/>
        <v/>
      </c>
      <c r="H51" s="104" t="str">
        <f t="shared" si="19"/>
        <v/>
      </c>
      <c r="I51" s="105"/>
      <c r="J51" s="106"/>
      <c r="K51" s="662"/>
      <c r="L51" s="132" t="e">
        <f>+H51/2</f>
        <v>#VALUE!</v>
      </c>
      <c r="M51" s="87" t="e">
        <f>IF((I51/$E51)&lt;=0.5,"OK","ERROR")</f>
        <v>#DIV/0!</v>
      </c>
      <c r="N51" s="134" t="e">
        <f>IF((J51/$F51)&lt;=0.5,"OK","ERROR")</f>
        <v>#DIV/0!</v>
      </c>
      <c r="O51" s="87" t="e">
        <f>IF(($I51/G51)&lt;=0.5,"OK","ERROR")</f>
        <v>#VALUE!</v>
      </c>
      <c r="P51" s="134" t="e">
        <f>IF(($J51/H51)&lt;=0.5,"OK","ERROR")</f>
        <v>#VALUE!</v>
      </c>
    </row>
    <row r="52" spans="2:16" ht="30.75" customHeight="1">
      <c r="B52" s="657"/>
      <c r="C52" s="658"/>
      <c r="D52" s="92" t="s">
        <v>6</v>
      </c>
      <c r="E52" s="101"/>
      <c r="F52" s="102"/>
      <c r="G52" s="103" t="str">
        <f t="shared" si="19"/>
        <v/>
      </c>
      <c r="H52" s="104" t="str">
        <f t="shared" si="19"/>
        <v/>
      </c>
      <c r="I52" s="105"/>
      <c r="J52" s="106"/>
      <c r="K52" s="662"/>
      <c r="L52" s="132" t="e">
        <f>+H52/2</f>
        <v>#VALUE!</v>
      </c>
      <c r="M52" s="87" t="e">
        <f>IF((I52/$E52)&lt;=0.5,"OK","ERROR")</f>
        <v>#DIV/0!</v>
      </c>
      <c r="N52" s="134" t="e">
        <f>IF((J52/$F52)&lt;=0.5,"OK","ERROR")</f>
        <v>#DIV/0!</v>
      </c>
      <c r="O52" s="87" t="e">
        <f>IF(($I52/G52)&lt;=0.5,"OK","ERROR")</f>
        <v>#VALUE!</v>
      </c>
      <c r="P52" s="134" t="e">
        <f>IF(($J52/H52)&lt;=0.5,"OK","ERROR")</f>
        <v>#VALUE!</v>
      </c>
    </row>
    <row r="53" spans="2:16" ht="30.75" customHeight="1">
      <c r="B53" s="657"/>
      <c r="C53" s="658"/>
      <c r="D53" s="92" t="s">
        <v>3</v>
      </c>
      <c r="E53" s="107"/>
      <c r="F53" s="108"/>
      <c r="G53" s="103" t="str">
        <f t="shared" si="19"/>
        <v/>
      </c>
      <c r="H53" s="104" t="str">
        <f t="shared" si="19"/>
        <v/>
      </c>
      <c r="I53" s="105"/>
      <c r="J53" s="106"/>
      <c r="K53" s="662"/>
      <c r="L53" s="132" t="e">
        <f>+H53/2</f>
        <v>#VALUE!</v>
      </c>
      <c r="M53" s="87" t="e">
        <f>IF((I53/$E53)&lt;=0.5,"OK","ERROR")</f>
        <v>#DIV/0!</v>
      </c>
      <c r="N53" s="134" t="e">
        <f>IF((J53/$F53)&lt;=0.5,"OK","ERROR")</f>
        <v>#DIV/0!</v>
      </c>
      <c r="O53" s="87" t="e">
        <f>IF(($I53/G53)&lt;=0.5,"OK","ERROR")</f>
        <v>#VALUE!</v>
      </c>
      <c r="P53" s="134" t="e">
        <f>IF(($J53/H53)&lt;=0.5,"OK","ERROR")</f>
        <v>#VALUE!</v>
      </c>
    </row>
    <row r="54" spans="2:16" ht="30.75" customHeight="1">
      <c r="B54" s="657"/>
      <c r="C54" s="658"/>
      <c r="D54" s="172" t="s">
        <v>147</v>
      </c>
      <c r="E54" s="153"/>
      <c r="F54" s="154"/>
      <c r="G54" s="151" t="str">
        <f>IF(E54="","",E54)</f>
        <v/>
      </c>
      <c r="H54" s="152" t="str">
        <f>IF(F54="","",F54)</f>
        <v/>
      </c>
      <c r="I54" s="155"/>
      <c r="J54" s="156"/>
      <c r="K54" s="662"/>
      <c r="L54" s="132"/>
      <c r="M54" s="87"/>
      <c r="N54" s="134"/>
      <c r="O54" s="87"/>
      <c r="P54" s="134"/>
    </row>
    <row r="55" spans="2:16" ht="30.75" customHeight="1" thickBot="1">
      <c r="B55" s="659"/>
      <c r="C55" s="660"/>
      <c r="D55" s="173" t="s">
        <v>7</v>
      </c>
      <c r="E55" s="116">
        <f t="shared" ref="E55:J55" si="20">SUM(E50:E54)</f>
        <v>0</v>
      </c>
      <c r="F55" s="117">
        <f t="shared" si="20"/>
        <v>0</v>
      </c>
      <c r="G55" s="138">
        <f t="shared" si="20"/>
        <v>0</v>
      </c>
      <c r="H55" s="139">
        <f t="shared" si="20"/>
        <v>0</v>
      </c>
      <c r="I55" s="118">
        <f t="shared" si="20"/>
        <v>0</v>
      </c>
      <c r="J55" s="119">
        <f t="shared" si="20"/>
        <v>0</v>
      </c>
      <c r="K55" s="662"/>
      <c r="L55" s="132">
        <f>+H55/2</f>
        <v>0</v>
      </c>
      <c r="M55" s="87" t="e">
        <f>IF((I55/$E55)&lt;=0.5,"OK","ERROR")</f>
        <v>#DIV/0!</v>
      </c>
      <c r="N55" s="134" t="e">
        <f>IF((J55/$F55)&lt;=0.5,"OK","ERROR")</f>
        <v>#DIV/0!</v>
      </c>
      <c r="O55" s="87" t="e">
        <f>IF(($I55/G55)&lt;=0.5,"OK","ERROR")</f>
        <v>#DIV/0!</v>
      </c>
      <c r="P55" s="134" t="e">
        <f>IF(($J55/H55)&lt;=0.5,"OK","ERROR")</f>
        <v>#DIV/0!</v>
      </c>
    </row>
    <row r="56" spans="2:16" ht="27" customHeight="1" thickBot="1">
      <c r="B56" s="641" t="s">
        <v>8</v>
      </c>
      <c r="C56" s="642"/>
      <c r="D56" s="643"/>
      <c r="E56" s="140">
        <f t="shared" ref="E56:J56" si="21">SUM(E55,E49,E42,E35,E28,E22,E14)</f>
        <v>1545000</v>
      </c>
      <c r="F56" s="140">
        <f t="shared" si="21"/>
        <v>1545000</v>
      </c>
      <c r="G56" s="142">
        <f t="shared" si="21"/>
        <v>1545000</v>
      </c>
      <c r="H56" s="142">
        <f t="shared" si="21"/>
        <v>1545000</v>
      </c>
      <c r="I56" s="140">
        <f t="shared" si="21"/>
        <v>800000</v>
      </c>
      <c r="J56" s="140">
        <f t="shared" si="21"/>
        <v>800000</v>
      </c>
      <c r="K56" s="141"/>
      <c r="L56" s="135"/>
      <c r="M56" s="87"/>
      <c r="N56" s="87"/>
      <c r="O56" s="87"/>
      <c r="P56" s="87"/>
    </row>
    <row r="57" spans="2:16" ht="14.25">
      <c r="L57" s="135"/>
      <c r="M57" s="87"/>
      <c r="N57" s="87"/>
      <c r="O57" s="87"/>
      <c r="P57" s="87"/>
    </row>
    <row r="58" spans="2:16" ht="15" customHeight="1">
      <c r="L58" s="135"/>
      <c r="M58" s="87"/>
      <c r="N58" s="87"/>
      <c r="O58" s="87"/>
      <c r="P58" s="87"/>
    </row>
  </sheetData>
  <mergeCells count="26">
    <mergeCell ref="B8:C14"/>
    <mergeCell ref="K8:K14"/>
    <mergeCell ref="B15:C22"/>
    <mergeCell ref="K15:K22"/>
    <mergeCell ref="G6:H6"/>
    <mergeCell ref="B2:E2"/>
    <mergeCell ref="B4:E5"/>
    <mergeCell ref="I6:J6"/>
    <mergeCell ref="K6:K7"/>
    <mergeCell ref="B1:D1"/>
    <mergeCell ref="B3:D3"/>
    <mergeCell ref="B6:C7"/>
    <mergeCell ref="D6:D7"/>
    <mergeCell ref="E6:F6"/>
    <mergeCell ref="B56:D56"/>
    <mergeCell ref="C36:C42"/>
    <mergeCell ref="K36:K42"/>
    <mergeCell ref="C43:C49"/>
    <mergeCell ref="K43:K49"/>
    <mergeCell ref="B23:B49"/>
    <mergeCell ref="C23:C28"/>
    <mergeCell ref="K23:K28"/>
    <mergeCell ref="C29:C35"/>
    <mergeCell ref="K29:K35"/>
    <mergeCell ref="B50:C55"/>
    <mergeCell ref="K50:K55"/>
  </mergeCells>
  <phoneticPr fontId="2"/>
  <pageMargins left="1.2204724409448819" right="0.55118110236220474" top="0.98425196850393704" bottom="0.98425196850393704" header="0.51181102362204722" footer="0.51181102362204722"/>
  <pageSetup paperSize="9" scale="56" fitToHeight="0" orientation="portrait" verticalDpi="400" r:id="rId1"/>
  <headerFooter alignWithMargins="0"/>
  <rowBreaks count="1" manualBreakCount="1">
    <brk id="35" min="1" max="10"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AM25"/>
  <sheetViews>
    <sheetView showZeros="0" view="pageBreakPreview" topLeftCell="B1" zoomScale="124" zoomScaleNormal="100" zoomScaleSheetLayoutView="124" workbookViewId="0">
      <selection activeCell="B6" sqref="B6:K56"/>
    </sheetView>
  </sheetViews>
  <sheetFormatPr defaultRowHeight="13.5"/>
  <cols>
    <col min="1" max="1" width="9" style="27"/>
    <col min="2" max="2" width="18.125" style="27" customWidth="1"/>
    <col min="3" max="3" width="13.5" style="27" customWidth="1"/>
    <col min="4" max="4" width="13" style="27" customWidth="1"/>
    <col min="5" max="5" width="17.75" style="27" customWidth="1"/>
    <col min="6" max="6" width="13.375" style="27" customWidth="1"/>
    <col min="7" max="16" width="9" style="27"/>
    <col min="17" max="17" width="12.25" style="27" customWidth="1"/>
    <col min="18" max="16384" width="9" style="27"/>
  </cols>
  <sheetData>
    <row r="3" spans="2:39" ht="14.25" thickBot="1">
      <c r="B3" s="30" t="s">
        <v>78</v>
      </c>
      <c r="E3" s="30" t="s">
        <v>79</v>
      </c>
    </row>
    <row r="4" spans="2:39" ht="14.25" thickTop="1">
      <c r="B4" s="29" t="s">
        <v>57</v>
      </c>
      <c r="C4" s="47">
        <v>42653</v>
      </c>
      <c r="D4" s="45" t="s">
        <v>82</v>
      </c>
      <c r="E4" s="27" t="s">
        <v>73</v>
      </c>
      <c r="F4" s="47"/>
      <c r="G4" s="45" t="s">
        <v>82</v>
      </c>
    </row>
    <row r="5" spans="2:39">
      <c r="B5" s="29" t="s">
        <v>74</v>
      </c>
      <c r="C5" s="82"/>
      <c r="D5" s="40"/>
      <c r="E5" s="27" t="s">
        <v>75</v>
      </c>
      <c r="F5" s="82"/>
      <c r="G5" s="45"/>
    </row>
    <row r="6" spans="2:39" ht="14.25" thickBot="1">
      <c r="B6" s="29" t="s">
        <v>76</v>
      </c>
      <c r="C6" s="83"/>
      <c r="E6" s="27" t="s">
        <v>77</v>
      </c>
      <c r="F6" s="83"/>
      <c r="G6" s="45"/>
    </row>
    <row r="7" spans="2:39" ht="15" thickTop="1" thickBot="1">
      <c r="C7" s="85" t="s">
        <v>114</v>
      </c>
    </row>
    <row r="8" spans="2:39" ht="15" thickTop="1" thickBot="1">
      <c r="B8" s="29" t="s">
        <v>62</v>
      </c>
      <c r="C8" s="36" t="s">
        <v>123</v>
      </c>
      <c r="D8" s="42"/>
      <c r="L8"/>
    </row>
    <row r="9" spans="2:39" ht="15" thickTop="1" thickBot="1">
      <c r="B9" s="29" t="s">
        <v>63</v>
      </c>
      <c r="C9" s="688" t="s">
        <v>124</v>
      </c>
      <c r="D9" s="689"/>
      <c r="E9" s="689"/>
      <c r="F9" s="689"/>
      <c r="G9" s="689"/>
      <c r="H9" s="40"/>
    </row>
    <row r="10" spans="2:39" ht="14.25" thickTop="1">
      <c r="B10" s="29" t="s">
        <v>58</v>
      </c>
      <c r="C10" s="690" t="s">
        <v>125</v>
      </c>
      <c r="D10" s="691"/>
      <c r="E10" s="691"/>
      <c r="F10" s="84" t="s">
        <v>113</v>
      </c>
      <c r="G10" s="39"/>
    </row>
    <row r="11" spans="2:39" ht="14.25" thickBot="1">
      <c r="B11" s="29" t="s">
        <v>59</v>
      </c>
      <c r="C11" s="73" t="s">
        <v>126</v>
      </c>
      <c r="D11" s="80"/>
      <c r="E11" s="81"/>
      <c r="F11" s="40"/>
      <c r="I11" s="136" t="s">
        <v>131</v>
      </c>
    </row>
    <row r="12" spans="2:39" ht="14.25" thickTop="1">
      <c r="B12" s="29" t="s">
        <v>206</v>
      </c>
      <c r="C12" s="177" t="s">
        <v>214</v>
      </c>
      <c r="D12" s="40"/>
      <c r="I12" s="136" t="s">
        <v>132</v>
      </c>
    </row>
    <row r="13" spans="2:39">
      <c r="B13" s="29" t="s">
        <v>207</v>
      </c>
      <c r="C13" s="38" t="s">
        <v>215</v>
      </c>
      <c r="D13" s="41"/>
      <c r="I13" s="136" t="s">
        <v>133</v>
      </c>
      <c r="AM13" s="27" t="e">
        <f>'入力表（実績報告時）②'!#REF!+'入力表（実績報告時）②'!#REF!</f>
        <v>#REF!</v>
      </c>
    </row>
    <row r="14" spans="2:39">
      <c r="B14" s="37" t="s">
        <v>64</v>
      </c>
      <c r="C14" s="137" t="s">
        <v>211</v>
      </c>
      <c r="D14" s="41" t="s">
        <v>213</v>
      </c>
    </row>
    <row r="15" spans="2:39">
      <c r="B15" s="29" t="s">
        <v>80</v>
      </c>
      <c r="C15" s="38">
        <v>10</v>
      </c>
      <c r="D15" s="41" t="s">
        <v>89</v>
      </c>
    </row>
    <row r="16" spans="2:39" ht="14.25" thickBot="1">
      <c r="B16" s="37" t="s">
        <v>72</v>
      </c>
      <c r="C16" t="s">
        <v>127</v>
      </c>
      <c r="D16" s="40"/>
      <c r="E16" s="28"/>
    </row>
    <row r="17" spans="2:7" ht="14.25" thickTop="1">
      <c r="B17" s="28"/>
      <c r="C17" s="39"/>
      <c r="E17" s="28"/>
    </row>
    <row r="18" spans="2:7" ht="14.25" thickBot="1">
      <c r="C18" s="85" t="s">
        <v>115</v>
      </c>
      <c r="D18" s="43"/>
      <c r="F18" s="43"/>
    </row>
    <row r="19" spans="2:7" ht="15" thickTop="1" thickBot="1">
      <c r="B19" s="37" t="s">
        <v>70</v>
      </c>
      <c r="C19" s="691" t="s">
        <v>128</v>
      </c>
      <c r="D19" s="691"/>
      <c r="E19" s="48" t="s">
        <v>71</v>
      </c>
      <c r="F19" s="46" t="s">
        <v>129</v>
      </c>
      <c r="G19" s="40"/>
    </row>
    <row r="20" spans="2:7" ht="15" thickTop="1" thickBot="1">
      <c r="B20" s="37" t="s">
        <v>68</v>
      </c>
      <c r="C20">
        <v>888888</v>
      </c>
      <c r="D20" s="44"/>
    </row>
    <row r="21" spans="2:7" ht="14.25" thickTop="1">
      <c r="B21" s="29" t="s">
        <v>69</v>
      </c>
      <c r="C21" s="688" t="s">
        <v>125</v>
      </c>
      <c r="D21" s="689"/>
      <c r="E21" s="692"/>
    </row>
    <row r="22" spans="2:7" ht="14.25" thickBot="1">
      <c r="B22" s="29" t="s">
        <v>81</v>
      </c>
      <c r="C22" s="693" t="s">
        <v>130</v>
      </c>
      <c r="D22" s="694"/>
      <c r="E22" s="695"/>
    </row>
    <row r="23" spans="2:7" ht="14.25" thickTop="1"/>
    <row r="24" spans="2:7" ht="19.5" customHeight="1"/>
    <row r="25" spans="2:7" ht="15.75" customHeight="1">
      <c r="B25" s="55" t="s">
        <v>212</v>
      </c>
    </row>
  </sheetData>
  <mergeCells count="5">
    <mergeCell ref="C9:G9"/>
    <mergeCell ref="C10:E10"/>
    <mergeCell ref="C19:D19"/>
    <mergeCell ref="C21:E21"/>
    <mergeCell ref="C22:E22"/>
  </mergeCells>
  <phoneticPr fontId="2"/>
  <dataValidations count="1">
    <dataValidation imeMode="off" allowBlank="1" showInputMessage="1" showErrorMessage="1" sqref="C15:C16 C4:C6 F4:F6 C8 C20 C13" xr:uid="{00000000-0002-0000-0300-000000000000}"/>
  </dataValidation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B1:AM77"/>
  <sheetViews>
    <sheetView showZeros="0" view="pageBreakPreview" zoomScale="70" zoomScaleNormal="100" zoomScaleSheetLayoutView="70" workbookViewId="0">
      <pane xSplit="4" ySplit="20" topLeftCell="E21" activePane="bottomRight" state="frozen"/>
      <selection activeCell="H9" sqref="H9"/>
      <selection pane="topRight" activeCell="H9" sqref="H9"/>
      <selection pane="bottomLeft" activeCell="H9" sqref="H9"/>
      <selection pane="bottomRight" activeCell="G21" sqref="G21"/>
    </sheetView>
  </sheetViews>
  <sheetFormatPr defaultRowHeight="13.5"/>
  <cols>
    <col min="1" max="1" width="3.625" style="522" customWidth="1"/>
    <col min="2" max="2" width="14.75" style="522" customWidth="1"/>
    <col min="3" max="3" width="21" style="522" customWidth="1"/>
    <col min="4" max="4" width="10.125" style="523" customWidth="1"/>
    <col min="5" max="5" width="20.75" style="522" customWidth="1"/>
    <col min="6" max="6" width="21.375" style="522" customWidth="1"/>
    <col min="7" max="8" width="22.125" style="522" customWidth="1"/>
    <col min="9" max="9" width="11.5" style="522" customWidth="1"/>
    <col min="10" max="11" width="11.5" style="51" customWidth="1"/>
    <col min="12" max="12" width="11.75" style="530" customWidth="1"/>
    <col min="13" max="14" width="11.75" style="51" customWidth="1"/>
    <col min="15" max="16" width="11.75" style="522" customWidth="1"/>
    <col min="17" max="16384" width="9" style="522"/>
  </cols>
  <sheetData>
    <row r="1" spans="2:39" s="403" customFormat="1">
      <c r="G1" s="504"/>
      <c r="J1" s="219"/>
      <c r="K1" s="219"/>
      <c r="L1" s="492"/>
      <c r="M1" s="219"/>
      <c r="N1" s="219"/>
    </row>
    <row r="2" spans="2:39" s="403" customFormat="1">
      <c r="B2" s="505" t="s">
        <v>302</v>
      </c>
      <c r="G2" s="504"/>
      <c r="J2" s="219"/>
      <c r="K2" s="219"/>
      <c r="L2" s="492"/>
      <c r="M2" s="219"/>
      <c r="N2" s="219"/>
    </row>
    <row r="3" spans="2:39" s="403" customFormat="1">
      <c r="G3" s="504"/>
      <c r="J3" s="219"/>
      <c r="K3" s="219"/>
      <c r="L3" s="492"/>
      <c r="M3" s="219"/>
      <c r="N3" s="219"/>
    </row>
    <row r="4" spans="2:39" s="403" customFormat="1" ht="18" thickBot="1">
      <c r="B4" s="506" t="s">
        <v>265</v>
      </c>
      <c r="E4" s="404"/>
      <c r="G4" s="504"/>
      <c r="J4" s="219"/>
      <c r="K4" s="219"/>
      <c r="L4" s="492"/>
      <c r="M4" s="219"/>
      <c r="N4" s="219"/>
    </row>
    <row r="5" spans="2:39" s="403" customFormat="1" ht="14.25" thickBot="1">
      <c r="B5" s="415" t="s">
        <v>57</v>
      </c>
      <c r="C5" s="507"/>
      <c r="D5" s="421"/>
      <c r="F5" s="508"/>
      <c r="G5" s="504"/>
      <c r="J5" s="219"/>
      <c r="K5" s="219"/>
      <c r="L5" s="492"/>
      <c r="M5" s="219"/>
      <c r="N5" s="219"/>
    </row>
    <row r="6" spans="2:39" s="403" customFormat="1" ht="14.25" thickBot="1">
      <c r="C6" s="509" t="s">
        <v>328</v>
      </c>
      <c r="G6" s="504"/>
      <c r="J6" s="219"/>
      <c r="K6" s="219"/>
      <c r="L6" s="492"/>
      <c r="M6" s="219"/>
      <c r="N6" s="219"/>
    </row>
    <row r="7" spans="2:39" s="219" customFormat="1">
      <c r="B7" s="425" t="s">
        <v>62</v>
      </c>
      <c r="C7" s="493">
        <f>'入力表（応募時）'!$C$8</f>
        <v>0</v>
      </c>
      <c r="D7" s="494" t="str">
        <f>'入力表（応募時）'!D8</f>
        <v>-</v>
      </c>
      <c r="E7" s="495">
        <f>'入力表（応募時）'!$E$8</f>
        <v>0</v>
      </c>
      <c r="F7" s="435"/>
      <c r="G7" s="492"/>
      <c r="L7" s="492"/>
    </row>
    <row r="8" spans="2:39" s="219" customFormat="1">
      <c r="B8" s="425" t="s">
        <v>63</v>
      </c>
      <c r="C8" s="496">
        <f>'入力表（応募時）'!$C$9</f>
        <v>0</v>
      </c>
      <c r="E8" s="497"/>
      <c r="F8" s="435"/>
      <c r="G8" s="492"/>
      <c r="L8" s="492"/>
    </row>
    <row r="9" spans="2:39" s="219" customFormat="1">
      <c r="B9" s="425" t="s">
        <v>58</v>
      </c>
      <c r="C9" s="496">
        <f>'入力表（応募時）'!$C$11</f>
        <v>0</v>
      </c>
      <c r="E9" s="497"/>
      <c r="G9" s="492"/>
      <c r="L9" s="492"/>
    </row>
    <row r="10" spans="2:39" s="219" customFormat="1">
      <c r="B10" s="425" t="s">
        <v>264</v>
      </c>
      <c r="C10" s="496">
        <f>'入力表（応募時）'!$C$13</f>
        <v>0</v>
      </c>
      <c r="E10" s="497"/>
      <c r="G10" s="498"/>
      <c r="L10" s="492"/>
    </row>
    <row r="11" spans="2:39" s="219" customFormat="1">
      <c r="B11" s="425" t="s">
        <v>59</v>
      </c>
      <c r="C11" s="496">
        <f>'入力表（応募時）'!$C$15</f>
        <v>0</v>
      </c>
      <c r="E11" s="497"/>
      <c r="F11" s="434"/>
      <c r="G11" s="492"/>
      <c r="L11" s="492"/>
    </row>
    <row r="12" spans="2:39" s="219" customFormat="1">
      <c r="B12" s="425" t="s">
        <v>204</v>
      </c>
      <c r="C12" s="496">
        <f>'入力表（応募時）'!$C$16</f>
        <v>0</v>
      </c>
      <c r="E12" s="497"/>
      <c r="G12" s="492"/>
      <c r="L12" s="492"/>
    </row>
    <row r="13" spans="2:39" s="219" customFormat="1" ht="14.25" thickBot="1">
      <c r="B13" s="425" t="s">
        <v>205</v>
      </c>
      <c r="C13" s="442">
        <f>'入力表（応募時）'!$C$17</f>
        <v>0</v>
      </c>
      <c r="D13" s="443"/>
      <c r="E13" s="444"/>
      <c r="G13" s="492"/>
      <c r="L13" s="492"/>
      <c r="AM13" s="219">
        <f>'入力表（採択後、交付申請時）'!C10+'入力表（採択後、交付申請時）'!C14</f>
        <v>0</v>
      </c>
    </row>
    <row r="14" spans="2:39" s="512" customFormat="1" ht="14.25" thickBot="1">
      <c r="B14" s="405"/>
      <c r="C14" s="510"/>
      <c r="D14" s="510"/>
      <c r="E14" s="511"/>
      <c r="J14" s="524"/>
      <c r="K14" s="524"/>
      <c r="L14" s="525"/>
      <c r="M14" s="524"/>
      <c r="N14" s="524"/>
    </row>
    <row r="15" spans="2:39" s="512" customFormat="1" ht="96" customHeight="1" thickBot="1">
      <c r="B15" s="513" t="s">
        <v>352</v>
      </c>
      <c r="C15" s="696"/>
      <c r="D15" s="697"/>
      <c r="E15" s="698"/>
      <c r="F15" s="514" t="s">
        <v>368</v>
      </c>
      <c r="G15" s="513" t="s">
        <v>353</v>
      </c>
      <c r="H15" s="699"/>
      <c r="I15" s="700"/>
      <c r="J15" s="703" t="s">
        <v>354</v>
      </c>
      <c r="K15" s="704"/>
      <c r="L15" s="704"/>
      <c r="M15" s="524"/>
      <c r="N15" s="524"/>
    </row>
    <row r="16" spans="2:39" s="512" customFormat="1" ht="15" customHeight="1">
      <c r="B16" s="405"/>
      <c r="F16" s="515"/>
      <c r="J16" s="524"/>
      <c r="K16" s="524"/>
      <c r="L16" s="525"/>
      <c r="M16" s="524"/>
      <c r="N16" s="524"/>
    </row>
    <row r="17" spans="2:16" s="512" customFormat="1" ht="18" customHeight="1">
      <c r="B17" s="738" t="s">
        <v>218</v>
      </c>
      <c r="C17" s="738"/>
      <c r="D17" s="738"/>
      <c r="E17" s="738"/>
      <c r="F17" s="515"/>
      <c r="J17" s="524"/>
      <c r="K17" s="524"/>
      <c r="L17" s="525"/>
      <c r="M17" s="524"/>
      <c r="N17" s="524"/>
    </row>
    <row r="18" spans="2:16" s="512" customFormat="1" ht="18" thickBot="1">
      <c r="B18" s="739"/>
      <c r="C18" s="739"/>
      <c r="D18" s="739"/>
      <c r="E18" s="739"/>
      <c r="F18" s="515"/>
      <c r="I18" s="516"/>
      <c r="J18" s="526"/>
      <c r="K18" s="526"/>
      <c r="L18" s="585" t="s">
        <v>337</v>
      </c>
      <c r="M18" s="585"/>
      <c r="N18" s="585"/>
    </row>
    <row r="19" spans="2:16" s="512" customFormat="1" ht="18.75" customHeight="1">
      <c r="B19" s="740" t="s">
        <v>1</v>
      </c>
      <c r="C19" s="741"/>
      <c r="D19" s="744" t="s">
        <v>2</v>
      </c>
      <c r="E19" s="746" t="s">
        <v>18</v>
      </c>
      <c r="F19" s="702"/>
      <c r="G19" s="701" t="s">
        <v>105</v>
      </c>
      <c r="H19" s="702"/>
      <c r="I19" s="597" t="s">
        <v>275</v>
      </c>
      <c r="J19" s="527"/>
      <c r="K19" s="527"/>
      <c r="L19" s="586" t="s">
        <v>334</v>
      </c>
      <c r="M19" s="586" t="s">
        <v>335</v>
      </c>
      <c r="N19" s="587" t="s">
        <v>336</v>
      </c>
    </row>
    <row r="20" spans="2:16" s="512" customFormat="1" ht="46.5" customHeight="1" thickBot="1">
      <c r="B20" s="742"/>
      <c r="C20" s="743"/>
      <c r="D20" s="745"/>
      <c r="E20" s="448" t="s">
        <v>332</v>
      </c>
      <c r="F20" s="449" t="s">
        <v>333</v>
      </c>
      <c r="G20" s="450" t="s">
        <v>331</v>
      </c>
      <c r="H20" s="451" t="s">
        <v>330</v>
      </c>
      <c r="I20" s="597"/>
      <c r="J20" s="527"/>
      <c r="K20" s="527"/>
      <c r="L20" s="586"/>
      <c r="M20" s="586"/>
      <c r="N20" s="587"/>
    </row>
    <row r="21" spans="2:16" s="512" customFormat="1" ht="29.25" customHeight="1">
      <c r="B21" s="730" t="s">
        <v>48</v>
      </c>
      <c r="C21" s="731"/>
      <c r="D21" s="452" t="s">
        <v>4</v>
      </c>
      <c r="E21" s="324">
        <f>'入力表（採択後、交付申請時）'!E30</f>
        <v>0</v>
      </c>
      <c r="F21" s="453"/>
      <c r="G21" s="337">
        <f>'入力表（採択後、交付申請時）'!G30</f>
        <v>0</v>
      </c>
      <c r="H21" s="454"/>
      <c r="I21" s="733"/>
      <c r="J21" s="528"/>
      <c r="K21" s="528"/>
      <c r="L21" s="487" t="e">
        <f t="shared" ref="L21:L52" si="0">H21/F21</f>
        <v>#DIV/0!</v>
      </c>
      <c r="M21" s="487" t="e">
        <f t="shared" ref="M21:M52" si="1">H21/F21</f>
        <v>#DIV/0!</v>
      </c>
      <c r="N21" s="446"/>
      <c r="O21" s="517"/>
      <c r="P21" s="517"/>
    </row>
    <row r="22" spans="2:16" s="512" customFormat="1" ht="30" customHeight="1">
      <c r="B22" s="717"/>
      <c r="C22" s="732"/>
      <c r="D22" s="455" t="s">
        <v>5</v>
      </c>
      <c r="E22" s="325">
        <f>'入力表（採択後、交付申請時）'!E31</f>
        <v>0</v>
      </c>
      <c r="F22" s="456"/>
      <c r="G22" s="336">
        <f>'入力表（採択後、交付申請時）'!G31</f>
        <v>0</v>
      </c>
      <c r="H22" s="457"/>
      <c r="I22" s="734"/>
      <c r="J22" s="528"/>
      <c r="K22" s="528"/>
      <c r="L22" s="487" t="e">
        <f t="shared" si="0"/>
        <v>#DIV/0!</v>
      </c>
      <c r="M22" s="487" t="e">
        <f t="shared" si="1"/>
        <v>#DIV/0!</v>
      </c>
      <c r="N22" s="446"/>
      <c r="O22" s="517"/>
      <c r="P22" s="517"/>
    </row>
    <row r="23" spans="2:16" s="512" customFormat="1" ht="29.25" customHeight="1">
      <c r="B23" s="717"/>
      <c r="C23" s="732"/>
      <c r="D23" s="455" t="s">
        <v>6</v>
      </c>
      <c r="E23" s="325">
        <f>'入力表（採択後、交付申請時）'!E32</f>
        <v>0</v>
      </c>
      <c r="F23" s="456"/>
      <c r="G23" s="336">
        <f>'入力表（採択後、交付申請時）'!G32</f>
        <v>0</v>
      </c>
      <c r="H23" s="457"/>
      <c r="I23" s="734"/>
      <c r="J23" s="528"/>
      <c r="K23" s="528"/>
      <c r="L23" s="487" t="e">
        <f t="shared" si="0"/>
        <v>#DIV/0!</v>
      </c>
      <c r="M23" s="487" t="e">
        <f t="shared" si="1"/>
        <v>#DIV/0!</v>
      </c>
      <c r="N23" s="488"/>
      <c r="O23" s="517"/>
      <c r="P23" s="517"/>
    </row>
    <row r="24" spans="2:16" s="512" customFormat="1" ht="29.25" customHeight="1">
      <c r="B24" s="717"/>
      <c r="C24" s="732"/>
      <c r="D24" s="455" t="s">
        <v>201</v>
      </c>
      <c r="E24" s="326">
        <f>'入力表（採択後、交付申請時）'!E33</f>
        <v>0</v>
      </c>
      <c r="F24" s="456"/>
      <c r="G24" s="336">
        <f>'入力表（採択後、交付申請時）'!G33</f>
        <v>0</v>
      </c>
      <c r="H24" s="457"/>
      <c r="I24" s="734"/>
      <c r="J24" s="528"/>
      <c r="K24" s="528"/>
      <c r="L24" s="487" t="e">
        <f t="shared" si="0"/>
        <v>#DIV/0!</v>
      </c>
      <c r="M24" s="487" t="e">
        <f t="shared" si="1"/>
        <v>#DIV/0!</v>
      </c>
      <c r="N24" s="446"/>
      <c r="O24" s="517"/>
      <c r="P24" s="517"/>
    </row>
    <row r="25" spans="2:16" s="512" customFormat="1" ht="29.25" customHeight="1">
      <c r="B25" s="717"/>
      <c r="C25" s="732"/>
      <c r="D25" s="455" t="s">
        <v>3</v>
      </c>
      <c r="E25" s="327">
        <f>'入力表（採択後、交付申請時）'!E34</f>
        <v>0</v>
      </c>
      <c r="F25" s="458"/>
      <c r="G25" s="336">
        <f>'入力表（採択後、交付申請時）'!G34</f>
        <v>0</v>
      </c>
      <c r="H25" s="457"/>
      <c r="I25" s="734"/>
      <c r="J25" s="528"/>
      <c r="K25" s="528"/>
      <c r="L25" s="487" t="e">
        <f t="shared" si="0"/>
        <v>#DIV/0!</v>
      </c>
      <c r="M25" s="487" t="e">
        <f t="shared" si="1"/>
        <v>#DIV/0!</v>
      </c>
      <c r="N25" s="446"/>
      <c r="O25" s="517"/>
      <c r="P25" s="517"/>
    </row>
    <row r="26" spans="2:16" s="512" customFormat="1" ht="29.25" customHeight="1">
      <c r="B26" s="717"/>
      <c r="C26" s="732"/>
      <c r="D26" s="459" t="s">
        <v>147</v>
      </c>
      <c r="E26" s="327">
        <f>'入力表（採択後、交付申請時）'!E35</f>
        <v>0</v>
      </c>
      <c r="F26" s="458"/>
      <c r="G26" s="336">
        <f>'入力表（採択後、交付申請時）'!G35</f>
        <v>0</v>
      </c>
      <c r="H26" s="457"/>
      <c r="I26" s="734"/>
      <c r="J26" s="528"/>
      <c r="K26" s="528"/>
      <c r="L26" s="487" t="e">
        <f t="shared" si="0"/>
        <v>#DIV/0!</v>
      </c>
      <c r="M26" s="487" t="e">
        <f t="shared" si="1"/>
        <v>#DIV/0!</v>
      </c>
      <c r="N26" s="446"/>
      <c r="O26" s="517"/>
      <c r="P26" s="517"/>
    </row>
    <row r="27" spans="2:16" s="512" customFormat="1" ht="29.25" customHeight="1" thickBot="1">
      <c r="B27" s="717"/>
      <c r="C27" s="732"/>
      <c r="D27" s="459" t="s">
        <v>7</v>
      </c>
      <c r="E27" s="329">
        <f t="shared" ref="E27:H27" si="2">SUM(E21:E26)</f>
        <v>0</v>
      </c>
      <c r="F27" s="499">
        <f t="shared" si="2"/>
        <v>0</v>
      </c>
      <c r="G27" s="339">
        <f t="shared" si="2"/>
        <v>0</v>
      </c>
      <c r="H27" s="499">
        <f t="shared" si="2"/>
        <v>0</v>
      </c>
      <c r="I27" s="734"/>
      <c r="J27" s="528"/>
      <c r="K27" s="528"/>
      <c r="L27" s="487" t="e">
        <f t="shared" si="0"/>
        <v>#DIV/0!</v>
      </c>
      <c r="M27" s="487" t="e">
        <f t="shared" si="1"/>
        <v>#DIV/0!</v>
      </c>
      <c r="N27" s="446"/>
      <c r="O27" s="517"/>
      <c r="P27" s="517"/>
    </row>
    <row r="28" spans="2:16" s="512" customFormat="1" ht="26.25" customHeight="1">
      <c r="B28" s="730" t="s">
        <v>46</v>
      </c>
      <c r="C28" s="731"/>
      <c r="D28" s="452" t="s">
        <v>4</v>
      </c>
      <c r="E28" s="324">
        <f>'入力表（採択後、交付申請時）'!E37</f>
        <v>0</v>
      </c>
      <c r="F28" s="453"/>
      <c r="G28" s="337">
        <f>'入力表（採択後、交付申請時）'!G37</f>
        <v>0</v>
      </c>
      <c r="H28" s="460"/>
      <c r="I28" s="733"/>
      <c r="J28" s="528"/>
      <c r="K28" s="528"/>
      <c r="L28" s="487" t="e">
        <f t="shared" si="0"/>
        <v>#DIV/0!</v>
      </c>
      <c r="M28" s="487" t="e">
        <f t="shared" si="1"/>
        <v>#DIV/0!</v>
      </c>
      <c r="N28" s="446"/>
      <c r="O28" s="517"/>
      <c r="P28" s="517"/>
    </row>
    <row r="29" spans="2:16" s="512" customFormat="1" ht="26.25" customHeight="1">
      <c r="B29" s="717"/>
      <c r="C29" s="732"/>
      <c r="D29" s="455" t="s">
        <v>5</v>
      </c>
      <c r="E29" s="327">
        <f>'入力表（採択後、交付申請時）'!E38</f>
        <v>0</v>
      </c>
      <c r="F29" s="456"/>
      <c r="G29" s="336">
        <f>'入力表（採択後、交付申請時）'!G38</f>
        <v>0</v>
      </c>
      <c r="H29" s="461"/>
      <c r="I29" s="734"/>
      <c r="J29" s="528"/>
      <c r="K29" s="528"/>
      <c r="L29" s="487" t="e">
        <f t="shared" si="0"/>
        <v>#DIV/0!</v>
      </c>
      <c r="M29" s="487" t="e">
        <f t="shared" si="1"/>
        <v>#DIV/0!</v>
      </c>
      <c r="N29" s="446"/>
      <c r="O29" s="517"/>
      <c r="P29" s="517"/>
    </row>
    <row r="30" spans="2:16" s="512" customFormat="1" ht="26.25" customHeight="1">
      <c r="B30" s="717"/>
      <c r="C30" s="732"/>
      <c r="D30" s="455" t="s">
        <v>6</v>
      </c>
      <c r="E30" s="327">
        <f>'入力表（採択後、交付申請時）'!E39</f>
        <v>0</v>
      </c>
      <c r="F30" s="456"/>
      <c r="G30" s="336">
        <f>'入力表（採択後、交付申請時）'!G39</f>
        <v>0</v>
      </c>
      <c r="H30" s="461"/>
      <c r="I30" s="734"/>
      <c r="J30" s="528"/>
      <c r="K30" s="528"/>
      <c r="L30" s="487" t="e">
        <f t="shared" si="0"/>
        <v>#DIV/0!</v>
      </c>
      <c r="M30" s="487" t="e">
        <f t="shared" si="1"/>
        <v>#DIV/0!</v>
      </c>
      <c r="N30" s="446"/>
      <c r="O30" s="517"/>
      <c r="P30" s="517"/>
    </row>
    <row r="31" spans="2:16" s="512" customFormat="1" ht="26.25" customHeight="1">
      <c r="B31" s="717"/>
      <c r="C31" s="732"/>
      <c r="D31" s="455" t="s">
        <v>54</v>
      </c>
      <c r="E31" s="327">
        <f>'入力表（採択後、交付申請時）'!E40</f>
        <v>0</v>
      </c>
      <c r="F31" s="456"/>
      <c r="G31" s="336">
        <f>'入力表（採択後、交付申請時）'!G40</f>
        <v>0</v>
      </c>
      <c r="H31" s="461"/>
      <c r="I31" s="734"/>
      <c r="J31" s="528"/>
      <c r="K31" s="528"/>
      <c r="L31" s="487" t="e">
        <f t="shared" si="0"/>
        <v>#DIV/0!</v>
      </c>
      <c r="M31" s="487" t="e">
        <f t="shared" si="1"/>
        <v>#DIV/0!</v>
      </c>
      <c r="N31" s="446"/>
      <c r="O31" s="517"/>
      <c r="P31" s="517"/>
    </row>
    <row r="32" spans="2:16" s="512" customFormat="1" ht="34.5" customHeight="1">
      <c r="B32" s="717"/>
      <c r="C32" s="732"/>
      <c r="D32" s="455" t="s">
        <v>187</v>
      </c>
      <c r="E32" s="327">
        <f>'入力表（採択後、交付申請時）'!E41</f>
        <v>0</v>
      </c>
      <c r="F32" s="456"/>
      <c r="G32" s="336">
        <f>'入力表（採択後、交付申請時）'!G41</f>
        <v>0</v>
      </c>
      <c r="H32" s="461"/>
      <c r="I32" s="734"/>
      <c r="J32" s="528"/>
      <c r="K32" s="528"/>
      <c r="L32" s="487" t="e">
        <f t="shared" si="0"/>
        <v>#DIV/0!</v>
      </c>
      <c r="M32" s="487" t="e">
        <f t="shared" si="1"/>
        <v>#DIV/0!</v>
      </c>
      <c r="N32" s="446"/>
      <c r="O32" s="517"/>
      <c r="P32" s="517"/>
    </row>
    <row r="33" spans="2:16" s="512" customFormat="1" ht="26.25" customHeight="1">
      <c r="B33" s="717"/>
      <c r="C33" s="732"/>
      <c r="D33" s="455" t="s">
        <v>3</v>
      </c>
      <c r="E33" s="327">
        <f>'入力表（採択後、交付申請時）'!E42</f>
        <v>0</v>
      </c>
      <c r="F33" s="458"/>
      <c r="G33" s="336">
        <f>'入力表（採択後、交付申請時）'!G42</f>
        <v>0</v>
      </c>
      <c r="H33" s="461"/>
      <c r="I33" s="734"/>
      <c r="J33" s="528"/>
      <c r="K33" s="528"/>
      <c r="L33" s="487" t="e">
        <f t="shared" si="0"/>
        <v>#DIV/0!</v>
      </c>
      <c r="M33" s="487" t="e">
        <f t="shared" si="1"/>
        <v>#DIV/0!</v>
      </c>
      <c r="N33" s="446"/>
      <c r="O33" s="517"/>
      <c r="P33" s="517"/>
    </row>
    <row r="34" spans="2:16" s="512" customFormat="1" ht="26.25" customHeight="1">
      <c r="B34" s="717"/>
      <c r="C34" s="732"/>
      <c r="D34" s="459" t="s">
        <v>147</v>
      </c>
      <c r="E34" s="327">
        <f>'入力表（採択後、交付申請時）'!E43</f>
        <v>0</v>
      </c>
      <c r="F34" s="462"/>
      <c r="G34" s="338">
        <f>'入力表（採択後、交付申請時）'!G43</f>
        <v>0</v>
      </c>
      <c r="H34" s="463"/>
      <c r="I34" s="734"/>
      <c r="J34" s="528"/>
      <c r="K34" s="528"/>
      <c r="L34" s="487" t="e">
        <f t="shared" si="0"/>
        <v>#DIV/0!</v>
      </c>
      <c r="M34" s="487" t="e">
        <f t="shared" si="1"/>
        <v>#DIV/0!</v>
      </c>
      <c r="N34" s="446"/>
      <c r="O34" s="517"/>
      <c r="P34" s="517"/>
    </row>
    <row r="35" spans="2:16" s="512" customFormat="1" ht="26.25" customHeight="1" thickBot="1">
      <c r="B35" s="735"/>
      <c r="C35" s="736"/>
      <c r="D35" s="464" t="s">
        <v>7</v>
      </c>
      <c r="E35" s="333">
        <f t="shared" ref="E35:H35" si="3">SUM(E28:E34)</f>
        <v>0</v>
      </c>
      <c r="F35" s="500">
        <f t="shared" si="3"/>
        <v>0</v>
      </c>
      <c r="G35" s="343">
        <f t="shared" si="3"/>
        <v>0</v>
      </c>
      <c r="H35" s="502">
        <f t="shared" si="3"/>
        <v>0</v>
      </c>
      <c r="I35" s="737"/>
      <c r="J35" s="528"/>
      <c r="K35" s="528"/>
      <c r="L35" s="487" t="e">
        <f t="shared" si="0"/>
        <v>#DIV/0!</v>
      </c>
      <c r="M35" s="487" t="e">
        <f t="shared" si="1"/>
        <v>#DIV/0!</v>
      </c>
      <c r="N35" s="446"/>
      <c r="O35" s="517"/>
      <c r="P35" s="517"/>
    </row>
    <row r="36" spans="2:16" s="403" customFormat="1" ht="30" customHeight="1" thickBot="1">
      <c r="B36" s="717" t="s">
        <v>56</v>
      </c>
      <c r="C36" s="518"/>
      <c r="D36" s="519" t="s">
        <v>107</v>
      </c>
      <c r="E36" s="531">
        <f>E42+E49+E56+E63</f>
        <v>0</v>
      </c>
      <c r="F36" s="535">
        <f>F42+F49+F56+F63</f>
        <v>0</v>
      </c>
      <c r="G36" s="534">
        <f>G42+G49+G56+G63</f>
        <v>0</v>
      </c>
      <c r="H36" s="536">
        <f>H42+H49+H56+H63</f>
        <v>0</v>
      </c>
      <c r="I36" s="520"/>
      <c r="J36" s="219"/>
      <c r="K36" s="219"/>
      <c r="L36" s="487" t="e">
        <f t="shared" si="0"/>
        <v>#DIV/0!</v>
      </c>
      <c r="M36" s="487" t="e">
        <f t="shared" si="1"/>
        <v>#DIV/0!</v>
      </c>
      <c r="N36" s="446"/>
    </row>
    <row r="37" spans="2:16" s="512" customFormat="1" ht="26.25" customHeight="1">
      <c r="B37" s="717"/>
      <c r="C37" s="718" t="s">
        <v>134</v>
      </c>
      <c r="D37" s="452" t="s">
        <v>4</v>
      </c>
      <c r="E37" s="324">
        <f>'入力表（採択後、交付申請時）'!E46</f>
        <v>0</v>
      </c>
      <c r="F37" s="477"/>
      <c r="G37" s="340">
        <f>'入力表（採択後、交付申請時）'!G46</f>
        <v>0</v>
      </c>
      <c r="H37" s="521"/>
      <c r="I37" s="722"/>
      <c r="J37" s="527"/>
      <c r="K37" s="527"/>
      <c r="L37" s="487" t="e">
        <f t="shared" si="0"/>
        <v>#DIV/0!</v>
      </c>
      <c r="M37" s="487" t="e">
        <f t="shared" si="1"/>
        <v>#DIV/0!</v>
      </c>
      <c r="N37" s="446"/>
      <c r="O37" s="517"/>
      <c r="P37" s="517"/>
    </row>
    <row r="38" spans="2:16" s="512" customFormat="1" ht="26.25" customHeight="1">
      <c r="B38" s="717"/>
      <c r="C38" s="719"/>
      <c r="D38" s="455" t="s">
        <v>5</v>
      </c>
      <c r="E38" s="331">
        <f>'入力表（採択後、交付申請時）'!E47</f>
        <v>0</v>
      </c>
      <c r="F38" s="473"/>
      <c r="G38" s="341">
        <f>'入力表（採択後、交付申請時）'!G47</f>
        <v>0</v>
      </c>
      <c r="H38" s="474"/>
      <c r="I38" s="723"/>
      <c r="J38" s="527"/>
      <c r="K38" s="527"/>
      <c r="L38" s="487" t="e">
        <f t="shared" si="0"/>
        <v>#DIV/0!</v>
      </c>
      <c r="M38" s="487" t="e">
        <f t="shared" si="1"/>
        <v>#DIV/0!</v>
      </c>
      <c r="N38" s="446"/>
      <c r="O38" s="517"/>
      <c r="P38" s="517"/>
    </row>
    <row r="39" spans="2:16" s="512" customFormat="1" ht="26.25" customHeight="1">
      <c r="B39" s="717"/>
      <c r="C39" s="719"/>
      <c r="D39" s="455" t="s">
        <v>6</v>
      </c>
      <c r="E39" s="331">
        <f>'入力表（採択後、交付申請時）'!E48</f>
        <v>0</v>
      </c>
      <c r="F39" s="473"/>
      <c r="G39" s="341">
        <f>'入力表（採択後、交付申請時）'!G48</f>
        <v>0</v>
      </c>
      <c r="H39" s="474"/>
      <c r="I39" s="723"/>
      <c r="J39" s="527"/>
      <c r="K39" s="527"/>
      <c r="L39" s="487" t="e">
        <f t="shared" si="0"/>
        <v>#DIV/0!</v>
      </c>
      <c r="M39" s="487" t="e">
        <f t="shared" si="1"/>
        <v>#DIV/0!</v>
      </c>
      <c r="N39" s="446"/>
      <c r="O39" s="517"/>
      <c r="P39" s="517"/>
    </row>
    <row r="40" spans="2:16" s="512" customFormat="1" ht="26.25" customHeight="1">
      <c r="B40" s="717"/>
      <c r="C40" s="719"/>
      <c r="D40" s="455" t="s">
        <v>3</v>
      </c>
      <c r="E40" s="331">
        <f>'入力表（採択後、交付申請時）'!E49</f>
        <v>0</v>
      </c>
      <c r="F40" s="473"/>
      <c r="G40" s="341">
        <f>'入力表（採択後、交付申請時）'!G49</f>
        <v>0</v>
      </c>
      <c r="H40" s="474"/>
      <c r="I40" s="723"/>
      <c r="J40" s="527"/>
      <c r="K40" s="527"/>
      <c r="L40" s="487" t="e">
        <f t="shared" si="0"/>
        <v>#DIV/0!</v>
      </c>
      <c r="M40" s="487" t="e">
        <f t="shared" si="1"/>
        <v>#DIV/0!</v>
      </c>
      <c r="N40" s="446"/>
      <c r="O40" s="517"/>
      <c r="P40" s="517"/>
    </row>
    <row r="41" spans="2:16" s="512" customFormat="1" ht="26.25" customHeight="1">
      <c r="B41" s="717"/>
      <c r="C41" s="720"/>
      <c r="D41" s="459" t="s">
        <v>147</v>
      </c>
      <c r="E41" s="332">
        <f>'入力表（採択後、交付申請時）'!E50</f>
        <v>0</v>
      </c>
      <c r="F41" s="475"/>
      <c r="G41" s="342">
        <f>'入力表（採択後、交付申請時）'!G50</f>
        <v>0</v>
      </c>
      <c r="H41" s="476"/>
      <c r="I41" s="723"/>
      <c r="J41" s="527"/>
      <c r="K41" s="527"/>
      <c r="L41" s="487" t="e">
        <f t="shared" si="0"/>
        <v>#DIV/0!</v>
      </c>
      <c r="M41" s="487" t="e">
        <f t="shared" si="1"/>
        <v>#DIV/0!</v>
      </c>
      <c r="N41" s="446"/>
      <c r="O41" s="517"/>
      <c r="P41" s="517"/>
    </row>
    <row r="42" spans="2:16" s="512" customFormat="1" ht="26.25" customHeight="1" thickBot="1">
      <c r="B42" s="717"/>
      <c r="C42" s="721"/>
      <c r="D42" s="464" t="s">
        <v>7</v>
      </c>
      <c r="E42" s="333">
        <f t="shared" ref="E42:H42" si="4">SUM(E37:E41)</f>
        <v>0</v>
      </c>
      <c r="F42" s="500">
        <f t="shared" si="4"/>
        <v>0</v>
      </c>
      <c r="G42" s="343">
        <f t="shared" si="4"/>
        <v>0</v>
      </c>
      <c r="H42" s="502">
        <f t="shared" si="4"/>
        <v>0</v>
      </c>
      <c r="I42" s="724"/>
      <c r="J42" s="527"/>
      <c r="K42" s="527"/>
      <c r="L42" s="487" t="e">
        <f t="shared" si="0"/>
        <v>#DIV/0!</v>
      </c>
      <c r="M42" s="487" t="e">
        <f t="shared" si="1"/>
        <v>#DIV/0!</v>
      </c>
      <c r="N42" s="446"/>
      <c r="O42" s="517"/>
      <c r="P42" s="517"/>
    </row>
    <row r="43" spans="2:16" s="512" customFormat="1" ht="26.25" customHeight="1">
      <c r="B43" s="717"/>
      <c r="C43" s="725" t="s">
        <v>60</v>
      </c>
      <c r="D43" s="470" t="s">
        <v>4</v>
      </c>
      <c r="E43" s="532">
        <f>'入力表（採択後、交付申請時）'!E52</f>
        <v>0</v>
      </c>
      <c r="F43" s="477"/>
      <c r="G43" s="340">
        <f>'入力表（採択後、交付申請時）'!G52</f>
        <v>0</v>
      </c>
      <c r="H43" s="477"/>
      <c r="I43" s="722"/>
      <c r="J43" s="527"/>
      <c r="K43" s="527"/>
      <c r="L43" s="487" t="e">
        <f t="shared" si="0"/>
        <v>#DIV/0!</v>
      </c>
      <c r="M43" s="487" t="e">
        <f t="shared" si="1"/>
        <v>#DIV/0!</v>
      </c>
      <c r="N43" s="446"/>
      <c r="O43" s="517"/>
      <c r="P43" s="517"/>
    </row>
    <row r="44" spans="2:16" s="512" customFormat="1" ht="26.25" customHeight="1">
      <c r="B44" s="717"/>
      <c r="C44" s="726"/>
      <c r="D44" s="455" t="s">
        <v>5</v>
      </c>
      <c r="E44" s="533">
        <f>'入力表（採択後、交付申請時）'!E53</f>
        <v>0</v>
      </c>
      <c r="F44" s="473"/>
      <c r="G44" s="341">
        <f>'入力表（採択後、交付申請時）'!G53</f>
        <v>0</v>
      </c>
      <c r="H44" s="473"/>
      <c r="I44" s="723"/>
      <c r="J44" s="527"/>
      <c r="K44" s="527"/>
      <c r="L44" s="487" t="e">
        <f t="shared" si="0"/>
        <v>#DIV/0!</v>
      </c>
      <c r="M44" s="487" t="e">
        <f t="shared" si="1"/>
        <v>#DIV/0!</v>
      </c>
      <c r="N44" s="446"/>
      <c r="O44" s="517"/>
      <c r="P44" s="517"/>
    </row>
    <row r="45" spans="2:16" s="512" customFormat="1" ht="26.25" customHeight="1">
      <c r="B45" s="717"/>
      <c r="C45" s="726"/>
      <c r="D45" s="455" t="s">
        <v>6</v>
      </c>
      <c r="E45" s="533">
        <f>'入力表（採択後、交付申請時）'!E54</f>
        <v>0</v>
      </c>
      <c r="F45" s="473"/>
      <c r="G45" s="341">
        <f>'入力表（採択後、交付申請時）'!G54</f>
        <v>0</v>
      </c>
      <c r="H45" s="473"/>
      <c r="I45" s="723"/>
      <c r="J45" s="527"/>
      <c r="K45" s="527"/>
      <c r="L45" s="487" t="e">
        <f t="shared" si="0"/>
        <v>#DIV/0!</v>
      </c>
      <c r="M45" s="487" t="e">
        <f t="shared" si="1"/>
        <v>#DIV/0!</v>
      </c>
      <c r="N45" s="446"/>
      <c r="O45" s="517"/>
      <c r="P45" s="517"/>
    </row>
    <row r="46" spans="2:16" s="512" customFormat="1" ht="42" customHeight="1">
      <c r="B46" s="717"/>
      <c r="C46" s="726"/>
      <c r="D46" s="455" t="s">
        <v>188</v>
      </c>
      <c r="E46" s="533">
        <f>'入力表（採択後、交付申請時）'!E55</f>
        <v>0</v>
      </c>
      <c r="F46" s="473"/>
      <c r="G46" s="341">
        <f>'入力表（採択後、交付申請時）'!G55</f>
        <v>0</v>
      </c>
      <c r="H46" s="473"/>
      <c r="I46" s="723"/>
      <c r="J46" s="527"/>
      <c r="K46" s="527"/>
      <c r="L46" s="487" t="e">
        <f t="shared" si="0"/>
        <v>#DIV/0!</v>
      </c>
      <c r="M46" s="487" t="e">
        <f t="shared" si="1"/>
        <v>#DIV/0!</v>
      </c>
      <c r="N46" s="446"/>
      <c r="O46" s="517"/>
      <c r="P46" s="517"/>
    </row>
    <row r="47" spans="2:16" s="512" customFormat="1" ht="26.25" customHeight="1">
      <c r="B47" s="717"/>
      <c r="C47" s="726"/>
      <c r="D47" s="455" t="s">
        <v>55</v>
      </c>
      <c r="E47" s="533">
        <f>'入力表（採択後、交付申請時）'!E56</f>
        <v>0</v>
      </c>
      <c r="F47" s="473"/>
      <c r="G47" s="341">
        <f>'入力表（採択後、交付申請時）'!G56</f>
        <v>0</v>
      </c>
      <c r="H47" s="473"/>
      <c r="I47" s="723"/>
      <c r="J47" s="527"/>
      <c r="K47" s="527"/>
      <c r="L47" s="487" t="e">
        <f t="shared" si="0"/>
        <v>#DIV/0!</v>
      </c>
      <c r="M47" s="487" t="e">
        <f t="shared" si="1"/>
        <v>#DIV/0!</v>
      </c>
      <c r="N47" s="446"/>
      <c r="O47" s="517"/>
      <c r="P47" s="517"/>
    </row>
    <row r="48" spans="2:16" s="512" customFormat="1" ht="26.25" customHeight="1">
      <c r="B48" s="717"/>
      <c r="C48" s="727"/>
      <c r="D48" s="459" t="s">
        <v>147</v>
      </c>
      <c r="E48" s="327">
        <f>'入力表（採択後、交付申請時）'!E57</f>
        <v>0</v>
      </c>
      <c r="F48" s="475"/>
      <c r="G48" s="342">
        <f>'入力表（採択後、交付申請時）'!G57</f>
        <v>0</v>
      </c>
      <c r="H48" s="475"/>
      <c r="I48" s="723"/>
      <c r="J48" s="527"/>
      <c r="K48" s="527"/>
      <c r="L48" s="487" t="e">
        <f t="shared" si="0"/>
        <v>#DIV/0!</v>
      </c>
      <c r="M48" s="487" t="e">
        <f t="shared" si="1"/>
        <v>#DIV/0!</v>
      </c>
      <c r="N48" s="446"/>
      <c r="O48" s="517"/>
      <c r="P48" s="517"/>
    </row>
    <row r="49" spans="2:16" s="512" customFormat="1" ht="26.25" customHeight="1" thickBot="1">
      <c r="B49" s="717"/>
      <c r="C49" s="727"/>
      <c r="D49" s="459" t="s">
        <v>7</v>
      </c>
      <c r="E49" s="333">
        <f t="shared" ref="E49:H49" si="5">SUM(E43:E48)</f>
        <v>0</v>
      </c>
      <c r="F49" s="500">
        <f t="shared" si="5"/>
        <v>0</v>
      </c>
      <c r="G49" s="339">
        <f t="shared" si="5"/>
        <v>0</v>
      </c>
      <c r="H49" s="499">
        <f t="shared" si="5"/>
        <v>0</v>
      </c>
      <c r="I49" s="724"/>
      <c r="J49" s="527"/>
      <c r="K49" s="527"/>
      <c r="L49" s="487" t="e">
        <f t="shared" si="0"/>
        <v>#DIV/0!</v>
      </c>
      <c r="M49" s="487" t="e">
        <f t="shared" si="1"/>
        <v>#DIV/0!</v>
      </c>
      <c r="N49" s="446"/>
      <c r="O49" s="517"/>
      <c r="P49" s="517"/>
    </row>
    <row r="50" spans="2:16" s="512" customFormat="1" ht="26.25" customHeight="1">
      <c r="B50" s="715" t="s">
        <v>329</v>
      </c>
      <c r="C50" s="728" t="s">
        <v>61</v>
      </c>
      <c r="D50" s="452" t="s">
        <v>4</v>
      </c>
      <c r="E50" s="327">
        <f>'入力表（採択後、交付申請時）'!E59</f>
        <v>0</v>
      </c>
      <c r="F50" s="477"/>
      <c r="G50" s="340">
        <f>'入力表（採択後、交付申請時）'!G59</f>
        <v>0</v>
      </c>
      <c r="H50" s="477"/>
      <c r="I50" s="722"/>
      <c r="J50" s="527"/>
      <c r="K50" s="527"/>
      <c r="L50" s="487" t="e">
        <f t="shared" si="0"/>
        <v>#DIV/0!</v>
      </c>
      <c r="M50" s="487" t="e">
        <f t="shared" si="1"/>
        <v>#DIV/0!</v>
      </c>
      <c r="N50" s="446"/>
      <c r="O50" s="517"/>
      <c r="P50" s="517"/>
    </row>
    <row r="51" spans="2:16" s="512" customFormat="1" ht="26.25" customHeight="1">
      <c r="B51" s="715"/>
      <c r="C51" s="726"/>
      <c r="D51" s="455" t="s">
        <v>5</v>
      </c>
      <c r="E51" s="327">
        <f>'入力表（採択後、交付申請時）'!E60</f>
        <v>0</v>
      </c>
      <c r="F51" s="473"/>
      <c r="G51" s="341">
        <f>'入力表（採択後、交付申請時）'!G60</f>
        <v>0</v>
      </c>
      <c r="H51" s="473"/>
      <c r="I51" s="723"/>
      <c r="J51" s="527"/>
      <c r="K51" s="527"/>
      <c r="L51" s="487" t="e">
        <f t="shared" si="0"/>
        <v>#DIV/0!</v>
      </c>
      <c r="M51" s="487" t="e">
        <f t="shared" si="1"/>
        <v>#DIV/0!</v>
      </c>
      <c r="N51" s="446"/>
      <c r="O51" s="517"/>
      <c r="P51" s="517"/>
    </row>
    <row r="52" spans="2:16" s="512" customFormat="1" ht="26.25" customHeight="1">
      <c r="B52" s="715"/>
      <c r="C52" s="726"/>
      <c r="D52" s="455" t="s">
        <v>6</v>
      </c>
      <c r="E52" s="327">
        <f>'入力表（採択後、交付申請時）'!E61</f>
        <v>0</v>
      </c>
      <c r="F52" s="473"/>
      <c r="G52" s="341">
        <f>'入力表（採択後、交付申請時）'!G61</f>
        <v>0</v>
      </c>
      <c r="H52" s="473"/>
      <c r="I52" s="723"/>
      <c r="J52" s="527"/>
      <c r="K52" s="527"/>
      <c r="L52" s="487" t="e">
        <f t="shared" si="0"/>
        <v>#DIV/0!</v>
      </c>
      <c r="M52" s="487" t="e">
        <f t="shared" si="1"/>
        <v>#DIV/0!</v>
      </c>
      <c r="N52" s="446"/>
      <c r="O52" s="517"/>
      <c r="P52" s="517"/>
    </row>
    <row r="53" spans="2:16" s="512" customFormat="1" ht="42.75">
      <c r="B53" s="715"/>
      <c r="C53" s="726"/>
      <c r="D53" s="455" t="s">
        <v>189</v>
      </c>
      <c r="E53" s="327">
        <f>'入力表（採択後、交付申請時）'!E62</f>
        <v>0</v>
      </c>
      <c r="F53" s="473"/>
      <c r="G53" s="341">
        <f>'入力表（採択後、交付申請時）'!G62</f>
        <v>0</v>
      </c>
      <c r="H53" s="473"/>
      <c r="I53" s="723"/>
      <c r="J53" s="527"/>
      <c r="K53" s="527"/>
      <c r="L53" s="487" t="e">
        <f t="shared" ref="L53:L70" si="6">H53/F53</f>
        <v>#DIV/0!</v>
      </c>
      <c r="M53" s="487" t="e">
        <f t="shared" ref="M53:M70" si="7">H53/F53</f>
        <v>#DIV/0!</v>
      </c>
      <c r="N53" s="446"/>
      <c r="O53" s="517"/>
      <c r="P53" s="517"/>
    </row>
    <row r="54" spans="2:16" s="512" customFormat="1" ht="26.25" customHeight="1">
      <c r="B54" s="715"/>
      <c r="C54" s="726"/>
      <c r="D54" s="455" t="s">
        <v>55</v>
      </c>
      <c r="E54" s="327">
        <f>'入力表（採択後、交付申請時）'!E63</f>
        <v>0</v>
      </c>
      <c r="F54" s="473"/>
      <c r="G54" s="341">
        <f>'入力表（採択後、交付申請時）'!G63</f>
        <v>0</v>
      </c>
      <c r="H54" s="473"/>
      <c r="I54" s="723"/>
      <c r="J54" s="527"/>
      <c r="K54" s="527"/>
      <c r="L54" s="487" t="e">
        <f t="shared" si="6"/>
        <v>#DIV/0!</v>
      </c>
      <c r="M54" s="487" t="e">
        <f t="shared" si="7"/>
        <v>#DIV/0!</v>
      </c>
      <c r="N54" s="446"/>
      <c r="O54" s="517"/>
      <c r="P54" s="517"/>
    </row>
    <row r="55" spans="2:16" s="512" customFormat="1" ht="26.25" customHeight="1">
      <c r="B55" s="715"/>
      <c r="C55" s="727"/>
      <c r="D55" s="459" t="s">
        <v>147</v>
      </c>
      <c r="E55" s="327">
        <f>'入力表（採択後、交付申請時）'!E64</f>
        <v>0</v>
      </c>
      <c r="F55" s="475"/>
      <c r="G55" s="341">
        <f>'入力表（採択後、交付申請時）'!G64</f>
        <v>0</v>
      </c>
      <c r="H55" s="475"/>
      <c r="I55" s="723"/>
      <c r="J55" s="527"/>
      <c r="K55" s="527"/>
      <c r="L55" s="487" t="e">
        <f t="shared" si="6"/>
        <v>#DIV/0!</v>
      </c>
      <c r="M55" s="487" t="e">
        <f t="shared" si="7"/>
        <v>#DIV/0!</v>
      </c>
      <c r="N55" s="446"/>
      <c r="O55" s="517"/>
      <c r="P55" s="517"/>
    </row>
    <row r="56" spans="2:16" s="512" customFormat="1" ht="26.25" customHeight="1" thickBot="1">
      <c r="B56" s="715"/>
      <c r="C56" s="729"/>
      <c r="D56" s="464" t="s">
        <v>7</v>
      </c>
      <c r="E56" s="333">
        <f t="shared" ref="E56:H56" si="8">SUM(E50:E55)</f>
        <v>0</v>
      </c>
      <c r="F56" s="500">
        <f t="shared" si="8"/>
        <v>0</v>
      </c>
      <c r="G56" s="343">
        <f t="shared" si="8"/>
        <v>0</v>
      </c>
      <c r="H56" s="500">
        <f t="shared" si="8"/>
        <v>0</v>
      </c>
      <c r="I56" s="724"/>
      <c r="J56" s="527"/>
      <c r="K56" s="527"/>
      <c r="L56" s="487" t="e">
        <f t="shared" si="6"/>
        <v>#DIV/0!</v>
      </c>
      <c r="M56" s="487" t="e">
        <f t="shared" si="7"/>
        <v>#DIV/0!</v>
      </c>
      <c r="N56" s="446"/>
      <c r="O56" s="517"/>
      <c r="P56" s="517"/>
    </row>
    <row r="57" spans="2:16" s="512" customFormat="1" ht="26.25" customHeight="1">
      <c r="B57" s="715"/>
      <c r="C57" s="728" t="s">
        <v>149</v>
      </c>
      <c r="D57" s="452" t="s">
        <v>4</v>
      </c>
      <c r="E57" s="327">
        <f>'入力表（採択後、交付申請時）'!E66</f>
        <v>0</v>
      </c>
      <c r="F57" s="477"/>
      <c r="G57" s="340">
        <f>'入力表（採択後、交付申請時）'!G66</f>
        <v>0</v>
      </c>
      <c r="H57" s="477"/>
      <c r="I57" s="722"/>
      <c r="J57" s="527"/>
      <c r="K57" s="527"/>
      <c r="L57" s="487" t="e">
        <f t="shared" si="6"/>
        <v>#DIV/0!</v>
      </c>
      <c r="M57" s="487" t="e">
        <f t="shared" si="7"/>
        <v>#DIV/0!</v>
      </c>
      <c r="N57" s="446"/>
      <c r="O57" s="517"/>
      <c r="P57" s="517"/>
    </row>
    <row r="58" spans="2:16" s="512" customFormat="1" ht="26.25" customHeight="1">
      <c r="B58" s="715"/>
      <c r="C58" s="726"/>
      <c r="D58" s="455" t="s">
        <v>5</v>
      </c>
      <c r="E58" s="327">
        <f>'入力表（採択後、交付申請時）'!E67</f>
        <v>0</v>
      </c>
      <c r="F58" s="473"/>
      <c r="G58" s="341">
        <f>'入力表（採択後、交付申請時）'!G67</f>
        <v>0</v>
      </c>
      <c r="H58" s="473"/>
      <c r="I58" s="723"/>
      <c r="J58" s="527"/>
      <c r="K58" s="527"/>
      <c r="L58" s="487" t="e">
        <f t="shared" si="6"/>
        <v>#DIV/0!</v>
      </c>
      <c r="M58" s="487" t="e">
        <f t="shared" si="7"/>
        <v>#DIV/0!</v>
      </c>
      <c r="N58" s="446"/>
      <c r="O58" s="517"/>
      <c r="P58" s="517"/>
    </row>
    <row r="59" spans="2:16" s="512" customFormat="1" ht="26.25" customHeight="1">
      <c r="B59" s="715"/>
      <c r="C59" s="726"/>
      <c r="D59" s="455" t="s">
        <v>6</v>
      </c>
      <c r="E59" s="327">
        <f>'入力表（採択後、交付申請時）'!E68</f>
        <v>0</v>
      </c>
      <c r="F59" s="473"/>
      <c r="G59" s="341">
        <f>'入力表（採択後、交付申請時）'!G68</f>
        <v>0</v>
      </c>
      <c r="H59" s="473"/>
      <c r="I59" s="723"/>
      <c r="J59" s="527"/>
      <c r="K59" s="527"/>
      <c r="L59" s="487" t="e">
        <f t="shared" si="6"/>
        <v>#DIV/0!</v>
      </c>
      <c r="M59" s="487" t="e">
        <f t="shared" si="7"/>
        <v>#DIV/0!</v>
      </c>
      <c r="N59" s="446"/>
      <c r="O59" s="517"/>
      <c r="P59" s="517"/>
    </row>
    <row r="60" spans="2:16" s="512" customFormat="1" ht="30.75" customHeight="1">
      <c r="B60" s="715"/>
      <c r="C60" s="726"/>
      <c r="D60" s="455" t="s">
        <v>190</v>
      </c>
      <c r="E60" s="327">
        <f>'入力表（採択後、交付申請時）'!E69</f>
        <v>0</v>
      </c>
      <c r="F60" s="473"/>
      <c r="G60" s="341">
        <f>'入力表（採択後、交付申請時）'!G69</f>
        <v>0</v>
      </c>
      <c r="H60" s="473"/>
      <c r="I60" s="723"/>
      <c r="J60" s="527"/>
      <c r="K60" s="527"/>
      <c r="L60" s="487" t="e">
        <f t="shared" si="6"/>
        <v>#DIV/0!</v>
      </c>
      <c r="M60" s="487" t="e">
        <f t="shared" si="7"/>
        <v>#DIV/0!</v>
      </c>
      <c r="N60" s="446"/>
      <c r="O60" s="517"/>
      <c r="P60" s="517"/>
    </row>
    <row r="61" spans="2:16" s="512" customFormat="1" ht="26.25" customHeight="1">
      <c r="B61" s="715"/>
      <c r="C61" s="726"/>
      <c r="D61" s="455" t="s">
        <v>55</v>
      </c>
      <c r="E61" s="327">
        <f>'入力表（採択後、交付申請時）'!E70</f>
        <v>0</v>
      </c>
      <c r="F61" s="473"/>
      <c r="G61" s="341">
        <f>'入力表（採択後、交付申請時）'!G70</f>
        <v>0</v>
      </c>
      <c r="H61" s="473"/>
      <c r="I61" s="723"/>
      <c r="J61" s="527"/>
      <c r="K61" s="527"/>
      <c r="L61" s="487" t="e">
        <f t="shared" si="6"/>
        <v>#DIV/0!</v>
      </c>
      <c r="M61" s="487" t="e">
        <f t="shared" si="7"/>
        <v>#DIV/0!</v>
      </c>
      <c r="N61" s="446"/>
      <c r="O61" s="517"/>
      <c r="P61" s="517"/>
    </row>
    <row r="62" spans="2:16" s="512" customFormat="1" ht="26.25" customHeight="1">
      <c r="B62" s="715"/>
      <c r="C62" s="727"/>
      <c r="D62" s="459" t="s">
        <v>147</v>
      </c>
      <c r="E62" s="327">
        <f>'入力表（採択後、交付申請時）'!E71</f>
        <v>0</v>
      </c>
      <c r="F62" s="475"/>
      <c r="G62" s="342">
        <f>'入力表（採択後、交付申請時）'!G71</f>
        <v>0</v>
      </c>
      <c r="H62" s="475"/>
      <c r="I62" s="723"/>
      <c r="J62" s="527"/>
      <c r="K62" s="527"/>
      <c r="L62" s="487" t="e">
        <f t="shared" si="6"/>
        <v>#DIV/0!</v>
      </c>
      <c r="M62" s="487" t="e">
        <f t="shared" si="7"/>
        <v>#DIV/0!</v>
      </c>
      <c r="N62" s="446"/>
      <c r="O62" s="517"/>
      <c r="P62" s="517"/>
    </row>
    <row r="63" spans="2:16" s="512" customFormat="1" ht="26.25" customHeight="1" thickBot="1">
      <c r="B63" s="716"/>
      <c r="C63" s="729"/>
      <c r="D63" s="464" t="s">
        <v>7</v>
      </c>
      <c r="E63" s="333">
        <f t="shared" ref="E63:H63" si="9">SUM(E57:E62)</f>
        <v>0</v>
      </c>
      <c r="F63" s="500">
        <f t="shared" si="9"/>
        <v>0</v>
      </c>
      <c r="G63" s="343">
        <f t="shared" si="9"/>
        <v>0</v>
      </c>
      <c r="H63" s="500">
        <f t="shared" si="9"/>
        <v>0</v>
      </c>
      <c r="I63" s="724"/>
      <c r="J63" s="527"/>
      <c r="K63" s="527"/>
      <c r="L63" s="487" t="e">
        <f t="shared" si="6"/>
        <v>#DIV/0!</v>
      </c>
      <c r="M63" s="487" t="e">
        <f t="shared" si="7"/>
        <v>#DIV/0!</v>
      </c>
      <c r="N63" s="446"/>
      <c r="O63" s="517"/>
      <c r="P63" s="517"/>
    </row>
    <row r="64" spans="2:16" s="512" customFormat="1" ht="30.75" customHeight="1">
      <c r="B64" s="705" t="s">
        <v>150</v>
      </c>
      <c r="C64" s="706"/>
      <c r="D64" s="452" t="s">
        <v>4</v>
      </c>
      <c r="E64" s="327">
        <f>'入力表（採択後、交付申請時）'!E73</f>
        <v>0</v>
      </c>
      <c r="F64" s="453"/>
      <c r="G64" s="337">
        <f>'入力表（採択後、交付申請時）'!G73</f>
        <v>0</v>
      </c>
      <c r="H64" s="454"/>
      <c r="I64" s="711"/>
      <c r="J64" s="528"/>
      <c r="K64" s="528"/>
      <c r="L64" s="487" t="e">
        <f t="shared" si="6"/>
        <v>#DIV/0!</v>
      </c>
      <c r="M64" s="487" t="e">
        <f t="shared" si="7"/>
        <v>#DIV/0!</v>
      </c>
      <c r="N64" s="446"/>
      <c r="O64" s="517"/>
      <c r="P64" s="517"/>
    </row>
    <row r="65" spans="2:16" s="512" customFormat="1" ht="30.75" customHeight="1">
      <c r="B65" s="707"/>
      <c r="C65" s="708"/>
      <c r="D65" s="455" t="s">
        <v>5</v>
      </c>
      <c r="E65" s="327">
        <f>'入力表（採択後、交付申請時）'!E74</f>
        <v>0</v>
      </c>
      <c r="F65" s="456"/>
      <c r="G65" s="336">
        <f>'入力表（採択後、交付申請時）'!G74</f>
        <v>0</v>
      </c>
      <c r="H65" s="457"/>
      <c r="I65" s="712"/>
      <c r="J65" s="528"/>
      <c r="K65" s="528"/>
      <c r="L65" s="487" t="e">
        <f t="shared" si="6"/>
        <v>#DIV/0!</v>
      </c>
      <c r="M65" s="487" t="e">
        <f t="shared" si="7"/>
        <v>#DIV/0!</v>
      </c>
      <c r="N65" s="446"/>
      <c r="O65" s="517"/>
      <c r="P65" s="517"/>
    </row>
    <row r="66" spans="2:16" s="512" customFormat="1" ht="30.75" customHeight="1">
      <c r="B66" s="707"/>
      <c r="C66" s="708"/>
      <c r="D66" s="455" t="s">
        <v>6</v>
      </c>
      <c r="E66" s="327">
        <f>'入力表（採択後、交付申請時）'!E75</f>
        <v>0</v>
      </c>
      <c r="F66" s="456"/>
      <c r="G66" s="336">
        <f>'入力表（採択後、交付申請時）'!G75</f>
        <v>0</v>
      </c>
      <c r="H66" s="457"/>
      <c r="I66" s="712"/>
      <c r="J66" s="528"/>
      <c r="K66" s="528"/>
      <c r="L66" s="487" t="e">
        <f t="shared" si="6"/>
        <v>#DIV/0!</v>
      </c>
      <c r="M66" s="487" t="e">
        <f t="shared" si="7"/>
        <v>#DIV/0!</v>
      </c>
      <c r="N66" s="446"/>
      <c r="O66" s="517"/>
      <c r="P66" s="517"/>
    </row>
    <row r="67" spans="2:16" s="512" customFormat="1" ht="30.75" customHeight="1">
      <c r="B67" s="707"/>
      <c r="C67" s="708"/>
      <c r="D67" s="455" t="s">
        <v>3</v>
      </c>
      <c r="E67" s="327">
        <f>'入力表（採択後、交付申請時）'!E76</f>
        <v>0</v>
      </c>
      <c r="F67" s="458"/>
      <c r="G67" s="336">
        <f>'入力表（採択後、交付申請時）'!G76</f>
        <v>0</v>
      </c>
      <c r="H67" s="457"/>
      <c r="I67" s="712"/>
      <c r="J67" s="528"/>
      <c r="K67" s="528"/>
      <c r="L67" s="487" t="e">
        <f t="shared" si="6"/>
        <v>#DIV/0!</v>
      </c>
      <c r="M67" s="487" t="e">
        <f t="shared" si="7"/>
        <v>#DIV/0!</v>
      </c>
      <c r="N67" s="446"/>
      <c r="O67" s="517"/>
      <c r="P67" s="517"/>
    </row>
    <row r="68" spans="2:16" s="512" customFormat="1" ht="30.75" customHeight="1">
      <c r="B68" s="707"/>
      <c r="C68" s="708"/>
      <c r="D68" s="459" t="s">
        <v>147</v>
      </c>
      <c r="E68" s="327">
        <f>'入力表（採択後、交付申請時）'!E77</f>
        <v>0</v>
      </c>
      <c r="F68" s="462"/>
      <c r="G68" s="338">
        <f>'入力表（採択後、交付申請時）'!G77</f>
        <v>0</v>
      </c>
      <c r="H68" s="478"/>
      <c r="I68" s="712"/>
      <c r="J68" s="528"/>
      <c r="K68" s="528"/>
      <c r="L68" s="487" t="e">
        <f t="shared" si="6"/>
        <v>#DIV/0!</v>
      </c>
      <c r="M68" s="487" t="e">
        <f t="shared" si="7"/>
        <v>#DIV/0!</v>
      </c>
      <c r="N68" s="446"/>
      <c r="O68" s="517"/>
      <c r="P68" s="517"/>
    </row>
    <row r="69" spans="2:16" s="512" customFormat="1" ht="30.75" customHeight="1" thickBot="1">
      <c r="B69" s="709"/>
      <c r="C69" s="710"/>
      <c r="D69" s="464" t="s">
        <v>7</v>
      </c>
      <c r="E69" s="329">
        <f t="shared" ref="E69:H69" si="10">SUM(E64:E68)</f>
        <v>0</v>
      </c>
      <c r="F69" s="499">
        <f t="shared" si="10"/>
        <v>0</v>
      </c>
      <c r="G69" s="339">
        <f t="shared" si="10"/>
        <v>0</v>
      </c>
      <c r="H69" s="499">
        <f t="shared" si="10"/>
        <v>0</v>
      </c>
      <c r="I69" s="712"/>
      <c r="J69" s="528"/>
      <c r="K69" s="528"/>
      <c r="L69" s="487" t="e">
        <f t="shared" si="6"/>
        <v>#DIV/0!</v>
      </c>
      <c r="M69" s="487" t="e">
        <f t="shared" si="7"/>
        <v>#DIV/0!</v>
      </c>
      <c r="N69" s="446"/>
      <c r="O69" s="517"/>
      <c r="P69" s="517"/>
    </row>
    <row r="70" spans="2:16" s="512" customFormat="1" ht="27" customHeight="1" thickBot="1">
      <c r="B70" s="713" t="s">
        <v>8</v>
      </c>
      <c r="C70" s="714"/>
      <c r="D70" s="714"/>
      <c r="E70" s="334">
        <f t="shared" ref="E70:H70" si="11">SUM(E69,E63,E56,E49,E42,E35,E27)</f>
        <v>0</v>
      </c>
      <c r="F70" s="503">
        <f t="shared" si="11"/>
        <v>0</v>
      </c>
      <c r="G70" s="344">
        <f t="shared" si="11"/>
        <v>0</v>
      </c>
      <c r="H70" s="334">
        <f t="shared" si="11"/>
        <v>0</v>
      </c>
      <c r="I70" s="479"/>
      <c r="J70" s="528"/>
      <c r="K70" s="528"/>
      <c r="L70" s="487" t="e">
        <f t="shared" si="6"/>
        <v>#DIV/0!</v>
      </c>
      <c r="M70" s="487" t="e">
        <f t="shared" si="7"/>
        <v>#DIV/0!</v>
      </c>
      <c r="N70" s="446"/>
      <c r="O70" s="517"/>
      <c r="P70" s="517"/>
    </row>
    <row r="71" spans="2:16" s="512" customFormat="1" ht="14.25">
      <c r="D71" s="510"/>
      <c r="J71" s="524"/>
      <c r="K71" s="524"/>
      <c r="L71" s="529"/>
      <c r="M71" s="528"/>
      <c r="N71" s="528"/>
      <c r="O71" s="517"/>
      <c r="P71" s="517"/>
    </row>
    <row r="72" spans="2:16" s="512" customFormat="1" ht="15" customHeight="1">
      <c r="D72" s="510"/>
      <c r="J72" s="524"/>
      <c r="K72" s="524"/>
      <c r="L72" s="529"/>
      <c r="M72" s="528"/>
      <c r="N72" s="528"/>
      <c r="O72" s="517"/>
      <c r="P72" s="517"/>
    </row>
    <row r="73" spans="2:16" s="512" customFormat="1">
      <c r="D73" s="510"/>
      <c r="J73" s="524"/>
      <c r="K73" s="524"/>
      <c r="L73" s="525"/>
      <c r="M73" s="524"/>
      <c r="N73" s="524"/>
    </row>
    <row r="74" spans="2:16" s="512" customFormat="1">
      <c r="D74" s="510"/>
      <c r="J74" s="524"/>
      <c r="K74" s="524"/>
      <c r="L74" s="525"/>
      <c r="M74" s="524"/>
      <c r="N74" s="524"/>
    </row>
    <row r="75" spans="2:16" s="512" customFormat="1">
      <c r="D75" s="510"/>
      <c r="J75" s="524"/>
      <c r="K75" s="524"/>
      <c r="L75" s="525"/>
      <c r="M75" s="524"/>
      <c r="N75" s="524"/>
    </row>
    <row r="76" spans="2:16" s="512" customFormat="1">
      <c r="D76" s="510"/>
      <c r="J76" s="524"/>
      <c r="K76" s="524"/>
      <c r="L76" s="525"/>
      <c r="M76" s="524"/>
      <c r="N76" s="524"/>
    </row>
    <row r="77" spans="2:16" s="512" customFormat="1">
      <c r="D77" s="510"/>
      <c r="J77" s="524"/>
      <c r="K77" s="524"/>
      <c r="L77" s="525"/>
      <c r="M77" s="524"/>
      <c r="N77" s="524"/>
    </row>
  </sheetData>
  <mergeCells count="30">
    <mergeCell ref="B21:C27"/>
    <mergeCell ref="I21:I27"/>
    <mergeCell ref="B28:C35"/>
    <mergeCell ref="I28:I35"/>
    <mergeCell ref="B17:E18"/>
    <mergeCell ref="B19:C20"/>
    <mergeCell ref="D19:D20"/>
    <mergeCell ref="E19:F19"/>
    <mergeCell ref="B64:C69"/>
    <mergeCell ref="I64:I69"/>
    <mergeCell ref="B70:D70"/>
    <mergeCell ref="B50:B63"/>
    <mergeCell ref="B36:B49"/>
    <mergeCell ref="C37:C42"/>
    <mergeCell ref="I37:I42"/>
    <mergeCell ref="C43:C49"/>
    <mergeCell ref="I43:I49"/>
    <mergeCell ref="C50:C56"/>
    <mergeCell ref="I50:I56"/>
    <mergeCell ref="C57:C63"/>
    <mergeCell ref="I57:I63"/>
    <mergeCell ref="L18:N18"/>
    <mergeCell ref="L19:L20"/>
    <mergeCell ref="M19:M20"/>
    <mergeCell ref="N19:N20"/>
    <mergeCell ref="C15:E15"/>
    <mergeCell ref="H15:I15"/>
    <mergeCell ref="G19:H19"/>
    <mergeCell ref="I19:I20"/>
    <mergeCell ref="J15:L15"/>
  </mergeCells>
  <phoneticPr fontId="2"/>
  <conditionalFormatting sqref="L21:L70">
    <cfRule type="expression" dxfId="31" priority="9">
      <formula>L21&gt;2/3</formula>
    </cfRule>
  </conditionalFormatting>
  <conditionalFormatting sqref="M21:M70">
    <cfRule type="expression" dxfId="30" priority="10">
      <formula>M21&gt;1/2</formula>
    </cfRule>
  </conditionalFormatting>
  <conditionalFormatting sqref="N26">
    <cfRule type="expression" dxfId="29" priority="17">
      <formula>H26&gt;1000000</formula>
    </cfRule>
  </conditionalFormatting>
  <conditionalFormatting sqref="N34">
    <cfRule type="expression" dxfId="28" priority="8">
      <formula>H34&gt;1000000</formula>
    </cfRule>
  </conditionalFormatting>
  <conditionalFormatting sqref="N41">
    <cfRule type="expression" dxfId="27" priority="7">
      <formula>H41&gt;1000000</formula>
    </cfRule>
  </conditionalFormatting>
  <conditionalFormatting sqref="N48">
    <cfRule type="expression" dxfId="26" priority="6">
      <formula>H48&gt;1000000</formula>
    </cfRule>
  </conditionalFormatting>
  <conditionalFormatting sqref="N55">
    <cfRule type="expression" dxfId="25" priority="5">
      <formula>H55&gt;1000000</formula>
    </cfRule>
  </conditionalFormatting>
  <conditionalFormatting sqref="N62">
    <cfRule type="expression" dxfId="24" priority="4">
      <formula>H62&gt;1000000</formula>
    </cfRule>
  </conditionalFormatting>
  <conditionalFormatting sqref="N68">
    <cfRule type="expression" dxfId="23" priority="3">
      <formula>H68&gt;1000000</formula>
    </cfRule>
  </conditionalFormatting>
  <dataValidations count="1">
    <dataValidation imeMode="off" allowBlank="1" showInputMessage="1" showErrorMessage="1" sqref="C5 F5" xr:uid="{00000000-0002-0000-0400-000000000000}"/>
  </dataValidations>
  <pageMargins left="0.7" right="0.7" top="0.75" bottom="0.75" header="0.3" footer="0.3"/>
  <pageSetup paperSize="9" scale="43" orientation="portrait" r:id="rId1"/>
  <rowBreaks count="1" manualBreakCount="1">
    <brk id="49" max="1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AK96"/>
  <sheetViews>
    <sheetView view="pageBreakPreview" zoomScale="85" zoomScaleNormal="100" zoomScaleSheetLayoutView="85" workbookViewId="0">
      <selection activeCell="G29" sqref="G29"/>
    </sheetView>
  </sheetViews>
  <sheetFormatPr defaultRowHeight="13.5"/>
  <cols>
    <col min="1" max="1" width="9" style="27"/>
    <col min="2" max="2" width="18.625" style="27" customWidth="1"/>
    <col min="3" max="5" width="18.625" style="422" customWidth="1"/>
    <col min="6" max="6" width="20.625" style="219" bestFit="1" customWidth="1"/>
    <col min="7" max="7" width="25.125" style="27" bestFit="1" customWidth="1"/>
    <col min="8" max="10" width="18.625" style="422" customWidth="1"/>
    <col min="11" max="11" width="9" style="422" customWidth="1"/>
    <col min="12" max="12" width="9" style="422"/>
    <col min="13" max="13" width="9" style="422" customWidth="1"/>
    <col min="14" max="14" width="9" style="422"/>
    <col min="15" max="15" width="8.125" style="422" customWidth="1"/>
    <col min="16" max="16" width="9" style="422"/>
    <col min="17" max="19" width="9" style="27"/>
    <col min="20" max="20" width="11" style="27" bestFit="1" customWidth="1"/>
    <col min="21" max="21" width="18.625" style="27" bestFit="1" customWidth="1"/>
    <col min="22" max="22" width="9" style="27"/>
    <col min="23" max="23" width="17.625" style="27" bestFit="1" customWidth="1"/>
    <col min="24" max="24" width="16.5" style="27" bestFit="1" customWidth="1"/>
    <col min="25" max="25" width="9" style="27"/>
    <col min="26" max="26" width="16.5" style="27" bestFit="1" customWidth="1"/>
    <col min="27" max="16384" width="9" style="27"/>
  </cols>
  <sheetData>
    <row r="1" spans="1:26" s="219" customFormat="1" ht="18.75">
      <c r="A1" s="423" t="s">
        <v>405</v>
      </c>
      <c r="B1" s="424"/>
      <c r="E1" s="424"/>
    </row>
    <row r="2" spans="1:26" s="219" customFormat="1" ht="14.25" thickBot="1">
      <c r="A2" s="424"/>
      <c r="B2" s="424"/>
      <c r="E2" s="424"/>
      <c r="H2" s="427" t="s">
        <v>388</v>
      </c>
    </row>
    <row r="3" spans="1:26" s="219" customFormat="1" ht="17.45" customHeight="1" thickBot="1">
      <c r="B3" s="425" t="s">
        <v>372</v>
      </c>
      <c r="C3" s="406"/>
      <c r="D3" s="407" t="s">
        <v>328</v>
      </c>
      <c r="E3" s="403"/>
      <c r="G3" s="425" t="s">
        <v>389</v>
      </c>
      <c r="H3" s="408"/>
      <c r="I3" s="403"/>
      <c r="J3" s="403"/>
      <c r="K3" s="403"/>
      <c r="L3" s="403"/>
      <c r="M3" s="403"/>
      <c r="N3" s="403"/>
      <c r="O3" s="403"/>
      <c r="P3" s="403"/>
    </row>
    <row r="4" spans="1:26" s="219" customFormat="1" ht="17.45" customHeight="1" thickBot="1">
      <c r="B4" s="425" t="s">
        <v>80</v>
      </c>
      <c r="C4" s="409"/>
      <c r="D4" s="410"/>
      <c r="E4" s="403"/>
      <c r="G4" s="429" t="s">
        <v>398</v>
      </c>
      <c r="H4" s="411"/>
      <c r="I4" s="412"/>
      <c r="J4" s="412"/>
      <c r="K4" s="403"/>
      <c r="L4" s="403"/>
      <c r="M4" s="403"/>
      <c r="N4" s="403"/>
      <c r="O4" s="403"/>
      <c r="P4" s="403"/>
      <c r="T4" s="446"/>
      <c r="U4" s="772" t="s">
        <v>419</v>
      </c>
      <c r="V4" s="772"/>
      <c r="W4" s="772"/>
      <c r="X4" s="772" t="s">
        <v>420</v>
      </c>
      <c r="Y4" s="772"/>
      <c r="Z4" s="772"/>
    </row>
    <row r="5" spans="1:26" s="219" customFormat="1" ht="14.25" thickBot="1">
      <c r="B5" s="425" t="s">
        <v>387</v>
      </c>
      <c r="C5" s="413"/>
      <c r="D5" s="414"/>
      <c r="E5" s="410"/>
      <c r="G5" s="429" t="s">
        <v>397</v>
      </c>
      <c r="H5" s="411"/>
      <c r="I5" s="415"/>
      <c r="J5" s="415"/>
      <c r="K5" s="403"/>
      <c r="L5" s="403"/>
      <c r="M5" s="403"/>
      <c r="N5" s="403"/>
      <c r="O5" s="403"/>
      <c r="P5" s="403"/>
      <c r="T5" s="446" t="s">
        <v>416</v>
      </c>
      <c r="U5" s="447" t="str">
        <f>TEXT(C16,"ggge年m月d日")</f>
        <v>明治33年1月0日</v>
      </c>
      <c r="V5" s="447" t="str">
        <f t="shared" ref="V5" si="0">TEXT(D16,"ggge年mm月dd日")</f>
        <v>～</v>
      </c>
      <c r="W5" s="447" t="str">
        <f>TEXT(E16,"ggge年m月d日")</f>
        <v>明治33年1月0日</v>
      </c>
      <c r="X5" s="447" t="str">
        <f>TEXT(C18,"ggge年m月d日")</f>
        <v>明治33年1月0日</v>
      </c>
      <c r="Y5" s="447" t="str">
        <f t="shared" ref="Y5" si="1">TEXT(D18,"ggge年mm月dd日")</f>
        <v>～</v>
      </c>
      <c r="Z5" s="447" t="str">
        <f>TEXT(E18,"ggge年m月d日")</f>
        <v>明治33年1月0日</v>
      </c>
    </row>
    <row r="6" spans="1:26" s="219" customFormat="1" ht="17.45" customHeight="1" thickBot="1">
      <c r="B6" s="426" t="s">
        <v>373</v>
      </c>
      <c r="C6" s="747"/>
      <c r="D6" s="748"/>
      <c r="E6" s="749"/>
      <c r="F6" s="430"/>
      <c r="G6" s="429" t="s">
        <v>390</v>
      </c>
      <c r="H6" s="417"/>
      <c r="I6" s="425" t="s">
        <v>393</v>
      </c>
      <c r="J6" s="418"/>
      <c r="K6" s="403"/>
      <c r="L6" s="403"/>
      <c r="M6" s="403"/>
      <c r="N6" s="403"/>
      <c r="O6" s="403"/>
      <c r="P6" s="403"/>
      <c r="T6" s="446" t="s">
        <v>417</v>
      </c>
      <c r="U6" s="447" t="str">
        <f>TEXT(H16,"ggge年m月d日")</f>
        <v>明治33年1月0日</v>
      </c>
      <c r="V6" s="447" t="str">
        <f t="shared" ref="V6" si="2">TEXT(I16,"ggge年mm月dd日")</f>
        <v>～</v>
      </c>
      <c r="W6" s="447" t="str">
        <f>TEXT(J16,"ggge年m月d日")</f>
        <v>明治33年1月0日</v>
      </c>
      <c r="X6" s="447" t="str">
        <f>TEXT(H18,"ggge年m月d日")</f>
        <v>明治33年1月0日</v>
      </c>
      <c r="Y6" s="447" t="str">
        <f t="shared" ref="Y6" si="3">TEXT(I18,"ggge年mm月dd日")</f>
        <v>～</v>
      </c>
      <c r="Z6" s="447" t="str">
        <f>TEXT(J18,"ggge年m月d日")</f>
        <v>明治33年1月0日</v>
      </c>
    </row>
    <row r="7" spans="1:26" s="219" customFormat="1">
      <c r="B7" s="425"/>
      <c r="C7" s="428"/>
      <c r="D7" s="428"/>
      <c r="E7" s="428"/>
      <c r="F7" s="431"/>
      <c r="G7" s="431"/>
      <c r="T7" s="446" t="s">
        <v>418</v>
      </c>
      <c r="U7" s="447" t="str">
        <f>TEXT(C30,"ggge年m月d日")</f>
        <v>明治33年1月0日</v>
      </c>
      <c r="V7" s="447" t="str">
        <f t="shared" ref="V7" si="4">TEXT(D30,"ggge年mm月dd日")</f>
        <v>～</v>
      </c>
      <c r="W7" s="447" t="str">
        <f>TEXT(E30,"ggge年m月d日")</f>
        <v>明治33年1月0日</v>
      </c>
      <c r="X7" s="447" t="str">
        <f>TEXT(C32,"ggge年m月d日")</f>
        <v>明治33年1月0日</v>
      </c>
      <c r="Y7" s="447" t="str">
        <f t="shared" ref="Y7" si="5">TEXT(D32,"ggge年mm月dd日")</f>
        <v>～</v>
      </c>
      <c r="Z7" s="447" t="str">
        <f>TEXT(E32,"ggge年m月d日")</f>
        <v>明治33年1月0日</v>
      </c>
    </row>
    <row r="8" spans="1:26" s="219" customFormat="1" ht="18" thickBot="1">
      <c r="B8" s="425"/>
      <c r="C8" s="785" t="s">
        <v>406</v>
      </c>
      <c r="D8" s="785"/>
      <c r="E8" s="785"/>
      <c r="F8" s="431"/>
      <c r="G8" s="425"/>
      <c r="H8" s="786" t="s">
        <v>407</v>
      </c>
      <c r="I8" s="786"/>
      <c r="J8" s="786"/>
      <c r="T8" s="446" t="s">
        <v>421</v>
      </c>
      <c r="U8" s="447" t="str">
        <f>TEXT(H30,"ggge年m月d日")</f>
        <v>明治33年1月0日</v>
      </c>
      <c r="V8" s="447" t="str">
        <f t="shared" ref="V8" si="6">TEXT(I30,"ggge年mm月dd日")</f>
        <v>～</v>
      </c>
      <c r="W8" s="447" t="str">
        <f>TEXT(J30,"ggge年m月d日")</f>
        <v>明治33年1月0日</v>
      </c>
      <c r="X8" s="447" t="str">
        <f>TEXT(H32,"ggge年m月d日")</f>
        <v>明治33年1月0日</v>
      </c>
      <c r="Y8" s="447" t="str">
        <f t="shared" ref="Y8" si="7">TEXT(I32,"ggge年mm月dd日")</f>
        <v>～</v>
      </c>
      <c r="Z8" s="447" t="str">
        <f>TEXT(J32,"ggge年m月d日")</f>
        <v>明治33年1月0日</v>
      </c>
    </row>
    <row r="9" spans="1:26" s="219" customFormat="1" ht="17.100000000000001" customHeight="1">
      <c r="B9" s="425" t="s">
        <v>379</v>
      </c>
      <c r="C9" s="750" t="s">
        <v>380</v>
      </c>
      <c r="D9" s="751"/>
      <c r="E9" s="752"/>
      <c r="F9" s="431"/>
      <c r="G9" s="425" t="s">
        <v>379</v>
      </c>
      <c r="H9" s="750" t="s">
        <v>381</v>
      </c>
      <c r="I9" s="751"/>
      <c r="J9" s="752"/>
      <c r="U9" s="434"/>
      <c r="V9" s="434"/>
      <c r="W9" s="434"/>
    </row>
    <row r="10" spans="1:26" s="219" customFormat="1" ht="17.100000000000001" customHeight="1">
      <c r="B10" s="425" t="s">
        <v>374</v>
      </c>
      <c r="C10" s="753"/>
      <c r="D10" s="754"/>
      <c r="E10" s="755"/>
      <c r="F10" s="431"/>
      <c r="G10" s="425" t="s">
        <v>374</v>
      </c>
      <c r="H10" s="753"/>
      <c r="I10" s="754"/>
      <c r="J10" s="755"/>
      <c r="K10" s="403"/>
      <c r="L10" s="403"/>
      <c r="M10" s="403"/>
      <c r="N10" s="403"/>
      <c r="O10" s="403"/>
      <c r="P10" s="403"/>
      <c r="U10" s="434"/>
    </row>
    <row r="11" spans="1:26" s="219" customFormat="1" ht="99.75" customHeight="1">
      <c r="B11" s="756" t="s">
        <v>375</v>
      </c>
      <c r="C11" s="757"/>
      <c r="D11" s="758"/>
      <c r="E11" s="759"/>
      <c r="F11" s="432"/>
      <c r="G11" s="756" t="s">
        <v>375</v>
      </c>
      <c r="H11" s="757"/>
      <c r="I11" s="758"/>
      <c r="J11" s="759"/>
      <c r="K11" s="403"/>
      <c r="L11" s="403"/>
      <c r="M11" s="403"/>
      <c r="N11" s="403"/>
      <c r="O11" s="403"/>
      <c r="P11" s="403"/>
      <c r="U11" s="434"/>
    </row>
    <row r="12" spans="1:26" s="219" customFormat="1">
      <c r="B12" s="756"/>
      <c r="C12" s="757"/>
      <c r="D12" s="758"/>
      <c r="E12" s="759"/>
      <c r="F12" s="432"/>
      <c r="G12" s="756"/>
      <c r="H12" s="757"/>
      <c r="I12" s="758"/>
      <c r="J12" s="759"/>
      <c r="K12" s="403"/>
      <c r="L12" s="403"/>
      <c r="M12" s="403"/>
      <c r="N12" s="403"/>
      <c r="O12" s="403"/>
      <c r="P12" s="403"/>
      <c r="Q12" s="219" t="s">
        <v>382</v>
      </c>
    </row>
    <row r="13" spans="1:26" s="219" customFormat="1">
      <c r="B13" s="756"/>
      <c r="C13" s="757"/>
      <c r="D13" s="758"/>
      <c r="E13" s="759"/>
      <c r="F13" s="432"/>
      <c r="G13" s="756"/>
      <c r="H13" s="757"/>
      <c r="I13" s="758"/>
      <c r="J13" s="759"/>
      <c r="K13" s="403"/>
      <c r="L13" s="403"/>
      <c r="M13" s="403"/>
      <c r="N13" s="403"/>
      <c r="O13" s="403"/>
      <c r="P13" s="403"/>
      <c r="Q13" s="219" t="s">
        <v>383</v>
      </c>
    </row>
    <row r="14" spans="1:26" s="219" customFormat="1">
      <c r="B14" s="756"/>
      <c r="C14" s="757"/>
      <c r="D14" s="758"/>
      <c r="E14" s="759"/>
      <c r="F14" s="432"/>
      <c r="G14" s="756"/>
      <c r="H14" s="757"/>
      <c r="I14" s="758"/>
      <c r="J14" s="759"/>
      <c r="K14" s="403"/>
      <c r="L14" s="403"/>
      <c r="M14" s="403"/>
      <c r="N14" s="403"/>
      <c r="O14" s="403"/>
      <c r="P14" s="403"/>
      <c r="Q14" s="219" t="s">
        <v>384</v>
      </c>
    </row>
    <row r="15" spans="1:26" s="219" customFormat="1" ht="17.100000000000001" customHeight="1">
      <c r="B15" s="425" t="s">
        <v>376</v>
      </c>
      <c r="C15" s="753"/>
      <c r="D15" s="754"/>
      <c r="E15" s="755"/>
      <c r="F15" s="431"/>
      <c r="G15" s="425" t="s">
        <v>376</v>
      </c>
      <c r="H15" s="753"/>
      <c r="I15" s="754"/>
      <c r="J15" s="755"/>
      <c r="K15" s="403"/>
      <c r="L15" s="403"/>
      <c r="M15" s="403"/>
      <c r="N15" s="403"/>
      <c r="O15" s="403"/>
      <c r="P15" s="403"/>
      <c r="Q15" s="219" t="s">
        <v>385</v>
      </c>
    </row>
    <row r="16" spans="1:26" s="219" customFormat="1" ht="17.100000000000001" customHeight="1">
      <c r="B16" s="425" t="s">
        <v>377</v>
      </c>
      <c r="C16" s="419"/>
      <c r="D16" s="416" t="s">
        <v>378</v>
      </c>
      <c r="E16" s="420"/>
      <c r="F16" s="431"/>
      <c r="G16" s="425" t="s">
        <v>377</v>
      </c>
      <c r="H16" s="419"/>
      <c r="I16" s="416" t="s">
        <v>378</v>
      </c>
      <c r="J16" s="420"/>
      <c r="K16" s="403"/>
      <c r="L16" s="403"/>
      <c r="M16" s="403"/>
      <c r="N16" s="403"/>
      <c r="O16" s="403"/>
      <c r="P16" s="403"/>
      <c r="Q16" s="219" t="s">
        <v>414</v>
      </c>
    </row>
    <row r="17" spans="2:17" s="219" customFormat="1" ht="17.100000000000001" customHeight="1">
      <c r="B17" s="425" t="s">
        <v>412</v>
      </c>
      <c r="C17" s="776"/>
      <c r="D17" s="777"/>
      <c r="E17" s="778"/>
      <c r="F17" s="431"/>
      <c r="G17" s="425" t="s">
        <v>411</v>
      </c>
      <c r="H17" s="776"/>
      <c r="I17" s="777"/>
      <c r="J17" s="778"/>
      <c r="K17" s="403"/>
      <c r="L17" s="403"/>
      <c r="M17" s="403"/>
      <c r="N17" s="403"/>
      <c r="O17" s="403"/>
      <c r="P17" s="403"/>
    </row>
    <row r="18" spans="2:17" s="219" customFormat="1" ht="17.100000000000001" customHeight="1">
      <c r="B18" s="425" t="s">
        <v>410</v>
      </c>
      <c r="C18" s="419"/>
      <c r="D18" s="416" t="s">
        <v>378</v>
      </c>
      <c r="E18" s="420"/>
      <c r="F18" s="431"/>
      <c r="G18" s="425" t="s">
        <v>410</v>
      </c>
      <c r="H18" s="419"/>
      <c r="I18" s="416" t="s">
        <v>378</v>
      </c>
      <c r="J18" s="420"/>
      <c r="K18" s="403"/>
      <c r="L18" s="403"/>
      <c r="M18" s="403"/>
      <c r="N18" s="403"/>
      <c r="O18" s="403"/>
      <c r="P18" s="403"/>
    </row>
    <row r="19" spans="2:17" s="219" customFormat="1" ht="17.100000000000001" customHeight="1" thickBot="1">
      <c r="B19" s="425" t="s">
        <v>413</v>
      </c>
      <c r="C19" s="779"/>
      <c r="D19" s="780"/>
      <c r="E19" s="781"/>
      <c r="F19" s="431"/>
      <c r="G19" s="425" t="s">
        <v>413</v>
      </c>
      <c r="H19" s="773"/>
      <c r="I19" s="774"/>
      <c r="J19" s="775"/>
      <c r="K19" s="403"/>
      <c r="L19" s="403"/>
      <c r="M19" s="403"/>
      <c r="N19" s="403"/>
      <c r="O19" s="403"/>
      <c r="P19" s="403"/>
    </row>
    <row r="20" spans="2:17" s="219" customFormat="1" ht="20.25" customHeight="1">
      <c r="B20" s="425"/>
      <c r="C20" s="428"/>
      <c r="D20" s="434"/>
      <c r="E20" s="428"/>
      <c r="F20" s="431"/>
      <c r="G20" s="433"/>
      <c r="H20" s="433"/>
      <c r="I20" s="433"/>
      <c r="J20" s="433"/>
    </row>
    <row r="21" spans="2:17" s="219" customFormat="1" ht="20.25" customHeight="1">
      <c r="B21" s="425"/>
      <c r="C21" s="428"/>
      <c r="D21" s="434"/>
      <c r="E21" s="428"/>
      <c r="F21" s="431"/>
      <c r="G21" s="433"/>
      <c r="H21" s="433"/>
      <c r="I21" s="433"/>
      <c r="J21" s="433"/>
    </row>
    <row r="22" spans="2:17" s="219" customFormat="1" ht="18" thickBot="1">
      <c r="B22" s="425"/>
      <c r="C22" s="786" t="s">
        <v>408</v>
      </c>
      <c r="D22" s="786"/>
      <c r="E22" s="786"/>
      <c r="G22" s="425"/>
      <c r="H22" s="786" t="s">
        <v>415</v>
      </c>
      <c r="I22" s="786"/>
      <c r="J22" s="786"/>
      <c r="Q22" s="219" t="s">
        <v>391</v>
      </c>
    </row>
    <row r="23" spans="2:17" s="219" customFormat="1" ht="17.100000000000001" customHeight="1">
      <c r="B23" s="425" t="s">
        <v>379</v>
      </c>
      <c r="C23" s="787"/>
      <c r="D23" s="788"/>
      <c r="E23" s="789"/>
      <c r="F23" s="425"/>
      <c r="G23" s="425" t="s">
        <v>379</v>
      </c>
      <c r="H23" s="790" t="s">
        <v>150</v>
      </c>
      <c r="I23" s="791"/>
      <c r="J23" s="792"/>
      <c r="K23" s="403"/>
      <c r="L23" s="403"/>
      <c r="M23" s="403"/>
      <c r="N23" s="403"/>
      <c r="O23" s="403"/>
      <c r="P23" s="403"/>
      <c r="Q23" s="219" t="s">
        <v>392</v>
      </c>
    </row>
    <row r="24" spans="2:17" s="219" customFormat="1" ht="17.100000000000001" customHeight="1">
      <c r="B24" s="425" t="s">
        <v>374</v>
      </c>
      <c r="C24" s="753"/>
      <c r="D24" s="754"/>
      <c r="E24" s="755"/>
      <c r="F24" s="425"/>
      <c r="G24" s="425" t="s">
        <v>374</v>
      </c>
      <c r="H24" s="753"/>
      <c r="I24" s="754"/>
      <c r="J24" s="755"/>
      <c r="K24" s="403"/>
      <c r="L24" s="403"/>
      <c r="M24" s="403"/>
      <c r="N24" s="403"/>
      <c r="O24" s="403"/>
      <c r="P24" s="403"/>
    </row>
    <row r="25" spans="2:17" s="219" customFormat="1" ht="92.25" customHeight="1">
      <c r="B25" s="756" t="s">
        <v>375</v>
      </c>
      <c r="C25" s="757"/>
      <c r="D25" s="758"/>
      <c r="E25" s="759"/>
      <c r="F25" s="756"/>
      <c r="G25" s="756" t="s">
        <v>375</v>
      </c>
      <c r="H25" s="757"/>
      <c r="I25" s="758"/>
      <c r="J25" s="759"/>
      <c r="K25" s="403"/>
      <c r="L25" s="403"/>
      <c r="M25" s="403"/>
      <c r="N25" s="403"/>
      <c r="O25" s="403"/>
      <c r="P25" s="403"/>
    </row>
    <row r="26" spans="2:17" s="219" customFormat="1">
      <c r="B26" s="756"/>
      <c r="C26" s="757"/>
      <c r="D26" s="758"/>
      <c r="E26" s="759"/>
      <c r="F26" s="756"/>
      <c r="G26" s="756"/>
      <c r="H26" s="757"/>
      <c r="I26" s="758"/>
      <c r="J26" s="759"/>
      <c r="K26" s="403"/>
      <c r="L26" s="403"/>
      <c r="M26" s="403"/>
      <c r="N26" s="403"/>
      <c r="O26" s="403"/>
      <c r="P26" s="403"/>
    </row>
    <row r="27" spans="2:17" s="219" customFormat="1" ht="15.75" customHeight="1">
      <c r="B27" s="756"/>
      <c r="C27" s="757"/>
      <c r="D27" s="758"/>
      <c r="E27" s="759"/>
      <c r="F27" s="756"/>
      <c r="G27" s="756"/>
      <c r="H27" s="757"/>
      <c r="I27" s="758"/>
      <c r="J27" s="759"/>
      <c r="K27" s="403"/>
      <c r="L27" s="403"/>
      <c r="M27" s="403"/>
      <c r="N27" s="403"/>
      <c r="O27" s="403"/>
      <c r="P27" s="403"/>
    </row>
    <row r="28" spans="2:17" s="219" customFormat="1" ht="15" customHeight="1">
      <c r="B28" s="756"/>
      <c r="C28" s="757"/>
      <c r="D28" s="758"/>
      <c r="E28" s="759"/>
      <c r="F28" s="756"/>
      <c r="G28" s="756"/>
      <c r="H28" s="757"/>
      <c r="I28" s="758"/>
      <c r="J28" s="759"/>
      <c r="K28" s="403"/>
      <c r="L28" s="403"/>
      <c r="M28" s="403"/>
      <c r="N28" s="403"/>
      <c r="O28" s="403"/>
      <c r="P28" s="403"/>
    </row>
    <row r="29" spans="2:17" s="219" customFormat="1" ht="17.100000000000001" customHeight="1">
      <c r="B29" s="425" t="s">
        <v>376</v>
      </c>
      <c r="C29" s="753"/>
      <c r="D29" s="754"/>
      <c r="E29" s="755"/>
      <c r="F29" s="425"/>
      <c r="G29" s="425" t="s">
        <v>376</v>
      </c>
      <c r="H29" s="753"/>
      <c r="I29" s="754"/>
      <c r="J29" s="755"/>
      <c r="K29" s="403"/>
      <c r="L29" s="403"/>
      <c r="M29" s="403"/>
      <c r="N29" s="403"/>
      <c r="O29" s="403"/>
      <c r="P29" s="403"/>
    </row>
    <row r="30" spans="2:17" s="219" customFormat="1" ht="17.100000000000001" customHeight="1">
      <c r="B30" s="425" t="s">
        <v>377</v>
      </c>
      <c r="C30" s="419"/>
      <c r="D30" s="416" t="s">
        <v>378</v>
      </c>
      <c r="E30" s="420"/>
      <c r="F30" s="425"/>
      <c r="G30" s="425" t="s">
        <v>377</v>
      </c>
      <c r="H30" s="419"/>
      <c r="I30" s="416" t="s">
        <v>378</v>
      </c>
      <c r="J30" s="420"/>
      <c r="K30" s="403"/>
      <c r="L30" s="403"/>
      <c r="M30" s="403"/>
      <c r="N30" s="403"/>
      <c r="O30" s="403"/>
      <c r="P30" s="403"/>
    </row>
    <row r="31" spans="2:17" s="219" customFormat="1" ht="17.100000000000001" customHeight="1">
      <c r="B31" s="425" t="s">
        <v>412</v>
      </c>
      <c r="C31" s="776"/>
      <c r="D31" s="777"/>
      <c r="E31" s="778"/>
      <c r="F31" s="431"/>
      <c r="G31" s="425" t="s">
        <v>411</v>
      </c>
      <c r="H31" s="776"/>
      <c r="I31" s="777"/>
      <c r="J31" s="778"/>
      <c r="K31" s="403"/>
      <c r="L31" s="403"/>
      <c r="M31" s="403"/>
      <c r="N31" s="403"/>
      <c r="O31" s="403"/>
      <c r="P31" s="403"/>
    </row>
    <row r="32" spans="2:17" s="219" customFormat="1" ht="17.100000000000001" customHeight="1">
      <c r="B32" s="425" t="s">
        <v>410</v>
      </c>
      <c r="C32" s="419"/>
      <c r="D32" s="416" t="s">
        <v>378</v>
      </c>
      <c r="E32" s="420"/>
      <c r="F32" s="431"/>
      <c r="G32" s="425" t="s">
        <v>410</v>
      </c>
      <c r="H32" s="419"/>
      <c r="I32" s="416" t="s">
        <v>378</v>
      </c>
      <c r="J32" s="420"/>
      <c r="K32" s="403"/>
      <c r="L32" s="403"/>
      <c r="M32" s="403"/>
      <c r="N32" s="403"/>
      <c r="O32" s="403"/>
      <c r="P32" s="403"/>
    </row>
    <row r="33" spans="2:37" s="219" customFormat="1" ht="17.100000000000001" customHeight="1" thickBot="1">
      <c r="B33" s="425" t="s">
        <v>413</v>
      </c>
      <c r="C33" s="779"/>
      <c r="D33" s="780"/>
      <c r="E33" s="781"/>
      <c r="F33" s="431"/>
      <c r="G33" s="425" t="s">
        <v>413</v>
      </c>
      <c r="H33" s="782"/>
      <c r="I33" s="783"/>
      <c r="J33" s="784"/>
      <c r="K33" s="403"/>
      <c r="L33" s="403"/>
      <c r="M33" s="403"/>
      <c r="N33" s="403"/>
      <c r="O33" s="403"/>
      <c r="P33" s="403"/>
    </row>
    <row r="34" spans="2:37" s="219" customFormat="1">
      <c r="B34" s="425"/>
      <c r="C34" s="428"/>
      <c r="D34" s="434"/>
      <c r="E34" s="428"/>
      <c r="F34" s="425"/>
      <c r="G34" s="425"/>
      <c r="H34" s="428"/>
      <c r="I34" s="434"/>
      <c r="J34" s="428"/>
    </row>
    <row r="35" spans="2:37" s="219" customFormat="1" ht="14.25" thickBot="1">
      <c r="B35" s="427" t="s">
        <v>404</v>
      </c>
      <c r="C35" s="435"/>
      <c r="G35" s="427" t="s">
        <v>369</v>
      </c>
      <c r="H35" s="621"/>
      <c r="I35" s="621"/>
      <c r="J35" s="621"/>
    </row>
    <row r="36" spans="2:37" s="219" customFormat="1">
      <c r="B36" s="425" t="s">
        <v>62</v>
      </c>
      <c r="C36" s="436">
        <f>'入力表（応募時）'!$C$8</f>
        <v>0</v>
      </c>
      <c r="D36" s="437" t="s">
        <v>396</v>
      </c>
      <c r="E36" s="438">
        <f>'入力表（応募時）'!$E$8</f>
        <v>0</v>
      </c>
      <c r="G36" s="425" t="s">
        <v>303</v>
      </c>
      <c r="H36" s="769">
        <f>'入力表（採択後、交付申請時）'!C19</f>
        <v>0</v>
      </c>
      <c r="I36" s="770"/>
      <c r="J36" s="771"/>
    </row>
    <row r="37" spans="2:37" s="219" customFormat="1">
      <c r="B37" s="425" t="s">
        <v>63</v>
      </c>
      <c r="C37" s="439">
        <f>'入力表（応募時）'!$C$9</f>
        <v>0</v>
      </c>
      <c r="D37" s="440"/>
      <c r="E37" s="441"/>
      <c r="G37" s="425" t="s">
        <v>260</v>
      </c>
      <c r="H37" s="763">
        <f>'入力表（採択後、交付申請時）'!C20</f>
        <v>0</v>
      </c>
      <c r="I37" s="764"/>
      <c r="J37" s="765"/>
    </row>
    <row r="38" spans="2:37" s="219" customFormat="1">
      <c r="B38" s="425" t="s">
        <v>58</v>
      </c>
      <c r="C38" s="439">
        <f>'入力表（応募時）'!$C$11</f>
        <v>0</v>
      </c>
      <c r="D38" s="440"/>
      <c r="E38" s="441"/>
      <c r="G38" s="425" t="s">
        <v>304</v>
      </c>
      <c r="H38" s="763">
        <f>'入力表（採択後、交付申請時）'!C21</f>
        <v>0</v>
      </c>
      <c r="I38" s="764"/>
      <c r="J38" s="765"/>
    </row>
    <row r="39" spans="2:37" s="219" customFormat="1">
      <c r="B39" s="425" t="s">
        <v>264</v>
      </c>
      <c r="C39" s="439">
        <f>'入力表（応募時）'!$C$13</f>
        <v>0</v>
      </c>
      <c r="D39" s="440"/>
      <c r="E39" s="441"/>
      <c r="G39" s="425" t="s">
        <v>68</v>
      </c>
      <c r="H39" s="760">
        <f>'入力表（採択後、交付申請時）'!C22</f>
        <v>0</v>
      </c>
      <c r="I39" s="761"/>
      <c r="J39" s="762"/>
    </row>
    <row r="40" spans="2:37" s="219" customFormat="1">
      <c r="B40" s="425" t="s">
        <v>59</v>
      </c>
      <c r="C40" s="439">
        <f>'入力表（応募時）'!$C$15</f>
        <v>0</v>
      </c>
      <c r="D40" s="440"/>
      <c r="E40" s="441"/>
      <c r="G40" s="425" t="s">
        <v>305</v>
      </c>
      <c r="H40" s="763">
        <f>'入力表（採択後、交付申請時）'!C23</f>
        <v>0</v>
      </c>
      <c r="I40" s="764"/>
      <c r="J40" s="765"/>
    </row>
    <row r="41" spans="2:37" s="219" customFormat="1" ht="14.25" thickBot="1">
      <c r="B41" s="425" t="s">
        <v>204</v>
      </c>
      <c r="C41" s="439">
        <f>'入力表（応募時）'!$C$16</f>
        <v>0</v>
      </c>
      <c r="D41" s="440"/>
      <c r="E41" s="441"/>
      <c r="G41" s="425" t="s">
        <v>306</v>
      </c>
      <c r="H41" s="766">
        <f>'入力表（採択後、交付申請時）'!C24</f>
        <v>0</v>
      </c>
      <c r="I41" s="767"/>
      <c r="J41" s="768"/>
      <c r="AK41" s="219">
        <f>'入力表（実績報告時）①'!C38+'入力表（実績報告時）①'!C39</f>
        <v>0</v>
      </c>
    </row>
    <row r="42" spans="2:37" s="219" customFormat="1" ht="14.25" thickBot="1">
      <c r="B42" s="425" t="s">
        <v>205</v>
      </c>
      <c r="C42" s="442">
        <f>'入力表（応募時）'!$C$17</f>
        <v>0</v>
      </c>
      <c r="D42" s="443"/>
      <c r="E42" s="444"/>
    </row>
    <row r="43" spans="2:37" s="219" customFormat="1">
      <c r="B43" s="428"/>
      <c r="C43" s="434"/>
      <c r="D43" s="445"/>
    </row>
    <row r="96" spans="5:5">
      <c r="E96" s="422" t="str">
        <f>IF('入力表（実績報告時）①'!C23="該当なし","","")</f>
        <v/>
      </c>
    </row>
  </sheetData>
  <mergeCells count="43">
    <mergeCell ref="X4:Z4"/>
    <mergeCell ref="H19:J19"/>
    <mergeCell ref="C31:E31"/>
    <mergeCell ref="H31:J31"/>
    <mergeCell ref="C33:E33"/>
    <mergeCell ref="H33:J33"/>
    <mergeCell ref="U4:W4"/>
    <mergeCell ref="C8:E8"/>
    <mergeCell ref="H8:J8"/>
    <mergeCell ref="C22:E22"/>
    <mergeCell ref="H22:J22"/>
    <mergeCell ref="C17:E17"/>
    <mergeCell ref="H17:J17"/>
    <mergeCell ref="C19:E19"/>
    <mergeCell ref="C23:E23"/>
    <mergeCell ref="H23:J23"/>
    <mergeCell ref="H39:J39"/>
    <mergeCell ref="H40:J40"/>
    <mergeCell ref="H41:J41"/>
    <mergeCell ref="C29:E29"/>
    <mergeCell ref="H29:J29"/>
    <mergeCell ref="H35:J35"/>
    <mergeCell ref="H36:J36"/>
    <mergeCell ref="H37:J37"/>
    <mergeCell ref="H38:J38"/>
    <mergeCell ref="C24:E24"/>
    <mergeCell ref="H24:J24"/>
    <mergeCell ref="B25:B28"/>
    <mergeCell ref="C25:E28"/>
    <mergeCell ref="F25:F28"/>
    <mergeCell ref="G25:G28"/>
    <mergeCell ref="H25:J28"/>
    <mergeCell ref="B11:B14"/>
    <mergeCell ref="C11:E14"/>
    <mergeCell ref="G11:G14"/>
    <mergeCell ref="H11:J14"/>
    <mergeCell ref="C15:E15"/>
    <mergeCell ref="H15:J15"/>
    <mergeCell ref="C6:E6"/>
    <mergeCell ref="C9:E9"/>
    <mergeCell ref="H9:J9"/>
    <mergeCell ref="C10:E10"/>
    <mergeCell ref="H10:J10"/>
  </mergeCells>
  <phoneticPr fontId="2"/>
  <conditionalFormatting sqref="B84:D93">
    <cfRule type="expression" priority="1">
      <formula>$H$10=""</formula>
    </cfRule>
  </conditionalFormatting>
  <dataValidations count="10">
    <dataValidation type="list" imeMode="off" allowBlank="1" showInputMessage="1" showErrorMessage="1" sqref="H3:H6" xr:uid="{00000000-0002-0000-0500-000000000000}">
      <formula1>$Q$22:$Q$23</formula1>
    </dataValidation>
    <dataValidation type="list" imeMode="off" allowBlank="1" showInputMessage="1" showErrorMessage="1" sqref="C23:E23" xr:uid="{00000000-0002-0000-0500-000001000000}">
      <formula1>$Q$12:$Q$16</formula1>
    </dataValidation>
    <dataValidation allowBlank="1" showInputMessage="1" showErrorMessage="1" promptTitle="※ある場合のみ" prompt="併せて利益額の根拠（月別売上一覧の写し等）を提出_x000a_本補助事業で直接関係のある利益のみ（ＥＣサイト設立、製造機械購入等）" sqref="J6" xr:uid="{00000000-0002-0000-0500-000002000000}"/>
    <dataValidation allowBlank="1" showInputMessage="1" showErrorMessage="1" prompt="特にない場合は「事務所内」で可" sqref="C15:E15 H15:J15 C29:E29 H29:J29" xr:uid="{00000000-0002-0000-0500-000003000000}"/>
    <dataValidation imeMode="off" allowBlank="1" showInputMessage="1" showErrorMessage="1" prompt="計画時に提出した「事業計画書」と統一" sqref="D5:E6 C6" xr:uid="{00000000-0002-0000-0500-000004000000}"/>
    <dataValidation type="whole" imeMode="off" allowBlank="1" showInputMessage="1" showErrorMessage="1" sqref="C4" xr:uid="{00000000-0002-0000-0500-000005000000}">
      <formula1>1</formula1>
      <formula2>120</formula2>
    </dataValidation>
    <dataValidation imeMode="off" allowBlank="1" showInputMessage="1" showErrorMessage="1" prompt="○○○○/○○/○○のように記載、空欄可" sqref="C3" xr:uid="{00000000-0002-0000-0500-000006000000}"/>
    <dataValidation allowBlank="1" showInputMessage="1" showErrorMessage="1" promptTitle="※数値を用いて具体的に記載" prompt="例①：HPの作成については〇/〇に完成。１月末までのPV数は〇〇件と知名度の向上につながった。_x000a_例②：パンフレットについては〇月～〇月の間に配布を実施し、問い合わせが〇件増加した。_x000a_例③：機械を導入したところ、これまでボトルネックだった〇〇の工程における作業効率が約〇倍になった。" sqref="C11:E14 H11:J14 C25:E28 H25:J28" xr:uid="{00000000-0002-0000-0500-000007000000}"/>
    <dataValidation imeMode="off" allowBlank="1" showInputMessage="1" showErrorMessage="1" sqref="C43 C24 C10 H10 C22 H8 C7:C8 I4:J4 H24 H22 C9:E9 H9:J9 H23:J23" xr:uid="{00000000-0002-0000-0500-000008000000}"/>
    <dataValidation imeMode="off" allowBlank="1" showInputMessage="1" showErrorMessage="1" prompt="計画時に提出した「事業計画書」と統一。2桁か3桁の数字を記載_x000a_右記ＵＲＬは日本標準産業分類ページ" sqref="C5" xr:uid="{00000000-0002-0000-0500-000009000000}"/>
  </dataValidations>
  <pageMargins left="0.7" right="0.7" top="0.75" bottom="0.75" header="0.3" footer="0.3"/>
  <pageSetup paperSize="9" scale="3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tabColor rgb="FFFFFF00"/>
    <pageSetUpPr fitToPage="1"/>
  </sheetPr>
  <dimension ref="A1:P55"/>
  <sheetViews>
    <sheetView view="pageBreakPreview" zoomScale="70" zoomScaleNormal="100" zoomScaleSheetLayoutView="70" workbookViewId="0">
      <pane ySplit="3" topLeftCell="A41" activePane="bottomLeft" state="frozen"/>
      <selection activeCell="H9" sqref="H9"/>
      <selection pane="bottomLeft" activeCell="D4" sqref="D4"/>
    </sheetView>
  </sheetViews>
  <sheetFormatPr defaultRowHeight="13.5"/>
  <cols>
    <col min="1" max="1" width="9" style="422"/>
    <col min="2" max="3" width="18.625" style="422" customWidth="1"/>
    <col min="4" max="4" width="18.625" style="27" customWidth="1"/>
    <col min="5" max="5" width="18.625" style="422" customWidth="1"/>
    <col min="6" max="6" width="20.625" style="219" bestFit="1" customWidth="1"/>
    <col min="7" max="7" width="25.125" style="422" bestFit="1" customWidth="1"/>
    <col min="8" max="10" width="18.625" style="422" customWidth="1"/>
    <col min="11" max="11" width="9" style="27" customWidth="1"/>
    <col min="12" max="12" width="9" style="27"/>
    <col min="13" max="13" width="9" style="27" customWidth="1"/>
    <col min="14" max="14" width="9" style="422"/>
    <col min="15" max="15" width="8.125" style="422" customWidth="1"/>
    <col min="16" max="16384" width="9" style="422"/>
  </cols>
  <sheetData>
    <row r="1" spans="1:16" ht="19.5" customHeight="1" thickBot="1">
      <c r="A1" s="402" t="s">
        <v>386</v>
      </c>
      <c r="B1" s="403"/>
      <c r="C1" s="403"/>
      <c r="D1" s="219"/>
      <c r="E1" s="403"/>
      <c r="G1" s="403"/>
      <c r="H1" s="403"/>
      <c r="I1" s="403"/>
      <c r="J1" s="403"/>
      <c r="K1" s="585" t="s">
        <v>337</v>
      </c>
      <c r="L1" s="585"/>
      <c r="M1" s="585"/>
      <c r="N1" s="403"/>
      <c r="O1" s="403"/>
      <c r="P1" s="403"/>
    </row>
    <row r="2" spans="1:16" ht="14.25" customHeight="1">
      <c r="A2" s="740" t="s">
        <v>1</v>
      </c>
      <c r="B2" s="741"/>
      <c r="C2" s="744" t="s">
        <v>2</v>
      </c>
      <c r="D2" s="481" t="s">
        <v>18</v>
      </c>
      <c r="E2" s="480"/>
      <c r="F2" s="484" t="s">
        <v>105</v>
      </c>
      <c r="G2" s="480"/>
      <c r="H2" s="607" t="s">
        <v>275</v>
      </c>
      <c r="I2" s="403"/>
      <c r="J2" s="403"/>
      <c r="K2" s="586" t="s">
        <v>334</v>
      </c>
      <c r="L2" s="586" t="s">
        <v>335</v>
      </c>
      <c r="M2" s="587" t="s">
        <v>336</v>
      </c>
      <c r="N2" s="403"/>
      <c r="O2" s="403"/>
      <c r="P2" s="403"/>
    </row>
    <row r="3" spans="1:16" ht="29.25" customHeight="1" thickBot="1">
      <c r="A3" s="742"/>
      <c r="B3" s="743"/>
      <c r="C3" s="745"/>
      <c r="D3" s="482" t="s">
        <v>399</v>
      </c>
      <c r="E3" s="449" t="s">
        <v>400</v>
      </c>
      <c r="F3" s="485" t="s">
        <v>401</v>
      </c>
      <c r="G3" s="451" t="s">
        <v>402</v>
      </c>
      <c r="H3" s="607"/>
      <c r="I3" s="403"/>
      <c r="J3" s="403"/>
      <c r="K3" s="586"/>
      <c r="L3" s="586"/>
      <c r="M3" s="587"/>
      <c r="N3" s="403"/>
      <c r="O3" s="403"/>
      <c r="P3" s="403"/>
    </row>
    <row r="4" spans="1:16" ht="30" customHeight="1">
      <c r="A4" s="801" t="s">
        <v>48</v>
      </c>
      <c r="B4" s="802"/>
      <c r="C4" s="452" t="s">
        <v>4</v>
      </c>
      <c r="D4" s="378">
        <f>IF('入力表（変更申請時）'!F21="",'入力表（採択後、交付申請時）'!E30,'入力表（変更申請時）'!F21)</f>
        <v>0</v>
      </c>
      <c r="E4" s="453"/>
      <c r="F4" s="335">
        <f>IF('入力表（変更申請時）'!H21="",'入力表（採択後、交付申請時）'!I30,'入力表（変更申請時）'!H21)</f>
        <v>0</v>
      </c>
      <c r="G4" s="454"/>
      <c r="H4" s="733"/>
      <c r="I4" s="403"/>
      <c r="J4" s="403"/>
      <c r="K4" s="487" t="e">
        <f>G4/E4</f>
        <v>#DIV/0!</v>
      </c>
      <c r="L4" s="487" t="e">
        <f>G4/E4</f>
        <v>#DIV/0!</v>
      </c>
      <c r="M4" s="446"/>
      <c r="N4" s="403"/>
      <c r="O4" s="403"/>
      <c r="P4" s="403"/>
    </row>
    <row r="5" spans="1:16" ht="30" customHeight="1">
      <c r="A5" s="803"/>
      <c r="B5" s="804"/>
      <c r="C5" s="455" t="s">
        <v>5</v>
      </c>
      <c r="D5" s="325">
        <f>IF('入力表（変更申請時）'!F22="",'入力表（採択後、交付申請時）'!E31,'入力表（変更申請時）'!F22)</f>
        <v>0</v>
      </c>
      <c r="E5" s="456"/>
      <c r="F5" s="336">
        <f>IF('入力表（変更申請時）'!H22="",'入力表（採択後、交付申請時）'!I31,'入力表（変更申請時）'!H22)</f>
        <v>0</v>
      </c>
      <c r="G5" s="457"/>
      <c r="H5" s="734"/>
      <c r="I5" s="403"/>
      <c r="J5" s="403"/>
      <c r="K5" s="487" t="e">
        <f t="shared" ref="K5:K53" si="0">G5/E5</f>
        <v>#DIV/0!</v>
      </c>
      <c r="L5" s="487" t="e">
        <f t="shared" ref="L5:L53" si="1">G5/E5</f>
        <v>#DIV/0!</v>
      </c>
      <c r="M5" s="446"/>
      <c r="N5" s="403"/>
      <c r="O5" s="403"/>
      <c r="P5" s="403"/>
    </row>
    <row r="6" spans="1:16" ht="30" customHeight="1">
      <c r="A6" s="803"/>
      <c r="B6" s="804"/>
      <c r="C6" s="455" t="s">
        <v>6</v>
      </c>
      <c r="D6" s="325">
        <f>IF('入力表（変更申請時）'!F23="",'入力表（採択後、交付申請時）'!E32,'入力表（変更申請時）'!F23)</f>
        <v>0</v>
      </c>
      <c r="E6" s="456"/>
      <c r="F6" s="336">
        <f>IF('入力表（変更申請時）'!H23="",'入力表（採択後、交付申請時）'!I32,'入力表（変更申請時）'!H23)</f>
        <v>0</v>
      </c>
      <c r="G6" s="457"/>
      <c r="H6" s="734"/>
      <c r="I6" s="403"/>
      <c r="J6" s="403"/>
      <c r="K6" s="487" t="e">
        <f t="shared" si="0"/>
        <v>#DIV/0!</v>
      </c>
      <c r="L6" s="487" t="e">
        <f t="shared" si="1"/>
        <v>#DIV/0!</v>
      </c>
      <c r="M6" s="488"/>
      <c r="N6" s="403"/>
      <c r="O6" s="403"/>
      <c r="P6" s="403"/>
    </row>
    <row r="7" spans="1:16" ht="30" customHeight="1">
      <c r="A7" s="803"/>
      <c r="B7" s="804"/>
      <c r="C7" s="455" t="s">
        <v>201</v>
      </c>
      <c r="D7" s="326">
        <f>IF('入力表（変更申請時）'!F24="",'入力表（採択後、交付申請時）'!E33,'入力表（変更申請時）'!F24)</f>
        <v>0</v>
      </c>
      <c r="E7" s="456"/>
      <c r="F7" s="336">
        <f>IF('入力表（変更申請時）'!H24="",'入力表（採択後、交付申請時）'!I33,'入力表（変更申請時）'!H24)</f>
        <v>0</v>
      </c>
      <c r="G7" s="457"/>
      <c r="H7" s="734"/>
      <c r="I7" s="403"/>
      <c r="J7" s="403"/>
      <c r="K7" s="487" t="e">
        <f t="shared" si="0"/>
        <v>#DIV/0!</v>
      </c>
      <c r="L7" s="487" t="e">
        <f t="shared" si="1"/>
        <v>#DIV/0!</v>
      </c>
      <c r="M7" s="446"/>
      <c r="N7" s="403"/>
      <c r="O7" s="403"/>
      <c r="P7" s="403"/>
    </row>
    <row r="8" spans="1:16" ht="30" customHeight="1">
      <c r="A8" s="803"/>
      <c r="B8" s="804"/>
      <c r="C8" s="455" t="s">
        <v>3</v>
      </c>
      <c r="D8" s="327">
        <f>IF('入力表（変更申請時）'!F25="",'入力表（採択後、交付申請時）'!E34,'入力表（変更申請時）'!F25)</f>
        <v>0</v>
      </c>
      <c r="E8" s="458"/>
      <c r="F8" s="336">
        <f>IF('入力表（変更申請時）'!H25="",'入力表（採択後、交付申請時）'!I34,'入力表（変更申請時）'!H25)</f>
        <v>0</v>
      </c>
      <c r="G8" s="457"/>
      <c r="H8" s="734"/>
      <c r="I8" s="403"/>
      <c r="J8" s="403"/>
      <c r="K8" s="487" t="e">
        <f t="shared" si="0"/>
        <v>#DIV/0!</v>
      </c>
      <c r="L8" s="487" t="e">
        <f t="shared" si="1"/>
        <v>#DIV/0!</v>
      </c>
      <c r="M8" s="446"/>
      <c r="N8" s="403"/>
      <c r="O8" s="403"/>
      <c r="P8" s="403"/>
    </row>
    <row r="9" spans="1:16" ht="30" customHeight="1">
      <c r="A9" s="803"/>
      <c r="B9" s="804"/>
      <c r="C9" s="459" t="s">
        <v>147</v>
      </c>
      <c r="D9" s="327">
        <f>IF('入力表（変更申請時）'!F26="",'入力表（採択後、交付申請時）'!E35,'入力表（変更申請時）'!F26)</f>
        <v>0</v>
      </c>
      <c r="E9" s="458"/>
      <c r="F9" s="336">
        <f>IF('入力表（変更申請時）'!H26="",'入力表（採択後、交付申請時）'!I35,'入力表（変更申請時）'!H26)</f>
        <v>0</v>
      </c>
      <c r="G9" s="457"/>
      <c r="H9" s="734"/>
      <c r="I9" s="403"/>
      <c r="J9" s="403"/>
      <c r="K9" s="487" t="e">
        <f t="shared" si="0"/>
        <v>#DIV/0!</v>
      </c>
      <c r="L9" s="487" t="e">
        <f t="shared" si="1"/>
        <v>#DIV/0!</v>
      </c>
      <c r="M9" s="446"/>
      <c r="N9" s="403"/>
      <c r="O9" s="403"/>
      <c r="P9" s="403"/>
    </row>
    <row r="10" spans="1:16" ht="30" customHeight="1" thickBot="1">
      <c r="A10" s="803"/>
      <c r="B10" s="804"/>
      <c r="C10" s="459" t="s">
        <v>7</v>
      </c>
      <c r="D10" s="329">
        <f t="shared" ref="D10:G10" si="2">SUM(D4:D9)</f>
        <v>0</v>
      </c>
      <c r="E10" s="499">
        <f t="shared" si="2"/>
        <v>0</v>
      </c>
      <c r="F10" s="339">
        <f t="shared" si="2"/>
        <v>0</v>
      </c>
      <c r="G10" s="499">
        <f t="shared" si="2"/>
        <v>0</v>
      </c>
      <c r="H10" s="734"/>
      <c r="I10" s="403"/>
      <c r="J10" s="403"/>
      <c r="K10" s="487" t="e">
        <f t="shared" si="0"/>
        <v>#DIV/0!</v>
      </c>
      <c r="L10" s="487" t="e">
        <f t="shared" si="1"/>
        <v>#DIV/0!</v>
      </c>
      <c r="M10" s="446"/>
      <c r="N10" s="403"/>
      <c r="O10" s="403"/>
      <c r="P10" s="403"/>
    </row>
    <row r="11" spans="1:16" ht="30" customHeight="1">
      <c r="A11" s="801" t="s">
        <v>46</v>
      </c>
      <c r="B11" s="802"/>
      <c r="C11" s="452" t="s">
        <v>4</v>
      </c>
      <c r="D11" s="324">
        <f>IF('入力表（変更申請時）'!F28="",'入力表（採択後、交付申請時）'!E37,'入力表（変更申請時）'!F28)</f>
        <v>0</v>
      </c>
      <c r="E11" s="453"/>
      <c r="F11" s="337">
        <f>IF('入力表（変更申請時）'!H28="",'入力表（採択後、交付申請時）'!I37,'入力表（変更申請時）'!H28)</f>
        <v>0</v>
      </c>
      <c r="G11" s="460"/>
      <c r="H11" s="733"/>
      <c r="I11" s="403"/>
      <c r="J11" s="403"/>
      <c r="K11" s="487" t="e">
        <f t="shared" si="0"/>
        <v>#DIV/0!</v>
      </c>
      <c r="L11" s="487" t="e">
        <f t="shared" si="1"/>
        <v>#DIV/0!</v>
      </c>
      <c r="M11" s="446"/>
      <c r="N11" s="403"/>
      <c r="O11" s="403"/>
      <c r="P11" s="403"/>
    </row>
    <row r="12" spans="1:16" ht="30" customHeight="1">
      <c r="A12" s="803"/>
      <c r="B12" s="804"/>
      <c r="C12" s="455" t="s">
        <v>5</v>
      </c>
      <c r="D12" s="325">
        <f>IF('入力表（変更申請時）'!F29="",'入力表（採択後、交付申請時）'!E38,'入力表（変更申請時）'!F29)</f>
        <v>0</v>
      </c>
      <c r="E12" s="456"/>
      <c r="F12" s="336">
        <f>IF('入力表（変更申請時）'!H29="",'入力表（採択後、交付申請時）'!I38,'入力表（変更申請時）'!H29)</f>
        <v>0</v>
      </c>
      <c r="G12" s="461"/>
      <c r="H12" s="734"/>
      <c r="I12" s="403"/>
      <c r="J12" s="403"/>
      <c r="K12" s="487" t="e">
        <f t="shared" si="0"/>
        <v>#DIV/0!</v>
      </c>
      <c r="L12" s="487" t="e">
        <f t="shared" si="1"/>
        <v>#DIV/0!</v>
      </c>
      <c r="M12" s="446"/>
      <c r="N12" s="403"/>
      <c r="O12" s="403"/>
      <c r="P12" s="403"/>
    </row>
    <row r="13" spans="1:16" ht="30" customHeight="1">
      <c r="A13" s="803"/>
      <c r="B13" s="804"/>
      <c r="C13" s="455" t="s">
        <v>6</v>
      </c>
      <c r="D13" s="325">
        <f>IF('入力表（変更申請時）'!F30="",'入力表（採択後、交付申請時）'!E39,'入力表（変更申請時）'!F30)</f>
        <v>0</v>
      </c>
      <c r="E13" s="456"/>
      <c r="F13" s="336">
        <f>IF('入力表（変更申請時）'!H30="",'入力表（採択後、交付申請時）'!I39,'入力表（変更申請時）'!H30)</f>
        <v>0</v>
      </c>
      <c r="G13" s="461"/>
      <c r="H13" s="734"/>
      <c r="I13" s="403"/>
      <c r="J13" s="403"/>
      <c r="K13" s="487" t="e">
        <f t="shared" si="0"/>
        <v>#DIV/0!</v>
      </c>
      <c r="L13" s="487" t="e">
        <f t="shared" si="1"/>
        <v>#DIV/0!</v>
      </c>
      <c r="M13" s="446"/>
      <c r="N13" s="403"/>
      <c r="O13" s="403"/>
      <c r="P13" s="403"/>
    </row>
    <row r="14" spans="1:16" ht="30" customHeight="1">
      <c r="A14" s="803"/>
      <c r="B14" s="804"/>
      <c r="C14" s="455" t="s">
        <v>54</v>
      </c>
      <c r="D14" s="326">
        <f>IF('入力表（変更申請時）'!F31="",'入力表（採択後、交付申請時）'!E40,'入力表（変更申請時）'!F31)</f>
        <v>0</v>
      </c>
      <c r="E14" s="456"/>
      <c r="F14" s="336">
        <f>IF('入力表（変更申請時）'!H31="",'入力表（採択後、交付申請時）'!I40,'入力表（変更申請時）'!H31)</f>
        <v>0</v>
      </c>
      <c r="G14" s="461"/>
      <c r="H14" s="734"/>
      <c r="I14" s="403"/>
      <c r="J14" s="403"/>
      <c r="K14" s="487" t="e">
        <f t="shared" si="0"/>
        <v>#DIV/0!</v>
      </c>
      <c r="L14" s="487" t="e">
        <f t="shared" si="1"/>
        <v>#DIV/0!</v>
      </c>
      <c r="M14" s="446"/>
      <c r="N14" s="403"/>
      <c r="O14" s="403"/>
      <c r="P14" s="403"/>
    </row>
    <row r="15" spans="1:16" ht="30" customHeight="1">
      <c r="A15" s="803"/>
      <c r="B15" s="804"/>
      <c r="C15" s="455" t="s">
        <v>187</v>
      </c>
      <c r="D15" s="326">
        <f>IF('入力表（変更申請時）'!F32="",'入力表（採択後、交付申請時）'!E41,'入力表（変更申請時）'!F32)</f>
        <v>0</v>
      </c>
      <c r="E15" s="456"/>
      <c r="F15" s="336">
        <f>IF('入力表（変更申請時）'!H32="",'入力表（採択後、交付申請時）'!I41,'入力表（変更申請時）'!H32)</f>
        <v>0</v>
      </c>
      <c r="G15" s="461"/>
      <c r="H15" s="734"/>
      <c r="I15" s="403"/>
      <c r="J15" s="403"/>
      <c r="K15" s="487" t="e">
        <f t="shared" si="0"/>
        <v>#DIV/0!</v>
      </c>
      <c r="L15" s="487" t="e">
        <f t="shared" si="1"/>
        <v>#DIV/0!</v>
      </c>
      <c r="M15" s="446"/>
      <c r="N15" s="403"/>
      <c r="O15" s="403"/>
      <c r="P15" s="403"/>
    </row>
    <row r="16" spans="1:16" ht="30" customHeight="1">
      <c r="A16" s="803"/>
      <c r="B16" s="804"/>
      <c r="C16" s="455" t="s">
        <v>3</v>
      </c>
      <c r="D16" s="327">
        <f>IF('入力表（変更申請時）'!F33="",'入力表（採択後、交付申請時）'!E42,'入力表（変更申請時）'!F33)</f>
        <v>0</v>
      </c>
      <c r="E16" s="458"/>
      <c r="F16" s="336">
        <f>IF('入力表（変更申請時）'!H33="",'入力表（採択後、交付申請時）'!I42,'入力表（変更申請時）'!H33)</f>
        <v>0</v>
      </c>
      <c r="G16" s="461"/>
      <c r="H16" s="734"/>
      <c r="I16" s="403"/>
      <c r="J16" s="403"/>
      <c r="K16" s="487" t="e">
        <f t="shared" si="0"/>
        <v>#DIV/0!</v>
      </c>
      <c r="L16" s="487" t="e">
        <f t="shared" si="1"/>
        <v>#DIV/0!</v>
      </c>
      <c r="M16" s="446"/>
      <c r="N16" s="403"/>
      <c r="O16" s="403"/>
      <c r="P16" s="403"/>
    </row>
    <row r="17" spans="1:16" ht="30" customHeight="1">
      <c r="A17" s="803"/>
      <c r="B17" s="804"/>
      <c r="C17" s="459" t="s">
        <v>147</v>
      </c>
      <c r="D17" s="328">
        <f>IF('入力表（変更申請時）'!F34="",'入力表（採択後、交付申請時）'!E43,'入力表（変更申請時）'!F34)</f>
        <v>0</v>
      </c>
      <c r="E17" s="462"/>
      <c r="F17" s="338">
        <f>IF('入力表（変更申請時）'!H34="",'入力表（採択後、交付申請時）'!I43,'入力表（変更申請時）'!H34)</f>
        <v>0</v>
      </c>
      <c r="G17" s="463"/>
      <c r="H17" s="734"/>
      <c r="I17" s="403"/>
      <c r="J17" s="403"/>
      <c r="K17" s="487" t="e">
        <f t="shared" si="0"/>
        <v>#DIV/0!</v>
      </c>
      <c r="L17" s="487" t="e">
        <f t="shared" si="1"/>
        <v>#DIV/0!</v>
      </c>
      <c r="M17" s="446"/>
      <c r="N17" s="403"/>
      <c r="O17" s="403"/>
      <c r="P17" s="403"/>
    </row>
    <row r="18" spans="1:16" ht="30" customHeight="1" thickBot="1">
      <c r="A18" s="805"/>
      <c r="B18" s="806"/>
      <c r="C18" s="464" t="s">
        <v>7</v>
      </c>
      <c r="D18" s="333">
        <f t="shared" ref="D18:F18" si="3">SUM(D11:D17)</f>
        <v>0</v>
      </c>
      <c r="E18" s="500">
        <f t="shared" si="3"/>
        <v>0</v>
      </c>
      <c r="F18" s="343">
        <f t="shared" si="3"/>
        <v>0</v>
      </c>
      <c r="G18" s="502">
        <f>SUM(G11:G17)</f>
        <v>0</v>
      </c>
      <c r="H18" s="737"/>
      <c r="I18" s="403"/>
      <c r="J18" s="403"/>
      <c r="K18" s="487" t="e">
        <f t="shared" si="0"/>
        <v>#DIV/0!</v>
      </c>
      <c r="L18" s="487" t="e">
        <f t="shared" si="1"/>
        <v>#DIV/0!</v>
      </c>
      <c r="M18" s="446"/>
      <c r="N18" s="465"/>
      <c r="O18" s="403"/>
      <c r="P18" s="403"/>
    </row>
    <row r="19" spans="1:16" s="403" customFormat="1" ht="30" customHeight="1" thickBot="1">
      <c r="A19" s="466"/>
      <c r="B19" s="467"/>
      <c r="C19" s="468" t="s">
        <v>403</v>
      </c>
      <c r="D19" s="483">
        <f>D25+D32+D39+D46</f>
        <v>0</v>
      </c>
      <c r="E19" s="501">
        <f>E25+E32+E39+E46</f>
        <v>0</v>
      </c>
      <c r="F19" s="486">
        <f>F25+F32+F39+F46</f>
        <v>0</v>
      </c>
      <c r="G19" s="501">
        <f>G25+G32+G39+G46</f>
        <v>0</v>
      </c>
      <c r="H19" s="469"/>
      <c r="K19" s="487" t="e">
        <f t="shared" ref="K19" si="4">G19/E19</f>
        <v>#DIV/0!</v>
      </c>
      <c r="L19" s="487" t="e">
        <f t="shared" ref="L19" si="5">G19/E19</f>
        <v>#DIV/0!</v>
      </c>
      <c r="M19" s="446"/>
      <c r="N19" s="465"/>
    </row>
    <row r="20" spans="1:16" ht="30" customHeight="1">
      <c r="A20" s="794" t="s">
        <v>56</v>
      </c>
      <c r="B20" s="796" t="s">
        <v>134</v>
      </c>
      <c r="C20" s="470" t="s">
        <v>4</v>
      </c>
      <c r="D20" s="379">
        <f>IF('入力表（変更申請時）'!F37="",'入力表（採択後、交付申請時）'!E46,'入力表（変更申請時）'!F37)</f>
        <v>0</v>
      </c>
      <c r="E20" s="471"/>
      <c r="F20" s="380">
        <f>IF('入力表（変更申請時）'!H37="",'入力表（採択後、交付申請時）'!G46,'入力表（変更申請時）'!H37)</f>
        <v>0</v>
      </c>
      <c r="G20" s="472"/>
      <c r="H20" s="723"/>
      <c r="I20" s="403"/>
      <c r="J20" s="403"/>
      <c r="K20" s="487" t="e">
        <f t="shared" si="0"/>
        <v>#DIV/0!</v>
      </c>
      <c r="L20" s="487" t="e">
        <f t="shared" si="1"/>
        <v>#DIV/0!</v>
      </c>
      <c r="M20" s="446"/>
      <c r="N20" s="403"/>
      <c r="O20" s="403"/>
      <c r="P20" s="403"/>
    </row>
    <row r="21" spans="1:16" ht="30" customHeight="1">
      <c r="A21" s="794"/>
      <c r="B21" s="797"/>
      <c r="C21" s="455" t="s">
        <v>5</v>
      </c>
      <c r="D21" s="331">
        <f>IF('入力表（変更申請時）'!F38="",'入力表（採択後、交付申請時）'!E47,'入力表（変更申請時）'!F38)</f>
        <v>0</v>
      </c>
      <c r="E21" s="473"/>
      <c r="F21" s="341">
        <f>IF('入力表（変更申請時）'!H38="",'入力表（採択後、交付申請時）'!G47,'入力表（変更申請時）'!H38)</f>
        <v>0</v>
      </c>
      <c r="G21" s="474"/>
      <c r="H21" s="723"/>
      <c r="I21" s="403"/>
      <c r="J21" s="403"/>
      <c r="K21" s="487" t="e">
        <f t="shared" si="0"/>
        <v>#DIV/0!</v>
      </c>
      <c r="L21" s="487" t="e">
        <f t="shared" si="1"/>
        <v>#DIV/0!</v>
      </c>
      <c r="M21" s="446"/>
      <c r="N21" s="403"/>
      <c r="O21" s="403"/>
      <c r="P21" s="403"/>
    </row>
    <row r="22" spans="1:16" ht="30" customHeight="1">
      <c r="A22" s="794"/>
      <c r="B22" s="797"/>
      <c r="C22" s="455" t="s">
        <v>6</v>
      </c>
      <c r="D22" s="331">
        <f>IF('入力表（変更申請時）'!F39="",'入力表（採択後、交付申請時）'!E48,'入力表（変更申請時）'!F39)</f>
        <v>0</v>
      </c>
      <c r="E22" s="473"/>
      <c r="F22" s="341">
        <f>IF('入力表（変更申請時）'!H39="",'入力表（採択後、交付申請時）'!G48,'入力表（変更申請時）'!H39)</f>
        <v>0</v>
      </c>
      <c r="G22" s="474"/>
      <c r="H22" s="723"/>
      <c r="I22" s="403"/>
      <c r="J22" s="403"/>
      <c r="K22" s="487" t="e">
        <f t="shared" si="0"/>
        <v>#DIV/0!</v>
      </c>
      <c r="L22" s="487" t="e">
        <f t="shared" si="1"/>
        <v>#DIV/0!</v>
      </c>
      <c r="M22" s="446"/>
      <c r="N22" s="403"/>
      <c r="O22" s="403"/>
      <c r="P22" s="403"/>
    </row>
    <row r="23" spans="1:16" ht="30" customHeight="1">
      <c r="A23" s="794"/>
      <c r="B23" s="797"/>
      <c r="C23" s="455" t="s">
        <v>3</v>
      </c>
      <c r="D23" s="331">
        <f>IF('入力表（変更申請時）'!F40="",'入力表（採択後、交付申請時）'!E49,'入力表（変更申請時）'!F40)</f>
        <v>0</v>
      </c>
      <c r="E23" s="473"/>
      <c r="F23" s="341">
        <f>IF('入力表（変更申請時）'!H40="",'入力表（採択後、交付申請時）'!G49,'入力表（変更申請時）'!H40)</f>
        <v>0</v>
      </c>
      <c r="G23" s="474"/>
      <c r="H23" s="723"/>
      <c r="I23" s="403"/>
      <c r="J23" s="403"/>
      <c r="K23" s="487" t="e">
        <f t="shared" si="0"/>
        <v>#DIV/0!</v>
      </c>
      <c r="L23" s="487" t="e">
        <f t="shared" si="1"/>
        <v>#DIV/0!</v>
      </c>
      <c r="M23" s="446"/>
      <c r="N23" s="403"/>
      <c r="O23" s="403"/>
      <c r="P23" s="403"/>
    </row>
    <row r="24" spans="1:16" ht="30" customHeight="1">
      <c r="A24" s="794"/>
      <c r="B24" s="798"/>
      <c r="C24" s="459" t="s">
        <v>147</v>
      </c>
      <c r="D24" s="332">
        <f>IF('入力表（変更申請時）'!F41="",'入力表（採択後、交付申請時）'!E50,'入力表（変更申請時）'!F41)</f>
        <v>0</v>
      </c>
      <c r="E24" s="475"/>
      <c r="F24" s="342">
        <f>IF('入力表（変更申請時）'!H41="",'入力表（採択後、交付申請時）'!G50,'入力表（変更申請時）'!H41)</f>
        <v>0</v>
      </c>
      <c r="G24" s="476"/>
      <c r="H24" s="723"/>
      <c r="I24" s="403"/>
      <c r="J24" s="403"/>
      <c r="K24" s="487" t="e">
        <f t="shared" si="0"/>
        <v>#DIV/0!</v>
      </c>
      <c r="L24" s="487" t="e">
        <f t="shared" si="1"/>
        <v>#DIV/0!</v>
      </c>
      <c r="M24" s="446"/>
      <c r="N24" s="403"/>
      <c r="O24" s="403"/>
      <c r="P24" s="403"/>
    </row>
    <row r="25" spans="1:16" ht="30" customHeight="1" thickBot="1">
      <c r="A25" s="794"/>
      <c r="B25" s="799"/>
      <c r="C25" s="464" t="s">
        <v>7</v>
      </c>
      <c r="D25" s="333">
        <f t="shared" ref="D25:G25" si="6">SUM(D20:D24)</f>
        <v>0</v>
      </c>
      <c r="E25" s="500">
        <f t="shared" si="6"/>
        <v>0</v>
      </c>
      <c r="F25" s="343">
        <f t="shared" si="6"/>
        <v>0</v>
      </c>
      <c r="G25" s="502">
        <f t="shared" si="6"/>
        <v>0</v>
      </c>
      <c r="H25" s="724"/>
      <c r="I25" s="403"/>
      <c r="J25" s="403"/>
      <c r="K25" s="487" t="e">
        <f t="shared" si="0"/>
        <v>#DIV/0!</v>
      </c>
      <c r="L25" s="487" t="e">
        <f t="shared" si="1"/>
        <v>#DIV/0!</v>
      </c>
      <c r="M25" s="446"/>
      <c r="N25" s="403"/>
      <c r="O25" s="403"/>
      <c r="P25" s="403"/>
    </row>
    <row r="26" spans="1:16" ht="30" customHeight="1">
      <c r="A26" s="794"/>
      <c r="B26" s="796" t="s">
        <v>60</v>
      </c>
      <c r="C26" s="470" t="s">
        <v>4</v>
      </c>
      <c r="D26" s="330">
        <f>IF('入力表（変更申請時）'!F43="",'入力表（採択後、交付申請時）'!E52,'入力表（変更申請時）'!F43)</f>
        <v>0</v>
      </c>
      <c r="E26" s="477"/>
      <c r="F26" s="340">
        <f>IF('入力表（変更申請時）'!H43="",'入力表（採択後、交付申請時）'!G52,'入力表（変更申請時）'!H43)</f>
        <v>0</v>
      </c>
      <c r="G26" s="477"/>
      <c r="H26" s="722"/>
      <c r="I26" s="403"/>
      <c r="J26" s="403"/>
      <c r="K26" s="487" t="e">
        <f t="shared" si="0"/>
        <v>#DIV/0!</v>
      </c>
      <c r="L26" s="487" t="e">
        <f t="shared" si="1"/>
        <v>#DIV/0!</v>
      </c>
      <c r="M26" s="446"/>
      <c r="N26" s="403"/>
      <c r="O26" s="403"/>
      <c r="P26" s="403"/>
    </row>
    <row r="27" spans="1:16" ht="30" customHeight="1">
      <c r="A27" s="794"/>
      <c r="B27" s="797"/>
      <c r="C27" s="455" t="s">
        <v>5</v>
      </c>
      <c r="D27" s="331">
        <f>IF('入力表（変更申請時）'!F44="",'入力表（採択後、交付申請時）'!E53,'入力表（変更申請時）'!F44)</f>
        <v>0</v>
      </c>
      <c r="E27" s="473"/>
      <c r="F27" s="341">
        <f>IF('入力表（変更申請時）'!H44="",'入力表（採択後、交付申請時）'!G53,'入力表（変更申請時）'!H44)</f>
        <v>0</v>
      </c>
      <c r="G27" s="473"/>
      <c r="H27" s="723"/>
      <c r="I27" s="403"/>
      <c r="J27" s="403"/>
      <c r="K27" s="487" t="e">
        <f t="shared" si="0"/>
        <v>#DIV/0!</v>
      </c>
      <c r="L27" s="487" t="e">
        <f t="shared" si="1"/>
        <v>#DIV/0!</v>
      </c>
      <c r="M27" s="446"/>
      <c r="N27" s="403"/>
      <c r="O27" s="403"/>
      <c r="P27" s="403"/>
    </row>
    <row r="28" spans="1:16" ht="30" customHeight="1">
      <c r="A28" s="794"/>
      <c r="B28" s="797"/>
      <c r="C28" s="455" t="s">
        <v>6</v>
      </c>
      <c r="D28" s="331">
        <f>IF('入力表（変更申請時）'!F45="",'入力表（採択後、交付申請時）'!E54,'入力表（変更申請時）'!F45)</f>
        <v>0</v>
      </c>
      <c r="E28" s="473"/>
      <c r="F28" s="341">
        <f>IF('入力表（変更申請時）'!H45="",'入力表（採択後、交付申請時）'!G54,'入力表（変更申請時）'!H45)</f>
        <v>0</v>
      </c>
      <c r="G28" s="473"/>
      <c r="H28" s="723"/>
      <c r="I28" s="403"/>
      <c r="J28" s="403"/>
      <c r="K28" s="487" t="e">
        <f t="shared" si="0"/>
        <v>#DIV/0!</v>
      </c>
      <c r="L28" s="487" t="e">
        <f t="shared" si="1"/>
        <v>#DIV/0!</v>
      </c>
      <c r="M28" s="446"/>
      <c r="N28" s="403"/>
      <c r="O28" s="403"/>
      <c r="P28" s="403"/>
    </row>
    <row r="29" spans="1:16" ht="30" customHeight="1">
      <c r="A29" s="794"/>
      <c r="B29" s="797"/>
      <c r="C29" s="455" t="s">
        <v>188</v>
      </c>
      <c r="D29" s="331">
        <f>IF('入力表（変更申請時）'!F46="",'入力表（採択後、交付申請時）'!E55,'入力表（変更申請時）'!F46)</f>
        <v>0</v>
      </c>
      <c r="E29" s="473"/>
      <c r="F29" s="341">
        <f>IF('入力表（変更申請時）'!H46="",'入力表（採択後、交付申請時）'!G55,'入力表（変更申請時）'!H46)</f>
        <v>0</v>
      </c>
      <c r="G29" s="473"/>
      <c r="H29" s="723"/>
      <c r="I29" s="403"/>
      <c r="J29" s="403"/>
      <c r="K29" s="487" t="e">
        <f t="shared" si="0"/>
        <v>#DIV/0!</v>
      </c>
      <c r="L29" s="487" t="e">
        <f t="shared" si="1"/>
        <v>#DIV/0!</v>
      </c>
      <c r="M29" s="446"/>
      <c r="N29" s="403"/>
      <c r="O29" s="403"/>
      <c r="P29" s="403"/>
    </row>
    <row r="30" spans="1:16" ht="30" customHeight="1">
      <c r="A30" s="794"/>
      <c r="B30" s="797"/>
      <c r="C30" s="455" t="s">
        <v>55</v>
      </c>
      <c r="D30" s="331">
        <f>IF('入力表（変更申請時）'!F47="",'入力表（採択後、交付申請時）'!E56,'入力表（変更申請時）'!F47)</f>
        <v>0</v>
      </c>
      <c r="E30" s="473"/>
      <c r="F30" s="341">
        <f>IF('入力表（変更申請時）'!H47="",'入力表（採択後、交付申請時）'!G56,'入力表（変更申請時）'!H47)</f>
        <v>0</v>
      </c>
      <c r="G30" s="473"/>
      <c r="H30" s="723"/>
      <c r="I30" s="403"/>
      <c r="J30" s="403"/>
      <c r="K30" s="487" t="e">
        <f t="shared" si="0"/>
        <v>#DIV/0!</v>
      </c>
      <c r="L30" s="487" t="e">
        <f t="shared" si="1"/>
        <v>#DIV/0!</v>
      </c>
      <c r="M30" s="446"/>
      <c r="N30" s="403"/>
      <c r="O30" s="403"/>
      <c r="P30" s="403"/>
    </row>
    <row r="31" spans="1:16" ht="30" customHeight="1">
      <c r="A31" s="794"/>
      <c r="B31" s="798"/>
      <c r="C31" s="459" t="s">
        <v>147</v>
      </c>
      <c r="D31" s="332">
        <f>IF('入力表（変更申請時）'!F48="",'入力表（採択後、交付申請時）'!E57,'入力表（変更申請時）'!F48)</f>
        <v>0</v>
      </c>
      <c r="E31" s="475"/>
      <c r="F31" s="342">
        <f>IF('入力表（変更申請時）'!H48="",'入力表（採択後、交付申請時）'!G57,'入力表（変更申請時）'!H48)</f>
        <v>0</v>
      </c>
      <c r="G31" s="475"/>
      <c r="H31" s="723"/>
      <c r="I31" s="403"/>
      <c r="J31" s="403"/>
      <c r="K31" s="487" t="e">
        <f t="shared" si="0"/>
        <v>#DIV/0!</v>
      </c>
      <c r="L31" s="487" t="e">
        <f t="shared" si="1"/>
        <v>#DIV/0!</v>
      </c>
      <c r="M31" s="446"/>
      <c r="N31" s="403"/>
      <c r="O31" s="403"/>
      <c r="P31" s="403"/>
    </row>
    <row r="32" spans="1:16" ht="30" customHeight="1" thickBot="1">
      <c r="A32" s="794"/>
      <c r="B32" s="798"/>
      <c r="C32" s="459" t="s">
        <v>7</v>
      </c>
      <c r="D32" s="333">
        <f t="shared" ref="D32:G32" si="7">SUM(D26:D31)</f>
        <v>0</v>
      </c>
      <c r="E32" s="500">
        <f t="shared" si="7"/>
        <v>0</v>
      </c>
      <c r="F32" s="339">
        <f t="shared" si="7"/>
        <v>0</v>
      </c>
      <c r="G32" s="499">
        <f t="shared" si="7"/>
        <v>0</v>
      </c>
      <c r="H32" s="724"/>
      <c r="I32" s="403"/>
      <c r="J32" s="403"/>
      <c r="K32" s="487" t="e">
        <f t="shared" si="0"/>
        <v>#DIV/0!</v>
      </c>
      <c r="L32" s="487" t="e">
        <f t="shared" si="1"/>
        <v>#DIV/0!</v>
      </c>
      <c r="M32" s="446"/>
      <c r="N32" s="403"/>
      <c r="O32" s="403"/>
      <c r="P32" s="403"/>
    </row>
    <row r="33" spans="1:16" ht="30" customHeight="1">
      <c r="A33" s="794"/>
      <c r="B33" s="800" t="s">
        <v>61</v>
      </c>
      <c r="C33" s="452" t="s">
        <v>4</v>
      </c>
      <c r="D33" s="330">
        <f>IF('入力表（変更申請時）'!F50="",'入力表（採択後、交付申請時）'!E59,'入力表（変更申請時）'!F50)</f>
        <v>0</v>
      </c>
      <c r="E33" s="477"/>
      <c r="F33" s="340">
        <f>IF('入力表（変更申請時）'!H50="",'入力表（採択後、交付申請時）'!G59,'入力表（変更申請時）'!H50)</f>
        <v>0</v>
      </c>
      <c r="G33" s="477"/>
      <c r="H33" s="722"/>
      <c r="I33" s="403"/>
      <c r="J33" s="403"/>
      <c r="K33" s="487" t="e">
        <f t="shared" si="0"/>
        <v>#DIV/0!</v>
      </c>
      <c r="L33" s="487" t="e">
        <f t="shared" si="1"/>
        <v>#DIV/0!</v>
      </c>
      <c r="M33" s="446"/>
      <c r="N33" s="403"/>
      <c r="O33" s="403"/>
      <c r="P33" s="403"/>
    </row>
    <row r="34" spans="1:16" ht="30" customHeight="1">
      <c r="A34" s="794"/>
      <c r="B34" s="797"/>
      <c r="C34" s="455" t="s">
        <v>5</v>
      </c>
      <c r="D34" s="331">
        <f>IF('入力表（変更申請時）'!F51="",'入力表（採択後、交付申請時）'!E60,'入力表（変更申請時）'!F51)</f>
        <v>0</v>
      </c>
      <c r="E34" s="473"/>
      <c r="F34" s="341">
        <f>IF('入力表（変更申請時）'!H51="",'入力表（採択後、交付申請時）'!G60,'入力表（変更申請時）'!H51)</f>
        <v>0</v>
      </c>
      <c r="G34" s="473"/>
      <c r="H34" s="723"/>
      <c r="I34" s="403"/>
      <c r="J34" s="403"/>
      <c r="K34" s="487" t="e">
        <f t="shared" si="0"/>
        <v>#DIV/0!</v>
      </c>
      <c r="L34" s="487" t="e">
        <f t="shared" si="1"/>
        <v>#DIV/0!</v>
      </c>
      <c r="M34" s="446"/>
      <c r="N34" s="403"/>
      <c r="O34" s="403"/>
      <c r="P34" s="403"/>
    </row>
    <row r="35" spans="1:16" ht="30" customHeight="1">
      <c r="A35" s="794"/>
      <c r="B35" s="797"/>
      <c r="C35" s="455" t="s">
        <v>6</v>
      </c>
      <c r="D35" s="331">
        <f>IF('入力表（変更申請時）'!F52="",'入力表（採択後、交付申請時）'!E61,'入力表（変更申請時）'!F52)</f>
        <v>0</v>
      </c>
      <c r="E35" s="473"/>
      <c r="F35" s="341">
        <f>IF('入力表（変更申請時）'!H52="",'入力表（採択後、交付申請時）'!G61,'入力表（変更申請時）'!H52)</f>
        <v>0</v>
      </c>
      <c r="G35" s="473"/>
      <c r="H35" s="723"/>
      <c r="I35" s="403"/>
      <c r="J35" s="403"/>
      <c r="K35" s="487" t="e">
        <f t="shared" si="0"/>
        <v>#DIV/0!</v>
      </c>
      <c r="L35" s="487" t="e">
        <f t="shared" si="1"/>
        <v>#DIV/0!</v>
      </c>
      <c r="M35" s="446"/>
      <c r="N35" s="403"/>
      <c r="O35" s="403"/>
      <c r="P35" s="403"/>
    </row>
    <row r="36" spans="1:16" ht="30" customHeight="1">
      <c r="A36" s="794"/>
      <c r="B36" s="797"/>
      <c r="C36" s="455" t="s">
        <v>189</v>
      </c>
      <c r="D36" s="331">
        <f>IF('入力表（変更申請時）'!F53="",'入力表（採択後、交付申請時）'!E62,'入力表（変更申請時）'!F53)</f>
        <v>0</v>
      </c>
      <c r="E36" s="473"/>
      <c r="F36" s="341">
        <f>IF('入力表（変更申請時）'!H53="",'入力表（採択後、交付申請時）'!G62,'入力表（変更申請時）'!H53)</f>
        <v>0</v>
      </c>
      <c r="G36" s="473"/>
      <c r="H36" s="723"/>
      <c r="I36" s="403"/>
      <c r="J36" s="403"/>
      <c r="K36" s="487" t="e">
        <f t="shared" si="0"/>
        <v>#DIV/0!</v>
      </c>
      <c r="L36" s="487" t="e">
        <f t="shared" si="1"/>
        <v>#DIV/0!</v>
      </c>
      <c r="M36" s="446"/>
      <c r="N36" s="403"/>
      <c r="O36" s="403"/>
      <c r="P36" s="403"/>
    </row>
    <row r="37" spans="1:16" ht="30" customHeight="1">
      <c r="A37" s="794"/>
      <c r="B37" s="797"/>
      <c r="C37" s="455" t="s">
        <v>55</v>
      </c>
      <c r="D37" s="331">
        <f>IF('入力表（変更申請時）'!F54="",'入力表（採択後、交付申請時）'!E63,'入力表（変更申請時）'!F54)</f>
        <v>0</v>
      </c>
      <c r="E37" s="473"/>
      <c r="F37" s="341">
        <f>IF('入力表（変更申請時）'!H54="",'入力表（採択後、交付申請時）'!G63,'入力表（変更申請時）'!H54)</f>
        <v>0</v>
      </c>
      <c r="G37" s="473"/>
      <c r="H37" s="723"/>
      <c r="I37" s="403"/>
      <c r="J37" s="403"/>
      <c r="K37" s="487" t="e">
        <f t="shared" si="0"/>
        <v>#DIV/0!</v>
      </c>
      <c r="L37" s="487" t="e">
        <f t="shared" si="1"/>
        <v>#DIV/0!</v>
      </c>
      <c r="M37" s="446"/>
      <c r="N37" s="403"/>
      <c r="O37" s="403"/>
      <c r="P37" s="403"/>
    </row>
    <row r="38" spans="1:16" ht="30" customHeight="1">
      <c r="A38" s="794"/>
      <c r="B38" s="798"/>
      <c r="C38" s="459" t="s">
        <v>147</v>
      </c>
      <c r="D38" s="332">
        <f>IF('入力表（変更申請時）'!F55="",'入力表（採択後、交付申請時）'!E64,'入力表（変更申請時）'!F55)</f>
        <v>0</v>
      </c>
      <c r="E38" s="475"/>
      <c r="F38" s="342">
        <f>IF('入力表（変更申請時）'!H55="",'入力表（採択後、交付申請時）'!G64,'入力表（変更申請時）'!H55)</f>
        <v>0</v>
      </c>
      <c r="G38" s="475"/>
      <c r="H38" s="723"/>
      <c r="I38" s="403"/>
      <c r="J38" s="403"/>
      <c r="K38" s="487" t="e">
        <f t="shared" si="0"/>
        <v>#DIV/0!</v>
      </c>
      <c r="L38" s="487" t="e">
        <f t="shared" si="1"/>
        <v>#DIV/0!</v>
      </c>
      <c r="M38" s="446"/>
      <c r="N38" s="403"/>
      <c r="O38" s="403"/>
      <c r="P38" s="403"/>
    </row>
    <row r="39" spans="1:16" ht="30" customHeight="1" thickBot="1">
      <c r="A39" s="794"/>
      <c r="B39" s="799"/>
      <c r="C39" s="464" t="s">
        <v>7</v>
      </c>
      <c r="D39" s="333">
        <f t="shared" ref="D39:F39" si="8">SUM(D33:D38)</f>
        <v>0</v>
      </c>
      <c r="E39" s="500">
        <f t="shared" si="8"/>
        <v>0</v>
      </c>
      <c r="F39" s="343">
        <f t="shared" si="8"/>
        <v>0</v>
      </c>
      <c r="G39" s="500">
        <f>SUM(G33:G38)</f>
        <v>0</v>
      </c>
      <c r="H39" s="724"/>
      <c r="I39" s="403"/>
      <c r="J39" s="403"/>
      <c r="K39" s="487" t="e">
        <f t="shared" si="0"/>
        <v>#DIV/0!</v>
      </c>
      <c r="L39" s="487" t="e">
        <f t="shared" si="1"/>
        <v>#DIV/0!</v>
      </c>
      <c r="M39" s="446"/>
      <c r="N39" s="403"/>
      <c r="O39" s="403"/>
      <c r="P39" s="403"/>
    </row>
    <row r="40" spans="1:16" ht="30" customHeight="1">
      <c r="A40" s="794"/>
      <c r="B40" s="800" t="s">
        <v>149</v>
      </c>
      <c r="C40" s="452" t="s">
        <v>4</v>
      </c>
      <c r="D40" s="330">
        <f>IF('入力表（変更申請時）'!F57="",'入力表（採択後、交付申請時）'!E66,'入力表（変更申請時）'!F57)</f>
        <v>0</v>
      </c>
      <c r="E40" s="477"/>
      <c r="F40" s="340">
        <f>IF('入力表（変更申請時）'!H57="",'入力表（採択後、交付申請時）'!G66,'入力表（変更申請時）'!H57)</f>
        <v>0</v>
      </c>
      <c r="G40" s="477"/>
      <c r="H40" s="722"/>
      <c r="I40" s="403"/>
      <c r="J40" s="403"/>
      <c r="K40" s="487" t="e">
        <f t="shared" si="0"/>
        <v>#DIV/0!</v>
      </c>
      <c r="L40" s="487" t="e">
        <f t="shared" si="1"/>
        <v>#DIV/0!</v>
      </c>
      <c r="M40" s="446"/>
      <c r="N40" s="403"/>
      <c r="O40" s="403"/>
      <c r="P40" s="403"/>
    </row>
    <row r="41" spans="1:16" ht="30" customHeight="1">
      <c r="A41" s="794"/>
      <c r="B41" s="797"/>
      <c r="C41" s="455" t="s">
        <v>5</v>
      </c>
      <c r="D41" s="331">
        <f>IF('入力表（変更申請時）'!F58="",'入力表（採択後、交付申請時）'!E67,'入力表（変更申請時）'!F58)</f>
        <v>0</v>
      </c>
      <c r="E41" s="473"/>
      <c r="F41" s="341">
        <f>IF('入力表（変更申請時）'!H58="",'入力表（採択後、交付申請時）'!G67,'入力表（変更申請時）'!H58)</f>
        <v>0</v>
      </c>
      <c r="G41" s="473"/>
      <c r="H41" s="723"/>
      <c r="I41" s="403"/>
      <c r="J41" s="403"/>
      <c r="K41" s="487" t="e">
        <f t="shared" si="0"/>
        <v>#DIV/0!</v>
      </c>
      <c r="L41" s="487" t="e">
        <f t="shared" si="1"/>
        <v>#DIV/0!</v>
      </c>
      <c r="M41" s="446"/>
      <c r="N41" s="403"/>
      <c r="O41" s="403"/>
      <c r="P41" s="403"/>
    </row>
    <row r="42" spans="1:16" ht="30" customHeight="1">
      <c r="A42" s="794"/>
      <c r="B42" s="797"/>
      <c r="C42" s="455" t="s">
        <v>6</v>
      </c>
      <c r="D42" s="331">
        <f>IF('入力表（変更申請時）'!F59="",'入力表（採択後、交付申請時）'!E68,'入力表（変更申請時）'!F59)</f>
        <v>0</v>
      </c>
      <c r="E42" s="473"/>
      <c r="F42" s="341">
        <f>IF('入力表（変更申請時）'!H59="",'入力表（採択後、交付申請時）'!G68,'入力表（変更申請時）'!H59)</f>
        <v>0</v>
      </c>
      <c r="G42" s="473"/>
      <c r="H42" s="723"/>
      <c r="I42" s="403"/>
      <c r="J42" s="403"/>
      <c r="K42" s="487" t="e">
        <f t="shared" si="0"/>
        <v>#DIV/0!</v>
      </c>
      <c r="L42" s="487" t="e">
        <f t="shared" si="1"/>
        <v>#DIV/0!</v>
      </c>
      <c r="M42" s="446"/>
      <c r="N42" s="403"/>
      <c r="O42" s="403"/>
      <c r="P42" s="403"/>
    </row>
    <row r="43" spans="1:16" ht="30" customHeight="1">
      <c r="A43" s="794"/>
      <c r="B43" s="797"/>
      <c r="C43" s="455" t="s">
        <v>190</v>
      </c>
      <c r="D43" s="331">
        <f>IF('入力表（変更申請時）'!F60="",'入力表（採択後、交付申請時）'!E69,'入力表（変更申請時）'!F60)</f>
        <v>0</v>
      </c>
      <c r="E43" s="473"/>
      <c r="F43" s="341">
        <f>IF('入力表（変更申請時）'!H60="",'入力表（採択後、交付申請時）'!G69,'入力表（変更申請時）'!H60)</f>
        <v>0</v>
      </c>
      <c r="G43" s="473"/>
      <c r="H43" s="723"/>
      <c r="I43" s="403"/>
      <c r="J43" s="403"/>
      <c r="K43" s="487" t="e">
        <f t="shared" si="0"/>
        <v>#DIV/0!</v>
      </c>
      <c r="L43" s="487" t="e">
        <f t="shared" si="1"/>
        <v>#DIV/0!</v>
      </c>
      <c r="M43" s="446"/>
      <c r="N43" s="403"/>
      <c r="O43" s="403"/>
      <c r="P43" s="403"/>
    </row>
    <row r="44" spans="1:16" ht="30" customHeight="1">
      <c r="A44" s="794"/>
      <c r="B44" s="797"/>
      <c r="C44" s="455" t="s">
        <v>55</v>
      </c>
      <c r="D44" s="331">
        <f>IF('入力表（変更申請時）'!F61="",'入力表（採択後、交付申請時）'!E70,'入力表（変更申請時）'!F61)</f>
        <v>0</v>
      </c>
      <c r="E44" s="473"/>
      <c r="F44" s="341">
        <f>IF('入力表（変更申請時）'!H61="",'入力表（採択後、交付申請時）'!G70,'入力表（変更申請時）'!H61)</f>
        <v>0</v>
      </c>
      <c r="G44" s="473"/>
      <c r="H44" s="723"/>
      <c r="I44" s="403"/>
      <c r="J44" s="403"/>
      <c r="K44" s="487" t="e">
        <f t="shared" si="0"/>
        <v>#DIV/0!</v>
      </c>
      <c r="L44" s="487" t="e">
        <f t="shared" si="1"/>
        <v>#DIV/0!</v>
      </c>
      <c r="M44" s="446"/>
      <c r="N44" s="403"/>
      <c r="O44" s="403"/>
      <c r="P44" s="403"/>
    </row>
    <row r="45" spans="1:16" ht="30" customHeight="1">
      <c r="A45" s="794"/>
      <c r="B45" s="798"/>
      <c r="C45" s="459" t="s">
        <v>147</v>
      </c>
      <c r="D45" s="332">
        <f>IF('入力表（変更申請時）'!F62="",'入力表（採択後、交付申請時）'!E71,'入力表（変更申請時）'!F62)</f>
        <v>0</v>
      </c>
      <c r="E45" s="475"/>
      <c r="F45" s="342">
        <f>IF('入力表（変更申請時）'!H62="",'入力表（採択後、交付申請時）'!G71,'入力表（変更申請時）'!H62)</f>
        <v>0</v>
      </c>
      <c r="G45" s="475"/>
      <c r="H45" s="723"/>
      <c r="I45" s="403"/>
      <c r="J45" s="403"/>
      <c r="K45" s="487" t="e">
        <f t="shared" si="0"/>
        <v>#DIV/0!</v>
      </c>
      <c r="L45" s="487" t="e">
        <f t="shared" si="1"/>
        <v>#DIV/0!</v>
      </c>
      <c r="M45" s="446"/>
      <c r="N45" s="403"/>
      <c r="O45" s="403"/>
      <c r="P45" s="403"/>
    </row>
    <row r="46" spans="1:16" ht="30" customHeight="1" thickBot="1">
      <c r="A46" s="795"/>
      <c r="B46" s="799"/>
      <c r="C46" s="464" t="s">
        <v>7</v>
      </c>
      <c r="D46" s="333">
        <f t="shared" ref="D46:G46" si="9">SUM(D40:D45)</f>
        <v>0</v>
      </c>
      <c r="E46" s="500">
        <f t="shared" si="9"/>
        <v>0</v>
      </c>
      <c r="F46" s="343">
        <f t="shared" si="9"/>
        <v>0</v>
      </c>
      <c r="G46" s="500">
        <f t="shared" si="9"/>
        <v>0</v>
      </c>
      <c r="H46" s="724"/>
      <c r="I46" s="403"/>
      <c r="J46" s="403"/>
      <c r="K46" s="487" t="e">
        <f t="shared" si="0"/>
        <v>#DIV/0!</v>
      </c>
      <c r="L46" s="487" t="e">
        <f t="shared" si="1"/>
        <v>#DIV/0!</v>
      </c>
      <c r="M46" s="446"/>
      <c r="N46" s="403"/>
      <c r="O46" s="403"/>
      <c r="P46" s="403"/>
    </row>
    <row r="47" spans="1:16" ht="30" customHeight="1">
      <c r="A47" s="807" t="s">
        <v>150</v>
      </c>
      <c r="B47" s="808"/>
      <c r="C47" s="452" t="s">
        <v>4</v>
      </c>
      <c r="D47" s="324">
        <f>IF('入力表（変更申請時）'!F64="",'入力表（採択後、交付申請時）'!E73,'入力表（変更申請時）'!F64)</f>
        <v>0</v>
      </c>
      <c r="E47" s="453"/>
      <c r="F47" s="337">
        <f>IF('入力表（変更申請時）'!H64="",'入力表（採択後、交付申請時）'!G73,'入力表（変更申請時）'!H64)</f>
        <v>0</v>
      </c>
      <c r="G47" s="454"/>
      <c r="H47" s="711"/>
      <c r="I47" s="403"/>
      <c r="J47" s="403"/>
      <c r="K47" s="487" t="e">
        <f t="shared" si="0"/>
        <v>#DIV/0!</v>
      </c>
      <c r="L47" s="487" t="e">
        <f t="shared" si="1"/>
        <v>#DIV/0!</v>
      </c>
      <c r="M47" s="446"/>
      <c r="N47" s="403"/>
      <c r="O47" s="403"/>
      <c r="P47" s="403"/>
    </row>
    <row r="48" spans="1:16" ht="30" customHeight="1">
      <c r="A48" s="809"/>
      <c r="B48" s="810"/>
      <c r="C48" s="455" t="s">
        <v>5</v>
      </c>
      <c r="D48" s="325">
        <f>IF('入力表（変更申請時）'!F65="",'入力表（採択後、交付申請時）'!E74,'入力表（変更申請時）'!F65)</f>
        <v>0</v>
      </c>
      <c r="E48" s="456"/>
      <c r="F48" s="336">
        <f>IF('入力表（変更申請時）'!H65="",'入力表（採択後、交付申請時）'!G74,'入力表（変更申請時）'!H65)</f>
        <v>0</v>
      </c>
      <c r="G48" s="457"/>
      <c r="H48" s="712"/>
      <c r="I48" s="403"/>
      <c r="J48" s="403"/>
      <c r="K48" s="487" t="e">
        <f t="shared" si="0"/>
        <v>#DIV/0!</v>
      </c>
      <c r="L48" s="487" t="e">
        <f t="shared" si="1"/>
        <v>#DIV/0!</v>
      </c>
      <c r="M48" s="446"/>
      <c r="N48" s="403"/>
      <c r="O48" s="403"/>
      <c r="P48" s="403"/>
    </row>
    <row r="49" spans="1:16" ht="30" customHeight="1">
      <c r="A49" s="809"/>
      <c r="B49" s="810"/>
      <c r="C49" s="455" t="s">
        <v>6</v>
      </c>
      <c r="D49" s="325">
        <f>IF('入力表（変更申請時）'!F66="",'入力表（採択後、交付申請時）'!E75,'入力表（変更申請時）'!F66)</f>
        <v>0</v>
      </c>
      <c r="E49" s="456"/>
      <c r="F49" s="336">
        <f>IF('入力表（変更申請時）'!H66="",'入力表（採択後、交付申請時）'!G75,'入力表（変更申請時）'!H66)</f>
        <v>0</v>
      </c>
      <c r="G49" s="457"/>
      <c r="H49" s="712"/>
      <c r="I49" s="403"/>
      <c r="J49" s="403"/>
      <c r="K49" s="487" t="e">
        <f t="shared" si="0"/>
        <v>#DIV/0!</v>
      </c>
      <c r="L49" s="487" t="e">
        <f t="shared" si="1"/>
        <v>#DIV/0!</v>
      </c>
      <c r="M49" s="446"/>
      <c r="N49" s="403"/>
      <c r="O49" s="403"/>
      <c r="P49" s="403"/>
    </row>
    <row r="50" spans="1:16" ht="30" customHeight="1">
      <c r="A50" s="809"/>
      <c r="B50" s="810"/>
      <c r="C50" s="455" t="s">
        <v>3</v>
      </c>
      <c r="D50" s="327">
        <f>IF('入力表（変更申請時）'!F67="",'入力表（採択後、交付申請時）'!E76,'入力表（変更申請時）'!F67)</f>
        <v>0</v>
      </c>
      <c r="E50" s="458"/>
      <c r="F50" s="336">
        <f>IF('入力表（変更申請時）'!H67="",'入力表（採択後、交付申請時）'!G76,'入力表（変更申請時）'!H67)</f>
        <v>0</v>
      </c>
      <c r="G50" s="457"/>
      <c r="H50" s="712"/>
      <c r="I50" s="403"/>
      <c r="J50" s="403"/>
      <c r="K50" s="487" t="e">
        <f t="shared" si="0"/>
        <v>#DIV/0!</v>
      </c>
      <c r="L50" s="487" t="e">
        <f t="shared" si="1"/>
        <v>#DIV/0!</v>
      </c>
      <c r="M50" s="446"/>
      <c r="N50" s="403"/>
      <c r="O50" s="403"/>
      <c r="P50" s="403"/>
    </row>
    <row r="51" spans="1:16" ht="30" customHeight="1">
      <c r="A51" s="809"/>
      <c r="B51" s="810"/>
      <c r="C51" s="459" t="s">
        <v>147</v>
      </c>
      <c r="D51" s="328">
        <f>IF('入力表（変更申請時）'!F68="",'入力表（採択後、交付申請時）'!E77,'入力表（変更申請時）'!F68)</f>
        <v>0</v>
      </c>
      <c r="E51" s="462"/>
      <c r="F51" s="338">
        <f>IF('入力表（変更申請時）'!H68="",'入力表（採択後、交付申請時）'!G77,'入力表（変更申請時）'!H68)</f>
        <v>0</v>
      </c>
      <c r="G51" s="478"/>
      <c r="H51" s="712"/>
      <c r="I51" s="403"/>
      <c r="J51" s="403"/>
      <c r="K51" s="487" t="e">
        <f t="shared" si="0"/>
        <v>#DIV/0!</v>
      </c>
      <c r="L51" s="487" t="e">
        <f t="shared" si="1"/>
        <v>#DIV/0!</v>
      </c>
      <c r="M51" s="446"/>
      <c r="N51" s="403"/>
      <c r="O51" s="403"/>
      <c r="P51" s="403"/>
    </row>
    <row r="52" spans="1:16" ht="30" customHeight="1" thickBot="1">
      <c r="A52" s="811"/>
      <c r="B52" s="812"/>
      <c r="C52" s="464" t="s">
        <v>7</v>
      </c>
      <c r="D52" s="329">
        <f t="shared" ref="D52:G52" si="10">SUM(D47:D51)</f>
        <v>0</v>
      </c>
      <c r="E52" s="499">
        <f t="shared" si="10"/>
        <v>0</v>
      </c>
      <c r="F52" s="339">
        <f t="shared" si="10"/>
        <v>0</v>
      </c>
      <c r="G52" s="499">
        <f t="shared" si="10"/>
        <v>0</v>
      </c>
      <c r="H52" s="712"/>
      <c r="I52" s="403"/>
      <c r="J52" s="403"/>
      <c r="K52" s="487" t="e">
        <f t="shared" si="0"/>
        <v>#DIV/0!</v>
      </c>
      <c r="L52" s="487" t="e">
        <f t="shared" si="1"/>
        <v>#DIV/0!</v>
      </c>
      <c r="M52" s="446"/>
      <c r="N52" s="403"/>
      <c r="O52" s="403"/>
      <c r="P52" s="403"/>
    </row>
    <row r="53" spans="1:16" ht="30" customHeight="1" thickBot="1">
      <c r="A53" s="713" t="s">
        <v>8</v>
      </c>
      <c r="B53" s="714"/>
      <c r="C53" s="793"/>
      <c r="D53" s="334">
        <f t="shared" ref="D53:G53" si="11">SUM(D52,D46,D39,D32,D25,D18,D10)</f>
        <v>0</v>
      </c>
      <c r="E53" s="503">
        <f t="shared" si="11"/>
        <v>0</v>
      </c>
      <c r="F53" s="344">
        <f t="shared" si="11"/>
        <v>0</v>
      </c>
      <c r="G53" s="334">
        <f t="shared" si="11"/>
        <v>0</v>
      </c>
      <c r="H53" s="479"/>
      <c r="I53" s="403"/>
      <c r="J53" s="403"/>
      <c r="K53" s="487" t="e">
        <f t="shared" si="0"/>
        <v>#DIV/0!</v>
      </c>
      <c r="L53" s="487" t="e">
        <f t="shared" si="1"/>
        <v>#DIV/0!</v>
      </c>
      <c r="M53" s="446"/>
      <c r="N53" s="403"/>
      <c r="O53" s="403"/>
      <c r="P53" s="403"/>
    </row>
    <row r="54" spans="1:16">
      <c r="A54" s="403"/>
      <c r="B54" s="403"/>
      <c r="C54" s="403"/>
      <c r="D54" s="219"/>
      <c r="E54" s="403"/>
      <c r="G54" s="403"/>
      <c r="H54" s="403"/>
      <c r="I54" s="403"/>
      <c r="J54" s="403"/>
      <c r="K54" s="489"/>
      <c r="L54" s="489"/>
      <c r="M54" s="490"/>
      <c r="N54" s="403"/>
      <c r="O54" s="403"/>
      <c r="P54" s="403"/>
    </row>
    <row r="55" spans="1:16">
      <c r="A55" s="403"/>
      <c r="B55" s="403"/>
      <c r="C55" s="403"/>
      <c r="D55" s="219"/>
      <c r="E55" s="403"/>
      <c r="G55" s="403"/>
      <c r="H55" s="403"/>
      <c r="I55" s="403"/>
      <c r="J55" s="403"/>
      <c r="K55" s="219"/>
      <c r="L55" s="219"/>
      <c r="M55" s="219"/>
      <c r="N55" s="403"/>
      <c r="O55" s="403"/>
      <c r="P55" s="403"/>
    </row>
  </sheetData>
  <mergeCells count="23">
    <mergeCell ref="M2:M3"/>
    <mergeCell ref="K2:K3"/>
    <mergeCell ref="L2:L3"/>
    <mergeCell ref="K1:M1"/>
    <mergeCell ref="A2:B3"/>
    <mergeCell ref="C2:C3"/>
    <mergeCell ref="H2:H3"/>
    <mergeCell ref="A4:B10"/>
    <mergeCell ref="H4:H10"/>
    <mergeCell ref="A11:B18"/>
    <mergeCell ref="H11:H18"/>
    <mergeCell ref="A47:B52"/>
    <mergeCell ref="H47:H52"/>
    <mergeCell ref="A53:C53"/>
    <mergeCell ref="A20:A46"/>
    <mergeCell ref="B20:B25"/>
    <mergeCell ref="H20:H25"/>
    <mergeCell ref="B26:B32"/>
    <mergeCell ref="H26:H32"/>
    <mergeCell ref="B33:B39"/>
    <mergeCell ref="H33:H39"/>
    <mergeCell ref="B40:B46"/>
    <mergeCell ref="H40:H46"/>
  </mergeCells>
  <phoneticPr fontId="2"/>
  <conditionalFormatting sqref="K4:K54">
    <cfRule type="expression" dxfId="22" priority="11">
      <formula>K4&gt;2/3</formula>
    </cfRule>
  </conditionalFormatting>
  <conditionalFormatting sqref="L4:L54">
    <cfRule type="expression" dxfId="21" priority="12">
      <formula>L4&gt;1/2</formula>
    </cfRule>
  </conditionalFormatting>
  <conditionalFormatting sqref="M9">
    <cfRule type="expression" dxfId="20" priority="13">
      <formula>G9&gt;1000000</formula>
    </cfRule>
  </conditionalFormatting>
  <conditionalFormatting sqref="M17">
    <cfRule type="expression" dxfId="19" priority="10">
      <formula>G17&gt;1000000</formula>
    </cfRule>
  </conditionalFormatting>
  <conditionalFormatting sqref="M25">
    <cfRule type="expression" dxfId="18" priority="9">
      <formula>G25&gt;1000000</formula>
    </cfRule>
  </conditionalFormatting>
  <conditionalFormatting sqref="M32">
    <cfRule type="expression" dxfId="17" priority="8">
      <formula>G32&gt;1000000</formula>
    </cfRule>
  </conditionalFormatting>
  <conditionalFormatting sqref="M39">
    <cfRule type="expression" dxfId="16" priority="7">
      <formula>G39&gt;1000000</formula>
    </cfRule>
  </conditionalFormatting>
  <conditionalFormatting sqref="M46">
    <cfRule type="expression" dxfId="15" priority="6">
      <formula>G46&gt;1000000</formula>
    </cfRule>
  </conditionalFormatting>
  <conditionalFormatting sqref="M52">
    <cfRule type="expression" dxfId="14" priority="5">
      <formula>G52&gt;1000000</formula>
    </cfRule>
  </conditionalFormatting>
  <pageMargins left="0.7" right="0.7" top="0.75" bottom="0.75" header="0.3" footer="0.3"/>
  <pageSetup paperSize="9" scale="38" orientation="portrait" r:id="rId1"/>
  <rowBreaks count="1" manualBreakCount="1">
    <brk id="10"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B1:AH36"/>
  <sheetViews>
    <sheetView showZeros="0" topLeftCell="A15" workbookViewId="0">
      <selection activeCell="J37" sqref="J37"/>
    </sheetView>
  </sheetViews>
  <sheetFormatPr defaultRowHeight="13.5"/>
  <cols>
    <col min="3" max="3" width="9" customWidth="1"/>
    <col min="7" max="7" width="11" bestFit="1" customWidth="1"/>
    <col min="8" max="8" width="3.375" bestFit="1" customWidth="1"/>
    <col min="9" max="9" width="12.625" customWidth="1"/>
  </cols>
  <sheetData>
    <row r="1" spans="2:34" ht="27.75" customHeight="1"/>
    <row r="2" spans="2:34" ht="16.5" customHeight="1">
      <c r="B2" s="813" t="s">
        <v>249</v>
      </c>
      <c r="C2" s="814"/>
      <c r="D2" s="814"/>
      <c r="E2" s="814"/>
      <c r="F2" s="814"/>
      <c r="G2" s="814"/>
      <c r="H2" s="814"/>
    </row>
    <row r="3" spans="2:34" ht="16.5" customHeight="1">
      <c r="B3" s="211"/>
    </row>
    <row r="4" spans="2:34" ht="16.5" customHeight="1">
      <c r="B4" s="212"/>
    </row>
    <row r="5" spans="2:34" ht="16.5" customHeight="1">
      <c r="B5" s="212"/>
    </row>
    <row r="6" spans="2:34" ht="16.5" customHeight="1">
      <c r="B6" s="817">
        <f>'入力表（応募時）'!$C$5</f>
        <v>0</v>
      </c>
      <c r="C6" s="817"/>
      <c r="D6" s="817"/>
      <c r="E6" s="817"/>
      <c r="F6" s="817"/>
      <c r="G6" s="817"/>
      <c r="H6" s="817"/>
      <c r="I6" s="817"/>
      <c r="J6" s="817"/>
      <c r="K6" s="817"/>
    </row>
    <row r="7" spans="2:34" ht="16.5" customHeight="1">
      <c r="B7" s="212"/>
    </row>
    <row r="8" spans="2:34" ht="16.5" customHeight="1">
      <c r="B8" s="212"/>
    </row>
    <row r="9" spans="2:34" ht="16.5" customHeight="1">
      <c r="B9" s="813" t="s">
        <v>250</v>
      </c>
      <c r="C9" s="814"/>
      <c r="D9" s="814"/>
      <c r="E9" s="814"/>
      <c r="F9" s="814"/>
      <c r="G9" s="814"/>
      <c r="H9" s="814"/>
    </row>
    <row r="10" spans="2:34" ht="16.5" customHeight="1">
      <c r="B10" s="212"/>
    </row>
    <row r="11" spans="2:34" ht="16.5" customHeight="1">
      <c r="B11" s="212"/>
      <c r="G11" s="49"/>
      <c r="H11" s="4"/>
      <c r="I11" s="4"/>
      <c r="J11" s="4"/>
      <c r="K11" s="4"/>
      <c r="L11" s="4"/>
      <c r="M11" s="4"/>
      <c r="N11" s="4"/>
      <c r="O11" s="49"/>
      <c r="P11" s="4"/>
      <c r="Q11" s="4"/>
      <c r="R11" s="4"/>
      <c r="S11" s="4"/>
      <c r="T11" s="4"/>
      <c r="U11" s="4"/>
      <c r="V11" s="4"/>
      <c r="W11" s="4"/>
      <c r="X11" s="4"/>
      <c r="Y11" s="4"/>
      <c r="Z11" s="4"/>
      <c r="AA11" s="4"/>
      <c r="AB11" s="4"/>
      <c r="AC11" s="4"/>
      <c r="AD11" s="4"/>
      <c r="AE11" s="4"/>
      <c r="AF11" s="4"/>
      <c r="AG11" s="4"/>
      <c r="AH11" s="4"/>
    </row>
    <row r="12" spans="2:34" ht="16.5" customHeight="1">
      <c r="B12" s="214"/>
      <c r="G12" s="178" t="s">
        <v>23</v>
      </c>
      <c r="H12" s="4" t="s">
        <v>24</v>
      </c>
      <c r="I12" s="4" t="str">
        <f>'入力表（応募時）'!$C$8&amp;"-"&amp;'入力表（応募時）'!$E$8</f>
        <v>-</v>
      </c>
      <c r="J12" s="4"/>
      <c r="K12" s="4"/>
      <c r="L12" s="49"/>
      <c r="M12" s="49"/>
      <c r="N12" s="4"/>
      <c r="O12" s="18"/>
      <c r="P12" s="18"/>
      <c r="Q12" s="18"/>
      <c r="R12" s="18"/>
      <c r="S12" s="18"/>
      <c r="T12" s="18"/>
      <c r="U12" s="18"/>
      <c r="V12" s="18"/>
      <c r="W12" s="18"/>
      <c r="X12" s="18"/>
      <c r="Y12" s="18"/>
      <c r="Z12" s="18"/>
      <c r="AA12" s="18"/>
      <c r="AB12" s="18"/>
      <c r="AC12" s="18"/>
      <c r="AD12" s="18"/>
      <c r="AE12" s="18"/>
      <c r="AF12" s="18"/>
      <c r="AG12" s="18"/>
      <c r="AH12" s="18"/>
    </row>
    <row r="13" spans="2:34" ht="16.5" customHeight="1">
      <c r="B13" s="214"/>
      <c r="G13" s="178"/>
      <c r="H13" s="816">
        <f>'入力表（応募時）'!$C$9</f>
        <v>0</v>
      </c>
      <c r="I13" s="816"/>
      <c r="J13" s="816"/>
      <c r="K13" s="816"/>
      <c r="L13" s="49"/>
      <c r="M13" s="49"/>
      <c r="N13" s="4"/>
      <c r="O13" s="18"/>
      <c r="P13" s="18"/>
      <c r="Q13" s="18"/>
      <c r="R13" s="18"/>
      <c r="S13" s="18"/>
      <c r="T13" s="18"/>
      <c r="U13" s="18"/>
      <c r="V13" s="18"/>
      <c r="W13" s="18"/>
      <c r="X13" s="18"/>
      <c r="Y13" s="18"/>
      <c r="Z13" s="18"/>
      <c r="AA13" s="18"/>
      <c r="AB13" s="18"/>
      <c r="AC13" s="18"/>
      <c r="AD13" s="18"/>
      <c r="AE13" s="18"/>
      <c r="AF13" s="18"/>
      <c r="AG13" s="18"/>
      <c r="AH13" s="18"/>
    </row>
    <row r="14" spans="2:34" ht="16.5" customHeight="1">
      <c r="B14" s="214"/>
      <c r="G14" s="178"/>
      <c r="H14" s="816"/>
      <c r="I14" s="816"/>
      <c r="J14" s="816"/>
      <c r="K14" s="816"/>
      <c r="L14" s="49"/>
      <c r="M14" s="49"/>
      <c r="N14" s="4"/>
      <c r="O14" s="18"/>
      <c r="P14" s="18"/>
      <c r="Q14" s="18"/>
      <c r="R14" s="18"/>
      <c r="S14" s="18"/>
      <c r="T14" s="18"/>
      <c r="U14" s="18"/>
      <c r="V14" s="18"/>
      <c r="W14" s="18"/>
      <c r="X14" s="18"/>
      <c r="Y14" s="18"/>
      <c r="Z14" s="18"/>
      <c r="AA14" s="18"/>
      <c r="AB14" s="18"/>
      <c r="AC14" s="18"/>
      <c r="AD14" s="18"/>
      <c r="AE14" s="18"/>
      <c r="AF14" s="18"/>
      <c r="AG14" s="18"/>
      <c r="AH14" s="18"/>
    </row>
    <row r="15" spans="2:34" ht="16.5" customHeight="1">
      <c r="B15" s="215"/>
      <c r="G15" s="178" t="s">
        <v>258</v>
      </c>
      <c r="H15" s="4">
        <f>'入力表（応募時）'!$C$11</f>
        <v>0</v>
      </c>
      <c r="I15" s="4"/>
      <c r="J15" s="4"/>
      <c r="K15" s="4"/>
      <c r="L15" s="49"/>
      <c r="M15" s="49"/>
      <c r="N15" s="5"/>
      <c r="O15" s="18"/>
      <c r="P15" s="18"/>
      <c r="Q15" s="18"/>
      <c r="R15" s="18"/>
      <c r="S15" s="18"/>
      <c r="T15" s="18"/>
      <c r="U15" s="18"/>
      <c r="V15" s="18"/>
      <c r="W15" s="18"/>
      <c r="X15" s="18"/>
      <c r="Y15" s="18"/>
      <c r="Z15" s="18"/>
      <c r="AA15" s="18"/>
      <c r="AB15" s="18"/>
      <c r="AC15" s="18"/>
      <c r="AD15" s="18"/>
      <c r="AE15" s="18"/>
      <c r="AF15" s="18"/>
      <c r="AG15" s="18"/>
      <c r="AH15" s="18"/>
    </row>
    <row r="16" spans="2:34" ht="16.5" customHeight="1">
      <c r="B16" s="216"/>
      <c r="G16" s="178" t="s">
        <v>259</v>
      </c>
      <c r="H16" s="4" t="str">
        <f>'入力表（応募時）'!$C$13&amp;"  "&amp;'入力表（応募時）'!$C$15</f>
        <v xml:space="preserve">  </v>
      </c>
      <c r="I16" s="4"/>
      <c r="J16" s="4"/>
      <c r="K16" s="4"/>
      <c r="L16" s="49"/>
      <c r="M16" s="49"/>
      <c r="N16" s="4"/>
      <c r="O16" s="816"/>
      <c r="P16" s="816"/>
      <c r="Q16" s="816"/>
      <c r="R16" s="816"/>
      <c r="S16" s="816"/>
      <c r="T16" s="816"/>
      <c r="U16" s="816"/>
      <c r="V16" s="816"/>
      <c r="W16" s="816"/>
      <c r="X16" s="816"/>
      <c r="Y16" s="816"/>
      <c r="Z16" s="816"/>
      <c r="AA16" s="816"/>
      <c r="AB16" s="816"/>
      <c r="AC16" s="816"/>
      <c r="AD16" s="816"/>
      <c r="AE16" s="816"/>
      <c r="AF16" s="816"/>
      <c r="AG16" s="816"/>
      <c r="AH16" s="816"/>
    </row>
    <row r="17" spans="2:34" ht="16.5" customHeight="1">
      <c r="B17" s="214"/>
      <c r="G17" s="178" t="s">
        <v>204</v>
      </c>
      <c r="H17" s="4">
        <f>'入力表（応募時）'!$C$16</f>
        <v>0</v>
      </c>
      <c r="I17" s="4"/>
      <c r="J17" s="4"/>
      <c r="K17" s="4"/>
      <c r="L17" s="49"/>
      <c r="M17" s="49"/>
      <c r="N17" s="4"/>
      <c r="O17" s="816"/>
      <c r="P17" s="816"/>
      <c r="Q17" s="816"/>
      <c r="R17" s="816"/>
      <c r="S17" s="816"/>
      <c r="T17" s="816"/>
      <c r="U17" s="816"/>
      <c r="V17" s="816"/>
      <c r="W17" s="816"/>
      <c r="X17" s="816"/>
      <c r="Y17" s="816"/>
      <c r="Z17" s="816"/>
      <c r="AA17" s="816"/>
      <c r="AB17" s="816"/>
      <c r="AC17" s="816"/>
      <c r="AD17" s="816"/>
      <c r="AE17" s="816"/>
      <c r="AF17" s="816"/>
      <c r="AG17" s="816"/>
      <c r="AH17" s="816"/>
    </row>
    <row r="18" spans="2:34" ht="16.5" customHeight="1">
      <c r="B18" s="212"/>
      <c r="G18" s="178" t="s">
        <v>205</v>
      </c>
      <c r="H18" s="4">
        <f>'入力表（応募時）'!$C$17</f>
        <v>0</v>
      </c>
      <c r="I18" s="4"/>
      <c r="J18" s="4"/>
      <c r="K18" s="4"/>
      <c r="L18" s="49"/>
      <c r="M18" s="49"/>
      <c r="N18" s="4"/>
      <c r="O18" s="816"/>
      <c r="P18" s="816"/>
      <c r="Q18" s="816"/>
      <c r="R18" s="816"/>
      <c r="S18" s="816"/>
      <c r="T18" s="816"/>
      <c r="U18" s="816"/>
      <c r="V18" s="816"/>
      <c r="W18" s="816"/>
      <c r="X18" s="816"/>
      <c r="Y18" s="816"/>
      <c r="Z18" s="816"/>
      <c r="AA18" s="816"/>
      <c r="AB18" s="816"/>
      <c r="AC18" s="816"/>
      <c r="AD18" s="816"/>
      <c r="AE18" s="816"/>
      <c r="AF18" s="816"/>
      <c r="AG18" s="816"/>
      <c r="AH18" s="816"/>
    </row>
    <row r="19" spans="2:34" ht="16.5" customHeight="1">
      <c r="B19" s="212"/>
    </row>
    <row r="20" spans="2:34" ht="16.5" customHeight="1">
      <c r="B20" s="815" t="s">
        <v>432</v>
      </c>
      <c r="C20" s="815"/>
      <c r="D20" s="815"/>
      <c r="E20" s="815"/>
      <c r="F20" s="815"/>
      <c r="G20" s="815"/>
      <c r="H20" s="815"/>
      <c r="I20" s="815"/>
      <c r="J20" s="815"/>
      <c r="K20" s="815"/>
    </row>
    <row r="21" spans="2:34" ht="16.5" customHeight="1">
      <c r="B21" s="211"/>
    </row>
    <row r="22" spans="2:34" ht="16.5" customHeight="1">
      <c r="B22" s="212"/>
    </row>
    <row r="23" spans="2:34" ht="16.5" customHeight="1">
      <c r="B23" s="813" t="s">
        <v>251</v>
      </c>
      <c r="C23" s="814"/>
      <c r="D23" s="814"/>
      <c r="E23" s="814"/>
      <c r="F23" s="814"/>
      <c r="G23" s="814"/>
      <c r="H23" s="814"/>
    </row>
    <row r="24" spans="2:34" ht="16.5" customHeight="1">
      <c r="B24" s="212"/>
    </row>
    <row r="25" spans="2:34" ht="16.5" customHeight="1">
      <c r="B25" s="815" t="s">
        <v>252</v>
      </c>
      <c r="C25" s="814"/>
      <c r="D25" s="814"/>
      <c r="E25" s="814"/>
      <c r="F25" s="814"/>
      <c r="G25" s="814"/>
      <c r="H25" s="814"/>
    </row>
    <row r="26" spans="2:34" ht="16.5" customHeight="1">
      <c r="B26" s="212"/>
    </row>
    <row r="27" spans="2:34" ht="16.5" customHeight="1">
      <c r="B27" s="813" t="s">
        <v>253</v>
      </c>
      <c r="C27" s="814"/>
      <c r="D27" s="814"/>
      <c r="E27" s="814"/>
      <c r="F27" s="814"/>
      <c r="G27" s="814"/>
      <c r="H27" s="814"/>
    </row>
    <row r="28" spans="2:34" ht="16.5" customHeight="1">
      <c r="B28" s="813" t="s">
        <v>254</v>
      </c>
      <c r="C28" s="814"/>
      <c r="D28" s="814"/>
      <c r="E28" s="814"/>
      <c r="F28" s="814"/>
      <c r="G28" s="814"/>
      <c r="H28" s="814"/>
    </row>
    <row r="29" spans="2:34" ht="16.5" customHeight="1">
      <c r="B29" s="212"/>
    </row>
    <row r="30" spans="2:34" ht="16.5" customHeight="1">
      <c r="B30" s="813" t="s">
        <v>255</v>
      </c>
      <c r="C30" s="814"/>
      <c r="D30" s="814"/>
      <c r="E30" s="814"/>
      <c r="F30" s="814"/>
      <c r="G30" s="814"/>
      <c r="H30" s="814"/>
    </row>
    <row r="31" spans="2:34" ht="16.5" customHeight="1">
      <c r="B31" s="813" t="s">
        <v>256</v>
      </c>
      <c r="C31" s="814"/>
      <c r="D31" s="814"/>
      <c r="E31" s="814"/>
      <c r="F31" s="814"/>
      <c r="G31" s="814"/>
      <c r="H31" s="814"/>
    </row>
    <row r="32" spans="2:34" ht="16.5" customHeight="1">
      <c r="B32" s="212"/>
    </row>
    <row r="33" spans="2:11" ht="16.5" customHeight="1">
      <c r="B33" s="212"/>
    </row>
    <row r="34" spans="2:11" ht="16.5" customHeight="1">
      <c r="B34" s="815" t="s">
        <v>257</v>
      </c>
      <c r="C34" s="815"/>
      <c r="D34" s="815"/>
      <c r="E34" s="815"/>
      <c r="F34" s="815"/>
      <c r="G34" s="815"/>
      <c r="H34" s="815"/>
      <c r="I34" s="815"/>
      <c r="J34" s="815"/>
      <c r="K34" s="815"/>
    </row>
    <row r="36" spans="2:11">
      <c r="B36" s="213"/>
    </row>
  </sheetData>
  <sheetProtection formatCells="0" formatColumns="0" formatRows="0" insertColumns="0" insertRows="0" deleteColumns="0" deleteRows="0" sort="0"/>
  <mergeCells count="15">
    <mergeCell ref="B2:H2"/>
    <mergeCell ref="B9:H9"/>
    <mergeCell ref="B34:K34"/>
    <mergeCell ref="O17:AH17"/>
    <mergeCell ref="O18:AH18"/>
    <mergeCell ref="B6:K6"/>
    <mergeCell ref="H13:K14"/>
    <mergeCell ref="B28:H28"/>
    <mergeCell ref="B30:H30"/>
    <mergeCell ref="B31:H31"/>
    <mergeCell ref="O16:AH16"/>
    <mergeCell ref="B23:H23"/>
    <mergeCell ref="B25:H25"/>
    <mergeCell ref="B27:H27"/>
    <mergeCell ref="B20:K20"/>
  </mergeCells>
  <phoneticPr fontId="2"/>
  <printOptions horizontalCentered="1"/>
  <pageMargins left="0.23622047244094491" right="0.23622047244094491" top="0.74803149606299213" bottom="0.74803149606299213" header="0.31496062992125984" footer="0.31496062992125984"/>
  <pageSetup paperSize="9" scale="93"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B1:H57"/>
  <sheetViews>
    <sheetView workbookViewId="0">
      <selection activeCell="J37" sqref="J37"/>
    </sheetView>
  </sheetViews>
  <sheetFormatPr defaultRowHeight="13.5"/>
  <cols>
    <col min="2" max="4" width="9.625" customWidth="1"/>
    <col min="5" max="8" width="17.875" customWidth="1"/>
  </cols>
  <sheetData>
    <row r="1" spans="2:8">
      <c r="B1" t="s">
        <v>217</v>
      </c>
    </row>
    <row r="3" spans="2:8">
      <c r="B3" s="180" t="s">
        <v>218</v>
      </c>
      <c r="C3" s="180"/>
      <c r="D3" s="180"/>
      <c r="E3" s="180"/>
      <c r="F3" s="180"/>
      <c r="G3" s="180"/>
      <c r="H3" s="181" t="s">
        <v>0</v>
      </c>
    </row>
    <row r="4" spans="2:8">
      <c r="B4" s="822" t="s">
        <v>1</v>
      </c>
      <c r="C4" s="822"/>
      <c r="D4" s="818" t="s">
        <v>2</v>
      </c>
      <c r="E4" s="839" t="s">
        <v>370</v>
      </c>
      <c r="F4" s="822" t="s">
        <v>219</v>
      </c>
      <c r="G4" s="822" t="s">
        <v>220</v>
      </c>
      <c r="H4" s="818" t="s">
        <v>9</v>
      </c>
    </row>
    <row r="5" spans="2:8">
      <c r="B5" s="822"/>
      <c r="C5" s="822"/>
      <c r="D5" s="818"/>
      <c r="E5" s="839"/>
      <c r="F5" s="822"/>
      <c r="G5" s="818"/>
      <c r="H5" s="818"/>
    </row>
    <row r="6" spans="2:8" ht="26.25" customHeight="1">
      <c r="B6" s="826" t="s">
        <v>48</v>
      </c>
      <c r="C6" s="827"/>
      <c r="D6" s="186" t="s">
        <v>4</v>
      </c>
      <c r="E6" s="353">
        <f>'入力表（応募時）'!E22</f>
        <v>0</v>
      </c>
      <c r="F6" s="351">
        <f>E6</f>
        <v>0</v>
      </c>
      <c r="G6" s="353">
        <f>'入力表（応募時）'!G22</f>
        <v>0</v>
      </c>
      <c r="H6" s="832">
        <f>'入力表（応募時）'!H22</f>
        <v>0</v>
      </c>
    </row>
    <row r="7" spans="2:8" ht="26.25" customHeight="1">
      <c r="B7" s="828"/>
      <c r="C7" s="829"/>
      <c r="D7" s="186" t="s">
        <v>5</v>
      </c>
      <c r="E7" s="353">
        <f>'入力表（応募時）'!E23</f>
        <v>0</v>
      </c>
      <c r="F7" s="351">
        <f>E7</f>
        <v>0</v>
      </c>
      <c r="G7" s="353">
        <f>'入力表（応募時）'!G23</f>
        <v>0</v>
      </c>
      <c r="H7" s="832">
        <f>'入力表（応募時）'!H23</f>
        <v>0</v>
      </c>
    </row>
    <row r="8" spans="2:8" ht="26.25" customHeight="1">
      <c r="B8" s="828"/>
      <c r="C8" s="829"/>
      <c r="D8" s="186" t="s">
        <v>6</v>
      </c>
      <c r="E8" s="353">
        <f>'入力表（応募時）'!E24</f>
        <v>0</v>
      </c>
      <c r="F8" s="351">
        <f t="shared" ref="F8:F53" si="0">E8</f>
        <v>0</v>
      </c>
      <c r="G8" s="353">
        <f>'入力表（応募時）'!G24</f>
        <v>0</v>
      </c>
      <c r="H8" s="832">
        <f>'入力表（応募時）'!H24</f>
        <v>0</v>
      </c>
    </row>
    <row r="9" spans="2:8" ht="22.5">
      <c r="B9" s="828"/>
      <c r="C9" s="829"/>
      <c r="D9" s="185" t="s">
        <v>221</v>
      </c>
      <c r="E9" s="353">
        <f>'入力表（応募時）'!E25</f>
        <v>0</v>
      </c>
      <c r="F9" s="351">
        <f t="shared" si="0"/>
        <v>0</v>
      </c>
      <c r="G9" s="353">
        <f>'入力表（応募時）'!G25</f>
        <v>0</v>
      </c>
      <c r="H9" s="832">
        <f>'入力表（応募時）'!H25</f>
        <v>0</v>
      </c>
    </row>
    <row r="10" spans="2:8" ht="26.25" customHeight="1">
      <c r="B10" s="828"/>
      <c r="C10" s="829"/>
      <c r="D10" s="186" t="s">
        <v>3</v>
      </c>
      <c r="E10" s="353">
        <f>'入力表（応募時）'!E26</f>
        <v>0</v>
      </c>
      <c r="F10" s="351">
        <f t="shared" si="0"/>
        <v>0</v>
      </c>
      <c r="G10" s="353">
        <f>'入力表（応募時）'!G26</f>
        <v>0</v>
      </c>
      <c r="H10" s="832">
        <f>'入力表（応募時）'!H26</f>
        <v>0</v>
      </c>
    </row>
    <row r="11" spans="2:8" ht="27">
      <c r="B11" s="828"/>
      <c r="C11" s="829"/>
      <c r="D11" s="186" t="s">
        <v>222</v>
      </c>
      <c r="E11" s="353">
        <f>'入力表（応募時）'!E27</f>
        <v>0</v>
      </c>
      <c r="F11" s="351">
        <f>E11</f>
        <v>0</v>
      </c>
      <c r="G11" s="353">
        <f>'入力表（応募時）'!G27</f>
        <v>0</v>
      </c>
      <c r="H11" s="832">
        <f>'入力表（応募時）'!H27</f>
        <v>0</v>
      </c>
    </row>
    <row r="12" spans="2:8" ht="26.25" customHeight="1">
      <c r="B12" s="830"/>
      <c r="C12" s="831"/>
      <c r="D12" s="186" t="s">
        <v>7</v>
      </c>
      <c r="E12" s="187">
        <f>SUM(E6:E11)</f>
        <v>0</v>
      </c>
      <c r="F12" s="184">
        <f>E12</f>
        <v>0</v>
      </c>
      <c r="G12" s="184">
        <f>SUM(G6:G11)</f>
        <v>0</v>
      </c>
      <c r="H12" s="832">
        <f>'入力表（応募時）'!H28</f>
        <v>0</v>
      </c>
    </row>
    <row r="13" spans="2:8" ht="26.25" customHeight="1">
      <c r="B13" s="826" t="s">
        <v>272</v>
      </c>
      <c r="C13" s="833"/>
      <c r="D13" s="186" t="s">
        <v>4</v>
      </c>
      <c r="E13" s="353">
        <f>'入力表（応募時）'!E29</f>
        <v>0</v>
      </c>
      <c r="F13" s="351">
        <f t="shared" si="0"/>
        <v>0</v>
      </c>
      <c r="G13" s="353">
        <f>'入力表（応募時）'!G29</f>
        <v>0</v>
      </c>
      <c r="H13" s="832">
        <f>'入力表（応募時）'!H29</f>
        <v>0</v>
      </c>
    </row>
    <row r="14" spans="2:8" ht="26.25" customHeight="1">
      <c r="B14" s="834"/>
      <c r="C14" s="835"/>
      <c r="D14" s="186" t="s">
        <v>5</v>
      </c>
      <c r="E14" s="353">
        <f>'入力表（応募時）'!E30</f>
        <v>0</v>
      </c>
      <c r="F14" s="351">
        <f t="shared" si="0"/>
        <v>0</v>
      </c>
      <c r="G14" s="353">
        <f>'入力表（応募時）'!G30</f>
        <v>0</v>
      </c>
      <c r="H14" s="832">
        <f>'入力表（応募時）'!H30</f>
        <v>0</v>
      </c>
    </row>
    <row r="15" spans="2:8" ht="26.25" customHeight="1">
      <c r="B15" s="834"/>
      <c r="C15" s="835"/>
      <c r="D15" s="186" t="s">
        <v>6</v>
      </c>
      <c r="E15" s="353">
        <f>'入力表（応募時）'!E31</f>
        <v>0</v>
      </c>
      <c r="F15" s="351">
        <f t="shared" si="0"/>
        <v>0</v>
      </c>
      <c r="G15" s="353">
        <f>'入力表（応募時）'!G31</f>
        <v>0</v>
      </c>
      <c r="H15" s="832">
        <f>'入力表（応募時）'!H31</f>
        <v>0</v>
      </c>
    </row>
    <row r="16" spans="2:8" ht="26.25" customHeight="1">
      <c r="B16" s="834"/>
      <c r="C16" s="835"/>
      <c r="D16" s="186" t="s">
        <v>54</v>
      </c>
      <c r="E16" s="353">
        <f>'入力表（応募時）'!E32</f>
        <v>0</v>
      </c>
      <c r="F16" s="351">
        <f t="shared" si="0"/>
        <v>0</v>
      </c>
      <c r="G16" s="353">
        <f>'入力表（応募時）'!G32</f>
        <v>0</v>
      </c>
      <c r="H16" s="832">
        <f>'入力表（応募時）'!H32</f>
        <v>0</v>
      </c>
    </row>
    <row r="17" spans="2:8" ht="27">
      <c r="B17" s="834"/>
      <c r="C17" s="835"/>
      <c r="D17" s="186" t="s">
        <v>223</v>
      </c>
      <c r="E17" s="353">
        <f>'入力表（応募時）'!E33</f>
        <v>0</v>
      </c>
      <c r="F17" s="351">
        <f t="shared" si="0"/>
        <v>0</v>
      </c>
      <c r="G17" s="353">
        <f>'入力表（応募時）'!G33</f>
        <v>0</v>
      </c>
      <c r="H17" s="832">
        <f>'入力表（応募時）'!H33</f>
        <v>0</v>
      </c>
    </row>
    <row r="18" spans="2:8" ht="26.25" customHeight="1">
      <c r="B18" s="834"/>
      <c r="C18" s="835"/>
      <c r="D18" s="186" t="s">
        <v>3</v>
      </c>
      <c r="E18" s="353">
        <f>'入力表（応募時）'!E34</f>
        <v>0</v>
      </c>
      <c r="F18" s="351">
        <f t="shared" si="0"/>
        <v>0</v>
      </c>
      <c r="G18" s="353">
        <f>'入力表（応募時）'!G34</f>
        <v>0</v>
      </c>
      <c r="H18" s="832">
        <f>'入力表（応募時）'!H34</f>
        <v>0</v>
      </c>
    </row>
    <row r="19" spans="2:8" ht="27">
      <c r="B19" s="834"/>
      <c r="C19" s="835"/>
      <c r="D19" s="186" t="s">
        <v>222</v>
      </c>
      <c r="E19" s="353">
        <f>'入力表（応募時）'!E35</f>
        <v>0</v>
      </c>
      <c r="F19" s="351">
        <f t="shared" si="0"/>
        <v>0</v>
      </c>
      <c r="G19" s="353">
        <f>'入力表（応募時）'!G35</f>
        <v>0</v>
      </c>
      <c r="H19" s="832">
        <f>'入力表（応募時）'!H35</f>
        <v>0</v>
      </c>
    </row>
    <row r="20" spans="2:8" ht="26.25" customHeight="1">
      <c r="B20" s="836"/>
      <c r="C20" s="837"/>
      <c r="D20" s="186" t="s">
        <v>7</v>
      </c>
      <c r="E20" s="187">
        <f>SUM(E13:E19)</f>
        <v>0</v>
      </c>
      <c r="F20" s="184">
        <f>E20</f>
        <v>0</v>
      </c>
      <c r="G20" s="184">
        <f>SUM(G13:G19)</f>
        <v>0</v>
      </c>
      <c r="H20" s="832">
        <f>'入力表（応募時）'!H36</f>
        <v>0</v>
      </c>
    </row>
    <row r="21" spans="2:8" ht="26.25" customHeight="1">
      <c r="B21" s="826" t="s">
        <v>273</v>
      </c>
      <c r="C21" s="188"/>
      <c r="D21" s="217" t="s">
        <v>107</v>
      </c>
      <c r="E21" s="187">
        <f>E27+E34+E41+E48</f>
        <v>0</v>
      </c>
      <c r="F21" s="187">
        <f t="shared" si="0"/>
        <v>0</v>
      </c>
      <c r="G21" s="184">
        <f t="shared" ref="G21" si="1">G27+G34+G41+G48</f>
        <v>0</v>
      </c>
      <c r="H21" s="350"/>
    </row>
    <row r="22" spans="2:8" ht="26.25" customHeight="1">
      <c r="B22" s="828"/>
      <c r="C22" s="838" t="s">
        <v>269</v>
      </c>
      <c r="D22" s="217" t="s">
        <v>4</v>
      </c>
      <c r="E22" s="353">
        <f>'入力表（応募時）'!E38</f>
        <v>0</v>
      </c>
      <c r="F22" s="352">
        <f t="shared" si="0"/>
        <v>0</v>
      </c>
      <c r="G22" s="353">
        <f>'入力表（応募時）'!G38</f>
        <v>0</v>
      </c>
      <c r="H22" s="823">
        <f>'入力表（応募時）'!H38</f>
        <v>0</v>
      </c>
    </row>
    <row r="23" spans="2:8" ht="26.25" customHeight="1">
      <c r="B23" s="828"/>
      <c r="C23" s="838"/>
      <c r="D23" s="217" t="s">
        <v>5</v>
      </c>
      <c r="E23" s="353">
        <f>'入力表（応募時）'!E39</f>
        <v>0</v>
      </c>
      <c r="F23" s="352">
        <f t="shared" si="0"/>
        <v>0</v>
      </c>
      <c r="G23" s="353">
        <f>'入力表（応募時）'!G39</f>
        <v>0</v>
      </c>
      <c r="H23" s="824">
        <f>'入力表（応募時）'!H39</f>
        <v>0</v>
      </c>
    </row>
    <row r="24" spans="2:8" ht="26.25" customHeight="1">
      <c r="B24" s="828"/>
      <c r="C24" s="838"/>
      <c r="D24" s="217" t="s">
        <v>6</v>
      </c>
      <c r="E24" s="353">
        <f>'入力表（応募時）'!E40</f>
        <v>0</v>
      </c>
      <c r="F24" s="352">
        <f t="shared" si="0"/>
        <v>0</v>
      </c>
      <c r="G24" s="353">
        <f>'入力表（応募時）'!G40</f>
        <v>0</v>
      </c>
      <c r="H24" s="824">
        <f>'入力表（応募時）'!H40</f>
        <v>0</v>
      </c>
    </row>
    <row r="25" spans="2:8" ht="26.25" customHeight="1">
      <c r="B25" s="828"/>
      <c r="C25" s="838"/>
      <c r="D25" s="217" t="s">
        <v>3</v>
      </c>
      <c r="E25" s="353">
        <f>'入力表（応募時）'!E41</f>
        <v>0</v>
      </c>
      <c r="F25" s="352">
        <f t="shared" si="0"/>
        <v>0</v>
      </c>
      <c r="G25" s="353">
        <f>'入力表（応募時）'!G41</f>
        <v>0</v>
      </c>
      <c r="H25" s="824">
        <f>'入力表（応募時）'!H41</f>
        <v>0</v>
      </c>
    </row>
    <row r="26" spans="2:8" ht="27">
      <c r="B26" s="828"/>
      <c r="C26" s="838"/>
      <c r="D26" s="186" t="s">
        <v>222</v>
      </c>
      <c r="E26" s="353">
        <f>'入力表（応募時）'!E42</f>
        <v>0</v>
      </c>
      <c r="F26" s="352">
        <f t="shared" si="0"/>
        <v>0</v>
      </c>
      <c r="G26" s="353">
        <f>'入力表（応募時）'!G42</f>
        <v>0</v>
      </c>
      <c r="H26" s="824">
        <f>'入力表（応募時）'!H42</f>
        <v>0</v>
      </c>
    </row>
    <row r="27" spans="2:8" ht="26.25" customHeight="1">
      <c r="B27" s="828"/>
      <c r="C27" s="838"/>
      <c r="D27" s="217" t="s">
        <v>7</v>
      </c>
      <c r="E27" s="187">
        <f>SUM(E22:E26)</f>
        <v>0</v>
      </c>
      <c r="F27" s="187">
        <f>E27</f>
        <v>0</v>
      </c>
      <c r="G27" s="184">
        <f>SUM(G22:G26)</f>
        <v>0</v>
      </c>
      <c r="H27" s="825">
        <f>'入力表（応募時）'!H43</f>
        <v>0</v>
      </c>
    </row>
    <row r="28" spans="2:8" ht="26.25" customHeight="1">
      <c r="B28" s="828"/>
      <c r="C28" s="838" t="s">
        <v>268</v>
      </c>
      <c r="D28" s="217" t="s">
        <v>4</v>
      </c>
      <c r="E28" s="353">
        <f>'入力表（応募時）'!E44</f>
        <v>0</v>
      </c>
      <c r="F28" s="352">
        <f t="shared" si="0"/>
        <v>0</v>
      </c>
      <c r="G28" s="353">
        <f>'入力表（応募時）'!G44</f>
        <v>0</v>
      </c>
      <c r="H28" s="823">
        <f>'入力表（応募時）'!H44</f>
        <v>0</v>
      </c>
    </row>
    <row r="29" spans="2:8" ht="26.25" customHeight="1">
      <c r="B29" s="828"/>
      <c r="C29" s="838"/>
      <c r="D29" s="217" t="s">
        <v>5</v>
      </c>
      <c r="E29" s="353">
        <f>'入力表（応募時）'!E45</f>
        <v>0</v>
      </c>
      <c r="F29" s="352">
        <f t="shared" si="0"/>
        <v>0</v>
      </c>
      <c r="G29" s="353">
        <f>'入力表（応募時）'!G45</f>
        <v>0</v>
      </c>
      <c r="H29" s="824">
        <f>'入力表（応募時）'!H45</f>
        <v>0</v>
      </c>
    </row>
    <row r="30" spans="2:8" ht="26.25" customHeight="1">
      <c r="B30" s="828"/>
      <c r="C30" s="838"/>
      <c r="D30" s="217" t="s">
        <v>6</v>
      </c>
      <c r="E30" s="353">
        <f>'入力表（応募時）'!E46</f>
        <v>0</v>
      </c>
      <c r="F30" s="352">
        <f t="shared" si="0"/>
        <v>0</v>
      </c>
      <c r="G30" s="353">
        <f>'入力表（応募時）'!G46</f>
        <v>0</v>
      </c>
      <c r="H30" s="824">
        <f>'入力表（応募時）'!H46</f>
        <v>0</v>
      </c>
    </row>
    <row r="31" spans="2:8" ht="26.25" customHeight="1">
      <c r="B31" s="828"/>
      <c r="C31" s="838"/>
      <c r="D31" s="190" t="s">
        <v>224</v>
      </c>
      <c r="E31" s="353">
        <f>'入力表（応募時）'!E47</f>
        <v>0</v>
      </c>
      <c r="F31" s="352">
        <f t="shared" si="0"/>
        <v>0</v>
      </c>
      <c r="G31" s="353">
        <f>'入力表（応募時）'!G47</f>
        <v>0</v>
      </c>
      <c r="H31" s="824">
        <f>'入力表（応募時）'!H47</f>
        <v>0</v>
      </c>
    </row>
    <row r="32" spans="2:8" ht="26.25" customHeight="1">
      <c r="B32" s="828"/>
      <c r="C32" s="838"/>
      <c r="D32" s="191" t="s">
        <v>55</v>
      </c>
      <c r="E32" s="353">
        <f>'入力表（応募時）'!E48</f>
        <v>0</v>
      </c>
      <c r="F32" s="352">
        <f t="shared" si="0"/>
        <v>0</v>
      </c>
      <c r="G32" s="353">
        <f>'入力表（応募時）'!G48</f>
        <v>0</v>
      </c>
      <c r="H32" s="824">
        <f>'入力表（応募時）'!H48</f>
        <v>0</v>
      </c>
    </row>
    <row r="33" spans="2:8" ht="29.25" customHeight="1">
      <c r="B33" s="828"/>
      <c r="C33" s="838"/>
      <c r="D33" s="186" t="s">
        <v>222</v>
      </c>
      <c r="E33" s="353">
        <f>'入力表（応募時）'!E49</f>
        <v>0</v>
      </c>
      <c r="F33" s="352">
        <f t="shared" si="0"/>
        <v>0</v>
      </c>
      <c r="G33" s="353">
        <f>'入力表（応募時）'!G49</f>
        <v>0</v>
      </c>
      <c r="H33" s="824">
        <f>'入力表（応募時）'!H49</f>
        <v>0</v>
      </c>
    </row>
    <row r="34" spans="2:8" ht="26.25" customHeight="1">
      <c r="B34" s="828"/>
      <c r="C34" s="838"/>
      <c r="D34" s="217" t="s">
        <v>7</v>
      </c>
      <c r="E34" s="187">
        <f>SUM(E28:E33)</f>
        <v>0</v>
      </c>
      <c r="F34" s="187">
        <f>E34</f>
        <v>0</v>
      </c>
      <c r="G34" s="184">
        <f>SUM(G28:G33)</f>
        <v>0</v>
      </c>
      <c r="H34" s="825">
        <f>'入力表（応募時）'!H50</f>
        <v>0</v>
      </c>
    </row>
    <row r="35" spans="2:8" ht="26.25" customHeight="1">
      <c r="B35" s="820" t="s">
        <v>56</v>
      </c>
      <c r="C35" s="822" t="s">
        <v>270</v>
      </c>
      <c r="D35" s="217" t="s">
        <v>4</v>
      </c>
      <c r="E35" s="353">
        <f>'入力表（応募時）'!E51</f>
        <v>0</v>
      </c>
      <c r="F35" s="352">
        <f t="shared" si="0"/>
        <v>0</v>
      </c>
      <c r="G35" s="353">
        <f>'入力表（応募時）'!G51</f>
        <v>0</v>
      </c>
      <c r="H35" s="823">
        <f>'入力表（応募時）'!H51</f>
        <v>0</v>
      </c>
    </row>
    <row r="36" spans="2:8" ht="26.25" customHeight="1">
      <c r="B36" s="820"/>
      <c r="C36" s="822"/>
      <c r="D36" s="217" t="s">
        <v>5</v>
      </c>
      <c r="E36" s="353">
        <f>'入力表（応募時）'!E52</f>
        <v>0</v>
      </c>
      <c r="F36" s="352">
        <f t="shared" si="0"/>
        <v>0</v>
      </c>
      <c r="G36" s="353">
        <f>'入力表（応募時）'!G52</f>
        <v>0</v>
      </c>
      <c r="H36" s="824">
        <f>'入力表（応募時）'!H52</f>
        <v>0</v>
      </c>
    </row>
    <row r="37" spans="2:8" ht="26.25" customHeight="1">
      <c r="B37" s="820"/>
      <c r="C37" s="822"/>
      <c r="D37" s="217" t="s">
        <v>6</v>
      </c>
      <c r="E37" s="353">
        <f>'入力表（応募時）'!E53</f>
        <v>0</v>
      </c>
      <c r="F37" s="352">
        <f t="shared" si="0"/>
        <v>0</v>
      </c>
      <c r="G37" s="353">
        <f>'入力表（応募時）'!G53</f>
        <v>0</v>
      </c>
      <c r="H37" s="824">
        <f>'入力表（応募時）'!H53</f>
        <v>0</v>
      </c>
    </row>
    <row r="38" spans="2:8" ht="26.25" customHeight="1">
      <c r="B38" s="820"/>
      <c r="C38" s="822"/>
      <c r="D38" s="190" t="s">
        <v>225</v>
      </c>
      <c r="E38" s="353">
        <f>'入力表（応募時）'!E54</f>
        <v>0</v>
      </c>
      <c r="F38" s="352">
        <f t="shared" si="0"/>
        <v>0</v>
      </c>
      <c r="G38" s="353">
        <f>'入力表（応募時）'!G54</f>
        <v>0</v>
      </c>
      <c r="H38" s="824">
        <f>'入力表（応募時）'!H54</f>
        <v>0</v>
      </c>
    </row>
    <row r="39" spans="2:8" ht="26.25" customHeight="1">
      <c r="B39" s="820"/>
      <c r="C39" s="822"/>
      <c r="D39" s="191" t="s">
        <v>55</v>
      </c>
      <c r="E39" s="353">
        <f>'入力表（応募時）'!E55</f>
        <v>0</v>
      </c>
      <c r="F39" s="352">
        <f t="shared" si="0"/>
        <v>0</v>
      </c>
      <c r="G39" s="353">
        <f>'入力表（応募時）'!G55</f>
        <v>0</v>
      </c>
      <c r="H39" s="824">
        <f>'入力表（応募時）'!H55</f>
        <v>0</v>
      </c>
    </row>
    <row r="40" spans="2:8" ht="27">
      <c r="B40" s="820"/>
      <c r="C40" s="822"/>
      <c r="D40" s="186" t="s">
        <v>222</v>
      </c>
      <c r="E40" s="353">
        <f>'入力表（応募時）'!E56</f>
        <v>0</v>
      </c>
      <c r="F40" s="352">
        <f t="shared" si="0"/>
        <v>0</v>
      </c>
      <c r="G40" s="353">
        <f>'入力表（応募時）'!G56</f>
        <v>0</v>
      </c>
      <c r="H40" s="824">
        <f>'入力表（応募時）'!H56</f>
        <v>0</v>
      </c>
    </row>
    <row r="41" spans="2:8" ht="26.25" customHeight="1">
      <c r="B41" s="820"/>
      <c r="C41" s="822"/>
      <c r="D41" s="217" t="s">
        <v>7</v>
      </c>
      <c r="E41" s="187">
        <f>SUM(E35:E40)</f>
        <v>0</v>
      </c>
      <c r="F41" s="187">
        <f>E41</f>
        <v>0</v>
      </c>
      <c r="G41" s="184">
        <f>SUM(G35:G40)</f>
        <v>0</v>
      </c>
      <c r="H41" s="825">
        <f>'入力表（応募時）'!H57</f>
        <v>0</v>
      </c>
    </row>
    <row r="42" spans="2:8" ht="26.25" customHeight="1">
      <c r="B42" s="820"/>
      <c r="C42" s="822" t="s">
        <v>271</v>
      </c>
      <c r="D42" s="217" t="s">
        <v>4</v>
      </c>
      <c r="E42" s="353">
        <f>'入力表（応募時）'!E58</f>
        <v>0</v>
      </c>
      <c r="F42" s="352">
        <f t="shared" si="0"/>
        <v>0</v>
      </c>
      <c r="G42" s="353">
        <f>'入力表（応募時）'!G58</f>
        <v>0</v>
      </c>
      <c r="H42" s="823">
        <f>'入力表（応募時）'!H58</f>
        <v>0</v>
      </c>
    </row>
    <row r="43" spans="2:8" ht="26.25" customHeight="1">
      <c r="B43" s="820"/>
      <c r="C43" s="822"/>
      <c r="D43" s="217" t="s">
        <v>5</v>
      </c>
      <c r="E43" s="353">
        <f>'入力表（応募時）'!E59</f>
        <v>0</v>
      </c>
      <c r="F43" s="352">
        <f t="shared" si="0"/>
        <v>0</v>
      </c>
      <c r="G43" s="353">
        <f>'入力表（応募時）'!G59</f>
        <v>0</v>
      </c>
      <c r="H43" s="824">
        <f>'入力表（応募時）'!H59</f>
        <v>0</v>
      </c>
    </row>
    <row r="44" spans="2:8" ht="26.25" customHeight="1">
      <c r="B44" s="820"/>
      <c r="C44" s="822"/>
      <c r="D44" s="217" t="s">
        <v>6</v>
      </c>
      <c r="E44" s="353">
        <f>'入力表（応募時）'!E60</f>
        <v>0</v>
      </c>
      <c r="F44" s="352">
        <f t="shared" si="0"/>
        <v>0</v>
      </c>
      <c r="G44" s="353">
        <f>'入力表（応募時）'!G60</f>
        <v>0</v>
      </c>
      <c r="H44" s="824">
        <f>'入力表（応募時）'!H60</f>
        <v>0</v>
      </c>
    </row>
    <row r="45" spans="2:8" ht="26.25" customHeight="1">
      <c r="B45" s="820"/>
      <c r="C45" s="822"/>
      <c r="D45" s="191" t="s">
        <v>226</v>
      </c>
      <c r="E45" s="353">
        <f>'入力表（応募時）'!E61</f>
        <v>0</v>
      </c>
      <c r="F45" s="352">
        <f t="shared" si="0"/>
        <v>0</v>
      </c>
      <c r="G45" s="353">
        <f>'入力表（応募時）'!G61</f>
        <v>0</v>
      </c>
      <c r="H45" s="824">
        <f>'入力表（応募時）'!H61</f>
        <v>0</v>
      </c>
    </row>
    <row r="46" spans="2:8" ht="26.25" customHeight="1">
      <c r="B46" s="820"/>
      <c r="C46" s="822"/>
      <c r="D46" s="191" t="s">
        <v>55</v>
      </c>
      <c r="E46" s="353">
        <f>'入力表（応募時）'!E62</f>
        <v>0</v>
      </c>
      <c r="F46" s="352">
        <f t="shared" si="0"/>
        <v>0</v>
      </c>
      <c r="G46" s="353">
        <f>'入力表（応募時）'!G62</f>
        <v>0</v>
      </c>
      <c r="H46" s="824">
        <f>'入力表（応募時）'!H62</f>
        <v>0</v>
      </c>
    </row>
    <row r="47" spans="2:8" ht="27">
      <c r="B47" s="820"/>
      <c r="C47" s="822"/>
      <c r="D47" s="186" t="s">
        <v>222</v>
      </c>
      <c r="E47" s="353">
        <f>'入力表（応募時）'!E63</f>
        <v>0</v>
      </c>
      <c r="F47" s="352">
        <f t="shared" si="0"/>
        <v>0</v>
      </c>
      <c r="G47" s="353">
        <f>'入力表（応募時）'!G63</f>
        <v>0</v>
      </c>
      <c r="H47" s="824">
        <f>'入力表（応募時）'!H63</f>
        <v>0</v>
      </c>
    </row>
    <row r="48" spans="2:8" ht="26.25" customHeight="1">
      <c r="B48" s="821"/>
      <c r="C48" s="822"/>
      <c r="D48" s="217" t="s">
        <v>7</v>
      </c>
      <c r="E48" s="187">
        <f>SUM(E42:E47)</f>
        <v>0</v>
      </c>
      <c r="F48" s="187">
        <f>E48</f>
        <v>0</v>
      </c>
      <c r="G48" s="184">
        <f>SUM(G42:G47)</f>
        <v>0</v>
      </c>
      <c r="H48" s="825">
        <f>'入力表（応募時）'!H64</f>
        <v>0</v>
      </c>
    </row>
    <row r="49" spans="2:8" ht="26.25" customHeight="1">
      <c r="B49" s="826" t="s">
        <v>274</v>
      </c>
      <c r="C49" s="827"/>
      <c r="D49" s="186" t="s">
        <v>4</v>
      </c>
      <c r="E49" s="353">
        <f>'入力表（応募時）'!E65</f>
        <v>0</v>
      </c>
      <c r="F49" s="352">
        <f t="shared" si="0"/>
        <v>0</v>
      </c>
      <c r="G49" s="353">
        <f>'入力表（応募時）'!G65</f>
        <v>0</v>
      </c>
      <c r="H49" s="823">
        <f>'入力表（応募時）'!H65</f>
        <v>0</v>
      </c>
    </row>
    <row r="50" spans="2:8" ht="26.25" customHeight="1">
      <c r="B50" s="828"/>
      <c r="C50" s="829"/>
      <c r="D50" s="186" t="s">
        <v>5</v>
      </c>
      <c r="E50" s="353">
        <f>'入力表（応募時）'!E66</f>
        <v>0</v>
      </c>
      <c r="F50" s="352">
        <f t="shared" si="0"/>
        <v>0</v>
      </c>
      <c r="G50" s="353">
        <f>'入力表（応募時）'!G66</f>
        <v>0</v>
      </c>
      <c r="H50" s="824">
        <f>'入力表（応募時）'!H66</f>
        <v>0</v>
      </c>
    </row>
    <row r="51" spans="2:8" ht="26.25" customHeight="1">
      <c r="B51" s="828"/>
      <c r="C51" s="829"/>
      <c r="D51" s="186" t="s">
        <v>6</v>
      </c>
      <c r="E51" s="353">
        <f>'入力表（応募時）'!E67</f>
        <v>0</v>
      </c>
      <c r="F51" s="352">
        <f t="shared" si="0"/>
        <v>0</v>
      </c>
      <c r="G51" s="353">
        <f>'入力表（応募時）'!G67</f>
        <v>0</v>
      </c>
      <c r="H51" s="824">
        <f>'入力表（応募時）'!H67</f>
        <v>0</v>
      </c>
    </row>
    <row r="52" spans="2:8" ht="26.25" customHeight="1">
      <c r="B52" s="828"/>
      <c r="C52" s="829"/>
      <c r="D52" s="186" t="s">
        <v>3</v>
      </c>
      <c r="E52" s="353">
        <f>'入力表（応募時）'!E68</f>
        <v>0</v>
      </c>
      <c r="F52" s="352">
        <f t="shared" si="0"/>
        <v>0</v>
      </c>
      <c r="G52" s="353">
        <f>'入力表（応募時）'!G68</f>
        <v>0</v>
      </c>
      <c r="H52" s="824">
        <f>'入力表（応募時）'!H68</f>
        <v>0</v>
      </c>
    </row>
    <row r="53" spans="2:8" ht="27">
      <c r="B53" s="828"/>
      <c r="C53" s="829"/>
      <c r="D53" s="186" t="s">
        <v>222</v>
      </c>
      <c r="E53" s="353">
        <f>'入力表（応募時）'!E69</f>
        <v>0</v>
      </c>
      <c r="F53" s="352">
        <f t="shared" si="0"/>
        <v>0</v>
      </c>
      <c r="G53" s="353">
        <f>'入力表（応募時）'!G69</f>
        <v>0</v>
      </c>
      <c r="H53" s="824">
        <f>'入力表（応募時）'!H69</f>
        <v>0</v>
      </c>
    </row>
    <row r="54" spans="2:8" ht="26.25" customHeight="1">
      <c r="B54" s="830"/>
      <c r="C54" s="831"/>
      <c r="D54" s="182" t="s">
        <v>7</v>
      </c>
      <c r="E54" s="187">
        <f>SUM(E49:E53)</f>
        <v>0</v>
      </c>
      <c r="F54" s="187">
        <f>E54</f>
        <v>0</v>
      </c>
      <c r="G54" s="184">
        <f>SUM(G49:G53)</f>
        <v>0</v>
      </c>
      <c r="H54" s="825">
        <f>'入力表（応募時）'!H70</f>
        <v>0</v>
      </c>
    </row>
    <row r="55" spans="2:8" ht="26.25" customHeight="1">
      <c r="B55" s="818" t="s">
        <v>8</v>
      </c>
      <c r="C55" s="818"/>
      <c r="D55" s="818"/>
      <c r="E55" s="187">
        <f>E12+E20+E21+E54</f>
        <v>0</v>
      </c>
      <c r="F55" s="187">
        <f>E55</f>
        <v>0</v>
      </c>
      <c r="G55" s="184">
        <f t="shared" ref="G55" si="2">G12+G20+G21+G54</f>
        <v>0</v>
      </c>
      <c r="H55" s="189"/>
    </row>
    <row r="57" spans="2:8" ht="300" customHeight="1">
      <c r="B57" s="819" t="s">
        <v>433</v>
      </c>
      <c r="C57" s="819"/>
      <c r="D57" s="819"/>
      <c r="E57" s="819"/>
      <c r="F57" s="819"/>
      <c r="G57" s="819"/>
      <c r="H57" s="819"/>
    </row>
  </sheetData>
  <sheetProtection formatCells="0" formatColumns="0" formatRows="0" insertColumns="0" insertRows="0" deleteColumns="0" deleteRows="0" sort="0"/>
  <mergeCells count="24">
    <mergeCell ref="H4:H5"/>
    <mergeCell ref="B4:C5"/>
    <mergeCell ref="D4:D5"/>
    <mergeCell ref="E4:E5"/>
    <mergeCell ref="F4:F5"/>
    <mergeCell ref="G4:G5"/>
    <mergeCell ref="B6:C12"/>
    <mergeCell ref="H6:H12"/>
    <mergeCell ref="B13:C20"/>
    <mergeCell ref="H13:H20"/>
    <mergeCell ref="B21:B34"/>
    <mergeCell ref="C22:C27"/>
    <mergeCell ref="H22:H27"/>
    <mergeCell ref="C28:C34"/>
    <mergeCell ref="H28:H34"/>
    <mergeCell ref="B55:D55"/>
    <mergeCell ref="B57:H57"/>
    <mergeCell ref="B35:B48"/>
    <mergeCell ref="C35:C41"/>
    <mergeCell ref="H35:H41"/>
    <mergeCell ref="C42:C48"/>
    <mergeCell ref="H42:H48"/>
    <mergeCell ref="B49:C54"/>
    <mergeCell ref="H49:H54"/>
  </mergeCells>
  <phoneticPr fontId="2"/>
  <printOptions horizontalCentered="1"/>
  <pageMargins left="0.23622047244094491" right="0.23622047244094491" top="0.74803149606299213" bottom="0.74803149606299213" header="0.31496062992125984" footer="0.31496062992125984"/>
  <pageSetup paperSize="9" scale="9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21</vt:i4>
      </vt:variant>
    </vt:vector>
  </HeadingPairs>
  <TitlesOfParts>
    <vt:vector size="43" baseType="lpstr">
      <vt:lpstr>入力表（応募時）</vt:lpstr>
      <vt:lpstr>入力表（採択後、交付申請時）</vt:lpstr>
      <vt:lpstr>入力表②（経費内訳）</vt:lpstr>
      <vt:lpstr>入力表【記載例】</vt:lpstr>
      <vt:lpstr>入力表（変更申請時）</vt:lpstr>
      <vt:lpstr>入力表（実績報告時）①</vt:lpstr>
      <vt:lpstr>入力表（実績報告時）②</vt:lpstr>
      <vt:lpstr>第1号様式計画申請書鑑</vt:lpstr>
      <vt:lpstr>別紙1の2経費配分</vt:lpstr>
      <vt:lpstr>別紙２収支予算書</vt:lpstr>
      <vt:lpstr>別紙３誓約書</vt:lpstr>
      <vt:lpstr>交付申請第１号様式</vt:lpstr>
      <vt:lpstr>交付申請別紙1の2経費配分</vt:lpstr>
      <vt:lpstr>振込口座指定書</vt:lpstr>
      <vt:lpstr>変更交付申請第２号様式鑑</vt:lpstr>
      <vt:lpstr>変更交付申請第２号別紙経費配分</vt:lpstr>
      <vt:lpstr>実績報告書鑑</vt:lpstr>
      <vt:lpstr>実績報告書別紙1,2</vt:lpstr>
      <vt:lpstr>実績報告書別紙３</vt:lpstr>
      <vt:lpstr>収益納付</vt:lpstr>
      <vt:lpstr>請求書</vt:lpstr>
      <vt:lpstr>確定通知</vt:lpstr>
      <vt:lpstr>交付申請第１号様式!Print_Area</vt:lpstr>
      <vt:lpstr>実績報告書鑑!Print_Area</vt:lpstr>
      <vt:lpstr>'実績報告書別紙1,2'!Print_Area</vt:lpstr>
      <vt:lpstr>実績報告書別紙３!Print_Area</vt:lpstr>
      <vt:lpstr>収益納付!Print_Area</vt:lpstr>
      <vt:lpstr>請求書!Print_Area</vt:lpstr>
      <vt:lpstr>第1号様式計画申請書鑑!Print_Area</vt:lpstr>
      <vt:lpstr>'入力表（応募時）'!Print_Area</vt:lpstr>
      <vt:lpstr>'入力表（採択後、交付申請時）'!Print_Area</vt:lpstr>
      <vt:lpstr>'入力表（実績報告時）①'!Print_Area</vt:lpstr>
      <vt:lpstr>'入力表（実績報告時）②'!Print_Area</vt:lpstr>
      <vt:lpstr>'入力表（変更申請時）'!Print_Area</vt:lpstr>
      <vt:lpstr>入力表【記載例】!Print_Area</vt:lpstr>
      <vt:lpstr>'入力表②（経費内訳）'!Print_Area</vt:lpstr>
      <vt:lpstr>別紙３誓約書!Print_Area</vt:lpstr>
      <vt:lpstr>変更交付申請第２号別紙経費配分!Print_Area</vt:lpstr>
      <vt:lpstr>変更交付申請第２号様式鑑!Print_Area</vt:lpstr>
      <vt:lpstr>'入力表（応募時）'!役職</vt:lpstr>
      <vt:lpstr>'入力表（採択後、交付申請時）'!役職</vt:lpstr>
      <vt:lpstr>'入力表（実績報告時）①'!役職</vt:lpstr>
      <vt:lpstr>入力表【記載例】!役職</vt:lpstr>
    </vt:vector>
  </TitlesOfParts>
  <Company>大分県庁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okuser</dc:creator>
  <cp:lastModifiedBy>野畑　彩夢</cp:lastModifiedBy>
  <cp:lastPrinted>2025-03-11T09:59:38Z</cp:lastPrinted>
  <dcterms:created xsi:type="dcterms:W3CDTF">2003-08-07T04:14:49Z</dcterms:created>
  <dcterms:modified xsi:type="dcterms:W3CDTF">2025-03-13T01:04:38Z</dcterms:modified>
</cp:coreProperties>
</file>