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1257\Desktop\"/>
    </mc:Choice>
  </mc:AlternateContent>
  <xr:revisionPtr revIDLastSave="0" documentId="8_{E2E64C97-7D3C-4D39-8A20-7B6D33E93E23}" xr6:coauthVersionLast="47" xr6:coauthVersionMax="47" xr10:uidLastSave="{00000000-0000-0000-0000-000000000000}"/>
  <bookViews>
    <workbookView xWindow="-12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K8" i="13" l="1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<sst xmlns="http://schemas.openxmlformats.org/spreadsheetml/2006/main" count="87" uniqueCount="60">
  <si>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</si>
  <si>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</si>
  <si>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</si>
  <si>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</si>
  <si>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</si>
  <si>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</si>
  <si>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</si>
  <si>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</si>
  <si>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</si>
  <si>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</si>
  <si>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</si>
  <si>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</si>
  <si>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</si>
  <si>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</si>
  <si>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</si>
  <si>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</si>
  <si>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</si>
  <si>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</si>
  <si>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</si>
  <si>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</si>
  <si>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</si>
  <si>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</si>
  <si>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</si>
  <si>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</si>
  <si>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</si>
  <si>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</si>
  <si>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</si>
  <si>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</si>
  <si>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</si>
  <si>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</si>
  <si>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</si>
  <si>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</si>
  <si>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</si>
  <si>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</si>
  <si>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</si>
  <si>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</si>
  <si>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</si>
  <si>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</si>
  <si>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</si>
  <si>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</si>
  <si>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</si>
  <si>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</si>
  <si>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</si>
  <si>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</si>
  <si>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</si>
  <si>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</si>
  <si>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</si>
  <si>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</si>
  <si>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</si>
  <si>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</si>
  <si>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</si>
  <si>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</si>
  <si>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</si>
  <si>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</si>
  <si>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</si>
  <si>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　　　　　　②発地別延べ宿泊者数は、確報の公表時に大きく変更されることがあります。</t>
    <phoneticPr fontId="1"/>
  </si>
  <si>
    <t>令和６年１０月　発地別延べ宿泊者数割合</t>
    <phoneticPr fontId="1"/>
  </si>
  <si>
    <t>令和５年１０月（確報値）</t>
  </si>
  <si>
    <t>令和６年１０月（確報値）</t>
    <rPh sb="8" eb="10">
      <t>カクホウ</t>
    </rPh>
    <phoneticPr fontId="1"/>
  </si>
  <si>
    <t>令和６年９月（確報値）</t>
    <rPh sb="7" eb="9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</si>
</sst>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Protection="1">
      <alignment vertical="center"/>
      <protection locked="0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4" t="str">
        <f>$BH$8&amp;"の宿泊客等の動向"</f>
        <v>令和２年８月の宿泊客等の動向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5" t="str">
        <f>"（"&amp;VLOOKUP(BJ6,BP4:BQ15,2,FALSE)&amp;"）"</f>
        <v>（令和元年９月～１２月速報、令和２年１月～８月速速報）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6" t="s">
        <v>22</v>
      </c>
      <c r="BI4" s="76"/>
      <c r="BJ4" s="77" t="s">
        <v>31</v>
      </c>
      <c r="BK4" s="77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6" t="s">
        <v>23</v>
      </c>
      <c r="BI5" s="76"/>
      <c r="BJ5" s="77">
        <v>2</v>
      </c>
      <c r="BK5" s="77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6" t="s">
        <v>24</v>
      </c>
      <c r="BI6" s="76"/>
      <c r="BJ6" s="77">
        <v>8</v>
      </c>
      <c r="BK6" s="77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6" t="s">
        <v>26</v>
      </c>
      <c r="BI26" s="76"/>
      <c r="BJ26" s="76"/>
      <c r="BK26" s="76"/>
      <c r="BL26" s="79">
        <v>28</v>
      </c>
      <c r="BM26" s="79"/>
      <c r="BN26" s="79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6" t="s">
        <v>19</v>
      </c>
      <c r="BI27" s="76"/>
      <c r="BJ27" s="76"/>
      <c r="BK27" s="76"/>
      <c r="BL27" s="78" t="e">
        <f>ROUND(#REF!,1)</f>
        <v>#REF!</v>
      </c>
      <c r="BM27" s="78"/>
      <c r="BN27" s="78"/>
      <c r="BO27" s="1" t="s">
        <v>25</v>
      </c>
    </row>
    <row r="28" spans="2:69" ht="14.1" customHeight="1" x14ac:dyDescent="0.15">
      <c r="BH28" s="76" t="s">
        <v>20</v>
      </c>
      <c r="BI28" s="76"/>
      <c r="BJ28" s="76"/>
      <c r="BK28" s="76"/>
      <c r="BL28" s="78" t="e">
        <f>ROUND(#REF!,1)</f>
        <v>#REF!</v>
      </c>
      <c r="BM28" s="78"/>
      <c r="BN28" s="78"/>
      <c r="BO28" s="1" t="s">
        <v>25</v>
      </c>
    </row>
  </sheetData>
  <sheetProtection sheet="1" selectLockedCells="1"/>
  <mergeCells count="14">
    <mergeCell ref="BH28:BK28"/>
    <mergeCell ref="BL28:BN28"/>
    <mergeCell ref="BH6:BI6"/>
    <mergeCell ref="BJ6:BK6"/>
    <mergeCell ref="BH26:BK26"/>
    <mergeCell ref="BL26:BN26"/>
    <mergeCell ref="BH27:BK27"/>
    <mergeCell ref="BL27:BN27"/>
    <mergeCell ref="O2:AL2"/>
    <mergeCell ref="O3:AL3"/>
    <mergeCell ref="BH4:BI4"/>
    <mergeCell ref="BJ4:BK4"/>
    <mergeCell ref="BH5:BI5"/>
    <mergeCell ref="BJ5:BK5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A12" sqref="A12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56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40599</v>
      </c>
      <c r="C7" s="69">
        <v>89398</v>
      </c>
      <c r="D7" s="69">
        <v>60636</v>
      </c>
      <c r="E7" s="69">
        <v>10249</v>
      </c>
      <c r="F7" s="69">
        <v>20813</v>
      </c>
      <c r="G7" s="69">
        <v>29129</v>
      </c>
      <c r="H7" s="69">
        <v>14232</v>
      </c>
      <c r="I7" s="69">
        <v>56749</v>
      </c>
      <c r="J7" s="69">
        <v>6355</v>
      </c>
      <c r="K7" s="72">
        <v>328160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57</v>
      </c>
      <c r="B8" s="69">
        <v>42041</v>
      </c>
      <c r="C8" s="69">
        <v>86691</v>
      </c>
      <c r="D8" s="69">
        <v>54281</v>
      </c>
      <c r="E8" s="69">
        <v>8261</v>
      </c>
      <c r="F8" s="69">
        <v>20991</v>
      </c>
      <c r="G8" s="69">
        <v>30038</v>
      </c>
      <c r="H8" s="69">
        <v>15956</v>
      </c>
      <c r="I8" s="69">
        <v>48412</v>
      </c>
      <c r="J8" s="69">
        <v>5965</v>
      </c>
      <c r="K8" s="72">
        <f>SUM(B8:J8)</f>
        <v>312636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-3.4299850146285848</v>
      </c>
      <c r="C9" s="53">
        <f t="shared" ref="C9:K9" si="0">C7/C8*100-100</f>
        <v>3.1225848127256484</v>
      </c>
      <c r="D9" s="53">
        <f t="shared" si="0"/>
        <v>11.707595659623067</v>
      </c>
      <c r="E9" s="53">
        <f t="shared" si="0"/>
        <v>24.064883186054956</v>
      </c>
      <c r="F9" s="53">
        <f t="shared" si="0"/>
        <v>-0.84798246867705984</v>
      </c>
      <c r="G9" s="53">
        <f t="shared" si="0"/>
        <v>-3.0261668553166032</v>
      </c>
      <c r="H9" s="53">
        <f t="shared" si="0"/>
        <v>-10.804712960641766</v>
      </c>
      <c r="I9" s="53">
        <f t="shared" si="0"/>
        <v>17.22093695777906</v>
      </c>
      <c r="J9" s="53">
        <f t="shared" si="0"/>
        <v>6.538139145012579</v>
      </c>
      <c r="K9" s="53">
        <f t="shared" si="0"/>
        <v>4.9655190061285452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59</v>
      </c>
      <c r="B11" s="69">
        <v>41216</v>
      </c>
      <c r="C11" s="69">
        <v>92222</v>
      </c>
      <c r="D11" s="69">
        <v>61202</v>
      </c>
      <c r="E11" s="69">
        <v>9179</v>
      </c>
      <c r="F11" s="69">
        <v>22680</v>
      </c>
      <c r="G11" s="69">
        <v>27638</v>
      </c>
      <c r="H11" s="69">
        <v>12356</v>
      </c>
      <c r="I11" s="69">
        <v>51047</v>
      </c>
      <c r="J11" s="69">
        <v>4833</v>
      </c>
      <c r="K11" s="72">
        <v>322373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-1.4969914596273242</v>
      </c>
      <c r="C12" s="59">
        <f t="shared" si="1"/>
        <v>-3.062176053436275</v>
      </c>
      <c r="D12" s="59">
        <f t="shared" si="1"/>
        <v>-0.92480637887651085</v>
      </c>
      <c r="E12" s="59">
        <f t="shared" si="1"/>
        <v>11.657043250898781</v>
      </c>
      <c r="F12" s="59">
        <f t="shared" si="1"/>
        <v>-8.2319223985890631</v>
      </c>
      <c r="G12" s="59">
        <f t="shared" si="1"/>
        <v>5.39474636370214</v>
      </c>
      <c r="H12" s="59">
        <f t="shared" si="1"/>
        <v>15.182907089673023</v>
      </c>
      <c r="I12" s="59">
        <f t="shared" si="1"/>
        <v>11.170098144846904</v>
      </c>
      <c r="J12" s="59">
        <f t="shared" si="1"/>
        <v>31.491827022553281</v>
      </c>
      <c r="K12" s="59">
        <f t="shared" si="1"/>
        <v>1.7951255222987044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令和６年１０月（確報値）</v>
      </c>
      <c r="B16" s="70">
        <v>37868</v>
      </c>
      <c r="C16" s="70">
        <v>6909</v>
      </c>
      <c r="D16" s="70">
        <v>8597</v>
      </c>
      <c r="E16" s="70">
        <v>14271</v>
      </c>
      <c r="F16" s="70">
        <v>2946</v>
      </c>
      <c r="G16" s="70">
        <v>4324</v>
      </c>
      <c r="H16" s="70">
        <v>8270</v>
      </c>
      <c r="I16" s="73">
        <f>SUM(B16:H16)</f>
        <v>83185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令和５年１０月（確報値）</v>
      </c>
      <c r="B17" s="70">
        <v>46298</v>
      </c>
      <c r="C17" s="70">
        <v>5195</v>
      </c>
      <c r="D17" s="70">
        <v>12665</v>
      </c>
      <c r="E17" s="70">
        <v>14815</v>
      </c>
      <c r="F17" s="70">
        <v>3992</v>
      </c>
      <c r="G17" s="70">
        <v>3842</v>
      </c>
      <c r="H17" s="70">
        <v>5602</v>
      </c>
      <c r="I17" s="73">
        <f>SUM(B17:H17)</f>
        <v>92409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-18.208129940818168</v>
      </c>
      <c r="C18" s="53">
        <f t="shared" ref="C18:I18" si="2">C16/C17*100-100</f>
        <v>32.993262752646785</v>
      </c>
      <c r="D18" s="53">
        <f t="shared" si="2"/>
        <v>-32.120015791551509</v>
      </c>
      <c r="E18" s="53">
        <f t="shared" si="2"/>
        <v>-3.6719541005737426</v>
      </c>
      <c r="F18" s="53">
        <f t="shared" si="2"/>
        <v>-26.202404809619239</v>
      </c>
      <c r="G18" s="53">
        <f t="shared" si="2"/>
        <v>12.545549193128579</v>
      </c>
      <c r="H18" s="53">
        <f t="shared" si="2"/>
        <v>47.625847911460198</v>
      </c>
      <c r="I18" s="53">
        <f t="shared" si="2"/>
        <v>-9.9817117380341642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令和６年９月（確報値）</v>
      </c>
      <c r="B20" s="70">
        <v>27852</v>
      </c>
      <c r="C20" s="70">
        <v>5904</v>
      </c>
      <c r="D20" s="70">
        <v>7069</v>
      </c>
      <c r="E20" s="70">
        <v>11649</v>
      </c>
      <c r="F20" s="70">
        <v>672</v>
      </c>
      <c r="G20" s="70">
        <v>3085</v>
      </c>
      <c r="H20" s="70">
        <v>5552</v>
      </c>
      <c r="I20" s="73">
        <v>61783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35.96151084302744</v>
      </c>
      <c r="C21" s="59">
        <f t="shared" si="3"/>
        <v>17.02235772357723</v>
      </c>
      <c r="D21" s="59">
        <f t="shared" si="3"/>
        <v>21.615504314613105</v>
      </c>
      <c r="E21" s="59">
        <f t="shared" si="3"/>
        <v>22.508369817151703</v>
      </c>
      <c r="F21" s="59">
        <f t="shared" si="3"/>
        <v>338.39285714285711</v>
      </c>
      <c r="G21" s="59">
        <f t="shared" si="3"/>
        <v>40.162074554294975</v>
      </c>
      <c r="H21" s="59">
        <f t="shared" si="3"/>
        <v>48.95533141210376</v>
      </c>
      <c r="I21" s="59">
        <f t="shared" si="3"/>
        <v>34.640596927957546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令和６年１０月（確報値）</v>
      </c>
      <c r="B25" s="83">
        <f>SUM(K7,I16)</f>
        <v>411345</v>
      </c>
      <c r="C25" s="83"/>
      <c r="D25" s="61" t="s">
        <v>54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令和５年１０月（確報値）</v>
      </c>
      <c r="B26" s="83">
        <f>SUM(K8,I17)</f>
        <v>405045</v>
      </c>
      <c r="C26" s="83"/>
      <c r="D26" s="62" t="s">
        <v>55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1.5553827352516407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令和６年９月（確報値）</v>
      </c>
      <c r="B29" s="80">
        <f>SUM(K11,I20)</f>
        <v>384156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7.0775934776497138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松本　章吾</cp:lastModifiedBy>
  <cp:lastPrinted>2024-04-14T23:54:48Z</cp:lastPrinted>
  <dcterms:created xsi:type="dcterms:W3CDTF">2015-08-14T05:03:00Z</dcterms:created>
  <dcterms:modified xsi:type="dcterms:W3CDTF">2025-07-07T07:42:34Z</dcterms:modified>
</cp:coreProperties>
</file>