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R:\S20100_用度管財課\常用_副本\R7\03庁舎管理班\003_電力入札等\★７年度入札\05.産業科学技術センターほか1庁舎（再エネ）\02_HP掲載用\参考\"/>
    </mc:Choice>
  </mc:AlternateContent>
  <xr:revisionPtr revIDLastSave="0" documentId="13_ncr:1_{8F598931-90CB-4029-8366-8D66825F81AF}" xr6:coauthVersionLast="47" xr6:coauthVersionMax="47" xr10:uidLastSave="{00000000-0000-0000-0000-000000000000}"/>
  <bookViews>
    <workbookView xWindow="-120" yWindow="-120" windowWidth="29040" windowHeight="15720" xr2:uid="{00000000-000D-0000-FFFF-FFFF00000000}"/>
  </bookViews>
  <sheets>
    <sheet name="仕様書別紙" sheetId="7" r:id="rId1"/>
  </sheets>
  <definedNames>
    <definedName name="_xlnm.Print_Area" localSheetId="0">仕様書別紙!$A$1:$T$29</definedName>
    <definedName name="料金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7" i="7" l="1"/>
  <c r="R17" i="7"/>
  <c r="S16" i="7"/>
  <c r="R16" i="7"/>
  <c r="E17" i="7" l="1"/>
  <c r="E16" i="7"/>
  <c r="E12" i="7"/>
  <c r="E11" i="7"/>
  <c r="E26" i="7" l="1"/>
  <c r="F27" i="7"/>
  <c r="E27" i="7"/>
  <c r="F26" i="7"/>
  <c r="G26" i="7" l="1"/>
  <c r="G27" i="7"/>
</calcChain>
</file>

<file path=xl/sharedStrings.xml><?xml version="1.0" encoding="utf-8"?>
<sst xmlns="http://schemas.openxmlformats.org/spreadsheetml/2006/main" count="131" uniqueCount="76">
  <si>
    <t>需要場所</t>
    <rPh sb="0" eb="2">
      <t>ジュヨウ</t>
    </rPh>
    <rPh sb="2" eb="4">
      <t>バショ</t>
    </rPh>
    <phoneticPr fontId="2"/>
  </si>
  <si>
    <t>対象建物</t>
    <rPh sb="0" eb="2">
      <t>タイショウ</t>
    </rPh>
    <rPh sb="2" eb="4">
      <t>タテモノ</t>
    </rPh>
    <phoneticPr fontId="2"/>
  </si>
  <si>
    <t>【仕様書別紙】</t>
    <rPh sb="1" eb="4">
      <t>シヨウショ</t>
    </rPh>
    <rPh sb="4" eb="6">
      <t>ベッシ</t>
    </rPh>
    <phoneticPr fontId="2"/>
  </si>
  <si>
    <t>対象施設の情報一覧</t>
    <rPh sb="0" eb="2">
      <t>タイショウ</t>
    </rPh>
    <rPh sb="2" eb="4">
      <t>シセツ</t>
    </rPh>
    <rPh sb="5" eb="7">
      <t>ジョウホウ</t>
    </rPh>
    <rPh sb="7" eb="9">
      <t>イチラン</t>
    </rPh>
    <phoneticPr fontId="2"/>
  </si>
  <si>
    <t>１．基本情報</t>
    <rPh sb="2" eb="4">
      <t>キホン</t>
    </rPh>
    <rPh sb="4" eb="6">
      <t>ジョウホウ</t>
    </rPh>
    <phoneticPr fontId="2"/>
  </si>
  <si>
    <t>番号</t>
    <rPh sb="0" eb="2">
      <t>バンゴウ</t>
    </rPh>
    <phoneticPr fontId="2"/>
  </si>
  <si>
    <t>用途</t>
    <rPh sb="0" eb="2">
      <t>ヨウト</t>
    </rPh>
    <phoneticPr fontId="2"/>
  </si>
  <si>
    <t>電力供給方式</t>
    <rPh sb="0" eb="2">
      <t>デンリョク</t>
    </rPh>
    <rPh sb="2" eb="4">
      <t>キョウキュウ</t>
    </rPh>
    <rPh sb="4" eb="6">
      <t>ホウシキ</t>
    </rPh>
    <phoneticPr fontId="2"/>
  </si>
  <si>
    <t>標準電圧
（V）</t>
    <rPh sb="0" eb="2">
      <t>ヒョウジュン</t>
    </rPh>
    <rPh sb="2" eb="4">
      <t>デンアツ</t>
    </rPh>
    <phoneticPr fontId="2"/>
  </si>
  <si>
    <t>計量電圧
（V）</t>
    <rPh sb="0" eb="2">
      <t>ケイリョウ</t>
    </rPh>
    <rPh sb="2" eb="4">
      <t>デンアツ</t>
    </rPh>
    <phoneticPr fontId="2"/>
  </si>
  <si>
    <t>標準周波数
（Hz）</t>
    <rPh sb="0" eb="2">
      <t>ヒョウジュン</t>
    </rPh>
    <rPh sb="2" eb="5">
      <t>シュウハスウ</t>
    </rPh>
    <phoneticPr fontId="2"/>
  </si>
  <si>
    <t>受電方式</t>
  </si>
  <si>
    <t>蓄熱設備の有無と容量</t>
  </si>
  <si>
    <t>自家発電機の有無と容量</t>
  </si>
  <si>
    <t>余剰電力の売却の有無と売却先</t>
  </si>
  <si>
    <t>自動検針装置の有無</t>
  </si>
  <si>
    <t>電力量計の仕様</t>
  </si>
  <si>
    <t>需給地点</t>
  </si>
  <si>
    <t>電気工作物の財産分界点</t>
    <rPh sb="0" eb="2">
      <t>デンキ</t>
    </rPh>
    <rPh sb="2" eb="5">
      <t>コウサクブツ</t>
    </rPh>
    <rPh sb="6" eb="8">
      <t>ザイサン</t>
    </rPh>
    <rPh sb="8" eb="10">
      <t>ブンカイ</t>
    </rPh>
    <rPh sb="10" eb="11">
      <t>テン</t>
    </rPh>
    <phoneticPr fontId="2"/>
  </si>
  <si>
    <t>保安上の責任分界点</t>
    <rPh sb="0" eb="2">
      <t>ホアン</t>
    </rPh>
    <rPh sb="2" eb="3">
      <t>ジョウ</t>
    </rPh>
    <rPh sb="4" eb="6">
      <t>セキニン</t>
    </rPh>
    <rPh sb="6" eb="9">
      <t>ブンカイテン</t>
    </rPh>
    <phoneticPr fontId="2"/>
  </si>
  <si>
    <t>産業科学技術センター</t>
    <rPh sb="0" eb="6">
      <t>サンギョウカガクギジュツ</t>
    </rPh>
    <phoneticPr fontId="2"/>
  </si>
  <si>
    <t>大分市高江西１丁目4361-10</t>
    <rPh sb="0" eb="3">
      <t>オオイタシ</t>
    </rPh>
    <rPh sb="3" eb="5">
      <t>タカエ</t>
    </rPh>
    <rPh sb="5" eb="6">
      <t>ニシ</t>
    </rPh>
    <rPh sb="7" eb="9">
      <t>チョウメ</t>
    </rPh>
    <phoneticPr fontId="2"/>
  </si>
  <si>
    <t>官公署
（事務所兼研究棟）</t>
    <rPh sb="0" eb="3">
      <t>カンコウショ</t>
    </rPh>
    <rPh sb="5" eb="7">
      <t>ジム</t>
    </rPh>
    <rPh sb="7" eb="8">
      <t>ショ</t>
    </rPh>
    <rPh sb="8" eb="9">
      <t>ケン</t>
    </rPh>
    <rPh sb="9" eb="11">
      <t>ケンキュウ</t>
    </rPh>
    <rPh sb="11" eb="12">
      <t>トウ</t>
    </rPh>
    <phoneticPr fontId="2"/>
  </si>
  <si>
    <t>交流３相３線式</t>
    <rPh sb="0" eb="2">
      <t>コウリュウ</t>
    </rPh>
    <rPh sb="3" eb="4">
      <t>ソウ</t>
    </rPh>
    <rPh sb="5" eb="6">
      <t>セン</t>
    </rPh>
    <rPh sb="6" eb="7">
      <t>シキ</t>
    </rPh>
    <phoneticPr fontId="2"/>
  </si>
  <si>
    <t>１回線受電</t>
  </si>
  <si>
    <t>無</t>
  </si>
  <si>
    <t>有
250ｋVA</t>
    <rPh sb="0" eb="1">
      <t>ア</t>
    </rPh>
    <phoneticPr fontId="2"/>
  </si>
  <si>
    <t>有
九州電力(株)</t>
    <rPh sb="0" eb="1">
      <t>ア</t>
    </rPh>
    <rPh sb="2" eb="4">
      <t>キュウシュウ</t>
    </rPh>
    <rPh sb="4" eb="6">
      <t>デンリョク</t>
    </rPh>
    <rPh sb="6" eb="9">
      <t>カブ</t>
    </rPh>
    <phoneticPr fontId="2"/>
  </si>
  <si>
    <t>有</t>
  </si>
  <si>
    <t>電力需給用複合計器</t>
  </si>
  <si>
    <t>需給場所における構内引込線に大分県の施設した開閉器の電源側接続点</t>
  </si>
  <si>
    <t>同左</t>
    <rPh sb="0" eb="2">
      <t>ドウサ</t>
    </rPh>
    <phoneticPr fontId="2"/>
  </si>
  <si>
    <t>契約種別</t>
    <rPh sb="0" eb="2">
      <t>ケイヤク</t>
    </rPh>
    <rPh sb="2" eb="4">
      <t>シュベツ</t>
    </rPh>
    <phoneticPr fontId="2"/>
  </si>
  <si>
    <t>最大電力
（㎾）</t>
    <rPh sb="0" eb="2">
      <t>サイダイ</t>
    </rPh>
    <rPh sb="2" eb="4">
      <t>デンリョク</t>
    </rPh>
    <phoneticPr fontId="2"/>
  </si>
  <si>
    <t>３月</t>
  </si>
  <si>
    <t>４月</t>
  </si>
  <si>
    <t>５月</t>
  </si>
  <si>
    <t>６月</t>
  </si>
  <si>
    <t>７月</t>
  </si>
  <si>
    <t>８月</t>
  </si>
  <si>
    <t>９月</t>
  </si>
  <si>
    <t>１０月</t>
  </si>
  <si>
    <t>１１月</t>
  </si>
  <si>
    <t>１２月</t>
  </si>
  <si>
    <t>１月</t>
  </si>
  <si>
    <t>２月</t>
  </si>
  <si>
    <t>備考</t>
    <rPh sb="0" eb="2">
      <t>ビコウ</t>
    </rPh>
    <phoneticPr fontId="2"/>
  </si>
  <si>
    <t>大分市高江西１丁目4361-10</t>
    <phoneticPr fontId="2"/>
  </si>
  <si>
    <t>高圧</t>
    <rPh sb="0" eb="2">
      <t>コウアツ</t>
    </rPh>
    <phoneticPr fontId="2"/>
  </si>
  <si>
    <t>番号</t>
  </si>
  <si>
    <t>対象建物</t>
  </si>
  <si>
    <t>需要場所</t>
  </si>
  <si>
    <t>契約種別</t>
  </si>
  <si>
    <t>使用電力量（㎾h）</t>
  </si>
  <si>
    <t>大分市高江西１丁目4361-10</t>
  </si>
  <si>
    <t>高圧</t>
  </si>
  <si>
    <t>使用電力量（㎾h）</t>
    <rPh sb="2" eb="4">
      <t>デンリョク</t>
    </rPh>
    <rPh sb="4" eb="5">
      <t>リョウ</t>
    </rPh>
    <phoneticPr fontId="2"/>
  </si>
  <si>
    <t>４月</t>
    <rPh sb="1" eb="2">
      <t>ガツ</t>
    </rPh>
    <phoneticPr fontId="2"/>
  </si>
  <si>
    <t>該当なし</t>
    <rPh sb="0" eb="2">
      <t>ガイトウ</t>
    </rPh>
    <phoneticPr fontId="2"/>
  </si>
  <si>
    <t>最大需要電力（㎾）①</t>
    <rPh sb="0" eb="2">
      <t>サイダイ</t>
    </rPh>
    <rPh sb="2" eb="4">
      <t>ジュヨウ</t>
    </rPh>
    <rPh sb="4" eb="6">
      <t>デンリョク</t>
    </rPh>
    <phoneticPr fontId="2"/>
  </si>
  <si>
    <t>年間使用電力量
（㎾h）②</t>
    <rPh sb="0" eb="2">
      <t>ネンカン</t>
    </rPh>
    <rPh sb="4" eb="6">
      <t>デンリョク</t>
    </rPh>
    <rPh sb="6" eb="7">
      <t>リョウ</t>
    </rPh>
    <phoneticPr fontId="2"/>
  </si>
  <si>
    <r>
      <t>負荷率
（％）
【</t>
    </r>
    <r>
      <rPr>
        <sz val="8"/>
        <color theme="1"/>
        <rFont val="ＭＳ Ｐゴシック"/>
        <family val="3"/>
        <charset val="128"/>
        <scheme val="minor"/>
      </rPr>
      <t>②÷①÷8760】</t>
    </r>
    <rPh sb="0" eb="2">
      <t>フカ</t>
    </rPh>
    <rPh sb="2" eb="3">
      <t>リツ</t>
    </rPh>
    <phoneticPr fontId="2"/>
  </si>
  <si>
    <t>※負荷率＝年間使用電力量（㎾h）÷最大需要電力（㎾）÷8,760（年間時間数＝365日×24時間）×100　小数点第3位を四捨五入</t>
    <rPh sb="1" eb="4">
      <t>フカリツ</t>
    </rPh>
    <rPh sb="19" eb="21">
      <t>ジュヨウ</t>
    </rPh>
    <rPh sb="33" eb="35">
      <t>ネンカン</t>
    </rPh>
    <rPh sb="35" eb="37">
      <t>ジカン</t>
    </rPh>
    <rPh sb="37" eb="38">
      <t>スウ</t>
    </rPh>
    <rPh sb="42" eb="43">
      <t>ニチ</t>
    </rPh>
    <rPh sb="46" eb="48">
      <t>ジカン</t>
    </rPh>
    <rPh sb="54" eb="57">
      <t>ショウスウテン</t>
    </rPh>
    <rPh sb="57" eb="58">
      <t>ダイ</t>
    </rPh>
    <rPh sb="59" eb="60">
      <t>イ</t>
    </rPh>
    <rPh sb="61" eb="65">
      <t>シシャゴニュウ</t>
    </rPh>
    <phoneticPr fontId="2"/>
  </si>
  <si>
    <t>大分家畜保健衛生所</t>
  </si>
  <si>
    <t>大分市大字小野鶴４４２</t>
    <phoneticPr fontId="2"/>
  </si>
  <si>
    <t>官公署
（事務所）</t>
  </si>
  <si>
    <t>交流３相３線式</t>
  </si>
  <si>
    <t>同左</t>
  </si>
  <si>
    <t>大分市大字小野鶴４４２</t>
  </si>
  <si>
    <t>大分家畜保健衛生所</t>
    <rPh sb="0" eb="9">
      <t>オオイタカチクホケンエイセイジョ</t>
    </rPh>
    <phoneticPr fontId="2"/>
  </si>
  <si>
    <t>夏季計
（７月～９月）</t>
    <rPh sb="0" eb="2">
      <t>カキ</t>
    </rPh>
    <rPh sb="2" eb="3">
      <t>ケイ</t>
    </rPh>
    <rPh sb="6" eb="7">
      <t>ガツ</t>
    </rPh>
    <rPh sb="9" eb="10">
      <t>ガツ</t>
    </rPh>
    <phoneticPr fontId="2"/>
  </si>
  <si>
    <t>その他季計
（夏季以外）</t>
    <rPh sb="2" eb="3">
      <t>タ</t>
    </rPh>
    <rPh sb="3" eb="5">
      <t>キケイ</t>
    </rPh>
    <rPh sb="7" eb="9">
      <t>カキ</t>
    </rPh>
    <rPh sb="9" eb="11">
      <t>イガイ</t>
    </rPh>
    <phoneticPr fontId="2"/>
  </si>
  <si>
    <t>２．契約電力（最大需要電力）（令和6年３月～令和７年２月実績）</t>
    <rPh sb="2" eb="4">
      <t>ケイヤク</t>
    </rPh>
    <rPh sb="4" eb="6">
      <t>デンリョク</t>
    </rPh>
    <rPh sb="7" eb="9">
      <t>サイダイ</t>
    </rPh>
    <rPh sb="9" eb="11">
      <t>ジュヨウ</t>
    </rPh>
    <rPh sb="11" eb="13">
      <t>デンリョク</t>
    </rPh>
    <rPh sb="15" eb="17">
      <t>レイワ</t>
    </rPh>
    <rPh sb="18" eb="19">
      <t>ネン</t>
    </rPh>
    <rPh sb="19" eb="20">
      <t>ヘイネン</t>
    </rPh>
    <rPh sb="20" eb="21">
      <t>ガツ</t>
    </rPh>
    <rPh sb="22" eb="24">
      <t>レイワ</t>
    </rPh>
    <rPh sb="25" eb="26">
      <t>ネン</t>
    </rPh>
    <rPh sb="26" eb="27">
      <t>ヘイネン</t>
    </rPh>
    <rPh sb="27" eb="28">
      <t>ガツ</t>
    </rPh>
    <rPh sb="28" eb="30">
      <t>ジッセキ</t>
    </rPh>
    <phoneticPr fontId="2"/>
  </si>
  <si>
    <t>３．予定使用電力量（令和６年３月～令和７年２月実績）</t>
    <rPh sb="2" eb="4">
      <t>ヨテイ</t>
    </rPh>
    <rPh sb="4" eb="6">
      <t>シヨウ</t>
    </rPh>
    <rPh sb="6" eb="8">
      <t>デンリョク</t>
    </rPh>
    <rPh sb="8" eb="9">
      <t>リョウ</t>
    </rPh>
    <rPh sb="10" eb="12">
      <t>レイワ</t>
    </rPh>
    <rPh sb="17" eb="19">
      <t>レイワ</t>
    </rPh>
    <phoneticPr fontId="2"/>
  </si>
  <si>
    <t>４．蓄熱電力量（令和６年３月～令和７年２月実績）</t>
    <rPh sb="2" eb="4">
      <t>チクネツ</t>
    </rPh>
    <rPh sb="4" eb="7">
      <t>デンリョクリョウ</t>
    </rPh>
    <phoneticPr fontId="2"/>
  </si>
  <si>
    <t>５．負荷率（令和６年３月～令和７年２月実績）</t>
    <rPh sb="2" eb="4">
      <t>フカ</t>
    </rPh>
    <rPh sb="4" eb="5">
      <t>リツ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</si>
</sst>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0"/>
  </numFmts>
  <fonts count="1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name val="ＭＳ Ｐゴシック"/>
      <family val="3"/>
      <charset val="128"/>
    </font>
    <font>
      <sz val="11"/>
      <name val="ＭＳ Ｐゴシック"/>
      <family val="3"/>
      <charset val="128"/>
      <scheme val="minor"/>
    </font>
    <font>
      <sz val="11"/>
      <color theme="1"/>
      <name val="ＭＳ Ｐゴシック"/>
      <family val="3"/>
      <charset val="128"/>
      <scheme val="minor"/>
    </font>
    <font>
      <sz val="11"/>
      <color indexed="8"/>
      <name val="ＭＳ 明朝"/>
      <family val="1"/>
      <charset val="128"/>
    </font>
    <font>
      <sz val="11"/>
      <color rgb="FFFF0000"/>
      <name val="ＭＳ Ｐゴシック"/>
      <family val="3"/>
      <charset val="128"/>
      <scheme val="minor"/>
    </font>
    <font>
      <sz val="8"/>
      <color theme="1"/>
      <name val="ＭＳ Ｐゴシック"/>
      <family val="3"/>
      <charset val="128"/>
      <scheme val="minor"/>
    </font>
    <font>
      <sz val="11"/>
      <name val="ＭＳ Ｐゴシック"/>
      <family val="2"/>
      <charset val="128"/>
      <scheme val="minor"/>
    </font>
    <font>
      <sz val="11"/>
      <name val="ＭＳ 明朝"/>
      <family val="1"/>
    </font>
    <font>
      <sz val="8"/>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indexed="41"/>
      </patternFill>
    </fill>
    <fill>
      <patternFill patternType="solid">
        <fgColor indexed="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48"/>
      </left>
      <right style="thin">
        <color indexed="48"/>
      </right>
      <top style="thin">
        <color indexed="48"/>
      </top>
      <bottom style="thin">
        <color indexed="48"/>
      </bottom>
      <diagonal/>
    </border>
    <border>
      <left style="thin">
        <color indexed="48"/>
      </left>
      <right style="thin">
        <color indexed="48"/>
      </right>
      <top style="thin">
        <color indexed="48"/>
      </top>
      <bottom style="thin">
        <color indexed="48"/>
      </bottom>
      <diagonal/>
    </border>
    <border>
      <left style="thin">
        <color auto="1"/>
      </left>
      <right style="thin">
        <color auto="1"/>
      </right>
      <top style="medium">
        <color auto="1"/>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auto="1"/>
      </left>
      <right/>
      <top/>
      <bottom style="thin">
        <color auto="1"/>
      </bottom>
      <diagonal/>
    </border>
    <border>
      <left/>
      <right/>
      <top/>
      <bottom style="thin">
        <color auto="1"/>
      </bottom>
      <diagonal/>
    </border>
    <border>
      <left/>
      <right style="thin">
        <color indexed="64"/>
      </right>
      <top/>
      <bottom style="thin">
        <color indexed="64"/>
      </bottom>
      <diagonal/>
    </border>
    <border>
      <left style="double">
        <color auto="1"/>
      </left>
      <right style="thin">
        <color auto="1"/>
      </right>
      <top style="thin">
        <color auto="1"/>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3">
    <xf numFmtId="0" fontId="0"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xf numFmtId="0" fontId="6" fillId="0" borderId="0">
      <alignment vertical="center"/>
    </xf>
    <xf numFmtId="38" fontId="6" fillId="0" borderId="0" applyFont="0" applyFill="0" applyBorder="0" applyAlignment="0" applyProtection="0">
      <alignment vertical="center"/>
    </xf>
    <xf numFmtId="4" fontId="7" fillId="3" borderId="10" applyNumberFormat="0" applyProtection="0">
      <alignment horizontal="right" vertical="center"/>
    </xf>
    <xf numFmtId="4" fontId="7" fillId="4" borderId="10" applyNumberFormat="0" applyProtection="0">
      <alignment horizontal="right" vertical="center"/>
    </xf>
    <xf numFmtId="4" fontId="7" fillId="3" borderId="10" applyNumberFormat="0" applyProtection="0">
      <alignment horizontal="right" vertical="center"/>
    </xf>
    <xf numFmtId="4" fontId="7" fillId="3" borderId="11" applyNumberFormat="0" applyProtection="0">
      <alignment horizontal="right" vertical="center"/>
    </xf>
    <xf numFmtId="4" fontId="7" fillId="3" borderId="11" applyNumberFormat="0" applyProtection="0">
      <alignment horizontal="right" vertical="center"/>
    </xf>
    <xf numFmtId="4" fontId="7" fillId="3" borderId="11" applyNumberFormat="0" applyProtection="0">
      <alignment horizontal="right" vertical="center"/>
    </xf>
    <xf numFmtId="4" fontId="7" fillId="4" borderId="11" applyNumberFormat="0" applyProtection="0">
      <alignment horizontal="right" vertical="center"/>
    </xf>
    <xf numFmtId="4" fontId="7" fillId="3" borderId="11" applyNumberFormat="0" applyProtection="0">
      <alignment horizontal="right" vertical="center"/>
    </xf>
  </cellStyleXfs>
  <cellXfs count="86">
    <xf numFmtId="0" fontId="0" fillId="0" borderId="0" xfId="0">
      <alignment vertical="center"/>
    </xf>
    <xf numFmtId="0" fontId="0" fillId="2" borderId="0" xfId="0" applyFill="1">
      <alignment vertical="center"/>
    </xf>
    <xf numFmtId="0" fontId="0" fillId="2" borderId="1" xfId="0" applyFill="1" applyBorder="1" applyAlignment="1">
      <alignment horizontal="center" vertical="center"/>
    </xf>
    <xf numFmtId="0" fontId="6" fillId="2" borderId="0" xfId="3" applyFill="1">
      <alignment vertical="center"/>
    </xf>
    <xf numFmtId="38" fontId="6" fillId="2" borderId="0" xfId="3" applyNumberFormat="1" applyFill="1">
      <alignment vertical="center"/>
    </xf>
    <xf numFmtId="3" fontId="6" fillId="2" borderId="0" xfId="3" applyNumberFormat="1" applyFill="1">
      <alignment vertical="center"/>
    </xf>
    <xf numFmtId="38" fontId="0" fillId="2" borderId="0" xfId="1" applyFont="1" applyFill="1" applyBorder="1">
      <alignment vertical="center"/>
    </xf>
    <xf numFmtId="38" fontId="0" fillId="2" borderId="0" xfId="0" applyNumberFormat="1" applyFill="1">
      <alignment vertical="center"/>
    </xf>
    <xf numFmtId="0" fontId="3" fillId="2" borderId="0" xfId="0" applyFont="1" applyFill="1" applyAlignment="1">
      <alignment vertical="top"/>
    </xf>
    <xf numFmtId="0" fontId="0" fillId="2" borderId="0" xfId="0" applyFill="1" applyAlignment="1"/>
    <xf numFmtId="0" fontId="0" fillId="2" borderId="1" xfId="0" applyFill="1" applyBorder="1" applyAlignment="1">
      <alignment horizontal="center" vertical="center" wrapText="1"/>
    </xf>
    <xf numFmtId="0" fontId="0" fillId="2" borderId="7" xfId="0" applyFill="1" applyBorder="1" applyAlignment="1">
      <alignment horizontal="center" vertical="center" wrapText="1"/>
    </xf>
    <xf numFmtId="0" fontId="6" fillId="2" borderId="7" xfId="3" applyFill="1" applyBorder="1" applyAlignment="1">
      <alignment horizontal="center" vertical="center" wrapText="1"/>
    </xf>
    <xf numFmtId="0" fontId="0" fillId="2" borderId="2" xfId="0" applyFill="1" applyBorder="1" applyAlignment="1">
      <alignment horizontal="center" vertical="center"/>
    </xf>
    <xf numFmtId="0" fontId="6" fillId="2" borderId="2" xfId="3" applyFill="1" applyBorder="1" applyAlignment="1">
      <alignment vertical="center" wrapText="1"/>
    </xf>
    <xf numFmtId="0" fontId="0" fillId="2" borderId="2" xfId="0" applyFill="1" applyBorder="1" applyAlignment="1">
      <alignment vertical="center" wrapText="1"/>
    </xf>
    <xf numFmtId="0" fontId="0" fillId="2" borderId="2" xfId="0" applyFill="1" applyBorder="1" applyAlignment="1">
      <alignment horizontal="left" vertical="center" wrapText="1"/>
    </xf>
    <xf numFmtId="0" fontId="0" fillId="2" borderId="2" xfId="0" applyFill="1" applyBorder="1" applyAlignment="1">
      <alignment horizontal="center" vertical="center" wrapText="1"/>
    </xf>
    <xf numFmtId="0" fontId="6" fillId="2" borderId="2" xfId="3" applyFill="1" applyBorder="1" applyAlignment="1">
      <alignment horizontal="center" vertical="center" wrapText="1"/>
    </xf>
    <xf numFmtId="0" fontId="6" fillId="2" borderId="2" xfId="3" applyFill="1" applyBorder="1" applyAlignment="1">
      <alignment horizontal="center" vertical="center"/>
    </xf>
    <xf numFmtId="0" fontId="8" fillId="2" borderId="2" xfId="3" applyFont="1" applyFill="1" applyBorder="1" applyAlignment="1">
      <alignment horizontal="center" vertical="center" wrapText="1"/>
    </xf>
    <xf numFmtId="0" fontId="6" fillId="2" borderId="2" xfId="3" applyFill="1" applyBorder="1" applyAlignment="1">
      <alignment horizontal="left" vertical="center" wrapText="1"/>
    </xf>
    <xf numFmtId="0" fontId="6" fillId="2" borderId="16" xfId="3" applyFill="1" applyBorder="1" applyAlignment="1">
      <alignment horizontal="center" vertical="center"/>
    </xf>
    <xf numFmtId="0" fontId="6" fillId="2" borderId="16" xfId="3" applyFill="1" applyBorder="1" applyAlignment="1">
      <alignment vertical="center" wrapText="1"/>
    </xf>
    <xf numFmtId="0" fontId="6" fillId="2" borderId="16" xfId="3" applyFill="1" applyBorder="1" applyAlignment="1">
      <alignment horizontal="left" vertical="center" wrapText="1"/>
    </xf>
    <xf numFmtId="0" fontId="6" fillId="2" borderId="16" xfId="3" applyFill="1" applyBorder="1" applyAlignment="1">
      <alignment horizontal="center" vertical="center" wrapText="1"/>
    </xf>
    <xf numFmtId="0" fontId="6" fillId="2" borderId="0" xfId="3" applyFill="1" applyAlignment="1">
      <alignment horizontal="center" vertical="center"/>
    </xf>
    <xf numFmtId="0" fontId="6" fillId="2" borderId="0" xfId="3" applyFill="1" applyAlignment="1">
      <alignment vertical="center" wrapText="1"/>
    </xf>
    <xf numFmtId="0" fontId="6" fillId="2" borderId="0" xfId="3" applyFill="1" applyAlignment="1">
      <alignment horizontal="left" vertical="center" wrapText="1"/>
    </xf>
    <xf numFmtId="0" fontId="6" fillId="2" borderId="0" xfId="3" applyFill="1" applyAlignment="1">
      <alignment horizontal="center" vertical="center" wrapText="1"/>
    </xf>
    <xf numFmtId="3" fontId="4" fillId="2" borderId="0" xfId="12" applyNumberFormat="1" applyFont="1" applyFill="1" applyBorder="1" applyAlignment="1" applyProtection="1">
      <alignment horizontal="right" vertical="center" shrinkToFit="1"/>
      <protection locked="0"/>
    </xf>
    <xf numFmtId="38" fontId="0" fillId="2" borderId="1" xfId="1" applyFont="1" applyFill="1" applyBorder="1" applyAlignment="1">
      <alignment vertical="center" wrapText="1"/>
    </xf>
    <xf numFmtId="0" fontId="0" fillId="2" borderId="8" xfId="0" applyFill="1" applyBorder="1" applyAlignment="1">
      <alignment horizontal="center" vertical="center" wrapText="1"/>
    </xf>
    <xf numFmtId="38" fontId="0" fillId="2" borderId="1" xfId="1" applyFont="1" applyFill="1" applyBorder="1" applyAlignment="1">
      <alignment horizontal="center" vertical="center" wrapText="1"/>
    </xf>
    <xf numFmtId="0" fontId="0" fillId="2" borderId="1" xfId="0" applyFill="1" applyBorder="1" applyAlignment="1">
      <alignment vertical="center" wrapText="1"/>
    </xf>
    <xf numFmtId="0" fontId="6" fillId="2" borderId="1" xfId="3" applyFill="1" applyBorder="1" applyAlignment="1">
      <alignment vertical="center" wrapText="1"/>
    </xf>
    <xf numFmtId="0" fontId="6" fillId="2" borderId="7" xfId="3" applyFill="1" applyBorder="1" applyAlignment="1">
      <alignment horizontal="center" vertical="center"/>
    </xf>
    <xf numFmtId="0" fontId="6" fillId="2" borderId="7" xfId="3" applyFill="1" applyBorder="1" applyAlignment="1">
      <alignment horizontal="left" vertical="center" wrapText="1"/>
    </xf>
    <xf numFmtId="0" fontId="6" fillId="2" borderId="7" xfId="3" applyFill="1" applyBorder="1" applyAlignment="1">
      <alignment vertical="center" wrapText="1"/>
    </xf>
    <xf numFmtId="0" fontId="6" fillId="2" borderId="12" xfId="3" applyFill="1" applyBorder="1" applyAlignment="1">
      <alignment horizontal="center" vertical="center"/>
    </xf>
    <xf numFmtId="0" fontId="6" fillId="2" borderId="12" xfId="3" applyFill="1" applyBorder="1" applyAlignment="1">
      <alignment horizontal="left" vertical="center" wrapText="1"/>
    </xf>
    <xf numFmtId="0" fontId="6" fillId="2" borderId="12" xfId="3" applyFill="1" applyBorder="1" applyAlignment="1">
      <alignment horizontal="center" vertical="center" wrapText="1"/>
    </xf>
    <xf numFmtId="0" fontId="0" fillId="2" borderId="12" xfId="0" applyFill="1" applyBorder="1" applyAlignment="1">
      <alignment horizontal="center" vertical="center" wrapText="1"/>
    </xf>
    <xf numFmtId="0" fontId="0" fillId="2" borderId="12" xfId="0" applyFill="1" applyBorder="1" applyAlignment="1">
      <alignment horizontal="center" vertical="center"/>
    </xf>
    <xf numFmtId="0" fontId="6" fillId="2" borderId="12" xfId="3" applyFill="1" applyBorder="1" applyAlignment="1">
      <alignment vertical="center" wrapText="1"/>
    </xf>
    <xf numFmtId="0" fontId="6" fillId="2" borderId="26" xfId="3" applyFill="1" applyBorder="1" applyAlignment="1">
      <alignment horizontal="center" vertical="center"/>
    </xf>
    <xf numFmtId="3" fontId="10" fillId="2" borderId="12" xfId="0" applyNumberFormat="1" applyFont="1" applyFill="1" applyBorder="1" applyAlignment="1">
      <alignment vertical="center" wrapText="1"/>
    </xf>
    <xf numFmtId="38" fontId="10" fillId="2" borderId="12" xfId="4" applyFont="1" applyFill="1" applyBorder="1">
      <alignment vertical="center"/>
    </xf>
    <xf numFmtId="0" fontId="5" fillId="2" borderId="7" xfId="3" applyFont="1" applyFill="1" applyBorder="1" applyAlignment="1">
      <alignment vertical="center" wrapText="1"/>
    </xf>
    <xf numFmtId="3" fontId="11" fillId="5" borderId="7" xfId="5" quotePrefix="1" applyNumberFormat="1" applyFont="1" applyFill="1" applyBorder="1" applyProtection="1">
      <alignment horizontal="right" vertical="center"/>
      <protection locked="0"/>
    </xf>
    <xf numFmtId="0" fontId="5" fillId="2" borderId="0" xfId="3" applyFont="1" applyFill="1" applyAlignment="1">
      <alignment vertical="center" wrapText="1"/>
    </xf>
    <xf numFmtId="0" fontId="10" fillId="2" borderId="0" xfId="0" applyFont="1" applyFill="1" applyAlignment="1">
      <alignment horizontal="center" vertical="center"/>
    </xf>
    <xf numFmtId="0" fontId="10" fillId="2" borderId="0" xfId="0" applyFont="1" applyFill="1">
      <alignment vertical="center"/>
    </xf>
    <xf numFmtId="0" fontId="5" fillId="2" borderId="7" xfId="3" applyFont="1" applyFill="1" applyBorder="1" applyAlignment="1">
      <alignment horizontal="center" vertical="center" wrapText="1"/>
    </xf>
    <xf numFmtId="0" fontId="5" fillId="2" borderId="13" xfId="3" applyFont="1" applyFill="1" applyBorder="1" applyAlignment="1">
      <alignment horizontal="center" vertical="center" wrapText="1"/>
    </xf>
    <xf numFmtId="0" fontId="12" fillId="0" borderId="23" xfId="0" applyFont="1" applyBorder="1" applyAlignment="1">
      <alignment horizontal="center" vertical="center" wrapText="1"/>
    </xf>
    <xf numFmtId="0" fontId="12" fillId="0" borderId="6" xfId="0" applyFont="1" applyBorder="1" applyAlignment="1">
      <alignment horizontal="center" vertical="center" wrapText="1"/>
    </xf>
    <xf numFmtId="38" fontId="10" fillId="2" borderId="12" xfId="1" applyFont="1" applyFill="1" applyBorder="1" applyAlignment="1">
      <alignment horizontal="center" vertical="center" wrapText="1"/>
    </xf>
    <xf numFmtId="38" fontId="11" fillId="5" borderId="25" xfId="1" quotePrefix="1" applyFont="1" applyFill="1" applyBorder="1" applyAlignment="1" applyProtection="1">
      <alignment horizontal="right" vertical="center"/>
      <protection locked="0"/>
    </xf>
    <xf numFmtId="38" fontId="11" fillId="5" borderId="25" xfId="1" applyFont="1" applyFill="1" applyBorder="1" applyAlignment="1" applyProtection="1">
      <alignment horizontal="right" vertical="center"/>
      <protection locked="0"/>
    </xf>
    <xf numFmtId="38" fontId="11" fillId="5" borderId="25" xfId="1" applyFont="1" applyFill="1" applyBorder="1" applyAlignment="1">
      <alignment vertical="center"/>
    </xf>
    <xf numFmtId="38" fontId="4" fillId="0" borderId="21" xfId="0" applyNumberFormat="1" applyFont="1" applyBorder="1">
      <alignment vertical="center"/>
    </xf>
    <xf numFmtId="38" fontId="4" fillId="0" borderId="24" xfId="0" applyNumberFormat="1" applyFont="1" applyBorder="1">
      <alignment vertical="center"/>
    </xf>
    <xf numFmtId="38" fontId="10" fillId="2" borderId="7" xfId="1" applyFont="1" applyFill="1" applyBorder="1" applyAlignment="1">
      <alignment horizontal="center" vertical="center" wrapText="1"/>
    </xf>
    <xf numFmtId="3" fontId="4" fillId="2" borderId="7" xfId="8" quotePrefix="1" applyNumberFormat="1" applyFont="1" applyFill="1" applyBorder="1" applyAlignment="1" applyProtection="1">
      <alignment horizontal="right" vertical="center" shrinkToFit="1"/>
      <protection locked="0"/>
    </xf>
    <xf numFmtId="176" fontId="4" fillId="2" borderId="7" xfId="8" quotePrefix="1" applyNumberFormat="1" applyFont="1" applyFill="1" applyBorder="1" applyAlignment="1" applyProtection="1">
      <alignment horizontal="right" vertical="center" shrinkToFit="1"/>
      <protection locked="0"/>
    </xf>
    <xf numFmtId="3" fontId="4" fillId="2" borderId="22" xfId="8" quotePrefix="1" applyNumberFormat="1" applyFont="1" applyFill="1" applyBorder="1" applyAlignment="1" applyProtection="1">
      <alignment horizontal="right" vertical="center" shrinkToFit="1"/>
      <protection locked="0"/>
    </xf>
    <xf numFmtId="38" fontId="4" fillId="0" borderId="20" xfId="0" applyNumberFormat="1" applyFont="1" applyBorder="1">
      <alignment vertical="center"/>
    </xf>
    <xf numFmtId="38" fontId="4" fillId="0" borderId="9" xfId="0" applyNumberFormat="1" applyFont="1" applyBorder="1">
      <alignment vertical="center"/>
    </xf>
    <xf numFmtId="3" fontId="10" fillId="2" borderId="1" xfId="0" applyNumberFormat="1" applyFont="1" applyFill="1" applyBorder="1">
      <alignment vertical="center"/>
    </xf>
    <xf numFmtId="38" fontId="10" fillId="2" borderId="1" xfId="1" applyFont="1" applyFill="1" applyBorder="1">
      <alignment vertical="center"/>
    </xf>
    <xf numFmtId="10" fontId="10" fillId="2" borderId="1" xfId="0" applyNumberFormat="1" applyFont="1" applyFill="1" applyBorder="1">
      <alignment vertical="center"/>
    </xf>
    <xf numFmtId="0" fontId="10" fillId="2" borderId="7"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2" xfId="0" applyFont="1" applyFill="1" applyBorder="1" applyAlignment="1">
      <alignment horizontal="center" vertical="center"/>
    </xf>
    <xf numFmtId="0" fontId="0" fillId="2" borderId="0" xfId="0" applyFill="1" applyAlignment="1">
      <alignment horizontal="left" vertical="center" wrapText="1"/>
    </xf>
    <xf numFmtId="0" fontId="6" fillId="2" borderId="13" xfId="3" applyFill="1" applyBorder="1" applyAlignment="1">
      <alignment horizontal="center" vertical="center" wrapText="1"/>
    </xf>
    <xf numFmtId="0" fontId="6" fillId="2" borderId="14" xfId="3" applyFill="1" applyBorder="1" applyAlignment="1">
      <alignment horizontal="center" vertical="center" wrapText="1"/>
    </xf>
    <xf numFmtId="0" fontId="6" fillId="2" borderId="15" xfId="3" applyFill="1" applyBorder="1" applyAlignment="1">
      <alignment horizontal="center" vertical="center" wrapText="1"/>
    </xf>
    <xf numFmtId="0" fontId="6" fillId="2" borderId="3" xfId="3" applyFill="1" applyBorder="1" applyAlignment="1">
      <alignment horizontal="left" vertical="center" wrapText="1"/>
    </xf>
    <xf numFmtId="0" fontId="6" fillId="2" borderId="4" xfId="3" applyFill="1" applyBorder="1" applyAlignment="1">
      <alignment horizontal="left" vertical="center" wrapText="1"/>
    </xf>
    <xf numFmtId="0" fontId="6" fillId="2" borderId="5" xfId="3" applyFill="1" applyBorder="1" applyAlignment="1">
      <alignment horizontal="left" vertical="center" wrapText="1"/>
    </xf>
    <xf numFmtId="0" fontId="6" fillId="2" borderId="17" xfId="3" applyFill="1" applyBorder="1" applyAlignment="1">
      <alignment horizontal="left" vertical="center" wrapText="1"/>
    </xf>
    <xf numFmtId="0" fontId="6" fillId="2" borderId="18" xfId="3" applyFill="1" applyBorder="1" applyAlignment="1">
      <alignment horizontal="left" vertical="center" wrapText="1"/>
    </xf>
    <xf numFmtId="0" fontId="6" fillId="2" borderId="19" xfId="3" applyFill="1" applyBorder="1" applyAlignment="1">
      <alignment horizontal="left" vertical="center" wrapText="1"/>
    </xf>
    <xf numFmtId="0" fontId="0" fillId="2" borderId="7" xfId="0" applyFill="1" applyBorder="1" applyAlignment="1">
      <alignment horizontal="center" vertical="center"/>
    </xf>
  </cellXfs>
  <cellStyles count="13">
    <cellStyle name="SAPBEXstdData" xfId="5" xr:uid="{00000000-0005-0000-0000-000000000000}"/>
    <cellStyle name="SAPBEXstdData 2" xfId="7" xr:uid="{00000000-0005-0000-0000-000001000000}"/>
    <cellStyle name="SAPBEXstdData 2 2" xfId="12" xr:uid="{00000000-0005-0000-0000-000002000000}"/>
    <cellStyle name="SAPBEXstdData 3" xfId="8" xr:uid="{00000000-0005-0000-0000-000003000000}"/>
    <cellStyle name="SAPBEXstdData 4" xfId="9" xr:uid="{00000000-0005-0000-0000-000004000000}"/>
    <cellStyle name="SAPBEXstdData 5" xfId="10" xr:uid="{00000000-0005-0000-0000-000005000000}"/>
    <cellStyle name="SAPBEXstdData 6" xfId="6" xr:uid="{00000000-0005-0000-0000-000006000000}"/>
    <cellStyle name="SAPBEXstdData 7" xfId="11" xr:uid="{00000000-0005-0000-0000-000007000000}"/>
    <cellStyle name="桁区切り" xfId="1" builtinId="6"/>
    <cellStyle name="桁区切り 2" xfId="2" xr:uid="{00000000-0005-0000-0000-000009000000}"/>
    <cellStyle name="桁区切り 3" xfId="4" xr:uid="{00000000-0005-0000-0000-00000A000000}"/>
    <cellStyle name="標準" xfId="0" builtinId="0"/>
    <cellStyle name="標準 2" xfId="3"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28"/>
  <sheetViews>
    <sheetView tabSelected="1" view="pageBreakPreview" topLeftCell="D6" zoomScaleNormal="100" zoomScaleSheetLayoutView="100" workbookViewId="0">
      <selection activeCell="U11" sqref="U11:AC19"/>
    </sheetView>
  </sheetViews>
  <sheetFormatPr defaultRowHeight="13.5" x14ac:dyDescent="0.15"/>
  <cols>
    <col min="1" max="1" width="4.625" style="1" customWidth="1"/>
    <col min="2" max="2" width="23" style="1" customWidth="1"/>
    <col min="3" max="3" width="25.125" style="1" customWidth="1"/>
    <col min="4" max="4" width="9" style="1"/>
    <col min="5" max="6" width="9.25" style="1" bestFit="1" customWidth="1"/>
    <col min="7" max="9" width="9" style="1"/>
    <col min="10" max="10" width="9.125" style="1" customWidth="1"/>
    <col min="11" max="15" width="9" style="1"/>
    <col min="16" max="16" width="9" style="1" customWidth="1"/>
    <col min="17" max="17" width="8.625" style="1" customWidth="1"/>
    <col min="18" max="19" width="9" style="1" customWidth="1"/>
    <col min="20" max="22" width="9" style="1"/>
    <col min="23" max="23" width="9.25" style="1" bestFit="1" customWidth="1"/>
    <col min="24" max="25" width="9" style="1"/>
    <col min="26" max="26" width="9.25" style="1" bestFit="1" customWidth="1"/>
    <col min="27" max="16384" width="9" style="1"/>
  </cols>
  <sheetData>
    <row r="1" spans="1:24" ht="28.5" customHeight="1" x14ac:dyDescent="0.15">
      <c r="A1" s="1" t="s">
        <v>2</v>
      </c>
    </row>
    <row r="2" spans="1:24" ht="27.75" customHeight="1" x14ac:dyDescent="0.15">
      <c r="B2" s="75" t="s">
        <v>3</v>
      </c>
      <c r="C2" s="75"/>
      <c r="D2" s="75"/>
      <c r="E2" s="75"/>
      <c r="F2" s="75"/>
      <c r="G2" s="75"/>
      <c r="H2" s="75"/>
      <c r="I2" s="75"/>
      <c r="J2" s="75"/>
      <c r="K2" s="75"/>
      <c r="L2" s="75"/>
      <c r="M2" s="75"/>
      <c r="N2" s="75"/>
      <c r="O2" s="75"/>
      <c r="P2" s="75"/>
      <c r="Q2" s="75"/>
    </row>
    <row r="3" spans="1:24" ht="9.75" customHeight="1" x14ac:dyDescent="0.15"/>
    <row r="4" spans="1:24" x14ac:dyDescent="0.15">
      <c r="A4" s="1" t="s">
        <v>4</v>
      </c>
    </row>
    <row r="5" spans="1:24" ht="57.75" customHeight="1" thickBot="1" x14ac:dyDescent="0.2">
      <c r="A5" s="11" t="s">
        <v>5</v>
      </c>
      <c r="B5" s="11" t="s">
        <v>1</v>
      </c>
      <c r="C5" s="11" t="s">
        <v>0</v>
      </c>
      <c r="D5" s="11" t="s">
        <v>6</v>
      </c>
      <c r="E5" s="11" t="s">
        <v>7</v>
      </c>
      <c r="F5" s="11" t="s">
        <v>8</v>
      </c>
      <c r="G5" s="11" t="s">
        <v>9</v>
      </c>
      <c r="H5" s="11" t="s">
        <v>10</v>
      </c>
      <c r="I5" s="12" t="s">
        <v>11</v>
      </c>
      <c r="J5" s="12" t="s">
        <v>12</v>
      </c>
      <c r="K5" s="12" t="s">
        <v>13</v>
      </c>
      <c r="L5" s="12" t="s">
        <v>14</v>
      </c>
      <c r="M5" s="12" t="s">
        <v>15</v>
      </c>
      <c r="N5" s="12" t="s">
        <v>16</v>
      </c>
      <c r="O5" s="76" t="s">
        <v>17</v>
      </c>
      <c r="P5" s="77"/>
      <c r="Q5" s="77"/>
      <c r="R5" s="78"/>
      <c r="S5" s="11" t="s">
        <v>18</v>
      </c>
      <c r="T5" s="11" t="s">
        <v>19</v>
      </c>
    </row>
    <row r="6" spans="1:24" ht="75" customHeight="1" thickBot="1" x14ac:dyDescent="0.2">
      <c r="A6" s="13">
        <v>1</v>
      </c>
      <c r="B6" s="14" t="s">
        <v>20</v>
      </c>
      <c r="C6" s="14" t="s">
        <v>21</v>
      </c>
      <c r="D6" s="15" t="s">
        <v>22</v>
      </c>
      <c r="E6" s="16" t="s">
        <v>23</v>
      </c>
      <c r="F6" s="15">
        <v>6600</v>
      </c>
      <c r="G6" s="15">
        <v>6600</v>
      </c>
      <c r="H6" s="17">
        <v>60</v>
      </c>
      <c r="I6" s="18" t="s">
        <v>24</v>
      </c>
      <c r="J6" s="19" t="s">
        <v>25</v>
      </c>
      <c r="K6" s="20" t="s">
        <v>26</v>
      </c>
      <c r="L6" s="20" t="s">
        <v>27</v>
      </c>
      <c r="M6" s="18" t="s">
        <v>28</v>
      </c>
      <c r="N6" s="21" t="s">
        <v>29</v>
      </c>
      <c r="O6" s="79" t="s">
        <v>30</v>
      </c>
      <c r="P6" s="80"/>
      <c r="Q6" s="80"/>
      <c r="R6" s="81"/>
      <c r="S6" s="17" t="s">
        <v>31</v>
      </c>
      <c r="T6" s="17" t="s">
        <v>31</v>
      </c>
    </row>
    <row r="7" spans="1:24" ht="75" customHeight="1" x14ac:dyDescent="0.15">
      <c r="A7" s="22">
        <v>2</v>
      </c>
      <c r="B7" s="23" t="s">
        <v>63</v>
      </c>
      <c r="C7" s="23" t="s">
        <v>64</v>
      </c>
      <c r="D7" s="23" t="s">
        <v>65</v>
      </c>
      <c r="E7" s="24" t="s">
        <v>66</v>
      </c>
      <c r="F7" s="23">
        <v>6600</v>
      </c>
      <c r="G7" s="23">
        <v>6600</v>
      </c>
      <c r="H7" s="25">
        <v>60</v>
      </c>
      <c r="I7" s="25" t="s">
        <v>24</v>
      </c>
      <c r="J7" s="25" t="s">
        <v>25</v>
      </c>
      <c r="K7" s="25" t="s">
        <v>25</v>
      </c>
      <c r="L7" s="22" t="s">
        <v>25</v>
      </c>
      <c r="M7" s="25" t="s">
        <v>28</v>
      </c>
      <c r="N7" s="24" t="s">
        <v>29</v>
      </c>
      <c r="O7" s="82" t="s">
        <v>30</v>
      </c>
      <c r="P7" s="83"/>
      <c r="Q7" s="83"/>
      <c r="R7" s="84"/>
      <c r="S7" s="25" t="s">
        <v>67</v>
      </c>
      <c r="T7" s="25" t="s">
        <v>67</v>
      </c>
    </row>
    <row r="8" spans="1:24" ht="20.25" customHeight="1" x14ac:dyDescent="0.15">
      <c r="A8" s="26"/>
      <c r="B8" s="27"/>
      <c r="C8" s="27"/>
      <c r="D8" s="27"/>
      <c r="E8" s="28"/>
      <c r="F8" s="27"/>
      <c r="G8" s="27"/>
      <c r="H8" s="29"/>
      <c r="I8" s="29"/>
      <c r="J8" s="29"/>
      <c r="K8" s="29"/>
      <c r="L8" s="26"/>
      <c r="M8" s="29"/>
      <c r="N8" s="28"/>
      <c r="O8" s="28"/>
      <c r="P8" s="28"/>
      <c r="Q8" s="28"/>
      <c r="R8" s="28"/>
      <c r="S8" s="29"/>
      <c r="T8" s="29"/>
    </row>
    <row r="9" spans="1:24" ht="13.5" customHeight="1" x14ac:dyDescent="0.15">
      <c r="A9" s="1" t="s">
        <v>72</v>
      </c>
    </row>
    <row r="10" spans="1:24" ht="27" customHeight="1" thickBot="1" x14ac:dyDescent="0.2">
      <c r="A10" s="11" t="s">
        <v>5</v>
      </c>
      <c r="B10" s="11" t="s">
        <v>1</v>
      </c>
      <c r="C10" s="11" t="s">
        <v>0</v>
      </c>
      <c r="D10" s="11" t="s">
        <v>32</v>
      </c>
      <c r="E10" s="11" t="s">
        <v>33</v>
      </c>
      <c r="F10" s="12" t="s">
        <v>34</v>
      </c>
      <c r="G10" s="12" t="s">
        <v>35</v>
      </c>
      <c r="H10" s="12" t="s">
        <v>36</v>
      </c>
      <c r="I10" s="12" t="s">
        <v>37</v>
      </c>
      <c r="J10" s="12" t="s">
        <v>38</v>
      </c>
      <c r="K10" s="12" t="s">
        <v>39</v>
      </c>
      <c r="L10" s="12" t="s">
        <v>40</v>
      </c>
      <c r="M10" s="12" t="s">
        <v>41</v>
      </c>
      <c r="N10" s="12" t="s">
        <v>42</v>
      </c>
      <c r="O10" s="12" t="s">
        <v>43</v>
      </c>
      <c r="P10" s="12" t="s">
        <v>44</v>
      </c>
      <c r="Q10" s="12" t="s">
        <v>45</v>
      </c>
      <c r="R10" s="85" t="s">
        <v>46</v>
      </c>
      <c r="S10" s="85"/>
      <c r="T10" s="85"/>
    </row>
    <row r="11" spans="1:24" ht="27.75" customHeight="1" x14ac:dyDescent="0.15">
      <c r="A11" s="43">
        <v>1</v>
      </c>
      <c r="B11" s="44" t="s">
        <v>20</v>
      </c>
      <c r="C11" s="44" t="s">
        <v>47</v>
      </c>
      <c r="D11" s="42" t="s">
        <v>48</v>
      </c>
      <c r="E11" s="46">
        <f>MAX(F11:Q11)</f>
        <v>317</v>
      </c>
      <c r="F11" s="47">
        <v>206</v>
      </c>
      <c r="G11" s="47">
        <v>139</v>
      </c>
      <c r="H11" s="47">
        <v>151</v>
      </c>
      <c r="I11" s="47">
        <v>211</v>
      </c>
      <c r="J11" s="47">
        <v>271</v>
      </c>
      <c r="K11" s="47">
        <v>317</v>
      </c>
      <c r="L11" s="47">
        <v>266</v>
      </c>
      <c r="M11" s="47">
        <v>216</v>
      </c>
      <c r="N11" s="47">
        <v>161</v>
      </c>
      <c r="O11" s="47">
        <v>185</v>
      </c>
      <c r="P11" s="47">
        <v>230</v>
      </c>
      <c r="Q11" s="47">
        <v>218</v>
      </c>
      <c r="R11" s="74"/>
      <c r="S11" s="74"/>
      <c r="T11" s="74"/>
    </row>
    <row r="12" spans="1:24" ht="27.75" customHeight="1" thickBot="1" x14ac:dyDescent="0.2">
      <c r="A12" s="45">
        <v>2</v>
      </c>
      <c r="B12" s="38" t="s">
        <v>63</v>
      </c>
      <c r="C12" s="38" t="s">
        <v>68</v>
      </c>
      <c r="D12" s="12" t="s">
        <v>55</v>
      </c>
      <c r="E12" s="48">
        <f t="shared" ref="E12" si="0">MAX(F12:Q12)</f>
        <v>77</v>
      </c>
      <c r="F12" s="49">
        <v>50</v>
      </c>
      <c r="G12" s="49">
        <v>35</v>
      </c>
      <c r="H12" s="49">
        <v>41</v>
      </c>
      <c r="I12" s="49">
        <v>47</v>
      </c>
      <c r="J12" s="49">
        <v>74</v>
      </c>
      <c r="K12" s="49">
        <v>77</v>
      </c>
      <c r="L12" s="49">
        <v>66</v>
      </c>
      <c r="M12" s="49">
        <v>43</v>
      </c>
      <c r="N12" s="49">
        <v>34</v>
      </c>
      <c r="O12" s="49">
        <v>57</v>
      </c>
      <c r="P12" s="49">
        <v>66</v>
      </c>
      <c r="Q12" s="49">
        <v>59</v>
      </c>
      <c r="R12" s="72"/>
      <c r="S12" s="72"/>
      <c r="T12" s="73"/>
    </row>
    <row r="13" spans="1:24" ht="20.25" customHeight="1" x14ac:dyDescent="0.15">
      <c r="A13" s="26"/>
      <c r="B13" s="27"/>
      <c r="C13" s="27"/>
      <c r="D13" s="29"/>
      <c r="E13" s="50"/>
      <c r="F13" s="30"/>
      <c r="G13" s="30"/>
      <c r="H13" s="30"/>
      <c r="I13" s="30"/>
      <c r="J13" s="30"/>
      <c r="K13" s="30"/>
      <c r="L13" s="30"/>
      <c r="M13" s="30"/>
      <c r="N13" s="30"/>
      <c r="O13" s="30"/>
      <c r="P13" s="30"/>
      <c r="Q13" s="30"/>
      <c r="R13" s="51"/>
      <c r="S13" s="51"/>
      <c r="T13" s="51"/>
    </row>
    <row r="14" spans="1:24" ht="13.5" customHeight="1" thickBot="1" x14ac:dyDescent="0.2">
      <c r="A14" s="1" t="s">
        <v>73</v>
      </c>
      <c r="E14" s="52"/>
      <c r="F14" s="52"/>
      <c r="G14" s="52"/>
      <c r="H14" s="52"/>
      <c r="I14" s="52"/>
      <c r="J14" s="52"/>
      <c r="K14" s="52"/>
      <c r="L14" s="52"/>
      <c r="M14" s="52"/>
      <c r="N14" s="52"/>
      <c r="O14" s="52"/>
      <c r="P14" s="52"/>
      <c r="Q14" s="52"/>
      <c r="R14" s="52"/>
      <c r="S14" s="52"/>
      <c r="T14" s="52"/>
    </row>
    <row r="15" spans="1:24" ht="37.5" customHeight="1" thickBot="1" x14ac:dyDescent="0.2">
      <c r="A15" s="12" t="s">
        <v>49</v>
      </c>
      <c r="B15" s="12" t="s">
        <v>50</v>
      </c>
      <c r="C15" s="12" t="s">
        <v>51</v>
      </c>
      <c r="D15" s="12" t="s">
        <v>52</v>
      </c>
      <c r="E15" s="53" t="s">
        <v>53</v>
      </c>
      <c r="F15" s="53" t="s">
        <v>34</v>
      </c>
      <c r="G15" s="53" t="s">
        <v>35</v>
      </c>
      <c r="H15" s="53" t="s">
        <v>36</v>
      </c>
      <c r="I15" s="53" t="s">
        <v>37</v>
      </c>
      <c r="J15" s="53" t="s">
        <v>38</v>
      </c>
      <c r="K15" s="53" t="s">
        <v>39</v>
      </c>
      <c r="L15" s="53" t="s">
        <v>40</v>
      </c>
      <c r="M15" s="53" t="s">
        <v>41</v>
      </c>
      <c r="N15" s="53" t="s">
        <v>42</v>
      </c>
      <c r="O15" s="53" t="s">
        <v>43</v>
      </c>
      <c r="P15" s="53" t="s">
        <v>44</v>
      </c>
      <c r="Q15" s="54" t="s">
        <v>45</v>
      </c>
      <c r="R15" s="55" t="s">
        <v>70</v>
      </c>
      <c r="S15" s="56" t="s">
        <v>71</v>
      </c>
      <c r="T15" s="52"/>
      <c r="U15" s="3"/>
      <c r="V15" s="3"/>
      <c r="W15" s="3"/>
      <c r="X15" s="3"/>
    </row>
    <row r="16" spans="1:24" ht="25.5" customHeight="1" x14ac:dyDescent="0.15">
      <c r="A16" s="39">
        <v>1</v>
      </c>
      <c r="B16" s="40" t="s">
        <v>20</v>
      </c>
      <c r="C16" s="41" t="s">
        <v>54</v>
      </c>
      <c r="D16" s="42" t="s">
        <v>55</v>
      </c>
      <c r="E16" s="57">
        <f>SUM(R16:S16)</f>
        <v>766244</v>
      </c>
      <c r="F16" s="58">
        <v>50688</v>
      </c>
      <c r="G16" s="59">
        <v>51350</v>
      </c>
      <c r="H16" s="59">
        <v>49774</v>
      </c>
      <c r="I16" s="59">
        <v>62364</v>
      </c>
      <c r="J16" s="60">
        <v>81319</v>
      </c>
      <c r="K16" s="60">
        <v>88848</v>
      </c>
      <c r="L16" s="60">
        <v>79781</v>
      </c>
      <c r="M16" s="60">
        <v>76102</v>
      </c>
      <c r="N16" s="60">
        <v>57110</v>
      </c>
      <c r="O16" s="60">
        <v>53328</v>
      </c>
      <c r="P16" s="60">
        <v>59770</v>
      </c>
      <c r="Q16" s="60">
        <v>55810</v>
      </c>
      <c r="R16" s="61">
        <f>SUM(J16:L16)</f>
        <v>249948</v>
      </c>
      <c r="S16" s="62">
        <f>SUM(F16:I16)+SUM(M16:Q16)</f>
        <v>516296</v>
      </c>
      <c r="T16" s="52"/>
      <c r="U16" s="4"/>
      <c r="V16" s="4"/>
      <c r="W16" s="5"/>
      <c r="X16" s="5"/>
    </row>
    <row r="17" spans="1:24" ht="26.25" customHeight="1" thickBot="1" x14ac:dyDescent="0.2">
      <c r="A17" s="36">
        <v>2</v>
      </c>
      <c r="B17" s="37" t="s">
        <v>69</v>
      </c>
      <c r="C17" s="12" t="s">
        <v>64</v>
      </c>
      <c r="D17" s="11" t="s">
        <v>55</v>
      </c>
      <c r="E17" s="63">
        <f>SUM(R17:S17)</f>
        <v>208206</v>
      </c>
      <c r="F17" s="64">
        <v>15250</v>
      </c>
      <c r="G17" s="64">
        <v>13669</v>
      </c>
      <c r="H17" s="64">
        <v>15276</v>
      </c>
      <c r="I17" s="64">
        <v>17228</v>
      </c>
      <c r="J17" s="65">
        <v>22992</v>
      </c>
      <c r="K17" s="65">
        <v>23981</v>
      </c>
      <c r="L17" s="65">
        <v>21015</v>
      </c>
      <c r="M17" s="64">
        <v>16178</v>
      </c>
      <c r="N17" s="64">
        <v>13631</v>
      </c>
      <c r="O17" s="64">
        <v>15556</v>
      </c>
      <c r="P17" s="64">
        <v>17003</v>
      </c>
      <c r="Q17" s="66">
        <v>16427</v>
      </c>
      <c r="R17" s="67">
        <f>SUM(J17:L17)</f>
        <v>67988</v>
      </c>
      <c r="S17" s="68">
        <f t="shared" ref="S17" si="1">SUM(F17:I17)+SUM(M17:Q17)</f>
        <v>140218</v>
      </c>
      <c r="T17" s="52"/>
      <c r="U17" s="4"/>
      <c r="V17" s="4"/>
      <c r="W17" s="5"/>
      <c r="X17" s="5"/>
    </row>
    <row r="18" spans="1:24" ht="20.25" customHeight="1" x14ac:dyDescent="0.15">
      <c r="E18" s="6"/>
      <c r="F18" s="6"/>
      <c r="G18" s="6"/>
      <c r="H18" s="6"/>
      <c r="I18" s="6"/>
      <c r="J18" s="6"/>
      <c r="K18" s="6"/>
      <c r="L18" s="6"/>
      <c r="M18" s="6"/>
      <c r="N18" s="6"/>
      <c r="O18" s="6"/>
      <c r="P18" s="6"/>
      <c r="Q18" s="6"/>
      <c r="R18" s="6"/>
      <c r="V18" s="7"/>
    </row>
    <row r="19" spans="1:24" ht="27" customHeight="1" x14ac:dyDescent="0.15">
      <c r="A19" s="1" t="s">
        <v>74</v>
      </c>
      <c r="E19" s="6"/>
      <c r="F19" s="6"/>
      <c r="G19" s="6"/>
      <c r="H19" s="6"/>
      <c r="I19" s="6"/>
      <c r="J19" s="6"/>
      <c r="K19" s="6"/>
      <c r="L19" s="6"/>
      <c r="M19" s="6"/>
      <c r="N19" s="6"/>
      <c r="O19" s="6"/>
      <c r="P19" s="6"/>
      <c r="Q19" s="6"/>
      <c r="R19" s="6"/>
    </row>
    <row r="20" spans="1:24" ht="27" customHeight="1" x14ac:dyDescent="0.15">
      <c r="A20" s="10"/>
      <c r="B20" s="10" t="s">
        <v>1</v>
      </c>
      <c r="C20" s="10" t="s">
        <v>0</v>
      </c>
      <c r="D20" s="10" t="s">
        <v>32</v>
      </c>
      <c r="E20" s="32" t="s">
        <v>56</v>
      </c>
      <c r="F20" s="33" t="s">
        <v>34</v>
      </c>
      <c r="G20" s="33" t="s">
        <v>57</v>
      </c>
      <c r="H20" s="33" t="s">
        <v>36</v>
      </c>
      <c r="I20" s="33" t="s">
        <v>37</v>
      </c>
      <c r="J20" s="33" t="s">
        <v>38</v>
      </c>
      <c r="K20" s="33" t="s">
        <v>39</v>
      </c>
      <c r="L20" s="33" t="s">
        <v>40</v>
      </c>
      <c r="M20" s="33" t="s">
        <v>41</v>
      </c>
      <c r="N20" s="33" t="s">
        <v>42</v>
      </c>
      <c r="O20" s="33" t="s">
        <v>43</v>
      </c>
      <c r="P20" s="33" t="s">
        <v>44</v>
      </c>
      <c r="Q20" s="33" t="s">
        <v>45</v>
      </c>
      <c r="R20" s="6"/>
    </row>
    <row r="21" spans="1:24" ht="41.25" customHeight="1" x14ac:dyDescent="0.15">
      <c r="A21" s="10">
        <v>1</v>
      </c>
      <c r="B21" s="34" t="s">
        <v>58</v>
      </c>
      <c r="C21" s="34"/>
      <c r="D21" s="10"/>
      <c r="E21" s="31"/>
      <c r="F21" s="31"/>
      <c r="G21" s="31"/>
      <c r="H21" s="31"/>
      <c r="I21" s="31"/>
      <c r="J21" s="31"/>
      <c r="K21" s="31"/>
      <c r="L21" s="31"/>
      <c r="M21" s="31"/>
      <c r="N21" s="31"/>
      <c r="O21" s="31"/>
      <c r="P21" s="31"/>
      <c r="Q21" s="31"/>
      <c r="R21" s="6"/>
    </row>
    <row r="22" spans="1:24" ht="41.25" customHeight="1" x14ac:dyDescent="0.15">
      <c r="A22" s="10">
        <v>2</v>
      </c>
      <c r="B22" s="34" t="s">
        <v>58</v>
      </c>
      <c r="C22" s="34"/>
      <c r="D22" s="10"/>
      <c r="E22" s="31"/>
      <c r="F22" s="31"/>
      <c r="G22" s="31"/>
      <c r="H22" s="31"/>
      <c r="I22" s="31"/>
      <c r="J22" s="31"/>
      <c r="K22" s="31"/>
      <c r="L22" s="31"/>
      <c r="M22" s="31"/>
      <c r="N22" s="31"/>
      <c r="O22" s="31"/>
      <c r="P22" s="31"/>
      <c r="Q22" s="31"/>
      <c r="R22" s="6"/>
    </row>
    <row r="23" spans="1:24" ht="15" customHeight="1" x14ac:dyDescent="0.15">
      <c r="E23" s="6"/>
      <c r="F23" s="6"/>
      <c r="G23" s="6"/>
      <c r="H23" s="6"/>
      <c r="I23" s="6"/>
      <c r="J23" s="6"/>
      <c r="K23" s="6"/>
      <c r="L23" s="6"/>
      <c r="M23" s="6"/>
      <c r="N23" s="6"/>
      <c r="O23" s="6"/>
      <c r="P23" s="6"/>
      <c r="Q23" s="6"/>
      <c r="R23" s="6"/>
    </row>
    <row r="24" spans="1:24" ht="13.5" customHeight="1" x14ac:dyDescent="0.15">
      <c r="A24" s="1" t="s">
        <v>75</v>
      </c>
    </row>
    <row r="25" spans="1:24" ht="49.5" customHeight="1" x14ac:dyDescent="0.15">
      <c r="A25" s="10" t="s">
        <v>5</v>
      </c>
      <c r="B25" s="10" t="s">
        <v>1</v>
      </c>
      <c r="C25" s="10" t="s">
        <v>0</v>
      </c>
      <c r="D25" s="32" t="s">
        <v>32</v>
      </c>
      <c r="E25" s="10" t="s">
        <v>59</v>
      </c>
      <c r="F25" s="10" t="s">
        <v>60</v>
      </c>
      <c r="G25" s="10" t="s">
        <v>61</v>
      </c>
    </row>
    <row r="26" spans="1:24" ht="75" customHeight="1" x14ac:dyDescent="0.15">
      <c r="A26" s="2">
        <v>1</v>
      </c>
      <c r="B26" s="35" t="s">
        <v>20</v>
      </c>
      <c r="C26" s="35" t="s">
        <v>54</v>
      </c>
      <c r="D26" s="32" t="s">
        <v>48</v>
      </c>
      <c r="E26" s="69">
        <f>SUM(E11)</f>
        <v>317</v>
      </c>
      <c r="F26" s="70">
        <f>E16</f>
        <v>766244</v>
      </c>
      <c r="G26" s="71">
        <f>SUM(F26/E26/8760)</f>
        <v>0.27593304812526109</v>
      </c>
    </row>
    <row r="27" spans="1:24" s="9" customFormat="1" ht="75" customHeight="1" x14ac:dyDescent="0.15">
      <c r="A27" s="2">
        <v>2</v>
      </c>
      <c r="B27" s="35" t="s">
        <v>69</v>
      </c>
      <c r="C27" s="35" t="s">
        <v>68</v>
      </c>
      <c r="D27" s="32" t="s">
        <v>48</v>
      </c>
      <c r="E27" s="69">
        <f>SUM(E12)</f>
        <v>77</v>
      </c>
      <c r="F27" s="70">
        <f>E17</f>
        <v>208206</v>
      </c>
      <c r="G27" s="71">
        <f>SUM(F27/E27/8760)</f>
        <v>0.30867283401529977</v>
      </c>
    </row>
    <row r="28" spans="1:24" x14ac:dyDescent="0.15">
      <c r="A28" s="8" t="s">
        <v>62</v>
      </c>
    </row>
  </sheetData>
  <mergeCells count="7">
    <mergeCell ref="R12:T12"/>
    <mergeCell ref="R11:T11"/>
    <mergeCell ref="B2:Q2"/>
    <mergeCell ref="O5:R5"/>
    <mergeCell ref="O6:R6"/>
    <mergeCell ref="O7:R7"/>
    <mergeCell ref="R10:T10"/>
  </mergeCells>
  <phoneticPr fontId="2"/>
  <pageMargins left="0.70866141732283472" right="0.19685039370078741" top="0.51181102362204722" bottom="0.31496062992125984" header="0.31496062992125984" footer="0.31496062992125984"/>
  <pageSetup paperSize="9"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仕様書別紙</vt:lpstr>
      <vt:lpstr>仕様書別紙!Print_Area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春山　大輔</cp:lastModifiedBy>
  <cp:lastPrinted>2025-11-10T09:17:31Z</cp:lastPrinted>
  <dcterms:created xsi:type="dcterms:W3CDTF">2014-10-01T04:32:29Z</dcterms:created>
  <dcterms:modified xsi:type="dcterms:W3CDTF">2025-11-24T22:55:56Z</dcterms:modified>
</cp:coreProperties>
</file>