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NAS-FOLDER\Syozoku\S12370_障害者社会参加推進室\常用_副本\２．就労班\13_障がい者就労環境づくり推進事業（A経費）\■【old】\R7\07_大分県就労継続支援事業所活躍推進補助金\00_要綱要領\要綱\改訂（R8.4.1施行）\"/>
    </mc:Choice>
  </mc:AlternateContent>
  <xr:revisionPtr revIDLastSave="0" documentId="13_ncr:1_{38AFC58E-595F-4A09-AED9-5858BE62F972}" xr6:coauthVersionLast="47" xr6:coauthVersionMax="47" xr10:uidLastSave="{00000000-0000-0000-0000-000000000000}"/>
  <bookViews>
    <workbookView xWindow="-120" yWindow="-120" windowWidth="29040" windowHeight="15720" xr2:uid="{00000000-000D-0000-FFFF-FFFF00000000}"/>
  </bookViews>
  <sheets>
    <sheet name="目次" sheetId="72" r:id="rId1"/>
    <sheet name="要領第1号（計画申請）" sheetId="60" r:id="rId2"/>
    <sheet name="要領第2号（計画認定）" sheetId="62" r:id="rId3"/>
    <sheet name="要綱第1号（申請）" sheetId="1" r:id="rId4"/>
    <sheet name="要綱第2号（計画）" sheetId="52" r:id="rId5"/>
    <sheet name="要綱第3号（予算書）" sheetId="7" r:id="rId6"/>
    <sheet name="要綱第4号（誓約書）" sheetId="58" r:id="rId7"/>
    <sheet name="要綱第5号（賃金増加率試算表）" sheetId="54" r:id="rId8"/>
    <sheet name="要綱第5号【記載例】" sheetId="59" r:id="rId9"/>
    <sheet name="要綱第6号（工賃増加率試算表）" sheetId="63" r:id="rId10"/>
    <sheet name="要綱第6号【記載例】" sheetId="65" r:id="rId11"/>
    <sheet name="要綱第7号（変更承認申請）" sheetId="12" r:id="rId12"/>
    <sheet name="要綱第2号（計画）【変更】" sheetId="73" r:id="rId13"/>
    <sheet name="要綱第3号（予算書） 【変更】" sheetId="74" r:id="rId14"/>
    <sheet name="要綱第10号（変更交付決定）" sheetId="75" r:id="rId15"/>
    <sheet name="要綱第8号（中止申請）" sheetId="68" r:id="rId16"/>
    <sheet name="要綱第9号（消費税仕入控除）" sheetId="69" r:id="rId17"/>
    <sheet name="要綱第10号（交付決定）" sheetId="67" r:id="rId18"/>
    <sheet name="要綱第11号（交付請求）" sheetId="15" r:id="rId19"/>
    <sheet name="要綱第12号（実績報告）" sheetId="16" r:id="rId20"/>
    <sheet name="要綱第13号（事業実績）" sheetId="70" r:id="rId21"/>
    <sheet name="要綱第14号（精算書）" sheetId="71" r:id="rId22"/>
    <sheet name="要綱第15号（賃金増加率計算表）" sheetId="55" r:id="rId23"/>
    <sheet name="要綱第16号（対象外従業員）" sheetId="56" r:id="rId24"/>
    <sheet name="要綱第15号16号（記載例）" sheetId="57" r:id="rId25"/>
    <sheet name="要綱第17号（工賃増加率計算表）" sheetId="64" r:id="rId26"/>
    <sheet name="要綱第17号（記載例）" sheetId="66" r:id="rId27"/>
    <sheet name="要綱第18号（額の確定）" sheetId="17" r:id="rId28"/>
  </sheets>
  <externalReferences>
    <externalReference r:id="rId29"/>
  </externalReferences>
  <definedNames>
    <definedName name="A型リスト" comment="A型リスト" localSheetId="20">'要綱第13号（事業実績）'!$AM$9:$AN$9</definedName>
    <definedName name="A型リスト" comment="A型リスト">'要綱第2号（計画）'!$AM$10:$AN$10</definedName>
    <definedName name="B型リスト" comment="B型リスト" localSheetId="20">'要綱第13号（事業実績）'!#REF!</definedName>
    <definedName name="B型リスト" comment="B型リスト">'要綱第2号（計画）'!$AM$11:$AN$11</definedName>
    <definedName name="_xlnm.Print_Area" localSheetId="0">目次!$A$1:$G$45</definedName>
    <definedName name="_xlnm.Print_Area" localSheetId="17">'要綱第10号（交付決定）'!$C$1:$AH$61</definedName>
    <definedName name="_xlnm.Print_Area" localSheetId="14">'要綱第10号（変更交付決定）'!$C$1:$AH$62</definedName>
    <definedName name="_xlnm.Print_Area" localSheetId="18">'要綱第11号（交付請求）'!$A$1:$AH$37</definedName>
    <definedName name="_xlnm.Print_Area" localSheetId="19">'要綱第12号（実績報告）'!$A$1:$AG$47</definedName>
    <definedName name="_xlnm.Print_Area" localSheetId="20">'要綱第13号（事業実績）'!$A$1:$X$31</definedName>
    <definedName name="_xlnm.Print_Area" localSheetId="21">'要綱第14号（精算書）'!$A$1:$J$25</definedName>
    <definedName name="_xlnm.Print_Area" localSheetId="22">'要綱第15号（賃金増加率計算表）'!$A$1:$X$103</definedName>
    <definedName name="_xlnm.Print_Area" localSheetId="24">'要綱第15号16号（記載例）'!$A$1:$AE$104</definedName>
    <definedName name="_xlnm.Print_Area" localSheetId="26">'要綱第17号（記載例）'!$A$1:$AW$32</definedName>
    <definedName name="_xlnm.Print_Area" localSheetId="25">'要綱第17号（工賃増加率計算表）'!$A$1:$AW$32</definedName>
    <definedName name="_xlnm.Print_Area" localSheetId="27">'要綱第18号（額の確定）'!$A$1:$AG$28</definedName>
    <definedName name="_xlnm.Print_Area" localSheetId="3">'要綱第1号（申請）'!$B$1:$AI$50</definedName>
    <definedName name="_xlnm.Print_Area" localSheetId="4">'要綱第2号（計画）'!$A$1:$X$38</definedName>
    <definedName name="_xlnm.Print_Area" localSheetId="12">'要綱第2号（計画）【変更】'!$A$1:$X$39</definedName>
    <definedName name="_xlnm.Print_Area" localSheetId="5">'要綱第3号（予算書）'!$A$1:$G$26</definedName>
    <definedName name="_xlnm.Print_Area" localSheetId="13">'要綱第3号（予算書） 【変更】'!$A$1:$G$36</definedName>
    <definedName name="_xlnm.Print_Area" localSheetId="6">'要綱第4号（誓約書）'!$A$1:$AD$36</definedName>
    <definedName name="_xlnm.Print_Area" localSheetId="7">'要綱第5号（賃金増加率試算表）'!$A$1:$X$103</definedName>
    <definedName name="_xlnm.Print_Area" localSheetId="8">要綱第5号【記載例】!$A$1:$Y$104</definedName>
    <definedName name="_xlnm.Print_Area" localSheetId="9">'要綱第6号（工賃増加率試算表）'!$A$1:$AW$32</definedName>
    <definedName name="_xlnm.Print_Area" localSheetId="10">要綱第6号【記載例】!$A$1:$AW$32</definedName>
    <definedName name="_xlnm.Print_Area" localSheetId="11">'要綱第7号（変更承認申請）'!$A$1:$AI$44</definedName>
    <definedName name="_xlnm.Print_Area" localSheetId="15">'要綱第8号（中止申請）'!$A$1:$AI$38</definedName>
    <definedName name="_xlnm.Print_Area" localSheetId="16">'要綱第9号（消費税仕入控除）'!$A$1:$AI$97</definedName>
    <definedName name="_xlnm.Print_Area" localSheetId="1">'要領第1号（計画申請）'!$B$1:$AH$56</definedName>
    <definedName name="_xlnm.Print_Area" localSheetId="2">'要領第2号（計画認定）'!$B$1:$AI$50</definedName>
    <definedName name="祝日リスト">[1]祝日!$A$1:$A$42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15" l="1"/>
  <c r="P27" i="15"/>
  <c r="L27" i="15"/>
  <c r="C27" i="15"/>
  <c r="P22" i="75"/>
  <c r="W16" i="17" s="1"/>
  <c r="P19" i="75"/>
  <c r="I36" i="12"/>
  <c r="P25" i="12"/>
  <c r="D14" i="75"/>
  <c r="P31" i="74"/>
  <c r="F8" i="74"/>
  <c r="F7" i="74"/>
  <c r="F25" i="16"/>
  <c r="D20" i="71"/>
  <c r="E20" i="71"/>
  <c r="F20" i="71" s="1"/>
  <c r="F15" i="71"/>
  <c r="F16" i="71"/>
  <c r="F17" i="71"/>
  <c r="F18" i="71"/>
  <c r="F19" i="71"/>
  <c r="F14" i="71"/>
  <c r="D31" i="74"/>
  <c r="D10" i="74"/>
  <c r="E9" i="71" s="1"/>
  <c r="F9" i="70"/>
  <c r="C29" i="70"/>
  <c r="C35" i="73"/>
  <c r="F11" i="70"/>
  <c r="F10" i="70"/>
  <c r="P18" i="75"/>
  <c r="N16" i="17" l="1"/>
  <c r="C9" i="75"/>
  <c r="Y12" i="75"/>
  <c r="D10" i="75"/>
  <c r="K3" i="75"/>
  <c r="H3" i="75"/>
  <c r="S35" i="73"/>
  <c r="F6" i="73"/>
  <c r="C31" i="74"/>
  <c r="C12" i="74"/>
  <c r="I35" i="73"/>
  <c r="C17" i="60"/>
  <c r="Q19" i="68"/>
  <c r="AE19" i="68"/>
  <c r="E29" i="16"/>
  <c r="U27" i="15" s="1"/>
  <c r="X15" i="17"/>
  <c r="U15" i="17"/>
  <c r="R15" i="17"/>
  <c r="P15" i="17"/>
  <c r="M15" i="17"/>
  <c r="G15" i="71"/>
  <c r="G17" i="71"/>
  <c r="G19" i="71"/>
  <c r="U11" i="58"/>
  <c r="F5" i="52"/>
  <c r="F5" i="70" s="1"/>
  <c r="C12" i="62"/>
  <c r="I14" i="17"/>
  <c r="G14" i="17"/>
  <c r="D14" i="17"/>
  <c r="O20" i="15"/>
  <c r="B20" i="15"/>
  <c r="D20" i="15"/>
  <c r="G20" i="15"/>
  <c r="I20" i="15"/>
  <c r="L20" i="15"/>
  <c r="D14" i="67"/>
  <c r="C3" i="62"/>
  <c r="D15" i="7"/>
  <c r="D16" i="7"/>
  <c r="D17" i="7"/>
  <c r="D18" i="7"/>
  <c r="D19" i="7"/>
  <c r="D20" i="7"/>
  <c r="B15" i="7"/>
  <c r="B16" i="7"/>
  <c r="B17" i="7"/>
  <c r="B18" i="7"/>
  <c r="B19" i="7"/>
  <c r="B20" i="7"/>
  <c r="G30" i="52"/>
  <c r="W5" i="62"/>
  <c r="C20" i="71"/>
  <c r="G14" i="71"/>
  <c r="C10" i="71"/>
  <c r="S29" i="70"/>
  <c r="I29" i="70"/>
  <c r="I8" i="71" s="1"/>
  <c r="F6" i="70"/>
  <c r="X30" i="69"/>
  <c r="K3" i="69"/>
  <c r="K62" i="69" s="1"/>
  <c r="M35" i="73" l="1"/>
  <c r="G20" i="71"/>
  <c r="M29" i="70"/>
  <c r="D9" i="74" l="1"/>
  <c r="D7" i="74"/>
  <c r="D7" i="71"/>
  <c r="D9" i="71"/>
  <c r="D8" i="74"/>
  <c r="D12" i="74" l="1"/>
  <c r="E7" i="71"/>
  <c r="E10" i="71" s="1"/>
  <c r="D10" i="71"/>
  <c r="S19" i="71" s="1"/>
  <c r="L19" i="68"/>
  <c r="I19" i="68"/>
  <c r="G19" i="68"/>
  <c r="D19" i="68"/>
  <c r="K3" i="68"/>
  <c r="D7" i="63"/>
  <c r="D7" i="64" s="1"/>
  <c r="AV23" i="66"/>
  <c r="AS17" i="66"/>
  <c r="AA19" i="66" s="1"/>
  <c r="AP19" i="66" s="1"/>
  <c r="AV24" i="66" s="1"/>
  <c r="AS15" i="66"/>
  <c r="AS13" i="66"/>
  <c r="AA9" i="66"/>
  <c r="D9" i="66"/>
  <c r="D7" i="66"/>
  <c r="AV23" i="65"/>
  <c r="AS17" i="65"/>
  <c r="AS15" i="65"/>
  <c r="AS13" i="65"/>
  <c r="AA19" i="65" s="1"/>
  <c r="AP19" i="65" s="1"/>
  <c r="AV24" i="65" s="1"/>
  <c r="AS17" i="64"/>
  <c r="AS15" i="64"/>
  <c r="AS13" i="64"/>
  <c r="AA19" i="64" s="1"/>
  <c r="AA9" i="64"/>
  <c r="D9" i="64"/>
  <c r="AV23" i="64" s="1"/>
  <c r="AV23" i="63"/>
  <c r="AS17" i="63"/>
  <c r="AS15" i="63"/>
  <c r="AS13" i="63"/>
  <c r="AA19" i="63" s="1"/>
  <c r="AP19" i="63" s="1"/>
  <c r="AV24" i="63" s="1"/>
  <c r="AP19" i="64" l="1"/>
  <c r="AV24" i="64" s="1"/>
  <c r="D8" i="62"/>
  <c r="Y10" i="62"/>
  <c r="C7" i="62"/>
  <c r="U16" i="1"/>
  <c r="U15" i="1"/>
  <c r="U14" i="1"/>
  <c r="U13" i="1"/>
  <c r="U12" i="1"/>
  <c r="U11" i="1"/>
  <c r="U10" i="1"/>
  <c r="U11" i="68" s="1"/>
  <c r="I8" i="1"/>
  <c r="K3" i="1"/>
  <c r="H3" i="1"/>
  <c r="W101" i="59"/>
  <c r="V101" i="59"/>
  <c r="U101" i="59"/>
  <c r="T101" i="59"/>
  <c r="O101" i="59"/>
  <c r="W100" i="59"/>
  <c r="V100" i="59"/>
  <c r="U100" i="59"/>
  <c r="T100" i="59"/>
  <c r="O100" i="59"/>
  <c r="W99" i="59"/>
  <c r="V99" i="59"/>
  <c r="U99" i="59"/>
  <c r="T99" i="59"/>
  <c r="O99" i="59"/>
  <c r="W98" i="59"/>
  <c r="V98" i="59"/>
  <c r="U98" i="59"/>
  <c r="T98" i="59"/>
  <c r="O98" i="59"/>
  <c r="W97" i="59"/>
  <c r="V97" i="59"/>
  <c r="U97" i="59"/>
  <c r="T97" i="59"/>
  <c r="O97" i="59"/>
  <c r="W96" i="59"/>
  <c r="V96" i="59"/>
  <c r="U96" i="59"/>
  <c r="T96" i="59"/>
  <c r="O96" i="59"/>
  <c r="W95" i="59"/>
  <c r="V95" i="59"/>
  <c r="U95" i="59"/>
  <c r="T95" i="59"/>
  <c r="O95" i="59"/>
  <c r="W94" i="59"/>
  <c r="V94" i="59"/>
  <c r="U94" i="59"/>
  <c r="T94" i="59"/>
  <c r="O94" i="59"/>
  <c r="W93" i="59"/>
  <c r="V93" i="59"/>
  <c r="U93" i="59"/>
  <c r="T93" i="59"/>
  <c r="O93" i="59"/>
  <c r="W92" i="59"/>
  <c r="V92" i="59"/>
  <c r="U92" i="59"/>
  <c r="T92" i="59"/>
  <c r="O92" i="59"/>
  <c r="W91" i="59"/>
  <c r="V91" i="59"/>
  <c r="U91" i="59"/>
  <c r="T91" i="59"/>
  <c r="O91" i="59"/>
  <c r="W90" i="59"/>
  <c r="V90" i="59"/>
  <c r="U90" i="59"/>
  <c r="T90" i="59"/>
  <c r="O90" i="59"/>
  <c r="W89" i="59"/>
  <c r="V89" i="59"/>
  <c r="U89" i="59"/>
  <c r="T89" i="59"/>
  <c r="O89" i="59"/>
  <c r="W88" i="59"/>
  <c r="V88" i="59"/>
  <c r="U88" i="59"/>
  <c r="T88" i="59"/>
  <c r="O88" i="59"/>
  <c r="W87" i="59"/>
  <c r="V87" i="59"/>
  <c r="U87" i="59"/>
  <c r="T87" i="59"/>
  <c r="O87" i="59"/>
  <c r="W86" i="59"/>
  <c r="V86" i="59"/>
  <c r="U86" i="59"/>
  <c r="T86" i="59"/>
  <c r="O86" i="59"/>
  <c r="W85" i="59"/>
  <c r="V85" i="59"/>
  <c r="U85" i="59"/>
  <c r="T85" i="59"/>
  <c r="O85" i="59"/>
  <c r="W84" i="59"/>
  <c r="V84" i="59"/>
  <c r="U84" i="59"/>
  <c r="T84" i="59"/>
  <c r="O84" i="59"/>
  <c r="W83" i="59"/>
  <c r="V83" i="59"/>
  <c r="U83" i="59"/>
  <c r="T83" i="59"/>
  <c r="O83" i="59"/>
  <c r="W82" i="59"/>
  <c r="V82" i="59"/>
  <c r="U82" i="59"/>
  <c r="T82" i="59"/>
  <c r="O82" i="59"/>
  <c r="W81" i="59"/>
  <c r="V81" i="59"/>
  <c r="U81" i="59"/>
  <c r="T81" i="59"/>
  <c r="O81" i="59"/>
  <c r="W80" i="59"/>
  <c r="V80" i="59"/>
  <c r="U80" i="59"/>
  <c r="T80" i="59"/>
  <c r="O80" i="59"/>
  <c r="W79" i="59"/>
  <c r="V79" i="59"/>
  <c r="U79" i="59"/>
  <c r="T79" i="59"/>
  <c r="O79" i="59"/>
  <c r="W78" i="59"/>
  <c r="V78" i="59"/>
  <c r="U78" i="59"/>
  <c r="T78" i="59"/>
  <c r="O78" i="59"/>
  <c r="W77" i="59"/>
  <c r="V77" i="59"/>
  <c r="U77" i="59"/>
  <c r="T77" i="59"/>
  <c r="O77" i="59"/>
  <c r="W76" i="59"/>
  <c r="V76" i="59"/>
  <c r="U76" i="59"/>
  <c r="T76" i="59"/>
  <c r="O76" i="59"/>
  <c r="W75" i="59"/>
  <c r="V75" i="59"/>
  <c r="U75" i="59"/>
  <c r="T75" i="59"/>
  <c r="O75" i="59"/>
  <c r="W74" i="59"/>
  <c r="V74" i="59"/>
  <c r="U74" i="59"/>
  <c r="T74" i="59"/>
  <c r="O74" i="59"/>
  <c r="W73" i="59"/>
  <c r="V73" i="59"/>
  <c r="U73" i="59"/>
  <c r="T73" i="59"/>
  <c r="O73" i="59"/>
  <c r="W72" i="59"/>
  <c r="V72" i="59"/>
  <c r="U72" i="59"/>
  <c r="T72" i="59"/>
  <c r="O72" i="59"/>
  <c r="W71" i="59"/>
  <c r="V71" i="59"/>
  <c r="U71" i="59"/>
  <c r="T71" i="59"/>
  <c r="O71" i="59"/>
  <c r="W70" i="59"/>
  <c r="V70" i="59"/>
  <c r="U70" i="59"/>
  <c r="T70" i="59"/>
  <c r="O70" i="59"/>
  <c r="W69" i="59"/>
  <c r="V69" i="59"/>
  <c r="U69" i="59"/>
  <c r="T69" i="59"/>
  <c r="O69" i="59"/>
  <c r="W68" i="59"/>
  <c r="V68" i="59"/>
  <c r="U68" i="59"/>
  <c r="T68" i="59"/>
  <c r="O68" i="59"/>
  <c r="W67" i="59"/>
  <c r="V67" i="59"/>
  <c r="U67" i="59"/>
  <c r="T67" i="59"/>
  <c r="O67" i="59"/>
  <c r="W66" i="59"/>
  <c r="V66" i="59"/>
  <c r="U66" i="59"/>
  <c r="T66" i="59"/>
  <c r="O66" i="59"/>
  <c r="W65" i="59"/>
  <c r="V65" i="59"/>
  <c r="U65" i="59"/>
  <c r="T65" i="59"/>
  <c r="O65" i="59"/>
  <c r="W64" i="59"/>
  <c r="V64" i="59"/>
  <c r="U64" i="59"/>
  <c r="T64" i="59"/>
  <c r="O64" i="59"/>
  <c r="W63" i="59"/>
  <c r="V63" i="59"/>
  <c r="U63" i="59"/>
  <c r="T63" i="59"/>
  <c r="O63" i="59"/>
  <c r="W62" i="59"/>
  <c r="V62" i="59"/>
  <c r="U62" i="59"/>
  <c r="T62" i="59"/>
  <c r="O62" i="59"/>
  <c r="W61" i="59"/>
  <c r="V61" i="59"/>
  <c r="U61" i="59"/>
  <c r="T61" i="59"/>
  <c r="O61" i="59"/>
  <c r="W60" i="59"/>
  <c r="V60" i="59"/>
  <c r="U60" i="59"/>
  <c r="T60" i="59"/>
  <c r="O60" i="59"/>
  <c r="W59" i="59"/>
  <c r="V59" i="59"/>
  <c r="U59" i="59"/>
  <c r="T59" i="59"/>
  <c r="O59" i="59"/>
  <c r="W58" i="59"/>
  <c r="V58" i="59"/>
  <c r="U58" i="59"/>
  <c r="T58" i="59"/>
  <c r="O58" i="59"/>
  <c r="W57" i="59"/>
  <c r="V57" i="59"/>
  <c r="U57" i="59"/>
  <c r="T57" i="59"/>
  <c r="O57" i="59"/>
  <c r="W56" i="59"/>
  <c r="V56" i="59"/>
  <c r="U56" i="59"/>
  <c r="T56" i="59"/>
  <c r="O56" i="59"/>
  <c r="W55" i="59"/>
  <c r="V55" i="59"/>
  <c r="U55" i="59"/>
  <c r="T55" i="59"/>
  <c r="O55" i="59"/>
  <c r="W54" i="59"/>
  <c r="V54" i="59"/>
  <c r="U54" i="59"/>
  <c r="T54" i="59"/>
  <c r="O54" i="59"/>
  <c r="W53" i="59"/>
  <c r="V53" i="59"/>
  <c r="U53" i="59"/>
  <c r="T53" i="59"/>
  <c r="O53" i="59"/>
  <c r="W52" i="59"/>
  <c r="V52" i="59"/>
  <c r="U52" i="59"/>
  <c r="T52" i="59"/>
  <c r="O52" i="59"/>
  <c r="W51" i="59"/>
  <c r="V51" i="59"/>
  <c r="U51" i="59"/>
  <c r="T51" i="59"/>
  <c r="O51" i="59"/>
  <c r="W50" i="59"/>
  <c r="V50" i="59"/>
  <c r="U50" i="59"/>
  <c r="T50" i="59"/>
  <c r="O50" i="59"/>
  <c r="W49" i="59"/>
  <c r="V49" i="59"/>
  <c r="U49" i="59"/>
  <c r="T49" i="59"/>
  <c r="O49" i="59"/>
  <c r="W48" i="59"/>
  <c r="V48" i="59"/>
  <c r="U48" i="59"/>
  <c r="T48" i="59"/>
  <c r="O48" i="59"/>
  <c r="W47" i="59"/>
  <c r="V47" i="59"/>
  <c r="U47" i="59"/>
  <c r="T47" i="59"/>
  <c r="O47" i="59"/>
  <c r="W46" i="59"/>
  <c r="V46" i="59"/>
  <c r="U46" i="59"/>
  <c r="T46" i="59"/>
  <c r="O46" i="59"/>
  <c r="W45" i="59"/>
  <c r="V45" i="59"/>
  <c r="U45" i="59"/>
  <c r="T45" i="59"/>
  <c r="O45" i="59"/>
  <c r="W44" i="59"/>
  <c r="V44" i="59"/>
  <c r="U44" i="59"/>
  <c r="T44" i="59"/>
  <c r="O44" i="59"/>
  <c r="W43" i="59"/>
  <c r="V43" i="59"/>
  <c r="U43" i="59"/>
  <c r="T43" i="59"/>
  <c r="O43" i="59"/>
  <c r="W42" i="59"/>
  <c r="V42" i="59"/>
  <c r="U42" i="59"/>
  <c r="T42" i="59"/>
  <c r="O42" i="59"/>
  <c r="W41" i="59"/>
  <c r="V41" i="59"/>
  <c r="U41" i="59"/>
  <c r="T41" i="59"/>
  <c r="O41" i="59"/>
  <c r="W40" i="59"/>
  <c r="V40" i="59"/>
  <c r="U40" i="59"/>
  <c r="T40" i="59"/>
  <c r="O40" i="59"/>
  <c r="W39" i="59"/>
  <c r="V39" i="59"/>
  <c r="U39" i="59"/>
  <c r="T39" i="59"/>
  <c r="O39" i="59"/>
  <c r="W38" i="59"/>
  <c r="V38" i="59"/>
  <c r="U38" i="59"/>
  <c r="T38" i="59"/>
  <c r="O38" i="59"/>
  <c r="W37" i="59"/>
  <c r="V37" i="59"/>
  <c r="U37" i="59"/>
  <c r="T37" i="59"/>
  <c r="O37" i="59"/>
  <c r="W36" i="59"/>
  <c r="V36" i="59"/>
  <c r="U36" i="59"/>
  <c r="T36" i="59"/>
  <c r="O36" i="59"/>
  <c r="W35" i="59"/>
  <c r="V35" i="59"/>
  <c r="U35" i="59"/>
  <c r="T35" i="59"/>
  <c r="O35" i="59"/>
  <c r="W34" i="59"/>
  <c r="V34" i="59"/>
  <c r="U34" i="59"/>
  <c r="T34" i="59"/>
  <c r="O34" i="59"/>
  <c r="W33" i="59"/>
  <c r="V33" i="59"/>
  <c r="U33" i="59"/>
  <c r="T33" i="59"/>
  <c r="O33" i="59"/>
  <c r="W32" i="59"/>
  <c r="V32" i="59"/>
  <c r="U32" i="59"/>
  <c r="T32" i="59"/>
  <c r="O32" i="59"/>
  <c r="W31" i="59"/>
  <c r="V31" i="59"/>
  <c r="U31" i="59"/>
  <c r="T31" i="59"/>
  <c r="O31" i="59"/>
  <c r="W30" i="59"/>
  <c r="V30" i="59"/>
  <c r="U30" i="59"/>
  <c r="T30" i="59"/>
  <c r="O30" i="59"/>
  <c r="W29" i="59"/>
  <c r="V29" i="59"/>
  <c r="U29" i="59"/>
  <c r="T29" i="59"/>
  <c r="O29" i="59"/>
  <c r="W28" i="59"/>
  <c r="V28" i="59"/>
  <c r="U28" i="59"/>
  <c r="T28" i="59"/>
  <c r="O28" i="59"/>
  <c r="W27" i="59"/>
  <c r="V27" i="59"/>
  <c r="U27" i="59"/>
  <c r="T27" i="59"/>
  <c r="O27" i="59"/>
  <c r="W26" i="59"/>
  <c r="V26" i="59"/>
  <c r="U26" i="59"/>
  <c r="T26" i="59"/>
  <c r="O26" i="59"/>
  <c r="W25" i="59"/>
  <c r="V25" i="59"/>
  <c r="U25" i="59"/>
  <c r="T25" i="59"/>
  <c r="O25" i="59"/>
  <c r="W24" i="59"/>
  <c r="V24" i="59"/>
  <c r="U24" i="59"/>
  <c r="T24" i="59"/>
  <c r="O24" i="59"/>
  <c r="W23" i="59"/>
  <c r="V23" i="59"/>
  <c r="U23" i="59"/>
  <c r="T23" i="59"/>
  <c r="O23" i="59"/>
  <c r="W22" i="59"/>
  <c r="V22" i="59"/>
  <c r="U22" i="59"/>
  <c r="T22" i="59"/>
  <c r="O22" i="59"/>
  <c r="W21" i="59"/>
  <c r="V21" i="59"/>
  <c r="U21" i="59"/>
  <c r="T21" i="59"/>
  <c r="O21" i="59"/>
  <c r="W20" i="59"/>
  <c r="V20" i="59"/>
  <c r="U20" i="59"/>
  <c r="T20" i="59"/>
  <c r="O20" i="59"/>
  <c r="W19" i="59"/>
  <c r="V19" i="59"/>
  <c r="U19" i="59"/>
  <c r="T19" i="59"/>
  <c r="O19" i="59"/>
  <c r="W18" i="59"/>
  <c r="V18" i="59"/>
  <c r="U18" i="59"/>
  <c r="T18" i="59"/>
  <c r="O18" i="59"/>
  <c r="W17" i="59"/>
  <c r="V17" i="59"/>
  <c r="U17" i="59"/>
  <c r="T17" i="59"/>
  <c r="O17" i="59"/>
  <c r="W16" i="59"/>
  <c r="V16" i="59"/>
  <c r="U16" i="59"/>
  <c r="T16" i="59"/>
  <c r="O16" i="59"/>
  <c r="V15" i="59"/>
  <c r="U15" i="59"/>
  <c r="T15" i="59"/>
  <c r="V14" i="59"/>
  <c r="U14" i="59"/>
  <c r="T14" i="59"/>
  <c r="W14" i="59" s="1"/>
  <c r="O14" i="59"/>
  <c r="W13" i="59"/>
  <c r="V13" i="59"/>
  <c r="U13" i="59"/>
  <c r="T13" i="59"/>
  <c r="O13" i="59"/>
  <c r="W12" i="59"/>
  <c r="V12" i="59"/>
  <c r="U12" i="59"/>
  <c r="T12" i="59"/>
  <c r="O12" i="59"/>
  <c r="AA11" i="58"/>
  <c r="X11" i="58"/>
  <c r="S11" i="15" l="1"/>
  <c r="U11" i="12"/>
  <c r="U11" i="69"/>
  <c r="U12" i="69"/>
  <c r="U12" i="12"/>
  <c r="U12" i="68"/>
  <c r="Q18" i="58"/>
  <c r="U13" i="69"/>
  <c r="U13" i="12"/>
  <c r="U13" i="68"/>
  <c r="D10" i="67"/>
  <c r="Q24" i="58"/>
  <c r="U14" i="69"/>
  <c r="U14" i="12"/>
  <c r="U14" i="68"/>
  <c r="U15" i="69"/>
  <c r="U15" i="12"/>
  <c r="U15" i="68"/>
  <c r="U16" i="69"/>
  <c r="U16" i="12"/>
  <c r="U16" i="68"/>
  <c r="U17" i="69"/>
  <c r="U17" i="68"/>
  <c r="U17" i="12"/>
  <c r="J3" i="69"/>
  <c r="J62" i="69" s="1"/>
  <c r="J3" i="15"/>
  <c r="AD20" i="15" s="1"/>
  <c r="J3" i="68"/>
  <c r="H3" i="67"/>
  <c r="H3" i="15"/>
  <c r="H3" i="69"/>
  <c r="B19" i="69" s="1"/>
  <c r="H3" i="68"/>
  <c r="G8" i="16"/>
  <c r="AB12" i="17" s="1"/>
  <c r="G8" i="69"/>
  <c r="G8" i="68"/>
  <c r="J3" i="12"/>
  <c r="K3" i="67"/>
  <c r="F14" i="58"/>
  <c r="Y12" i="67"/>
  <c r="G8" i="12"/>
  <c r="Q21" i="58"/>
  <c r="C9" i="67"/>
  <c r="S11" i="58"/>
  <c r="H3" i="12"/>
  <c r="B19" i="12" s="1"/>
  <c r="W102" i="59"/>
  <c r="O102" i="59"/>
  <c r="W6" i="15" l="1"/>
  <c r="AB20" i="15"/>
  <c r="H62" i="69"/>
  <c r="W6" i="69"/>
  <c r="W6" i="68"/>
  <c r="B19" i="68"/>
  <c r="W6" i="12"/>
  <c r="W103" i="59"/>
  <c r="O102" i="57" l="1"/>
  <c r="W101" i="57"/>
  <c r="V101" i="57"/>
  <c r="U101" i="57"/>
  <c r="T101" i="57"/>
  <c r="W100" i="57"/>
  <c r="V100" i="57"/>
  <c r="U100" i="57"/>
  <c r="T100" i="57"/>
  <c r="W99" i="57"/>
  <c r="V99" i="57"/>
  <c r="U99" i="57"/>
  <c r="T99" i="57"/>
  <c r="W98" i="57"/>
  <c r="V98" i="57"/>
  <c r="U98" i="57"/>
  <c r="T98" i="57"/>
  <c r="W97" i="57"/>
  <c r="V97" i="57"/>
  <c r="U97" i="57"/>
  <c r="T97" i="57"/>
  <c r="W96" i="57"/>
  <c r="V96" i="57"/>
  <c r="U96" i="57"/>
  <c r="T96" i="57"/>
  <c r="W95" i="57"/>
  <c r="V95" i="57"/>
  <c r="U95" i="57"/>
  <c r="T95" i="57"/>
  <c r="W94" i="57"/>
  <c r="V94" i="57"/>
  <c r="U94" i="57"/>
  <c r="T94" i="57"/>
  <c r="W93" i="57"/>
  <c r="V93" i="57"/>
  <c r="U93" i="57"/>
  <c r="T93" i="57"/>
  <c r="W92" i="57"/>
  <c r="V92" i="57"/>
  <c r="U92" i="57"/>
  <c r="T92" i="57"/>
  <c r="W91" i="57"/>
  <c r="V91" i="57"/>
  <c r="U91" i="57"/>
  <c r="T91" i="57"/>
  <c r="W90" i="57"/>
  <c r="V90" i="57"/>
  <c r="U90" i="57"/>
  <c r="T90" i="57"/>
  <c r="W89" i="57"/>
  <c r="V89" i="57"/>
  <c r="U89" i="57"/>
  <c r="T89" i="57"/>
  <c r="W88" i="57"/>
  <c r="V88" i="57"/>
  <c r="U88" i="57"/>
  <c r="T88" i="57"/>
  <c r="W87" i="57"/>
  <c r="V87" i="57"/>
  <c r="U87" i="57"/>
  <c r="T87" i="57"/>
  <c r="W86" i="57"/>
  <c r="V86" i="57"/>
  <c r="U86" i="57"/>
  <c r="T86" i="57"/>
  <c r="W85" i="57"/>
  <c r="V85" i="57"/>
  <c r="U85" i="57"/>
  <c r="T85" i="57"/>
  <c r="W84" i="57"/>
  <c r="V84" i="57"/>
  <c r="U84" i="57"/>
  <c r="T84" i="57"/>
  <c r="W83" i="57"/>
  <c r="V83" i="57"/>
  <c r="U83" i="57"/>
  <c r="T83" i="57"/>
  <c r="W82" i="57"/>
  <c r="V82" i="57"/>
  <c r="U82" i="57"/>
  <c r="T82" i="57"/>
  <c r="W81" i="57"/>
  <c r="V81" i="57"/>
  <c r="U81" i="57"/>
  <c r="T81" i="57"/>
  <c r="W80" i="57"/>
  <c r="V80" i="57"/>
  <c r="U80" i="57"/>
  <c r="T80" i="57"/>
  <c r="W79" i="57"/>
  <c r="V79" i="57"/>
  <c r="U79" i="57"/>
  <c r="T79" i="57"/>
  <c r="W78" i="57"/>
  <c r="V78" i="57"/>
  <c r="U78" i="57"/>
  <c r="T78" i="57"/>
  <c r="W77" i="57"/>
  <c r="V77" i="57"/>
  <c r="U77" i="57"/>
  <c r="T77" i="57"/>
  <c r="W76" i="57"/>
  <c r="V76" i="57"/>
  <c r="U76" i="57"/>
  <c r="T76" i="57"/>
  <c r="W75" i="57"/>
  <c r="V75" i="57"/>
  <c r="U75" i="57"/>
  <c r="T75" i="57"/>
  <c r="W74" i="57"/>
  <c r="V74" i="57"/>
  <c r="U74" i="57"/>
  <c r="T74" i="57"/>
  <c r="W73" i="57"/>
  <c r="V73" i="57"/>
  <c r="U73" i="57"/>
  <c r="T73" i="57"/>
  <c r="W72" i="57"/>
  <c r="V72" i="57"/>
  <c r="U72" i="57"/>
  <c r="T72" i="57"/>
  <c r="W71" i="57"/>
  <c r="V71" i="57"/>
  <c r="U71" i="57"/>
  <c r="T71" i="57"/>
  <c r="W70" i="57"/>
  <c r="V70" i="57"/>
  <c r="U70" i="57"/>
  <c r="T70" i="57"/>
  <c r="W69" i="57"/>
  <c r="V69" i="57"/>
  <c r="U69" i="57"/>
  <c r="T69" i="57"/>
  <c r="W68" i="57"/>
  <c r="V68" i="57"/>
  <c r="U68" i="57"/>
  <c r="T68" i="57"/>
  <c r="W67" i="57"/>
  <c r="V67" i="57"/>
  <c r="U67" i="57"/>
  <c r="T67" i="57"/>
  <c r="W66" i="57"/>
  <c r="V66" i="57"/>
  <c r="U66" i="57"/>
  <c r="T66" i="57"/>
  <c r="W65" i="57"/>
  <c r="V65" i="57"/>
  <c r="U65" i="57"/>
  <c r="T65" i="57"/>
  <c r="W64" i="57"/>
  <c r="V64" i="57"/>
  <c r="U64" i="57"/>
  <c r="T64" i="57"/>
  <c r="W63" i="57"/>
  <c r="V63" i="57"/>
  <c r="U63" i="57"/>
  <c r="T63" i="57"/>
  <c r="W62" i="57"/>
  <c r="V62" i="57"/>
  <c r="U62" i="57"/>
  <c r="T62" i="57"/>
  <c r="W61" i="57"/>
  <c r="V61" i="57"/>
  <c r="U61" i="57"/>
  <c r="T61" i="57"/>
  <c r="W60" i="57"/>
  <c r="V60" i="57"/>
  <c r="U60" i="57"/>
  <c r="T60" i="57"/>
  <c r="W59" i="57"/>
  <c r="V59" i="57"/>
  <c r="U59" i="57"/>
  <c r="T59" i="57"/>
  <c r="W58" i="57"/>
  <c r="V58" i="57"/>
  <c r="U58" i="57"/>
  <c r="T58" i="57"/>
  <c r="W57" i="57"/>
  <c r="V57" i="57"/>
  <c r="U57" i="57"/>
  <c r="T57" i="57"/>
  <c r="W56" i="57"/>
  <c r="V56" i="57"/>
  <c r="U56" i="57"/>
  <c r="T56" i="57"/>
  <c r="W55" i="57"/>
  <c r="V55" i="57"/>
  <c r="U55" i="57"/>
  <c r="T55" i="57"/>
  <c r="W54" i="57"/>
  <c r="V54" i="57"/>
  <c r="U54" i="57"/>
  <c r="T54" i="57"/>
  <c r="W53" i="57"/>
  <c r="V53" i="57"/>
  <c r="U53" i="57"/>
  <c r="T53" i="57"/>
  <c r="W52" i="57"/>
  <c r="V52" i="57"/>
  <c r="U52" i="57"/>
  <c r="T52" i="57"/>
  <c r="W51" i="57"/>
  <c r="V51" i="57"/>
  <c r="U51" i="57"/>
  <c r="T51" i="57"/>
  <c r="W50" i="57"/>
  <c r="V50" i="57"/>
  <c r="U50" i="57"/>
  <c r="T50" i="57"/>
  <c r="W49" i="57"/>
  <c r="V49" i="57"/>
  <c r="U49" i="57"/>
  <c r="T49" i="57"/>
  <c r="W48" i="57"/>
  <c r="V48" i="57"/>
  <c r="U48" i="57"/>
  <c r="T48" i="57"/>
  <c r="W47" i="57"/>
  <c r="V47" i="57"/>
  <c r="U47" i="57"/>
  <c r="T47" i="57"/>
  <c r="W46" i="57"/>
  <c r="V46" i="57"/>
  <c r="U46" i="57"/>
  <c r="T46" i="57"/>
  <c r="W45" i="57"/>
  <c r="V45" i="57"/>
  <c r="U45" i="57"/>
  <c r="T45" i="57"/>
  <c r="W44" i="57"/>
  <c r="V44" i="57"/>
  <c r="U44" i="57"/>
  <c r="T44" i="57"/>
  <c r="W43" i="57"/>
  <c r="V43" i="57"/>
  <c r="U43" i="57"/>
  <c r="T43" i="57"/>
  <c r="W42" i="57"/>
  <c r="V42" i="57"/>
  <c r="U42" i="57"/>
  <c r="T42" i="57"/>
  <c r="W41" i="57"/>
  <c r="V41" i="57"/>
  <c r="U41" i="57"/>
  <c r="T41" i="57"/>
  <c r="W40" i="57"/>
  <c r="V40" i="57"/>
  <c r="U40" i="57"/>
  <c r="T40" i="57"/>
  <c r="W39" i="57"/>
  <c r="V39" i="57"/>
  <c r="U39" i="57"/>
  <c r="T39" i="57"/>
  <c r="W38" i="57"/>
  <c r="V38" i="57"/>
  <c r="U38" i="57"/>
  <c r="T38" i="57"/>
  <c r="W37" i="57"/>
  <c r="V37" i="57"/>
  <c r="U37" i="57"/>
  <c r="T37" i="57"/>
  <c r="W36" i="57"/>
  <c r="V36" i="57"/>
  <c r="U36" i="57"/>
  <c r="T36" i="57"/>
  <c r="W35" i="57"/>
  <c r="V35" i="57"/>
  <c r="U35" i="57"/>
  <c r="T35" i="57"/>
  <c r="W34" i="57"/>
  <c r="V34" i="57"/>
  <c r="U34" i="57"/>
  <c r="T34" i="57"/>
  <c r="W33" i="57"/>
  <c r="V33" i="57"/>
  <c r="U33" i="57"/>
  <c r="T33" i="57"/>
  <c r="W32" i="57"/>
  <c r="V32" i="57"/>
  <c r="U32" i="57"/>
  <c r="T32" i="57"/>
  <c r="W31" i="57"/>
  <c r="V31" i="57"/>
  <c r="U31" i="57"/>
  <c r="T31" i="57"/>
  <c r="W30" i="57"/>
  <c r="V30" i="57"/>
  <c r="U30" i="57"/>
  <c r="T30" i="57"/>
  <c r="W29" i="57"/>
  <c r="V29" i="57"/>
  <c r="U29" i="57"/>
  <c r="T29" i="57"/>
  <c r="W28" i="57"/>
  <c r="V28" i="57"/>
  <c r="U28" i="57"/>
  <c r="T28" i="57"/>
  <c r="W27" i="57"/>
  <c r="V27" i="57"/>
  <c r="U27" i="57"/>
  <c r="T27" i="57"/>
  <c r="W26" i="57"/>
  <c r="V26" i="57"/>
  <c r="U26" i="57"/>
  <c r="T26" i="57"/>
  <c r="W25" i="57"/>
  <c r="V25" i="57"/>
  <c r="U25" i="57"/>
  <c r="T25" i="57"/>
  <c r="W24" i="57"/>
  <c r="V24" i="57"/>
  <c r="U24" i="57"/>
  <c r="T24" i="57"/>
  <c r="W23" i="57"/>
  <c r="V23" i="57"/>
  <c r="U23" i="57"/>
  <c r="T23" i="57"/>
  <c r="W22" i="57"/>
  <c r="V22" i="57"/>
  <c r="U22" i="57"/>
  <c r="T22" i="57"/>
  <c r="W21" i="57"/>
  <c r="V21" i="57"/>
  <c r="U21" i="57"/>
  <c r="T21" i="57"/>
  <c r="W20" i="57"/>
  <c r="V20" i="57"/>
  <c r="U20" i="57"/>
  <c r="T20" i="57"/>
  <c r="W19" i="57"/>
  <c r="V19" i="57"/>
  <c r="U19" i="57"/>
  <c r="T19" i="57"/>
  <c r="W18" i="57"/>
  <c r="V18" i="57"/>
  <c r="U18" i="57"/>
  <c r="T18" i="57"/>
  <c r="W17" i="57"/>
  <c r="V17" i="57"/>
  <c r="U17" i="57"/>
  <c r="T17" i="57"/>
  <c r="W16" i="57"/>
  <c r="V16" i="57"/>
  <c r="U16" i="57"/>
  <c r="T16" i="57"/>
  <c r="V15" i="57"/>
  <c r="U15" i="57"/>
  <c r="T15" i="57"/>
  <c r="V14" i="57"/>
  <c r="U14" i="57"/>
  <c r="T14" i="57"/>
  <c r="W14" i="57" s="1"/>
  <c r="W13" i="57"/>
  <c r="V13" i="57"/>
  <c r="U13" i="57"/>
  <c r="T13" i="57"/>
  <c r="W12" i="57"/>
  <c r="V12" i="57"/>
  <c r="U12" i="57"/>
  <c r="T12" i="57"/>
  <c r="W102" i="55"/>
  <c r="O101" i="55"/>
  <c r="N101" i="55"/>
  <c r="L101" i="55"/>
  <c r="J101" i="55"/>
  <c r="F101" i="55"/>
  <c r="AF101" i="55" s="1"/>
  <c r="E101" i="55"/>
  <c r="D101" i="55"/>
  <c r="C101" i="55"/>
  <c r="B101" i="55"/>
  <c r="O100" i="55"/>
  <c r="N100" i="55"/>
  <c r="L100" i="55"/>
  <c r="J100" i="55"/>
  <c r="F100" i="55"/>
  <c r="AF100" i="55" s="1"/>
  <c r="E100" i="55"/>
  <c r="D100" i="55"/>
  <c r="C100" i="55"/>
  <c r="B100" i="55"/>
  <c r="O99" i="55"/>
  <c r="N99" i="55"/>
  <c r="L99" i="55"/>
  <c r="J99" i="55"/>
  <c r="F99" i="55"/>
  <c r="AF99" i="55" s="1"/>
  <c r="E99" i="55"/>
  <c r="D99" i="55"/>
  <c r="C99" i="55"/>
  <c r="B99" i="55"/>
  <c r="O98" i="55"/>
  <c r="N98" i="55"/>
  <c r="L98" i="55"/>
  <c r="J98" i="55"/>
  <c r="F98" i="55"/>
  <c r="AF98" i="55" s="1"/>
  <c r="E98" i="55"/>
  <c r="D98" i="55"/>
  <c r="C98" i="55"/>
  <c r="B98" i="55"/>
  <c r="U97" i="55"/>
  <c r="T97" i="55"/>
  <c r="O97" i="55"/>
  <c r="N97" i="55"/>
  <c r="L97" i="55"/>
  <c r="J97" i="55"/>
  <c r="F97" i="55"/>
  <c r="AF97" i="55" s="1"/>
  <c r="E97" i="55"/>
  <c r="D97" i="55"/>
  <c r="C97" i="55"/>
  <c r="B97" i="55"/>
  <c r="AF96" i="55"/>
  <c r="V96" i="55"/>
  <c r="U96" i="55"/>
  <c r="T96" i="55"/>
  <c r="O96" i="55"/>
  <c r="N96" i="55"/>
  <c r="L96" i="55"/>
  <c r="J96" i="55"/>
  <c r="F96" i="55"/>
  <c r="E96" i="55"/>
  <c r="D96" i="55"/>
  <c r="C96" i="55"/>
  <c r="B96" i="55"/>
  <c r="AF95" i="55"/>
  <c r="O95" i="55"/>
  <c r="N95" i="55"/>
  <c r="L95" i="55"/>
  <c r="J95" i="55"/>
  <c r="F95" i="55"/>
  <c r="E95" i="55"/>
  <c r="D95" i="55"/>
  <c r="C95" i="55"/>
  <c r="B95" i="55"/>
  <c r="AF94" i="55"/>
  <c r="T94" i="55"/>
  <c r="O94" i="55"/>
  <c r="N94" i="55"/>
  <c r="L94" i="55"/>
  <c r="J94" i="55"/>
  <c r="F94" i="55"/>
  <c r="E94" i="55"/>
  <c r="D94" i="55"/>
  <c r="C94" i="55"/>
  <c r="B94" i="55"/>
  <c r="AF93" i="55"/>
  <c r="U93" i="55"/>
  <c r="T93" i="55"/>
  <c r="O93" i="55"/>
  <c r="N93" i="55"/>
  <c r="L93" i="55"/>
  <c r="J93" i="55"/>
  <c r="F93" i="55"/>
  <c r="E93" i="55"/>
  <c r="D93" i="55"/>
  <c r="C93" i="55"/>
  <c r="B93" i="55"/>
  <c r="V92" i="55"/>
  <c r="U92" i="55"/>
  <c r="O92" i="55"/>
  <c r="N92" i="55"/>
  <c r="L92" i="55"/>
  <c r="J92" i="55"/>
  <c r="F92" i="55"/>
  <c r="AF92" i="55" s="1"/>
  <c r="E92" i="55"/>
  <c r="D92" i="55"/>
  <c r="C92" i="55"/>
  <c r="B92" i="55"/>
  <c r="AF91" i="55"/>
  <c r="O91" i="55"/>
  <c r="N91" i="55"/>
  <c r="L91" i="55"/>
  <c r="J91" i="55"/>
  <c r="F91" i="55"/>
  <c r="E91" i="55"/>
  <c r="D91" i="55"/>
  <c r="C91" i="55"/>
  <c r="B91" i="55"/>
  <c r="AF90" i="55"/>
  <c r="O90" i="55"/>
  <c r="N90" i="55"/>
  <c r="L90" i="55"/>
  <c r="J90" i="55"/>
  <c r="F90" i="55"/>
  <c r="E90" i="55"/>
  <c r="D90" i="55"/>
  <c r="C90" i="55"/>
  <c r="B90" i="55"/>
  <c r="O89" i="55"/>
  <c r="N89" i="55"/>
  <c r="L89" i="55"/>
  <c r="J89" i="55"/>
  <c r="F89" i="55"/>
  <c r="AF89" i="55" s="1"/>
  <c r="E89" i="55"/>
  <c r="D89" i="55"/>
  <c r="C89" i="55"/>
  <c r="B89" i="55"/>
  <c r="O88" i="55"/>
  <c r="N88" i="55"/>
  <c r="L88" i="55"/>
  <c r="J88" i="55"/>
  <c r="F88" i="55"/>
  <c r="AF88" i="55" s="1"/>
  <c r="E88" i="55"/>
  <c r="D88" i="55"/>
  <c r="C88" i="55"/>
  <c r="B88" i="55"/>
  <c r="O87" i="55"/>
  <c r="N87" i="55"/>
  <c r="L87" i="55"/>
  <c r="J87" i="55"/>
  <c r="F87" i="55"/>
  <c r="AF87" i="55" s="1"/>
  <c r="E87" i="55"/>
  <c r="D87" i="55"/>
  <c r="C87" i="55"/>
  <c r="B87" i="55"/>
  <c r="O86" i="55"/>
  <c r="N86" i="55"/>
  <c r="L86" i="55"/>
  <c r="J86" i="55"/>
  <c r="F86" i="55"/>
  <c r="AF86" i="55" s="1"/>
  <c r="E86" i="55"/>
  <c r="D86" i="55"/>
  <c r="C86" i="55"/>
  <c r="B86" i="55"/>
  <c r="U85" i="55"/>
  <c r="T85" i="55"/>
  <c r="O85" i="55"/>
  <c r="N85" i="55"/>
  <c r="L85" i="55"/>
  <c r="J85" i="55"/>
  <c r="F85" i="55"/>
  <c r="AF85" i="55" s="1"/>
  <c r="E85" i="55"/>
  <c r="D85" i="55"/>
  <c r="C85" i="55"/>
  <c r="B85" i="55"/>
  <c r="AF84" i="55"/>
  <c r="V84" i="55"/>
  <c r="U84" i="55"/>
  <c r="T84" i="55"/>
  <c r="O84" i="55"/>
  <c r="N84" i="55"/>
  <c r="L84" i="55"/>
  <c r="J84" i="55"/>
  <c r="F84" i="55"/>
  <c r="E84" i="55"/>
  <c r="D84" i="55"/>
  <c r="C84" i="55"/>
  <c r="B84" i="55"/>
  <c r="AF83" i="55"/>
  <c r="O83" i="55"/>
  <c r="N83" i="55"/>
  <c r="L83" i="55"/>
  <c r="J83" i="55"/>
  <c r="F83" i="55"/>
  <c r="E83" i="55"/>
  <c r="D83" i="55"/>
  <c r="C83" i="55"/>
  <c r="B83" i="55"/>
  <c r="AF82" i="55"/>
  <c r="T82" i="55"/>
  <c r="O82" i="55"/>
  <c r="N82" i="55"/>
  <c r="L82" i="55"/>
  <c r="J82" i="55"/>
  <c r="F82" i="55"/>
  <c r="E82" i="55"/>
  <c r="D82" i="55"/>
  <c r="C82" i="55"/>
  <c r="B82" i="55"/>
  <c r="AF81" i="55"/>
  <c r="U81" i="55"/>
  <c r="T81" i="55"/>
  <c r="O81" i="55"/>
  <c r="N81" i="55"/>
  <c r="L81" i="55"/>
  <c r="J81" i="55"/>
  <c r="F81" i="55"/>
  <c r="E81" i="55"/>
  <c r="D81" i="55"/>
  <c r="C81" i="55"/>
  <c r="B81" i="55"/>
  <c r="V80" i="55"/>
  <c r="U80" i="55"/>
  <c r="O80" i="55"/>
  <c r="N80" i="55"/>
  <c r="L80" i="55"/>
  <c r="J80" i="55"/>
  <c r="F80" i="55"/>
  <c r="AF80" i="55" s="1"/>
  <c r="E80" i="55"/>
  <c r="D80" i="55"/>
  <c r="C80" i="55"/>
  <c r="B80" i="55"/>
  <c r="AF79" i="55"/>
  <c r="O79" i="55"/>
  <c r="N79" i="55"/>
  <c r="L79" i="55"/>
  <c r="J79" i="55"/>
  <c r="F79" i="55"/>
  <c r="E79" i="55"/>
  <c r="D79" i="55"/>
  <c r="C79" i="55"/>
  <c r="B79" i="55"/>
  <c r="AF78" i="55"/>
  <c r="O78" i="55"/>
  <c r="N78" i="55"/>
  <c r="L78" i="55"/>
  <c r="J78" i="55"/>
  <c r="F78" i="55"/>
  <c r="E78" i="55"/>
  <c r="D78" i="55"/>
  <c r="C78" i="55"/>
  <c r="B78" i="55"/>
  <c r="O77" i="55"/>
  <c r="N77" i="55"/>
  <c r="L77" i="55"/>
  <c r="J77" i="55"/>
  <c r="F77" i="55"/>
  <c r="AF77" i="55" s="1"/>
  <c r="E77" i="55"/>
  <c r="D77" i="55"/>
  <c r="C77" i="55"/>
  <c r="B77" i="55"/>
  <c r="O76" i="55"/>
  <c r="N76" i="55"/>
  <c r="L76" i="55"/>
  <c r="J76" i="55"/>
  <c r="F76" i="55"/>
  <c r="AF76" i="55" s="1"/>
  <c r="E76" i="55"/>
  <c r="D76" i="55"/>
  <c r="C76" i="55"/>
  <c r="B76" i="55"/>
  <c r="O75" i="55"/>
  <c r="N75" i="55"/>
  <c r="L75" i="55"/>
  <c r="J75" i="55"/>
  <c r="F75" i="55"/>
  <c r="AF75" i="55" s="1"/>
  <c r="E75" i="55"/>
  <c r="D75" i="55"/>
  <c r="C75" i="55"/>
  <c r="B75" i="55"/>
  <c r="O74" i="55"/>
  <c r="N74" i="55"/>
  <c r="L74" i="55"/>
  <c r="J74" i="55"/>
  <c r="F74" i="55"/>
  <c r="AF74" i="55" s="1"/>
  <c r="E74" i="55"/>
  <c r="D74" i="55"/>
  <c r="C74" i="55"/>
  <c r="B74" i="55"/>
  <c r="U73" i="55"/>
  <c r="T73" i="55"/>
  <c r="O73" i="55"/>
  <c r="N73" i="55"/>
  <c r="L73" i="55"/>
  <c r="J73" i="55"/>
  <c r="F73" i="55"/>
  <c r="AF73" i="55" s="1"/>
  <c r="E73" i="55"/>
  <c r="D73" i="55"/>
  <c r="C73" i="55"/>
  <c r="B73" i="55"/>
  <c r="AF72" i="55"/>
  <c r="V72" i="55"/>
  <c r="U72" i="55"/>
  <c r="T72" i="55"/>
  <c r="O72" i="55"/>
  <c r="N72" i="55"/>
  <c r="L72" i="55"/>
  <c r="J72" i="55"/>
  <c r="F72" i="55"/>
  <c r="E72" i="55"/>
  <c r="D72" i="55"/>
  <c r="C72" i="55"/>
  <c r="B72" i="55"/>
  <c r="AF71" i="55"/>
  <c r="O71" i="55"/>
  <c r="N71" i="55"/>
  <c r="L71" i="55"/>
  <c r="J71" i="55"/>
  <c r="F71" i="55"/>
  <c r="E71" i="55"/>
  <c r="D71" i="55"/>
  <c r="C71" i="55"/>
  <c r="B71" i="55"/>
  <c r="AF70" i="55"/>
  <c r="T70" i="55"/>
  <c r="O70" i="55"/>
  <c r="N70" i="55"/>
  <c r="L70" i="55"/>
  <c r="J70" i="55"/>
  <c r="F70" i="55"/>
  <c r="E70" i="55"/>
  <c r="D70" i="55"/>
  <c r="C70" i="55"/>
  <c r="B70" i="55"/>
  <c r="AF69" i="55"/>
  <c r="U69" i="55"/>
  <c r="T69" i="55"/>
  <c r="O69" i="55"/>
  <c r="N69" i="55"/>
  <c r="L69" i="55"/>
  <c r="J69" i="55"/>
  <c r="F69" i="55"/>
  <c r="E69" i="55"/>
  <c r="D69" i="55"/>
  <c r="C69" i="55"/>
  <c r="B69" i="55"/>
  <c r="V68" i="55"/>
  <c r="U68" i="55"/>
  <c r="O68" i="55"/>
  <c r="N68" i="55"/>
  <c r="L68" i="55"/>
  <c r="J68" i="55"/>
  <c r="F68" i="55"/>
  <c r="AF68" i="55" s="1"/>
  <c r="E68" i="55"/>
  <c r="D68" i="55"/>
  <c r="C68" i="55"/>
  <c r="B68" i="55"/>
  <c r="AF67" i="55"/>
  <c r="O67" i="55"/>
  <c r="N67" i="55"/>
  <c r="L67" i="55"/>
  <c r="J67" i="55"/>
  <c r="F67" i="55"/>
  <c r="E67" i="55"/>
  <c r="D67" i="55"/>
  <c r="C67" i="55"/>
  <c r="B67" i="55"/>
  <c r="AF66" i="55"/>
  <c r="O66" i="55"/>
  <c r="N66" i="55"/>
  <c r="L66" i="55"/>
  <c r="J66" i="55"/>
  <c r="F66" i="55"/>
  <c r="E66" i="55"/>
  <c r="D66" i="55"/>
  <c r="C66" i="55"/>
  <c r="B66" i="55"/>
  <c r="O65" i="55"/>
  <c r="N65" i="55"/>
  <c r="L65" i="55"/>
  <c r="J65" i="55"/>
  <c r="F65" i="55"/>
  <c r="AF65" i="55" s="1"/>
  <c r="E65" i="55"/>
  <c r="D65" i="55"/>
  <c r="C65" i="55"/>
  <c r="B65" i="55"/>
  <c r="O64" i="55"/>
  <c r="N64" i="55"/>
  <c r="L64" i="55"/>
  <c r="J64" i="55"/>
  <c r="F64" i="55"/>
  <c r="AF64" i="55" s="1"/>
  <c r="E64" i="55"/>
  <c r="D64" i="55"/>
  <c r="C64" i="55"/>
  <c r="B64" i="55"/>
  <c r="O63" i="55"/>
  <c r="N63" i="55"/>
  <c r="L63" i="55"/>
  <c r="J63" i="55"/>
  <c r="F63" i="55"/>
  <c r="AF63" i="55" s="1"/>
  <c r="E63" i="55"/>
  <c r="D63" i="55"/>
  <c r="C63" i="55"/>
  <c r="B63" i="55"/>
  <c r="O62" i="55"/>
  <c r="N62" i="55"/>
  <c r="L62" i="55"/>
  <c r="J62" i="55"/>
  <c r="F62" i="55"/>
  <c r="AF62" i="55" s="1"/>
  <c r="E62" i="55"/>
  <c r="D62" i="55"/>
  <c r="C62" i="55"/>
  <c r="B62" i="55"/>
  <c r="U61" i="55"/>
  <c r="T61" i="55"/>
  <c r="O61" i="55"/>
  <c r="N61" i="55"/>
  <c r="L61" i="55"/>
  <c r="J61" i="55"/>
  <c r="F61" i="55"/>
  <c r="AF61" i="55" s="1"/>
  <c r="E61" i="55"/>
  <c r="D61" i="55"/>
  <c r="C61" i="55"/>
  <c r="B61" i="55"/>
  <c r="AF60" i="55"/>
  <c r="V60" i="55"/>
  <c r="U60" i="55"/>
  <c r="T60" i="55"/>
  <c r="O60" i="55"/>
  <c r="N60" i="55"/>
  <c r="L60" i="55"/>
  <c r="J60" i="55"/>
  <c r="F60" i="55"/>
  <c r="E60" i="55"/>
  <c r="D60" i="55"/>
  <c r="C60" i="55"/>
  <c r="B60" i="55"/>
  <c r="AF59" i="55"/>
  <c r="O59" i="55"/>
  <c r="N59" i="55"/>
  <c r="L59" i="55"/>
  <c r="J59" i="55"/>
  <c r="F59" i="55"/>
  <c r="E59" i="55"/>
  <c r="D59" i="55"/>
  <c r="C59" i="55"/>
  <c r="B59" i="55"/>
  <c r="AF58" i="55"/>
  <c r="T58" i="55"/>
  <c r="O58" i="55"/>
  <c r="N58" i="55"/>
  <c r="L58" i="55"/>
  <c r="J58" i="55"/>
  <c r="F58" i="55"/>
  <c r="E58" i="55"/>
  <c r="D58" i="55"/>
  <c r="C58" i="55"/>
  <c r="B58" i="55"/>
  <c r="AF57" i="55"/>
  <c r="U57" i="55"/>
  <c r="T57" i="55"/>
  <c r="O57" i="55"/>
  <c r="N57" i="55"/>
  <c r="L57" i="55"/>
  <c r="J57" i="55"/>
  <c r="F57" i="55"/>
  <c r="E57" i="55"/>
  <c r="D57" i="55"/>
  <c r="C57" i="55"/>
  <c r="B57" i="55"/>
  <c r="V56" i="55"/>
  <c r="U56" i="55"/>
  <c r="O56" i="55"/>
  <c r="N56" i="55"/>
  <c r="L56" i="55"/>
  <c r="J56" i="55"/>
  <c r="F56" i="55"/>
  <c r="AF56" i="55" s="1"/>
  <c r="E56" i="55"/>
  <c r="D56" i="55"/>
  <c r="C56" i="55"/>
  <c r="B56" i="55"/>
  <c r="AF55" i="55"/>
  <c r="O55" i="55"/>
  <c r="N55" i="55"/>
  <c r="L55" i="55"/>
  <c r="J55" i="55"/>
  <c r="F55" i="55"/>
  <c r="E55" i="55"/>
  <c r="D55" i="55"/>
  <c r="C55" i="55"/>
  <c r="B55" i="55"/>
  <c r="AF54" i="55"/>
  <c r="O54" i="55"/>
  <c r="N54" i="55"/>
  <c r="L54" i="55"/>
  <c r="J54" i="55"/>
  <c r="F54" i="55"/>
  <c r="E54" i="55"/>
  <c r="D54" i="55"/>
  <c r="C54" i="55"/>
  <c r="B54" i="55"/>
  <c r="O53" i="55"/>
  <c r="N53" i="55"/>
  <c r="L53" i="55"/>
  <c r="J53" i="55"/>
  <c r="F53" i="55"/>
  <c r="AF53" i="55" s="1"/>
  <c r="E53" i="55"/>
  <c r="D53" i="55"/>
  <c r="C53" i="55"/>
  <c r="B53" i="55"/>
  <c r="O52" i="55"/>
  <c r="N52" i="55"/>
  <c r="L52" i="55"/>
  <c r="J52" i="55"/>
  <c r="F52" i="55"/>
  <c r="AF52" i="55" s="1"/>
  <c r="E52" i="55"/>
  <c r="D52" i="55"/>
  <c r="C52" i="55"/>
  <c r="B52" i="55"/>
  <c r="O51" i="55"/>
  <c r="N51" i="55"/>
  <c r="L51" i="55"/>
  <c r="J51" i="55"/>
  <c r="F51" i="55"/>
  <c r="AF51" i="55" s="1"/>
  <c r="E51" i="55"/>
  <c r="D51" i="55"/>
  <c r="C51" i="55"/>
  <c r="B51" i="55"/>
  <c r="T50" i="55"/>
  <c r="O50" i="55"/>
  <c r="N50" i="55"/>
  <c r="L50" i="55"/>
  <c r="J50" i="55"/>
  <c r="F50" i="55"/>
  <c r="AF50" i="55" s="1"/>
  <c r="E50" i="55"/>
  <c r="D50" i="55"/>
  <c r="C50" i="55"/>
  <c r="B50" i="55"/>
  <c r="U49" i="55"/>
  <c r="T49" i="55"/>
  <c r="O49" i="55"/>
  <c r="N49" i="55"/>
  <c r="L49" i="55"/>
  <c r="J49" i="55"/>
  <c r="F49" i="55"/>
  <c r="AF49" i="55" s="1"/>
  <c r="E49" i="55"/>
  <c r="D49" i="55"/>
  <c r="C49" i="55"/>
  <c r="B49" i="55"/>
  <c r="AF48" i="55"/>
  <c r="V48" i="55"/>
  <c r="U48" i="55"/>
  <c r="T48" i="55"/>
  <c r="O48" i="55"/>
  <c r="N48" i="55"/>
  <c r="L48" i="55"/>
  <c r="J48" i="55"/>
  <c r="F48" i="55"/>
  <c r="E48" i="55"/>
  <c r="D48" i="55"/>
  <c r="C48" i="55"/>
  <c r="B48" i="55"/>
  <c r="AF47" i="55"/>
  <c r="O47" i="55"/>
  <c r="N47" i="55"/>
  <c r="L47" i="55"/>
  <c r="J47" i="55"/>
  <c r="F47" i="55"/>
  <c r="E47" i="55"/>
  <c r="D47" i="55"/>
  <c r="C47" i="55"/>
  <c r="B47" i="55"/>
  <c r="AF46" i="55"/>
  <c r="T46" i="55"/>
  <c r="O46" i="55"/>
  <c r="N46" i="55"/>
  <c r="L46" i="55"/>
  <c r="J46" i="55"/>
  <c r="F46" i="55"/>
  <c r="E46" i="55"/>
  <c r="D46" i="55"/>
  <c r="C46" i="55"/>
  <c r="B46" i="55"/>
  <c r="AF45" i="55"/>
  <c r="U45" i="55"/>
  <c r="T45" i="55"/>
  <c r="O45" i="55"/>
  <c r="N45" i="55"/>
  <c r="L45" i="55"/>
  <c r="J45" i="55"/>
  <c r="F45" i="55"/>
  <c r="E45" i="55"/>
  <c r="D45" i="55"/>
  <c r="C45" i="55"/>
  <c r="B45" i="55"/>
  <c r="V44" i="55"/>
  <c r="U44" i="55"/>
  <c r="O44" i="55"/>
  <c r="N44" i="55"/>
  <c r="L44" i="55"/>
  <c r="J44" i="55"/>
  <c r="F44" i="55"/>
  <c r="AF44" i="55" s="1"/>
  <c r="E44" i="55"/>
  <c r="D44" i="55"/>
  <c r="C44" i="55"/>
  <c r="B44" i="55"/>
  <c r="AF43" i="55"/>
  <c r="O43" i="55"/>
  <c r="N43" i="55"/>
  <c r="L43" i="55"/>
  <c r="J43" i="55"/>
  <c r="F43" i="55"/>
  <c r="E43" i="55"/>
  <c r="D43" i="55"/>
  <c r="C43" i="55"/>
  <c r="B43" i="55"/>
  <c r="AF42" i="55"/>
  <c r="O42" i="55"/>
  <c r="N42" i="55"/>
  <c r="L42" i="55"/>
  <c r="J42" i="55"/>
  <c r="F42" i="55"/>
  <c r="E42" i="55"/>
  <c r="D42" i="55"/>
  <c r="C42" i="55"/>
  <c r="B42" i="55"/>
  <c r="O41" i="55"/>
  <c r="N41" i="55"/>
  <c r="L41" i="55"/>
  <c r="J41" i="55"/>
  <c r="F41" i="55"/>
  <c r="AF41" i="55" s="1"/>
  <c r="E41" i="55"/>
  <c r="D41" i="55"/>
  <c r="C41" i="55"/>
  <c r="B41" i="55"/>
  <c r="O40" i="55"/>
  <c r="N40" i="55"/>
  <c r="L40" i="55"/>
  <c r="J40" i="55"/>
  <c r="F40" i="55"/>
  <c r="AF40" i="55" s="1"/>
  <c r="E40" i="55"/>
  <c r="D40" i="55"/>
  <c r="C40" i="55"/>
  <c r="B40" i="55"/>
  <c r="O39" i="55"/>
  <c r="N39" i="55"/>
  <c r="L39" i="55"/>
  <c r="J39" i="55"/>
  <c r="F39" i="55"/>
  <c r="AF39" i="55" s="1"/>
  <c r="E39" i="55"/>
  <c r="D39" i="55"/>
  <c r="C39" i="55"/>
  <c r="B39" i="55"/>
  <c r="T38" i="55"/>
  <c r="O38" i="55"/>
  <c r="N38" i="55"/>
  <c r="L38" i="55"/>
  <c r="J38" i="55"/>
  <c r="F38" i="55"/>
  <c r="AF38" i="55" s="1"/>
  <c r="E38" i="55"/>
  <c r="D38" i="55"/>
  <c r="C38" i="55"/>
  <c r="B38" i="55"/>
  <c r="U37" i="55"/>
  <c r="T37" i="55"/>
  <c r="O37" i="55"/>
  <c r="N37" i="55"/>
  <c r="L37" i="55"/>
  <c r="J37" i="55"/>
  <c r="F37" i="55"/>
  <c r="AF37" i="55" s="1"/>
  <c r="E37" i="55"/>
  <c r="D37" i="55"/>
  <c r="C37" i="55"/>
  <c r="B37" i="55"/>
  <c r="AF36" i="55"/>
  <c r="V36" i="55"/>
  <c r="U36" i="55"/>
  <c r="T36" i="55"/>
  <c r="O36" i="55"/>
  <c r="N36" i="55"/>
  <c r="L36" i="55"/>
  <c r="J36" i="55"/>
  <c r="F36" i="55"/>
  <c r="E36" i="55"/>
  <c r="D36" i="55"/>
  <c r="C36" i="55"/>
  <c r="B36" i="55"/>
  <c r="AF35" i="55"/>
  <c r="O35" i="55"/>
  <c r="N35" i="55"/>
  <c r="L35" i="55"/>
  <c r="J35" i="55"/>
  <c r="F35" i="55"/>
  <c r="E35" i="55"/>
  <c r="D35" i="55"/>
  <c r="C35" i="55"/>
  <c r="B35" i="55"/>
  <c r="AF34" i="55"/>
  <c r="T34" i="55"/>
  <c r="O34" i="55"/>
  <c r="N34" i="55"/>
  <c r="L34" i="55"/>
  <c r="J34" i="55"/>
  <c r="F34" i="55"/>
  <c r="E34" i="55"/>
  <c r="D34" i="55"/>
  <c r="C34" i="55"/>
  <c r="B34" i="55"/>
  <c r="AF33" i="55"/>
  <c r="U33" i="55"/>
  <c r="T33" i="55"/>
  <c r="O33" i="55"/>
  <c r="N33" i="55"/>
  <c r="L33" i="55"/>
  <c r="J33" i="55"/>
  <c r="F33" i="55"/>
  <c r="E33" i="55"/>
  <c r="D33" i="55"/>
  <c r="C33" i="55"/>
  <c r="B33" i="55"/>
  <c r="V32" i="55"/>
  <c r="U32" i="55"/>
  <c r="O32" i="55"/>
  <c r="N32" i="55"/>
  <c r="L32" i="55"/>
  <c r="J32" i="55"/>
  <c r="F32" i="55"/>
  <c r="AF32" i="55" s="1"/>
  <c r="E32" i="55"/>
  <c r="D32" i="55"/>
  <c r="C32" i="55"/>
  <c r="B32" i="55"/>
  <c r="AF31" i="55"/>
  <c r="O31" i="55"/>
  <c r="N31" i="55"/>
  <c r="L31" i="55"/>
  <c r="J31" i="55"/>
  <c r="F31" i="55"/>
  <c r="E31" i="55"/>
  <c r="D31" i="55"/>
  <c r="C31" i="55"/>
  <c r="B31" i="55"/>
  <c r="AF30" i="55"/>
  <c r="U30" i="55"/>
  <c r="O30" i="55"/>
  <c r="N30" i="55"/>
  <c r="L30" i="55"/>
  <c r="J30" i="55"/>
  <c r="F30" i="55"/>
  <c r="E30" i="55"/>
  <c r="D30" i="55"/>
  <c r="C30" i="55"/>
  <c r="B30" i="55"/>
  <c r="O29" i="55"/>
  <c r="N29" i="55"/>
  <c r="L29" i="55"/>
  <c r="J29" i="55"/>
  <c r="F29" i="55"/>
  <c r="AF29" i="55" s="1"/>
  <c r="E29" i="55"/>
  <c r="D29" i="55"/>
  <c r="C29" i="55"/>
  <c r="B29" i="55"/>
  <c r="O28" i="55"/>
  <c r="N28" i="55"/>
  <c r="L28" i="55"/>
  <c r="J28" i="55"/>
  <c r="F28" i="55"/>
  <c r="AF28" i="55" s="1"/>
  <c r="E28" i="55"/>
  <c r="D28" i="55"/>
  <c r="C28" i="55"/>
  <c r="B28" i="55"/>
  <c r="O27" i="55"/>
  <c r="N27" i="55"/>
  <c r="L27" i="55"/>
  <c r="J27" i="55"/>
  <c r="F27" i="55"/>
  <c r="AF27" i="55" s="1"/>
  <c r="E27" i="55"/>
  <c r="D27" i="55"/>
  <c r="C27" i="55"/>
  <c r="B27" i="55"/>
  <c r="T26" i="55"/>
  <c r="O26" i="55"/>
  <c r="N26" i="55"/>
  <c r="L26" i="55"/>
  <c r="J26" i="55"/>
  <c r="F26" i="55"/>
  <c r="AF26" i="55" s="1"/>
  <c r="E26" i="55"/>
  <c r="D26" i="55"/>
  <c r="C26" i="55"/>
  <c r="B26" i="55"/>
  <c r="U25" i="55"/>
  <c r="T25" i="55"/>
  <c r="O25" i="55"/>
  <c r="N25" i="55"/>
  <c r="L25" i="55"/>
  <c r="J25" i="55"/>
  <c r="F25" i="55"/>
  <c r="AF25" i="55" s="1"/>
  <c r="E25" i="55"/>
  <c r="D25" i="55"/>
  <c r="C25" i="55"/>
  <c r="B25" i="55"/>
  <c r="AF24" i="55"/>
  <c r="V24" i="55"/>
  <c r="U24" i="55"/>
  <c r="T24" i="55"/>
  <c r="O24" i="55"/>
  <c r="N24" i="55"/>
  <c r="L24" i="55"/>
  <c r="J24" i="55"/>
  <c r="F24" i="55"/>
  <c r="E24" i="55"/>
  <c r="D24" i="55"/>
  <c r="C24" i="55"/>
  <c r="B24" i="55"/>
  <c r="AF23" i="55"/>
  <c r="O23" i="55"/>
  <c r="N23" i="55"/>
  <c r="L23" i="55"/>
  <c r="J23" i="55"/>
  <c r="F23" i="55"/>
  <c r="E23" i="55"/>
  <c r="D23" i="55"/>
  <c r="C23" i="55"/>
  <c r="B23" i="55"/>
  <c r="AF22" i="55"/>
  <c r="T22" i="55"/>
  <c r="O22" i="55"/>
  <c r="O102" i="55" s="1"/>
  <c r="N22" i="55"/>
  <c r="L22" i="55"/>
  <c r="J22" i="55"/>
  <c r="F22" i="55"/>
  <c r="E22" i="55"/>
  <c r="D22" i="55"/>
  <c r="C22" i="55"/>
  <c r="B22" i="55"/>
  <c r="AF21" i="55"/>
  <c r="U21" i="55"/>
  <c r="T21" i="55"/>
  <c r="O21" i="55"/>
  <c r="N21" i="55"/>
  <c r="L21" i="55"/>
  <c r="J21" i="55"/>
  <c r="F21" i="55"/>
  <c r="E21" i="55"/>
  <c r="D21" i="55"/>
  <c r="C21" i="55"/>
  <c r="B21" i="55"/>
  <c r="V20" i="55"/>
  <c r="U20" i="55"/>
  <c r="O20" i="55"/>
  <c r="N20" i="55"/>
  <c r="L20" i="55"/>
  <c r="J20" i="55"/>
  <c r="F20" i="55"/>
  <c r="AF20" i="55" s="1"/>
  <c r="E20" i="55"/>
  <c r="D20" i="55"/>
  <c r="C20" i="55"/>
  <c r="B20" i="55"/>
  <c r="AF19" i="55"/>
  <c r="O19" i="55"/>
  <c r="N19" i="55"/>
  <c r="L19" i="55"/>
  <c r="J19" i="55"/>
  <c r="F19" i="55"/>
  <c r="E19" i="55"/>
  <c r="D19" i="55"/>
  <c r="C19" i="55"/>
  <c r="B19" i="55"/>
  <c r="AF18" i="55"/>
  <c r="U18" i="55"/>
  <c r="O18" i="55"/>
  <c r="N18" i="55"/>
  <c r="L18" i="55"/>
  <c r="J18" i="55"/>
  <c r="F18" i="55"/>
  <c r="E18" i="55"/>
  <c r="D18" i="55"/>
  <c r="C18" i="55"/>
  <c r="B18" i="55"/>
  <c r="O17" i="55"/>
  <c r="N17" i="55"/>
  <c r="L17" i="55"/>
  <c r="J17" i="55"/>
  <c r="F17" i="55"/>
  <c r="AF17" i="55" s="1"/>
  <c r="E17" i="55"/>
  <c r="D17" i="55"/>
  <c r="C17" i="55"/>
  <c r="B17" i="55"/>
  <c r="O16" i="55"/>
  <c r="N16" i="55"/>
  <c r="L16" i="55"/>
  <c r="J16" i="55"/>
  <c r="F16" i="55"/>
  <c r="AF16" i="55" s="1"/>
  <c r="E16" i="55"/>
  <c r="D16" i="55"/>
  <c r="C16" i="55"/>
  <c r="B16" i="55"/>
  <c r="O15" i="55"/>
  <c r="N15" i="55"/>
  <c r="L15" i="55"/>
  <c r="J15" i="55"/>
  <c r="F15" i="55"/>
  <c r="AF15" i="55" s="1"/>
  <c r="E15" i="55"/>
  <c r="D15" i="55"/>
  <c r="C15" i="55"/>
  <c r="B15" i="55"/>
  <c r="O14" i="55"/>
  <c r="N14" i="55"/>
  <c r="L14" i="55"/>
  <c r="J14" i="55"/>
  <c r="F14" i="55"/>
  <c r="AF14" i="55" s="1"/>
  <c r="E14" i="55"/>
  <c r="D14" i="55"/>
  <c r="C14" i="55"/>
  <c r="B14" i="55"/>
  <c r="U13" i="55"/>
  <c r="T13" i="55"/>
  <c r="O13" i="55"/>
  <c r="N13" i="55"/>
  <c r="L13" i="55"/>
  <c r="J13" i="55"/>
  <c r="F13" i="55"/>
  <c r="AF13" i="55" s="1"/>
  <c r="F6" i="55" s="1"/>
  <c r="E13" i="55"/>
  <c r="D13" i="55"/>
  <c r="C13" i="55"/>
  <c r="B13" i="55"/>
  <c r="AF12" i="55"/>
  <c r="V12" i="55"/>
  <c r="U12" i="55"/>
  <c r="T12" i="55"/>
  <c r="O12" i="55"/>
  <c r="N12" i="55"/>
  <c r="L12" i="55"/>
  <c r="J12" i="55"/>
  <c r="F12" i="55"/>
  <c r="E12" i="55"/>
  <c r="D12" i="55"/>
  <c r="C12" i="55"/>
  <c r="B12" i="55"/>
  <c r="N7" i="55"/>
  <c r="K7" i="55"/>
  <c r="G7" i="55"/>
  <c r="N5" i="55"/>
  <c r="K5" i="55"/>
  <c r="G5" i="55"/>
  <c r="K4" i="55"/>
  <c r="G4" i="55"/>
  <c r="W102" i="54"/>
  <c r="O102" i="54"/>
  <c r="W103" i="54" s="1"/>
  <c r="AF101" i="54"/>
  <c r="V101" i="54"/>
  <c r="V101" i="55" s="1"/>
  <c r="U101" i="54"/>
  <c r="U101" i="55" s="1"/>
  <c r="T101" i="54"/>
  <c r="T101" i="55" s="1"/>
  <c r="AF100" i="54"/>
  <c r="V100" i="54"/>
  <c r="V100" i="55" s="1"/>
  <c r="U100" i="54"/>
  <c r="U100" i="55" s="1"/>
  <c r="T100" i="54"/>
  <c r="T100" i="55" s="1"/>
  <c r="AF99" i="54"/>
  <c r="V99" i="54"/>
  <c r="V99" i="55" s="1"/>
  <c r="U99" i="54"/>
  <c r="U99" i="55" s="1"/>
  <c r="T99" i="54"/>
  <c r="T99" i="55" s="1"/>
  <c r="AF98" i="54"/>
  <c r="V98" i="54"/>
  <c r="V98" i="55" s="1"/>
  <c r="U98" i="54"/>
  <c r="U98" i="55" s="1"/>
  <c r="T98" i="54"/>
  <c r="T98" i="55" s="1"/>
  <c r="AF97" i="54"/>
  <c r="V97" i="54"/>
  <c r="V97" i="55" s="1"/>
  <c r="U97" i="54"/>
  <c r="T97" i="54"/>
  <c r="AF96" i="54"/>
  <c r="V96" i="54"/>
  <c r="U96" i="54"/>
  <c r="T96" i="54"/>
  <c r="AF95" i="54"/>
  <c r="V95" i="54"/>
  <c r="V95" i="55" s="1"/>
  <c r="U95" i="54"/>
  <c r="U95" i="55" s="1"/>
  <c r="T95" i="54"/>
  <c r="T95" i="55" s="1"/>
  <c r="AF94" i="54"/>
  <c r="V94" i="54"/>
  <c r="V94" i="55" s="1"/>
  <c r="U94" i="54"/>
  <c r="U94" i="55" s="1"/>
  <c r="T94" i="54"/>
  <c r="AF93" i="54"/>
  <c r="V93" i="54"/>
  <c r="V93" i="55" s="1"/>
  <c r="U93" i="54"/>
  <c r="T93" i="54"/>
  <c r="AF92" i="54"/>
  <c r="V92" i="54"/>
  <c r="U92" i="54"/>
  <c r="T92" i="54"/>
  <c r="T92" i="55" s="1"/>
  <c r="AF91" i="54"/>
  <c r="V91" i="54"/>
  <c r="V91" i="55" s="1"/>
  <c r="U91" i="54"/>
  <c r="U91" i="55" s="1"/>
  <c r="T91" i="54"/>
  <c r="T91" i="55" s="1"/>
  <c r="AF90" i="54"/>
  <c r="V90" i="54"/>
  <c r="V90" i="55" s="1"/>
  <c r="U90" i="54"/>
  <c r="U90" i="55" s="1"/>
  <c r="T90" i="54"/>
  <c r="T90" i="55" s="1"/>
  <c r="AF89" i="54"/>
  <c r="V89" i="54"/>
  <c r="V89" i="55" s="1"/>
  <c r="U89" i="54"/>
  <c r="U89" i="55" s="1"/>
  <c r="T89" i="54"/>
  <c r="T89" i="55" s="1"/>
  <c r="AF88" i="54"/>
  <c r="V88" i="54"/>
  <c r="V88" i="55" s="1"/>
  <c r="U88" i="54"/>
  <c r="U88" i="55" s="1"/>
  <c r="T88" i="54"/>
  <c r="T88" i="55" s="1"/>
  <c r="AF87" i="54"/>
  <c r="V87" i="54"/>
  <c r="V87" i="55" s="1"/>
  <c r="U87" i="54"/>
  <c r="U87" i="55" s="1"/>
  <c r="T87" i="54"/>
  <c r="T87" i="55" s="1"/>
  <c r="AF86" i="54"/>
  <c r="V86" i="54"/>
  <c r="V86" i="55" s="1"/>
  <c r="U86" i="54"/>
  <c r="U86" i="55" s="1"/>
  <c r="T86" i="54"/>
  <c r="T86" i="55" s="1"/>
  <c r="AF85" i="54"/>
  <c r="V85" i="54"/>
  <c r="V85" i="55" s="1"/>
  <c r="U85" i="54"/>
  <c r="T85" i="54"/>
  <c r="AF84" i="54"/>
  <c r="V84" i="54"/>
  <c r="U84" i="54"/>
  <c r="T84" i="54"/>
  <c r="AF83" i="54"/>
  <c r="V83" i="54"/>
  <c r="V83" i="55" s="1"/>
  <c r="U83" i="54"/>
  <c r="U83" i="55" s="1"/>
  <c r="T83" i="54"/>
  <c r="T83" i="55" s="1"/>
  <c r="AF82" i="54"/>
  <c r="V82" i="54"/>
  <c r="V82" i="55" s="1"/>
  <c r="U82" i="54"/>
  <c r="U82" i="55" s="1"/>
  <c r="T82" i="54"/>
  <c r="AF81" i="54"/>
  <c r="V81" i="54"/>
  <c r="V81" i="55" s="1"/>
  <c r="U81" i="54"/>
  <c r="T81" i="54"/>
  <c r="AF80" i="54"/>
  <c r="V80" i="54"/>
  <c r="U80" i="54"/>
  <c r="T80" i="54"/>
  <c r="T80" i="55" s="1"/>
  <c r="AF79" i="54"/>
  <c r="V79" i="54"/>
  <c r="V79" i="55" s="1"/>
  <c r="U79" i="54"/>
  <c r="U79" i="55" s="1"/>
  <c r="T79" i="54"/>
  <c r="T79" i="55" s="1"/>
  <c r="AF78" i="54"/>
  <c r="V78" i="54"/>
  <c r="V78" i="55" s="1"/>
  <c r="U78" i="54"/>
  <c r="U78" i="55" s="1"/>
  <c r="T78" i="54"/>
  <c r="T78" i="55" s="1"/>
  <c r="AF77" i="54"/>
  <c r="V77" i="54"/>
  <c r="V77" i="55" s="1"/>
  <c r="U77" i="54"/>
  <c r="U77" i="55" s="1"/>
  <c r="T77" i="54"/>
  <c r="T77" i="55" s="1"/>
  <c r="AF76" i="54"/>
  <c r="V76" i="54"/>
  <c r="V76" i="55" s="1"/>
  <c r="U76" i="54"/>
  <c r="U76" i="55" s="1"/>
  <c r="T76" i="54"/>
  <c r="T76" i="55" s="1"/>
  <c r="AF75" i="54"/>
  <c r="V75" i="54"/>
  <c r="V75" i="55" s="1"/>
  <c r="U75" i="54"/>
  <c r="U75" i="55" s="1"/>
  <c r="T75" i="54"/>
  <c r="T75" i="55" s="1"/>
  <c r="AF74" i="54"/>
  <c r="V74" i="54"/>
  <c r="V74" i="55" s="1"/>
  <c r="U74" i="54"/>
  <c r="U74" i="55" s="1"/>
  <c r="T74" i="54"/>
  <c r="T74" i="55" s="1"/>
  <c r="AF73" i="54"/>
  <c r="V73" i="54"/>
  <c r="V73" i="55" s="1"/>
  <c r="U73" i="54"/>
  <c r="T73" i="54"/>
  <c r="AF72" i="54"/>
  <c r="V72" i="54"/>
  <c r="U72" i="54"/>
  <c r="T72" i="54"/>
  <c r="AF71" i="54"/>
  <c r="V71" i="54"/>
  <c r="V71" i="55" s="1"/>
  <c r="U71" i="54"/>
  <c r="U71" i="55" s="1"/>
  <c r="T71" i="54"/>
  <c r="T71" i="55" s="1"/>
  <c r="AF70" i="54"/>
  <c r="V70" i="54"/>
  <c r="V70" i="55" s="1"/>
  <c r="U70" i="54"/>
  <c r="U70" i="55" s="1"/>
  <c r="T70" i="54"/>
  <c r="AF69" i="54"/>
  <c r="V69" i="54"/>
  <c r="V69" i="55" s="1"/>
  <c r="U69" i="54"/>
  <c r="T69" i="54"/>
  <c r="AF68" i="54"/>
  <c r="V68" i="54"/>
  <c r="U68" i="54"/>
  <c r="T68" i="54"/>
  <c r="T68" i="55" s="1"/>
  <c r="AF67" i="54"/>
  <c r="V67" i="54"/>
  <c r="V67" i="55" s="1"/>
  <c r="U67" i="54"/>
  <c r="U67" i="55" s="1"/>
  <c r="T67" i="54"/>
  <c r="T67" i="55" s="1"/>
  <c r="AF66" i="54"/>
  <c r="V66" i="54"/>
  <c r="V66" i="55" s="1"/>
  <c r="U66" i="54"/>
  <c r="U66" i="55" s="1"/>
  <c r="T66" i="54"/>
  <c r="T66" i="55" s="1"/>
  <c r="AF65" i="54"/>
  <c r="V65" i="54"/>
  <c r="V65" i="55" s="1"/>
  <c r="U65" i="54"/>
  <c r="U65" i="55" s="1"/>
  <c r="T65" i="54"/>
  <c r="T65" i="55" s="1"/>
  <c r="AF64" i="54"/>
  <c r="V64" i="54"/>
  <c r="V64" i="55" s="1"/>
  <c r="U64" i="54"/>
  <c r="U64" i="55" s="1"/>
  <c r="T64" i="54"/>
  <c r="T64" i="55" s="1"/>
  <c r="AF63" i="54"/>
  <c r="V63" i="54"/>
  <c r="V63" i="55" s="1"/>
  <c r="U63" i="54"/>
  <c r="U63" i="55" s="1"/>
  <c r="T63" i="54"/>
  <c r="T63" i="55" s="1"/>
  <c r="AF62" i="54"/>
  <c r="V62" i="54"/>
  <c r="V62" i="55" s="1"/>
  <c r="U62" i="54"/>
  <c r="U62" i="55" s="1"/>
  <c r="T62" i="54"/>
  <c r="T62" i="55" s="1"/>
  <c r="AF61" i="54"/>
  <c r="V61" i="54"/>
  <c r="V61" i="55" s="1"/>
  <c r="U61" i="54"/>
  <c r="T61" i="54"/>
  <c r="AF60" i="54"/>
  <c r="V60" i="54"/>
  <c r="U60" i="54"/>
  <c r="T60" i="54"/>
  <c r="AF59" i="54"/>
  <c r="V59" i="54"/>
  <c r="V59" i="55" s="1"/>
  <c r="U59" i="54"/>
  <c r="U59" i="55" s="1"/>
  <c r="T59" i="54"/>
  <c r="T59" i="55" s="1"/>
  <c r="AF58" i="54"/>
  <c r="V58" i="54"/>
  <c r="V58" i="55" s="1"/>
  <c r="U58" i="54"/>
  <c r="U58" i="55" s="1"/>
  <c r="T58" i="54"/>
  <c r="AF57" i="54"/>
  <c r="V57" i="54"/>
  <c r="V57" i="55" s="1"/>
  <c r="U57" i="54"/>
  <c r="T57" i="54"/>
  <c r="AF56" i="54"/>
  <c r="V56" i="54"/>
  <c r="U56" i="54"/>
  <c r="T56" i="54"/>
  <c r="T56" i="55" s="1"/>
  <c r="AF55" i="54"/>
  <c r="V55" i="54"/>
  <c r="V55" i="55" s="1"/>
  <c r="U55" i="54"/>
  <c r="U55" i="55" s="1"/>
  <c r="T55" i="54"/>
  <c r="T55" i="55" s="1"/>
  <c r="AF54" i="54"/>
  <c r="V54" i="54"/>
  <c r="V54" i="55" s="1"/>
  <c r="U54" i="54"/>
  <c r="U54" i="55" s="1"/>
  <c r="T54" i="54"/>
  <c r="T54" i="55" s="1"/>
  <c r="AF53" i="54"/>
  <c r="V53" i="54"/>
  <c r="V53" i="55" s="1"/>
  <c r="U53" i="54"/>
  <c r="U53" i="55" s="1"/>
  <c r="T53" i="54"/>
  <c r="T53" i="55" s="1"/>
  <c r="AF52" i="54"/>
  <c r="V52" i="54"/>
  <c r="V52" i="55" s="1"/>
  <c r="U52" i="54"/>
  <c r="U52" i="55" s="1"/>
  <c r="T52" i="54"/>
  <c r="T52" i="55" s="1"/>
  <c r="AF51" i="54"/>
  <c r="V51" i="54"/>
  <c r="V51" i="55" s="1"/>
  <c r="U51" i="54"/>
  <c r="U51" i="55" s="1"/>
  <c r="T51" i="54"/>
  <c r="T51" i="55" s="1"/>
  <c r="AF50" i="54"/>
  <c r="V50" i="54"/>
  <c r="V50" i="55" s="1"/>
  <c r="U50" i="54"/>
  <c r="U50" i="55" s="1"/>
  <c r="T50" i="54"/>
  <c r="AF49" i="54"/>
  <c r="V49" i="54"/>
  <c r="V49" i="55" s="1"/>
  <c r="U49" i="54"/>
  <c r="T49" i="54"/>
  <c r="AF48" i="54"/>
  <c r="V48" i="54"/>
  <c r="U48" i="54"/>
  <c r="T48" i="54"/>
  <c r="AF47" i="54"/>
  <c r="V47" i="54"/>
  <c r="V47" i="55" s="1"/>
  <c r="U47" i="54"/>
  <c r="U47" i="55" s="1"/>
  <c r="T47" i="54"/>
  <c r="T47" i="55" s="1"/>
  <c r="AF46" i="54"/>
  <c r="V46" i="54"/>
  <c r="V46" i="55" s="1"/>
  <c r="U46" i="54"/>
  <c r="U46" i="55" s="1"/>
  <c r="T46" i="54"/>
  <c r="AF45" i="54"/>
  <c r="V45" i="54"/>
  <c r="V45" i="55" s="1"/>
  <c r="U45" i="54"/>
  <c r="T45" i="54"/>
  <c r="AF44" i="54"/>
  <c r="V44" i="54"/>
  <c r="U44" i="54"/>
  <c r="T44" i="54"/>
  <c r="T44" i="55" s="1"/>
  <c r="AF43" i="54"/>
  <c r="V43" i="54"/>
  <c r="V43" i="55" s="1"/>
  <c r="U43" i="54"/>
  <c r="U43" i="55" s="1"/>
  <c r="T43" i="54"/>
  <c r="T43" i="55" s="1"/>
  <c r="AF42" i="54"/>
  <c r="V42" i="54"/>
  <c r="V42" i="55" s="1"/>
  <c r="U42" i="54"/>
  <c r="U42" i="55" s="1"/>
  <c r="T42" i="54"/>
  <c r="T42" i="55" s="1"/>
  <c r="AF41" i="54"/>
  <c r="V41" i="54"/>
  <c r="V41" i="55" s="1"/>
  <c r="U41" i="54"/>
  <c r="U41" i="55" s="1"/>
  <c r="T41" i="54"/>
  <c r="T41" i="55" s="1"/>
  <c r="AF40" i="54"/>
  <c r="V40" i="54"/>
  <c r="V40" i="55" s="1"/>
  <c r="U40" i="54"/>
  <c r="U40" i="55" s="1"/>
  <c r="T40" i="54"/>
  <c r="T40" i="55" s="1"/>
  <c r="AF39" i="54"/>
  <c r="V39" i="54"/>
  <c r="V39" i="55" s="1"/>
  <c r="U39" i="54"/>
  <c r="U39" i="55" s="1"/>
  <c r="T39" i="54"/>
  <c r="T39" i="55" s="1"/>
  <c r="AF38" i="54"/>
  <c r="V38" i="54"/>
  <c r="V38" i="55" s="1"/>
  <c r="U38" i="54"/>
  <c r="U38" i="55" s="1"/>
  <c r="T38" i="54"/>
  <c r="AF37" i="54"/>
  <c r="V37" i="54"/>
  <c r="V37" i="55" s="1"/>
  <c r="U37" i="54"/>
  <c r="T37" i="54"/>
  <c r="AF36" i="54"/>
  <c r="V36" i="54"/>
  <c r="U36" i="54"/>
  <c r="T36" i="54"/>
  <c r="AF35" i="54"/>
  <c r="V35" i="54"/>
  <c r="V35" i="55" s="1"/>
  <c r="U35" i="54"/>
  <c r="U35" i="55" s="1"/>
  <c r="T35" i="54"/>
  <c r="T35" i="55" s="1"/>
  <c r="AF34" i="54"/>
  <c r="V34" i="54"/>
  <c r="V34" i="55" s="1"/>
  <c r="U34" i="54"/>
  <c r="U34" i="55" s="1"/>
  <c r="T34" i="54"/>
  <c r="AF33" i="54"/>
  <c r="V33" i="54"/>
  <c r="V33" i="55" s="1"/>
  <c r="U33" i="54"/>
  <c r="T33" i="54"/>
  <c r="AF32" i="54"/>
  <c r="V32" i="54"/>
  <c r="U32" i="54"/>
  <c r="T32" i="54"/>
  <c r="T32" i="55" s="1"/>
  <c r="AF31" i="54"/>
  <c r="V31" i="54"/>
  <c r="V31" i="55" s="1"/>
  <c r="U31" i="54"/>
  <c r="U31" i="55" s="1"/>
  <c r="T31" i="54"/>
  <c r="T31" i="55" s="1"/>
  <c r="AF30" i="54"/>
  <c r="V30" i="54"/>
  <c r="V30" i="55" s="1"/>
  <c r="U30" i="54"/>
  <c r="T30" i="54"/>
  <c r="T30" i="55" s="1"/>
  <c r="AF29" i="54"/>
  <c r="V29" i="54"/>
  <c r="V29" i="55" s="1"/>
  <c r="U29" i="54"/>
  <c r="U29" i="55" s="1"/>
  <c r="T29" i="54"/>
  <c r="T29" i="55" s="1"/>
  <c r="AF28" i="54"/>
  <c r="V28" i="54"/>
  <c r="V28" i="55" s="1"/>
  <c r="U28" i="54"/>
  <c r="U28" i="55" s="1"/>
  <c r="T28" i="54"/>
  <c r="T28" i="55" s="1"/>
  <c r="AF27" i="54"/>
  <c r="V27" i="54"/>
  <c r="V27" i="55" s="1"/>
  <c r="U27" i="54"/>
  <c r="U27" i="55" s="1"/>
  <c r="T27" i="54"/>
  <c r="T27" i="55" s="1"/>
  <c r="AF26" i="54"/>
  <c r="V26" i="54"/>
  <c r="V26" i="55" s="1"/>
  <c r="U26" i="54"/>
  <c r="U26" i="55" s="1"/>
  <c r="T26" i="54"/>
  <c r="AF25" i="54"/>
  <c r="V25" i="54"/>
  <c r="V25" i="55" s="1"/>
  <c r="U25" i="54"/>
  <c r="T25" i="54"/>
  <c r="AF24" i="54"/>
  <c r="V24" i="54"/>
  <c r="U24" i="54"/>
  <c r="T24" i="54"/>
  <c r="AF23" i="54"/>
  <c r="V23" i="54"/>
  <c r="V23" i="55" s="1"/>
  <c r="U23" i="54"/>
  <c r="U23" i="55" s="1"/>
  <c r="T23" i="54"/>
  <c r="T23" i="55" s="1"/>
  <c r="AF22" i="54"/>
  <c r="V22" i="54"/>
  <c r="V22" i="55" s="1"/>
  <c r="U22" i="54"/>
  <c r="U22" i="55" s="1"/>
  <c r="T22" i="54"/>
  <c r="AF21" i="54"/>
  <c r="V21" i="54"/>
  <c r="V21" i="55" s="1"/>
  <c r="U21" i="54"/>
  <c r="T21" i="54"/>
  <c r="AF20" i="54"/>
  <c r="V20" i="54"/>
  <c r="U20" i="54"/>
  <c r="T20" i="54"/>
  <c r="T20" i="55" s="1"/>
  <c r="AF19" i="54"/>
  <c r="V19" i="54"/>
  <c r="V19" i="55" s="1"/>
  <c r="U19" i="54"/>
  <c r="U19" i="55" s="1"/>
  <c r="T19" i="54"/>
  <c r="T19" i="55" s="1"/>
  <c r="AF18" i="54"/>
  <c r="V18" i="54"/>
  <c r="V18" i="55" s="1"/>
  <c r="U18" i="54"/>
  <c r="T18" i="54"/>
  <c r="T18" i="55" s="1"/>
  <c r="AF17" i="54"/>
  <c r="V17" i="54"/>
  <c r="V17" i="55" s="1"/>
  <c r="U17" i="54"/>
  <c r="U17" i="55" s="1"/>
  <c r="T17" i="54"/>
  <c r="T17" i="55" s="1"/>
  <c r="AF16" i="54"/>
  <c r="V16" i="54"/>
  <c r="V16" i="55" s="1"/>
  <c r="U16" i="54"/>
  <c r="U16" i="55" s="1"/>
  <c r="T16" i="54"/>
  <c r="T16" i="55" s="1"/>
  <c r="AF15" i="54"/>
  <c r="V15" i="54"/>
  <c r="V15" i="55" s="1"/>
  <c r="U15" i="54"/>
  <c r="U15" i="55" s="1"/>
  <c r="T15" i="54"/>
  <c r="T15" i="55" s="1"/>
  <c r="AF14" i="54"/>
  <c r="V14" i="54"/>
  <c r="V14" i="55" s="1"/>
  <c r="U14" i="54"/>
  <c r="U14" i="55" s="1"/>
  <c r="T14" i="54"/>
  <c r="T14" i="55" s="1"/>
  <c r="AF13" i="54"/>
  <c r="F6" i="54" s="1"/>
  <c r="V13" i="54"/>
  <c r="V13" i="55" s="1"/>
  <c r="U13" i="54"/>
  <c r="T13" i="54"/>
  <c r="AF12" i="54"/>
  <c r="V12" i="54"/>
  <c r="U12" i="54"/>
  <c r="T12" i="54"/>
  <c r="W102" i="57" l="1"/>
  <c r="W103" i="57" s="1"/>
  <c r="W103" i="55"/>
  <c r="D14" i="7" l="1"/>
  <c r="B14" i="7"/>
  <c r="C21" i="7"/>
  <c r="F24" i="1"/>
  <c r="F32" i="1"/>
  <c r="F36" i="1"/>
  <c r="I35" i="12" s="1"/>
  <c r="F28" i="1"/>
  <c r="D21" i="7" l="1"/>
  <c r="S34" i="52"/>
  <c r="I34" i="52"/>
  <c r="F8" i="7" s="1"/>
  <c r="C34" i="52"/>
  <c r="M34" i="52" l="1"/>
  <c r="P19" i="67"/>
  <c r="D7" i="7" l="1"/>
  <c r="D18" i="1"/>
  <c r="P21" i="67"/>
  <c r="P26" i="12" l="1"/>
  <c r="P27" i="12" s="1"/>
  <c r="P21" i="75"/>
  <c r="D9" i="7"/>
  <c r="I3" i="17"/>
  <c r="S14" i="17" s="1"/>
  <c r="G3" i="17"/>
  <c r="Q14" i="17" s="1"/>
  <c r="G3" i="16"/>
  <c r="I3" i="16"/>
  <c r="F7" i="71" l="1"/>
  <c r="D10" i="7"/>
  <c r="F9" i="71"/>
  <c r="G9" i="71" s="1"/>
  <c r="X6" i="16"/>
  <c r="B14" i="17" s="1"/>
  <c r="B19" i="16"/>
  <c r="J3" i="17"/>
  <c r="J3" i="16"/>
  <c r="G8" i="71" l="1"/>
  <c r="G10" i="71" s="1"/>
  <c r="F10" i="71"/>
  <c r="S17" i="16"/>
  <c r="S16" i="16"/>
  <c r="S15" i="16"/>
  <c r="S14" i="16"/>
  <c r="B10" i="17" s="1"/>
  <c r="S13" i="16"/>
  <c r="S12" i="16"/>
  <c r="B9" i="17" s="1"/>
  <c r="S11" i="16"/>
  <c r="S17" i="15"/>
  <c r="S16" i="15"/>
  <c r="S15" i="15"/>
  <c r="S14" i="15"/>
  <c r="S13" i="15"/>
  <c r="S12" i="15"/>
  <c r="K3" i="15"/>
  <c r="K3" i="12"/>
  <c r="E19" i="7"/>
  <c r="E17" i="7"/>
  <c r="E14" i="7"/>
  <c r="C10" i="7"/>
  <c r="E9" i="7"/>
  <c r="E15" i="7" l="1"/>
  <c r="E21" i="7" s="1"/>
  <c r="Q21" i="7" l="1"/>
  <c r="E8" i="7"/>
  <c r="E1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kenshu</author>
    <author>oitapref</author>
  </authors>
  <commentList>
    <comment ref="E2" authorId="0" shapeId="0" xr:uid="{A7990DF7-2C4C-47C1-8A2E-A7FD7FEA5B48}">
      <text>
        <r>
          <rPr>
            <b/>
            <sz val="11"/>
            <color indexed="81"/>
            <rFont val="MS P ゴシック"/>
            <family val="3"/>
            <charset val="128"/>
          </rPr>
          <t>計算表の下の記載方法を読んだうえで
記載例を参考に記載してください。</t>
        </r>
      </text>
    </comment>
    <comment ref="A10" authorId="0" shapeId="0" xr:uid="{58283ED7-5692-4B23-8D1B-BEF48EC396BF}">
      <text>
        <r>
          <rPr>
            <sz val="9"/>
            <color indexed="81"/>
            <rFont val="MS P ゴシック"/>
            <family val="3"/>
            <charset val="128"/>
          </rPr>
          <t>41人以上入力する際は51行名と102行目を再表示する（記載例参照）。</t>
        </r>
      </text>
    </comment>
    <comment ref="E10" authorId="1" shapeId="0" xr:uid="{2B673B34-B80C-438B-AC4E-E183659A051B}">
      <text>
        <r>
          <rPr>
            <sz val="9"/>
            <color indexed="81"/>
            <rFont val="MS P ゴシック"/>
            <family val="3"/>
            <charset val="128"/>
          </rPr>
          <t>プルダウンから時給／日給／月給を選択する。</t>
        </r>
      </text>
    </comment>
    <comment ref="J10" authorId="0" shapeId="0" xr:uid="{687398B1-91E1-4C2D-AF67-40539A838820}">
      <text>
        <r>
          <rPr>
            <sz val="9"/>
            <color indexed="81"/>
            <rFont val="MS P ゴシック"/>
            <family val="3"/>
            <charset val="128"/>
          </rPr>
          <t>労働時間が120時間の場合、
「時」に120、「分」に0を、
174時間45分の場合、
「時」に174、「分」に45を入力する。
労働日数が16日半の場合、
「日」に16.5と入力する。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kenshu</author>
  </authors>
  <commentList>
    <comment ref="A10" authorId="0" shapeId="0" xr:uid="{4DDA3105-1E9A-45F3-B44B-784D965D8072}">
      <text>
        <r>
          <rPr>
            <sz val="9"/>
            <color indexed="81"/>
            <rFont val="MS P ゴシック"/>
            <family val="3"/>
            <charset val="128"/>
          </rPr>
          <t>該当者が41人以上いる場合は、51行目と102行目をドラッグして範囲指定し、右クリック。メニューの検索が表示されるので一番下の「再表示」をクリックすると52行目以降が表示されます。※ 詳しくは右側の＜再表示の方法＞をご覧ください</t>
        </r>
      </text>
    </comment>
    <comment ref="W15" authorId="0" shapeId="0" xr:uid="{7E1FB73C-7139-4EC0-BF5E-20E8E81FDF99}">
      <text>
        <r>
          <rPr>
            <sz val="11"/>
            <color indexed="81"/>
            <rFont val="MS P ゴシック"/>
            <family val="3"/>
            <charset val="128"/>
          </rPr>
          <t xml:space="preserve">Ａの賃上げ前月額賃金は
954円×（80+27/60）時間＝76,749.3円
賃金台帳記載額　　　　　　76,750円
1円未満切り上げなので
998円×（80+27/60）時間＝80,289.1円
1円未満切り上げ80,290円と記載する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3" authorId="0" shapeId="0" xr:uid="{BAF452CC-0A8E-45AC-9A66-6D167E8F86DD}">
      <text>
        <r>
          <rPr>
            <b/>
            <sz val="11"/>
            <color indexed="81"/>
            <rFont val="MS P ゴシック"/>
            <family val="3"/>
            <charset val="128"/>
          </rPr>
          <t>計算表の下の記載方法を読んだうえで
記載例を参考に記載してください。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kenshu</author>
  </authors>
  <commentList>
    <comment ref="P1" authorId="0" shapeId="0" xr:uid="{032EFD39-10AF-4CBB-99B6-75E9C0D64123}">
      <text>
        <r>
          <rPr>
            <b/>
            <sz val="11"/>
            <color indexed="81"/>
            <rFont val="MS P ゴシック"/>
            <family val="3"/>
            <charset val="128"/>
          </rPr>
          <t>交付申請時の賃金増加率試算表のデータが入っていますので、修正が必要な個所を修正し、実績報告書と一緒に提出してください。</t>
        </r>
        <r>
          <rPr>
            <b/>
            <sz val="12"/>
            <color indexed="81"/>
            <rFont val="MS P ゴシック"/>
            <family val="3"/>
            <charset val="128"/>
          </rPr>
          <t xml:space="preserve">
</t>
        </r>
        <r>
          <rPr>
            <b/>
            <sz val="10"/>
            <color indexed="81"/>
            <rFont val="MS P ゴシック"/>
            <family val="3"/>
            <charset val="128"/>
          </rPr>
          <t>記載方法は計算表の下にあります。</t>
        </r>
      </text>
    </comment>
    <comment ref="P5" authorId="0" shapeId="0" xr:uid="{01624410-8F4F-43F0-B190-06CA50C6BE81}">
      <text>
        <r>
          <rPr>
            <sz val="9"/>
            <color indexed="81"/>
            <rFont val="MS P ゴシック"/>
            <family val="3"/>
            <charset val="128"/>
          </rPr>
          <t>賃金引上げ日が変更となった場合、変更日に修正する</t>
        </r>
      </text>
    </comment>
    <comment ref="P7" authorId="0" shapeId="0" xr:uid="{827A3694-7557-4135-8D75-3006A391EE82}">
      <text>
        <r>
          <rPr>
            <sz val="9"/>
            <color indexed="81"/>
            <rFont val="MS P ゴシック"/>
            <family val="3"/>
            <charset val="128"/>
          </rPr>
          <t>賃金引上げ日が変更となった場合は変更した引上げ日に対しての最初の支給日に修正する</t>
        </r>
      </text>
    </comment>
    <comment ref="A10" authorId="0" shapeId="0" xr:uid="{F13153F4-A811-4811-BF1C-D39C1E720D01}">
      <text>
        <r>
          <rPr>
            <sz val="9"/>
            <color indexed="81"/>
            <rFont val="MS P ゴシック"/>
            <family val="3"/>
            <charset val="128"/>
          </rPr>
          <t>41人以上入力する際は51行名と102行目を再表示する。</t>
        </r>
      </text>
    </comment>
    <comment ref="R10" authorId="0" shapeId="0" xr:uid="{CE524A80-78FC-44F9-A045-1E854E842A11}">
      <text>
        <r>
          <rPr>
            <sz val="9"/>
            <color indexed="81"/>
            <rFont val="MS P ゴシック"/>
            <family val="3"/>
            <charset val="128"/>
          </rPr>
          <t>交付申請時に予定した単価と変更となった場合は、実際の単価に修正する</t>
        </r>
      </text>
    </comment>
    <comment ref="W10" authorId="0" shapeId="0" xr:uid="{A46FEAF5-DA6F-4CFE-98B9-4E358D6DEC5B}">
      <text>
        <r>
          <rPr>
            <sz val="11"/>
            <color indexed="81"/>
            <rFont val="MS P ゴシック"/>
            <family val="3"/>
            <charset val="128"/>
          </rPr>
          <t>退職等で賃金を支払っていない場合や賃金形態が変更（時給→日給など）となった場合は</t>
        </r>
        <r>
          <rPr>
            <b/>
            <sz val="11"/>
            <color indexed="81"/>
            <rFont val="MS P ゴシック"/>
            <family val="3"/>
            <charset val="128"/>
          </rPr>
          <t>対象外</t>
        </r>
        <r>
          <rPr>
            <sz val="11"/>
            <color indexed="81"/>
            <rFont val="MS P ゴシック"/>
            <family val="3"/>
            <charset val="128"/>
          </rPr>
          <t>と入力し、賃金増加率計算表対象外従業員一覧に記載する。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kenshu</author>
  </authors>
  <commentList>
    <comment ref="F4" authorId="0" shapeId="0" xr:uid="{8CB445CE-CFFB-4215-A3FE-38F6FBC519D4}">
      <text>
        <r>
          <rPr>
            <sz val="9"/>
            <color indexed="81"/>
            <rFont val="MS P ゴシック"/>
            <family val="3"/>
            <charset val="128"/>
          </rPr>
          <t>＜主な理由書要否＞
産休、育休：不要
休職：不要
賃金形態変更：不要
退職：要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kenshu</author>
  </authors>
  <commentList>
    <comment ref="W15" authorId="0" shapeId="0" xr:uid="{088F6CCC-1C95-4115-BD6F-361244AC06AA}">
      <text>
        <r>
          <rPr>
            <sz val="11"/>
            <color indexed="81"/>
            <rFont val="MS P ゴシック"/>
            <family val="3"/>
            <charset val="128"/>
          </rPr>
          <t>退職等で給与支払いがなかった場合は「対象外」と入力し、
賃金増加率計算表対象外従業員一覧に記載する。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A3" authorId="0" shapeId="0" xr:uid="{4C3E4943-7DCB-4804-8A2C-DD3FAEEC362A}">
      <text>
        <r>
          <rPr>
            <b/>
            <sz val="10"/>
            <color indexed="81"/>
            <rFont val="MS P ゴシック"/>
            <family val="3"/>
            <charset val="128"/>
          </rPr>
          <t>交付申請時のデータが入っていますので
必要な個所を修正し、実績報告書と一緒に
提出してください。
記載方法は計算表の下を確認すること。</t>
        </r>
      </text>
    </comment>
    <comment ref="D10" authorId="0" shapeId="0" xr:uid="{2B51D0D0-FBE2-41B5-B93A-EA499C84ECF8}">
      <text>
        <r>
          <rPr>
            <b/>
            <sz val="9"/>
            <color indexed="81"/>
            <rFont val="MS P ゴシック"/>
            <family val="3"/>
            <charset val="128"/>
          </rPr>
          <t>事業完了日の前月末日までの工賃実績を入力してください。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Oitapref</author>
  </authors>
  <commentList>
    <comment ref="D10" authorId="0" shapeId="0" xr:uid="{A484B7F0-AD01-42B1-8804-41017E05650B}">
      <text>
        <r>
          <rPr>
            <b/>
            <sz val="9"/>
            <color indexed="81"/>
            <rFont val="MS P ゴシック"/>
            <family val="3"/>
            <charset val="128"/>
          </rPr>
          <t>事業完了日の前月末日までの工賃実績を入力してください。</t>
        </r>
      </text>
    </comment>
  </commentList>
</comments>
</file>

<file path=xl/sharedStrings.xml><?xml version="1.0" encoding="utf-8"?>
<sst xmlns="http://schemas.openxmlformats.org/spreadsheetml/2006/main" count="2495" uniqueCount="418">
  <si>
    <t>大分県知事</t>
    <rPh sb="0" eb="3">
      <t>オオイタケン</t>
    </rPh>
    <rPh sb="3" eb="5">
      <t>チジ</t>
    </rPh>
    <phoneticPr fontId="6"/>
  </si>
  <si>
    <t>殿</t>
    <phoneticPr fontId="6"/>
  </si>
  <si>
    <t>日</t>
    <rPh sb="0" eb="1">
      <t>ニチ</t>
    </rPh>
    <phoneticPr fontId="6"/>
  </si>
  <si>
    <t>年</t>
    <rPh sb="0" eb="1">
      <t>ネン</t>
    </rPh>
    <phoneticPr fontId="6"/>
  </si>
  <si>
    <t>連絡担当者</t>
    <rPh sb="0" eb="2">
      <t>レンラク</t>
    </rPh>
    <rPh sb="2" eb="5">
      <t>タントウシャ</t>
    </rPh>
    <phoneticPr fontId="6"/>
  </si>
  <si>
    <t>電話番号</t>
    <rPh sb="0" eb="2">
      <t>デンワ</t>
    </rPh>
    <rPh sb="2" eb="4">
      <t>バンゴウ</t>
    </rPh>
    <phoneticPr fontId="6"/>
  </si>
  <si>
    <t>月</t>
    <rPh sb="0" eb="1">
      <t>ゲツ</t>
    </rPh>
    <phoneticPr fontId="6"/>
  </si>
  <si>
    <t>記</t>
    <rPh sb="0" eb="1">
      <t>キ</t>
    </rPh>
    <phoneticPr fontId="6"/>
  </si>
  <si>
    <t>１</t>
    <phoneticPr fontId="6"/>
  </si>
  <si>
    <t>２</t>
    <phoneticPr fontId="6"/>
  </si>
  <si>
    <t>３</t>
    <phoneticPr fontId="6"/>
  </si>
  <si>
    <t>添付書類</t>
    <rPh sb="0" eb="2">
      <t>テンプ</t>
    </rPh>
    <rPh sb="2" eb="4">
      <t>ショルイ</t>
    </rPh>
    <phoneticPr fontId="6"/>
  </si>
  <si>
    <t>代表者氏名</t>
    <rPh sb="0" eb="3">
      <t>ダイヒョウシャ</t>
    </rPh>
    <rPh sb="3" eb="5">
      <t>シメイ</t>
    </rPh>
    <phoneticPr fontId="6"/>
  </si>
  <si>
    <t>備考</t>
    <rPh sb="0" eb="2">
      <t>ビコウ</t>
    </rPh>
    <phoneticPr fontId="6"/>
  </si>
  <si>
    <t>（単位：円）</t>
    <rPh sb="1" eb="3">
      <t>タンイ</t>
    </rPh>
    <rPh sb="4" eb="5">
      <t>エン</t>
    </rPh>
    <phoneticPr fontId="6"/>
  </si>
  <si>
    <t>その他</t>
    <rPh sb="2" eb="3">
      <t>タ</t>
    </rPh>
    <phoneticPr fontId="6"/>
  </si>
  <si>
    <t>※補助対象経費のみ記載すること。</t>
    <rPh sb="1" eb="3">
      <t>ホジョ</t>
    </rPh>
    <rPh sb="3" eb="5">
      <t>タイショウ</t>
    </rPh>
    <rPh sb="5" eb="7">
      <t>ケイヒ</t>
    </rPh>
    <rPh sb="9" eb="11">
      <t>キサイ</t>
    </rPh>
    <phoneticPr fontId="6"/>
  </si>
  <si>
    <t>Eメールアドレス</t>
    <phoneticPr fontId="6"/>
  </si>
  <si>
    <t>事業完了予定年月日</t>
    <rPh sb="0" eb="2">
      <t>ジギョウ</t>
    </rPh>
    <rPh sb="2" eb="4">
      <t>カンリョウ</t>
    </rPh>
    <rPh sb="4" eb="6">
      <t>ヨテイ</t>
    </rPh>
    <rPh sb="6" eb="9">
      <t>ネンガッピ</t>
    </rPh>
    <phoneticPr fontId="6"/>
  </si>
  <si>
    <t>４</t>
    <phoneticPr fontId="6"/>
  </si>
  <si>
    <t>（１）事業計画書（第２号様式）</t>
    <rPh sb="3" eb="5">
      <t>ジギョウ</t>
    </rPh>
    <rPh sb="5" eb="8">
      <t>ケイカクショ</t>
    </rPh>
    <rPh sb="9" eb="10">
      <t>ダイ</t>
    </rPh>
    <rPh sb="11" eb="12">
      <t>ゴウ</t>
    </rPh>
    <rPh sb="12" eb="14">
      <t>ヨウシキ</t>
    </rPh>
    <phoneticPr fontId="6"/>
  </si>
  <si>
    <t>（２）収支予算書（第３号様式）</t>
    <rPh sb="3" eb="5">
      <t>シュウシ</t>
    </rPh>
    <rPh sb="5" eb="8">
      <t>ヨサンショ</t>
    </rPh>
    <rPh sb="9" eb="10">
      <t>ダイ</t>
    </rPh>
    <rPh sb="11" eb="12">
      <t>ゴウ</t>
    </rPh>
    <rPh sb="12" eb="14">
      <t>ヨウシキ</t>
    </rPh>
    <phoneticPr fontId="6"/>
  </si>
  <si>
    <t>予算額</t>
    <rPh sb="0" eb="2">
      <t>ヨサン</t>
    </rPh>
    <rPh sb="2" eb="3">
      <t>ガク</t>
    </rPh>
    <phoneticPr fontId="6"/>
  </si>
  <si>
    <t>差引増減額</t>
    <rPh sb="0" eb="1">
      <t>サ</t>
    </rPh>
    <rPh sb="1" eb="2">
      <t>ヒ</t>
    </rPh>
    <rPh sb="2" eb="5">
      <t>ゾウゲンガク</t>
    </rPh>
    <phoneticPr fontId="6"/>
  </si>
  <si>
    <t>精算額</t>
    <rPh sb="0" eb="2">
      <t>セイサン</t>
    </rPh>
    <rPh sb="2" eb="3">
      <t>ガク</t>
    </rPh>
    <phoneticPr fontId="6"/>
  </si>
  <si>
    <t>月</t>
    <rPh sb="0" eb="1">
      <t>ガツ</t>
    </rPh>
    <phoneticPr fontId="6"/>
  </si>
  <si>
    <t>日付け</t>
    <rPh sb="0" eb="1">
      <t>ニチ</t>
    </rPh>
    <rPh sb="1" eb="2">
      <t>ヅケ</t>
    </rPh>
    <phoneticPr fontId="6"/>
  </si>
  <si>
    <t>第</t>
    <rPh sb="0" eb="1">
      <t>ダイ</t>
    </rPh>
    <phoneticPr fontId="6"/>
  </si>
  <si>
    <t>変更の理由</t>
    <rPh sb="0" eb="2">
      <t>ヘンコウ</t>
    </rPh>
    <rPh sb="3" eb="5">
      <t>リユウ</t>
    </rPh>
    <phoneticPr fontId="6"/>
  </si>
  <si>
    <t>変更交付申請額</t>
    <rPh sb="0" eb="2">
      <t>ヘンコウ</t>
    </rPh>
    <rPh sb="2" eb="4">
      <t>コウフ</t>
    </rPh>
    <rPh sb="4" eb="7">
      <t>シンセイガク</t>
    </rPh>
    <phoneticPr fontId="6"/>
  </si>
  <si>
    <t>既交付決定額</t>
    <rPh sb="0" eb="1">
      <t>キ</t>
    </rPh>
    <rPh sb="1" eb="3">
      <t>コウフ</t>
    </rPh>
    <rPh sb="3" eb="5">
      <t>ケッテイ</t>
    </rPh>
    <rPh sb="5" eb="6">
      <t>ガク</t>
    </rPh>
    <phoneticPr fontId="6"/>
  </si>
  <si>
    <t>変更による増減額</t>
    <rPh sb="0" eb="2">
      <t>ヘンコウ</t>
    </rPh>
    <rPh sb="5" eb="8">
      <t>ゾウゲンガク</t>
    </rPh>
    <phoneticPr fontId="6"/>
  </si>
  <si>
    <t>金</t>
    <rPh sb="0" eb="1">
      <t>キン</t>
    </rPh>
    <phoneticPr fontId="6"/>
  </si>
  <si>
    <t>変更前</t>
    <rPh sb="0" eb="3">
      <t>ヘンコウマエ</t>
    </rPh>
    <phoneticPr fontId="6"/>
  </si>
  <si>
    <t>変更後</t>
    <rPh sb="0" eb="3">
      <t>ヘンコウゴ</t>
    </rPh>
    <phoneticPr fontId="6"/>
  </si>
  <si>
    <t>※変更しない場合は記入不要</t>
    <rPh sb="1" eb="3">
      <t>ヘンコウ</t>
    </rPh>
    <rPh sb="6" eb="8">
      <t>バアイ</t>
    </rPh>
    <rPh sb="9" eb="11">
      <t>キニュウ</t>
    </rPh>
    <rPh sb="11" eb="13">
      <t>フヨウ</t>
    </rPh>
    <phoneticPr fontId="6"/>
  </si>
  <si>
    <t>（２）収支予算書（第３号様式）　　※変更がある場合のみ添付すること</t>
    <rPh sb="3" eb="5">
      <t>シュウシ</t>
    </rPh>
    <rPh sb="5" eb="8">
      <t>ヨサンショ</t>
    </rPh>
    <rPh sb="9" eb="10">
      <t>ダイ</t>
    </rPh>
    <rPh sb="11" eb="12">
      <t>ゴウ</t>
    </rPh>
    <rPh sb="12" eb="14">
      <t>ヨウシキ</t>
    </rPh>
    <rPh sb="18" eb="20">
      <t>ヘンコウ</t>
    </rPh>
    <rPh sb="23" eb="25">
      <t>バアイ</t>
    </rPh>
    <rPh sb="27" eb="29">
      <t>テンプ</t>
    </rPh>
    <phoneticPr fontId="6"/>
  </si>
  <si>
    <t>補助金額</t>
    <rPh sb="0" eb="3">
      <t>ホジョキン</t>
    </rPh>
    <rPh sb="3" eb="4">
      <t>ガク</t>
    </rPh>
    <phoneticPr fontId="6"/>
  </si>
  <si>
    <t>補助金の交付決定額</t>
    <rPh sb="0" eb="3">
      <t>ホジョキン</t>
    </rPh>
    <rPh sb="4" eb="6">
      <t>コウフ</t>
    </rPh>
    <rPh sb="6" eb="9">
      <t>ケッテイガク</t>
    </rPh>
    <phoneticPr fontId="6"/>
  </si>
  <si>
    <t>号</t>
    <rPh sb="0" eb="1">
      <t>ゴウ</t>
    </rPh>
    <phoneticPr fontId="6"/>
  </si>
  <si>
    <t>第１号様式（第４条関係）</t>
    <phoneticPr fontId="6"/>
  </si>
  <si>
    <t>円</t>
    <rPh sb="0" eb="1">
      <t>エン</t>
    </rPh>
    <phoneticPr fontId="6"/>
  </si>
  <si>
    <t>交付請求書</t>
    <phoneticPr fontId="6"/>
  </si>
  <si>
    <t>変更承認申請書</t>
    <phoneticPr fontId="6"/>
  </si>
  <si>
    <t>交付申請書</t>
    <rPh sb="0" eb="2">
      <t>コウフ</t>
    </rPh>
    <phoneticPr fontId="6"/>
  </si>
  <si>
    <t>振込先</t>
    <rPh sb="0" eb="2">
      <t>フリコミサキ</t>
    </rPh>
    <phoneticPr fontId="6"/>
  </si>
  <si>
    <t>金融機関名</t>
    <rPh sb="0" eb="2">
      <t>キンユウ</t>
    </rPh>
    <rPh sb="2" eb="5">
      <t>キカンメイ</t>
    </rPh>
    <phoneticPr fontId="6"/>
  </si>
  <si>
    <t>支店名</t>
    <rPh sb="0" eb="3">
      <t>シテンメイ</t>
    </rPh>
    <phoneticPr fontId="6"/>
  </si>
  <si>
    <t>口座種別</t>
    <rPh sb="0" eb="2">
      <t>コウザ</t>
    </rPh>
    <rPh sb="2" eb="4">
      <t>シュベツ</t>
    </rPh>
    <phoneticPr fontId="6"/>
  </si>
  <si>
    <t>口座番号</t>
    <rPh sb="0" eb="2">
      <t>コウザ</t>
    </rPh>
    <rPh sb="2" eb="4">
      <t>バンゴウ</t>
    </rPh>
    <phoneticPr fontId="6"/>
  </si>
  <si>
    <t>口座名義</t>
    <rPh sb="0" eb="2">
      <t>コウザ</t>
    </rPh>
    <rPh sb="2" eb="4">
      <t>メイギ</t>
    </rPh>
    <phoneticPr fontId="6"/>
  </si>
  <si>
    <t>（フリガナ）</t>
    <phoneticPr fontId="6"/>
  </si>
  <si>
    <t>実績報告書</t>
    <rPh sb="0" eb="2">
      <t>ジッセキ</t>
    </rPh>
    <rPh sb="2" eb="5">
      <t>ホウコクショ</t>
    </rPh>
    <phoneticPr fontId="6"/>
  </si>
  <si>
    <t>円については、金</t>
    <rPh sb="0" eb="1">
      <t>エン</t>
    </rPh>
    <rPh sb="7" eb="8">
      <t>キン</t>
    </rPh>
    <phoneticPr fontId="6"/>
  </si>
  <si>
    <t>額の確定通知書</t>
    <rPh sb="0" eb="1">
      <t>ガク</t>
    </rPh>
    <rPh sb="2" eb="4">
      <t>カクテイ</t>
    </rPh>
    <rPh sb="4" eb="6">
      <t>ツウチ</t>
    </rPh>
    <rPh sb="6" eb="7">
      <t>ショ</t>
    </rPh>
    <phoneticPr fontId="6"/>
  </si>
  <si>
    <t>収支予算書</t>
    <rPh sb="0" eb="1">
      <t>オサム</t>
    </rPh>
    <rPh sb="1" eb="2">
      <t>シ</t>
    </rPh>
    <rPh sb="2" eb="3">
      <t>ヨ</t>
    </rPh>
    <rPh sb="3" eb="4">
      <t>サン</t>
    </rPh>
    <rPh sb="4" eb="5">
      <t>ショ</t>
    </rPh>
    <phoneticPr fontId="6"/>
  </si>
  <si>
    <t>第３号様式（第４条関係）</t>
    <rPh sb="0" eb="1">
      <t>ダイ</t>
    </rPh>
    <rPh sb="2" eb="3">
      <t>ゴウ</t>
    </rPh>
    <rPh sb="3" eb="5">
      <t>ヨウシキ</t>
    </rPh>
    <rPh sb="6" eb="7">
      <t>ダイ</t>
    </rPh>
    <rPh sb="8" eb="9">
      <t>ジョウ</t>
    </rPh>
    <rPh sb="9" eb="11">
      <t>カンケイ</t>
    </rPh>
    <phoneticPr fontId="6"/>
  </si>
  <si>
    <t>←日付の形式（●/●/●）で入力すること。</t>
    <rPh sb="1" eb="3">
      <t>ヒヅケ</t>
    </rPh>
    <rPh sb="4" eb="6">
      <t>ケイシキ</t>
    </rPh>
    <rPh sb="14" eb="16">
      <t>ニュウリョク</t>
    </rPh>
    <phoneticPr fontId="6"/>
  </si>
  <si>
    <t>←入力不要（内訳書から自動転記）</t>
    <rPh sb="1" eb="3">
      <t>ニュウリョク</t>
    </rPh>
    <rPh sb="3" eb="5">
      <t>フヨウ</t>
    </rPh>
    <rPh sb="6" eb="9">
      <t>ウチワケショ</t>
    </rPh>
    <rPh sb="11" eb="13">
      <t>ジドウ</t>
    </rPh>
    <rPh sb="13" eb="15">
      <t>テンキ</t>
    </rPh>
    <phoneticPr fontId="6"/>
  </si>
  <si>
    <t>殿</t>
    <rPh sb="0" eb="1">
      <t>ドノ</t>
    </rPh>
    <phoneticPr fontId="6"/>
  </si>
  <si>
    <t>←入力不要（自動転記）</t>
    <rPh sb="1" eb="3">
      <t>ニュウリョク</t>
    </rPh>
    <rPh sb="3" eb="5">
      <t>フヨウ</t>
    </rPh>
    <rPh sb="6" eb="8">
      <t>ジドウ</t>
    </rPh>
    <rPh sb="8" eb="10">
      <t>テンキ</t>
    </rPh>
    <phoneticPr fontId="6"/>
  </si>
  <si>
    <t>←入力不要（空欄は自動転記）</t>
    <rPh sb="1" eb="3">
      <t>ニュウリョク</t>
    </rPh>
    <rPh sb="3" eb="5">
      <t>フヨウ</t>
    </rPh>
    <rPh sb="6" eb="8">
      <t>クウラン</t>
    </rPh>
    <rPh sb="9" eb="11">
      <t>ジドウ</t>
    </rPh>
    <rPh sb="11" eb="13">
      <t>テンキ</t>
    </rPh>
    <phoneticPr fontId="6"/>
  </si>
  <si>
    <t>（３）見積書　　※変更がある場合のみ添付すること</t>
    <rPh sb="3" eb="6">
      <t>ミツモリショ</t>
    </rPh>
    <rPh sb="9" eb="11">
      <t>ヘンコウ</t>
    </rPh>
    <rPh sb="14" eb="16">
      <t>バアイ</t>
    </rPh>
    <rPh sb="18" eb="20">
      <t>テンプ</t>
    </rPh>
    <phoneticPr fontId="6"/>
  </si>
  <si>
    <t>補助対象経費</t>
    <rPh sb="0" eb="6">
      <t>ホジョタイショウケイヒ</t>
    </rPh>
    <phoneticPr fontId="6"/>
  </si>
  <si>
    <t>日</t>
    <rPh sb="0" eb="1">
      <t>ニチ</t>
    </rPh>
    <phoneticPr fontId="6"/>
  </si>
  <si>
    <t>中止（廃止）の理由</t>
    <rPh sb="0" eb="2">
      <t>チュウシ</t>
    </rPh>
    <rPh sb="3" eb="5">
      <t>ハイシ</t>
    </rPh>
    <rPh sb="7" eb="9">
      <t>リユウ</t>
    </rPh>
    <phoneticPr fontId="6"/>
  </si>
  <si>
    <t>中止（廃止）後の措置</t>
    <rPh sb="0" eb="2">
      <t>チュウシ</t>
    </rPh>
    <rPh sb="3" eb="5">
      <t>ハイシ</t>
    </rPh>
    <rPh sb="6" eb="7">
      <t>ゴ</t>
    </rPh>
    <rPh sb="8" eb="10">
      <t>ソチ</t>
    </rPh>
    <phoneticPr fontId="6"/>
  </si>
  <si>
    <t>←市町村名から入力</t>
    <rPh sb="1" eb="5">
      <t>シチョウソンメイ</t>
    </rPh>
    <rPh sb="7" eb="9">
      <t>ニュウリョク</t>
    </rPh>
    <phoneticPr fontId="6"/>
  </si>
  <si>
    <t>Ａ</t>
    <phoneticPr fontId="6"/>
  </si>
  <si>
    <t>Ｂ</t>
    <phoneticPr fontId="6"/>
  </si>
  <si>
    <t>採用
年月日</t>
    <rPh sb="0" eb="2">
      <t>サイヨウ</t>
    </rPh>
    <rPh sb="3" eb="6">
      <t>ネンガッピ</t>
    </rPh>
    <phoneticPr fontId="6"/>
  </si>
  <si>
    <t>区分</t>
    <phoneticPr fontId="6"/>
  </si>
  <si>
    <t>増加率</t>
    <rPh sb="0" eb="2">
      <t>ゾウカ</t>
    </rPh>
    <rPh sb="2" eb="3">
      <t>リツ</t>
    </rPh>
    <phoneticPr fontId="6"/>
  </si>
  <si>
    <t>％</t>
    <phoneticPr fontId="6"/>
  </si>
  <si>
    <t>時給</t>
  </si>
  <si>
    <t>日給</t>
  </si>
  <si>
    <t>月給</t>
  </si>
  <si>
    <t>賃金増加率計算表</t>
    <rPh sb="5" eb="7">
      <t>ケイサン</t>
    </rPh>
    <phoneticPr fontId="6"/>
  </si>
  <si>
    <t>賃金増加率計算表対象外従業員一覧</t>
    <rPh sb="0" eb="2">
      <t>チンギン</t>
    </rPh>
    <rPh sb="2" eb="5">
      <t>ゾウカリツ</t>
    </rPh>
    <rPh sb="5" eb="8">
      <t>ケイサンヒョウ</t>
    </rPh>
    <rPh sb="8" eb="11">
      <t>タイショウガイ</t>
    </rPh>
    <rPh sb="11" eb="14">
      <t>ジュウギョウイン</t>
    </rPh>
    <rPh sb="14" eb="16">
      <t>イチラン</t>
    </rPh>
    <phoneticPr fontId="6"/>
  </si>
  <si>
    <t>対象外理由</t>
    <rPh sb="0" eb="3">
      <t>タイショウガイ</t>
    </rPh>
    <rPh sb="3" eb="5">
      <t>リユウ</t>
    </rPh>
    <phoneticPr fontId="6"/>
  </si>
  <si>
    <t>事業所名</t>
    <rPh sb="0" eb="4">
      <t>ジギョウショメイ</t>
    </rPh>
    <phoneticPr fontId="6"/>
  </si>
  <si>
    <t>法人所在地</t>
    <rPh sb="0" eb="2">
      <t>ホウジン</t>
    </rPh>
    <rPh sb="2" eb="5">
      <t>ショザイチ</t>
    </rPh>
    <phoneticPr fontId="6"/>
  </si>
  <si>
    <t>法人名</t>
    <rPh sb="0" eb="3">
      <t>ホウジンメイ</t>
    </rPh>
    <phoneticPr fontId="6"/>
  </si>
  <si>
    <t>代表者職・氏名</t>
    <rPh sb="0" eb="3">
      <t>ダイヒョウシャ</t>
    </rPh>
    <rPh sb="3" eb="4">
      <t>ショク</t>
    </rPh>
    <rPh sb="5" eb="7">
      <t>シメイ</t>
    </rPh>
    <phoneticPr fontId="6"/>
  </si>
  <si>
    <t>年度大分県就労継続支援事業所活躍推進事業費補助金</t>
    <rPh sb="0" eb="2">
      <t>ネンド</t>
    </rPh>
    <rPh sb="2" eb="5">
      <t>オオイタケン</t>
    </rPh>
    <rPh sb="5" eb="7">
      <t>シュウロウ</t>
    </rPh>
    <rPh sb="7" eb="9">
      <t>ケイゾク</t>
    </rPh>
    <rPh sb="9" eb="11">
      <t>シエン</t>
    </rPh>
    <rPh sb="11" eb="14">
      <t>ジギョウショ</t>
    </rPh>
    <rPh sb="14" eb="16">
      <t>カツヤク</t>
    </rPh>
    <rPh sb="16" eb="18">
      <t>スイシン</t>
    </rPh>
    <rPh sb="18" eb="21">
      <t>ジギョウヒ</t>
    </rPh>
    <phoneticPr fontId="6"/>
  </si>
  <si>
    <t>第２号様式（第４条関係）</t>
    <phoneticPr fontId="23"/>
  </si>
  <si>
    <t>事　業　計　画　書</t>
    <phoneticPr fontId="23"/>
  </si>
  <si>
    <t xml:space="preserve">1  事業所の概要等 </t>
    <phoneticPr fontId="23"/>
  </si>
  <si>
    <t>事業所名</t>
    <rPh sb="0" eb="3">
      <t>ジギョウショ</t>
    </rPh>
    <rPh sb="3" eb="4">
      <t>メイ</t>
    </rPh>
    <phoneticPr fontId="23"/>
  </si>
  <si>
    <t>事業種別</t>
    <rPh sb="0" eb="4">
      <t>ジギョウシュベツ</t>
    </rPh>
    <phoneticPr fontId="23"/>
  </si>
  <si>
    <t>２　事業内容</t>
  </si>
  <si>
    <t>（交付要綱別表２の区分で該当するものを選択）</t>
    <rPh sb="19" eb="21">
      <t>センタク</t>
    </rPh>
    <phoneticPr fontId="23"/>
  </si>
  <si>
    <t>事業分野</t>
  </si>
  <si>
    <t>（交付要綱別表２の分野で該当するものを選択）</t>
    <rPh sb="19" eb="21">
      <t>センタク</t>
    </rPh>
    <phoneticPr fontId="23"/>
  </si>
  <si>
    <t>事業実施期間</t>
    <rPh sb="0" eb="4">
      <t>ジギョウジッシ</t>
    </rPh>
    <rPh sb="4" eb="6">
      <t>キカン</t>
    </rPh>
    <phoneticPr fontId="23"/>
  </si>
  <si>
    <t>～</t>
    <phoneticPr fontId="23"/>
  </si>
  <si>
    <t>補助事業の目的</t>
    <rPh sb="0" eb="4">
      <t>ホジョジギョウ</t>
    </rPh>
    <rPh sb="5" eb="7">
      <t>モクテキ</t>
    </rPh>
    <phoneticPr fontId="23"/>
  </si>
  <si>
    <t>（実施する事業内容やスケジュール等を具体的に記載）</t>
    <phoneticPr fontId="23"/>
  </si>
  <si>
    <t>（事業を実施することにより見込まれる生産活動や事業所運営上の効果を具体的に記載）</t>
    <phoneticPr fontId="23"/>
  </si>
  <si>
    <t>３　事業に要する経費</t>
    <phoneticPr fontId="23"/>
  </si>
  <si>
    <t>（単位：円）</t>
    <rPh sb="1" eb="3">
      <t>タンイ</t>
    </rPh>
    <rPh sb="4" eb="5">
      <t>エン</t>
    </rPh>
    <phoneticPr fontId="23"/>
  </si>
  <si>
    <t>項目</t>
    <rPh sb="0" eb="2">
      <t>コウモク</t>
    </rPh>
    <phoneticPr fontId="23"/>
  </si>
  <si>
    <t>補助対象経費</t>
    <rPh sb="0" eb="6">
      <t>ホジョタイショウケイヒ</t>
    </rPh>
    <phoneticPr fontId="23"/>
  </si>
  <si>
    <t>経費の内訳</t>
    <rPh sb="0" eb="2">
      <t>ケイヒ</t>
    </rPh>
    <rPh sb="3" eb="5">
      <t>ウチワケ</t>
    </rPh>
    <phoneticPr fontId="23"/>
  </si>
  <si>
    <t>補助対象経費　計</t>
    <rPh sb="0" eb="2">
      <t>ホジョ</t>
    </rPh>
    <rPh sb="2" eb="4">
      <t>タイショウ</t>
    </rPh>
    <rPh sb="4" eb="6">
      <t>ケイヒ</t>
    </rPh>
    <rPh sb="7" eb="8">
      <t>ケイ</t>
    </rPh>
    <phoneticPr fontId="23"/>
  </si>
  <si>
    <t>4　補助金申請額</t>
    <rPh sb="2" eb="5">
      <t>ホジョキン</t>
    </rPh>
    <rPh sb="5" eb="8">
      <t>シンセイガク</t>
    </rPh>
    <phoneticPr fontId="23"/>
  </si>
  <si>
    <t>補助対象経費</t>
    <rPh sb="0" eb="4">
      <t>ホジョタイショウ</t>
    </rPh>
    <rPh sb="4" eb="6">
      <t>ケイヒ</t>
    </rPh>
    <phoneticPr fontId="23"/>
  </si>
  <si>
    <t>×</t>
    <phoneticPr fontId="23"/>
  </si>
  <si>
    <t>補助率</t>
    <rPh sb="0" eb="3">
      <t>ホジョリツ</t>
    </rPh>
    <phoneticPr fontId="23"/>
  </si>
  <si>
    <t>=</t>
    <phoneticPr fontId="23"/>
  </si>
  <si>
    <t>補助金申請額</t>
    <rPh sb="0" eb="5">
      <t>ホジョキンシンセイ</t>
    </rPh>
    <rPh sb="5" eb="6">
      <t>ガク</t>
    </rPh>
    <phoneticPr fontId="23"/>
  </si>
  <si>
    <t>（参考）補助上限額</t>
    <rPh sb="1" eb="3">
      <t>サンコウ</t>
    </rPh>
    <rPh sb="4" eb="6">
      <t>ホジョ</t>
    </rPh>
    <rPh sb="6" eb="8">
      <t>ジョウゲン</t>
    </rPh>
    <rPh sb="8" eb="9">
      <t>ガク</t>
    </rPh>
    <phoneticPr fontId="23"/>
  </si>
  <si>
    <t>　本事業計画書に記載されている内容が真実であり、虚偽や誤解を招く情報を含んでいないことを
　ここに誓約いたします。</t>
    <phoneticPr fontId="23"/>
  </si>
  <si>
    <t>選択肢１</t>
    <rPh sb="0" eb="3">
      <t>センタクシ</t>
    </rPh>
    <phoneticPr fontId="23"/>
  </si>
  <si>
    <t>選択肢２</t>
    <rPh sb="0" eb="3">
      <t>センタクシ</t>
    </rPh>
    <phoneticPr fontId="23"/>
  </si>
  <si>
    <t>就労継続支援A型事業所</t>
    <rPh sb="0" eb="6">
      <t>シュウロウケイゾクシエン</t>
    </rPh>
    <rPh sb="7" eb="8">
      <t>ガタ</t>
    </rPh>
    <rPh sb="8" eb="11">
      <t>ジギョウショ</t>
    </rPh>
    <phoneticPr fontId="23"/>
  </si>
  <si>
    <t>通常枠</t>
    <rPh sb="0" eb="2">
      <t>ツウジョウ</t>
    </rPh>
    <rPh sb="2" eb="3">
      <t>ワク</t>
    </rPh>
    <phoneticPr fontId="23"/>
  </si>
  <si>
    <t>賃上げ枠</t>
    <rPh sb="0" eb="2">
      <t>チンア</t>
    </rPh>
    <rPh sb="3" eb="4">
      <t>ワク</t>
    </rPh>
    <phoneticPr fontId="23"/>
  </si>
  <si>
    <t>就労継続支援B型事業所</t>
    <rPh sb="0" eb="6">
      <t>シュウロウケイゾクシエン</t>
    </rPh>
    <rPh sb="7" eb="8">
      <t>ガタ</t>
    </rPh>
    <rPh sb="8" eb="11">
      <t>ジギョウショ</t>
    </rPh>
    <phoneticPr fontId="23"/>
  </si>
  <si>
    <t>高工賃チャレンジ枠</t>
    <rPh sb="0" eb="3">
      <t>コウコウチン</t>
    </rPh>
    <rPh sb="8" eb="9">
      <t>ワク</t>
    </rPh>
    <phoneticPr fontId="23"/>
  </si>
  <si>
    <t>事業実施主体</t>
    <rPh sb="0" eb="4">
      <t>ジギョウジッシ</t>
    </rPh>
    <rPh sb="4" eb="6">
      <t>シュタイ</t>
    </rPh>
    <phoneticPr fontId="23"/>
  </si>
  <si>
    <t>（３）誓約書（第４号様式）</t>
    <rPh sb="3" eb="6">
      <t>セイヤクショ</t>
    </rPh>
    <rPh sb="7" eb="8">
      <t>ダイ</t>
    </rPh>
    <rPh sb="9" eb="10">
      <t>ゴウ</t>
    </rPh>
    <rPh sb="10" eb="12">
      <t>ヨウシキ</t>
    </rPh>
    <phoneticPr fontId="6"/>
  </si>
  <si>
    <t>（４）積算の根拠が確認できる資料</t>
    <rPh sb="3" eb="5">
      <t>セキサン</t>
    </rPh>
    <rPh sb="6" eb="8">
      <t>コンキョ</t>
    </rPh>
    <rPh sb="9" eb="11">
      <t>カクニン</t>
    </rPh>
    <rPh sb="14" eb="16">
      <t>シリョウ</t>
    </rPh>
    <phoneticPr fontId="6"/>
  </si>
  <si>
    <t>　　　　事業所工賃台帳（任意様式）</t>
    <phoneticPr fontId="6"/>
  </si>
  <si>
    <t>事業分野</t>
    <rPh sb="0" eb="2">
      <t>ジギョウ</t>
    </rPh>
    <rPh sb="2" eb="4">
      <t>ブンヤ</t>
    </rPh>
    <phoneticPr fontId="6"/>
  </si>
  <si>
    <t>事業区分</t>
    <rPh sb="0" eb="2">
      <t>ジギョウ</t>
    </rPh>
    <rPh sb="2" eb="4">
      <t>クブン</t>
    </rPh>
    <phoneticPr fontId="6"/>
  </si>
  <si>
    <t>事業の目的</t>
    <rPh sb="0" eb="2">
      <t>ジギョウ</t>
    </rPh>
    <rPh sb="3" eb="5">
      <t>モクテキ</t>
    </rPh>
    <phoneticPr fontId="6"/>
  </si>
  <si>
    <t>（８）（高工賃チャレンジ枠で申請する場合）事業実施前年度および事業実施前々年度における</t>
    <phoneticPr fontId="6"/>
  </si>
  <si>
    <t>（６）（賃上げ枠で申請する場合）全従業員の申請前１月分の賃金台帳の写し</t>
    <phoneticPr fontId="6"/>
  </si>
  <si>
    <t>項目</t>
    <rPh sb="0" eb="2">
      <t>コウモク</t>
    </rPh>
    <phoneticPr fontId="6"/>
  </si>
  <si>
    <t>県費補助金</t>
    <rPh sb="0" eb="2">
      <t>ケンピ</t>
    </rPh>
    <rPh sb="2" eb="5">
      <t>ホジョキン</t>
    </rPh>
    <phoneticPr fontId="6"/>
  </si>
  <si>
    <t>事業主負担分</t>
    <rPh sb="0" eb="3">
      <t>ジギョウヌシ</t>
    </rPh>
    <rPh sb="3" eb="6">
      <t>フタンブン</t>
    </rPh>
    <phoneticPr fontId="6"/>
  </si>
  <si>
    <t>計</t>
    <rPh sb="0" eb="1">
      <t>ケイ</t>
    </rPh>
    <phoneticPr fontId="6"/>
  </si>
  <si>
    <t>１　収 入</t>
    <rPh sb="2" eb="3">
      <t>オサム</t>
    </rPh>
    <rPh sb="4" eb="5">
      <t>ニュウ</t>
    </rPh>
    <phoneticPr fontId="6"/>
  </si>
  <si>
    <t>２　支 出</t>
    <rPh sb="2" eb="3">
      <t>シ</t>
    </rPh>
    <rPh sb="4" eb="5">
      <t>デ</t>
    </rPh>
    <phoneticPr fontId="6"/>
  </si>
  <si>
    <t>※変更承認申請の場合は、予算額を二段書きにし、変更前をかっこ書きで上段に記載すること。</t>
    <rPh sb="1" eb="3">
      <t>ヘンコウ</t>
    </rPh>
    <rPh sb="3" eb="5">
      <t>ショウニン</t>
    </rPh>
    <rPh sb="5" eb="7">
      <t>シンセイ</t>
    </rPh>
    <rPh sb="8" eb="10">
      <t>バアイ</t>
    </rPh>
    <rPh sb="12" eb="15">
      <t>ヨサンガク</t>
    </rPh>
    <rPh sb="16" eb="17">
      <t>2</t>
    </rPh>
    <rPh sb="17" eb="18">
      <t>ダン</t>
    </rPh>
    <rPh sb="18" eb="19">
      <t>ガ</t>
    </rPh>
    <rPh sb="23" eb="26">
      <t>ヘンコウマエ</t>
    </rPh>
    <rPh sb="30" eb="31">
      <t>ガ</t>
    </rPh>
    <rPh sb="33" eb="35">
      <t>ジョウダン</t>
    </rPh>
    <rPh sb="36" eb="38">
      <t>キサイ</t>
    </rPh>
    <phoneticPr fontId="6"/>
  </si>
  <si>
    <t>【申請前チェックリスト】</t>
    <rPh sb="1" eb="4">
      <t>シンセイマエ</t>
    </rPh>
    <phoneticPr fontId="23"/>
  </si>
  <si>
    <t>収入と支出の【計】が同額になっていますか？</t>
    <rPh sb="0" eb="2">
      <t>シュウニュウ</t>
    </rPh>
    <rPh sb="3" eb="5">
      <t>シシュツ</t>
    </rPh>
    <rPh sb="7" eb="8">
      <t>ケイ</t>
    </rPh>
    <rPh sb="10" eb="12">
      <t>ドウガク</t>
    </rPh>
    <phoneticPr fontId="23"/>
  </si>
  <si>
    <t>補助率</t>
    <rPh sb="0" eb="3">
      <t>ホジョリツ</t>
    </rPh>
    <phoneticPr fontId="6"/>
  </si>
  <si>
    <t>【賃上げ枠利用者用】</t>
    <rPh sb="1" eb="3">
      <t>チンア</t>
    </rPh>
    <rPh sb="4" eb="5">
      <t>ワク</t>
    </rPh>
    <rPh sb="5" eb="8">
      <t>リヨウシャ</t>
    </rPh>
    <rPh sb="8" eb="9">
      <t>ヨウ</t>
    </rPh>
    <phoneticPr fontId="6"/>
  </si>
  <si>
    <t>　交付申請時点での直近１か月分の賃金台帳</t>
    <rPh sb="1" eb="3">
      <t>コウフ</t>
    </rPh>
    <rPh sb="3" eb="5">
      <t>シンセイ</t>
    </rPh>
    <rPh sb="5" eb="7">
      <t>ジテン</t>
    </rPh>
    <rPh sb="18" eb="20">
      <t>ダイチョウ</t>
    </rPh>
    <phoneticPr fontId="6"/>
  </si>
  <si>
    <t>　令和</t>
    <rPh sb="1" eb="3">
      <t>レイワ</t>
    </rPh>
    <phoneticPr fontId="6"/>
  </si>
  <si>
    <t>月分</t>
    <rPh sb="0" eb="1">
      <t>ツキ</t>
    </rPh>
    <rPh sb="1" eb="2">
      <t>ブン</t>
    </rPh>
    <phoneticPr fontId="6"/>
  </si>
  <si>
    <t>　賃金引上げ予定日</t>
    <rPh sb="1" eb="3">
      <t>チンギン</t>
    </rPh>
    <rPh sb="3" eb="5">
      <t>ヒキア</t>
    </rPh>
    <rPh sb="6" eb="9">
      <t>ヨテイビ</t>
    </rPh>
    <phoneticPr fontId="6"/>
  </si>
  <si>
    <t>月</t>
    <rPh sb="0" eb="1">
      <t>ツキ</t>
    </rPh>
    <phoneticPr fontId="6"/>
  </si>
  <si>
    <t>日</t>
    <rPh sb="0" eb="1">
      <t>ヒ</t>
    </rPh>
    <phoneticPr fontId="6"/>
  </si>
  <si>
    <t>　賃金引上げ予定労働者数</t>
    <rPh sb="6" eb="8">
      <t>ヨテイ</t>
    </rPh>
    <phoneticPr fontId="6"/>
  </si>
  <si>
    <t>人</t>
    <rPh sb="0" eb="1">
      <t>ヒト</t>
    </rPh>
    <phoneticPr fontId="6"/>
  </si>
  <si>
    <t>　引き上げた賃金の最初の支給日（交付申請日以降）</t>
    <rPh sb="1" eb="2">
      <t>ヒ</t>
    </rPh>
    <rPh sb="3" eb="4">
      <t>ア</t>
    </rPh>
    <rPh sb="6" eb="8">
      <t>チンギン</t>
    </rPh>
    <rPh sb="9" eb="11">
      <t>サイショ</t>
    </rPh>
    <rPh sb="12" eb="14">
      <t>シキュウ</t>
    </rPh>
    <rPh sb="14" eb="15">
      <t>ヒ</t>
    </rPh>
    <rPh sb="16" eb="18">
      <t>コウフ</t>
    </rPh>
    <rPh sb="18" eb="20">
      <t>シンセイ</t>
    </rPh>
    <rPh sb="20" eb="21">
      <t>ビ</t>
    </rPh>
    <rPh sb="21" eb="23">
      <t>イコウ</t>
    </rPh>
    <phoneticPr fontId="6"/>
  </si>
  <si>
    <t>労働者氏名</t>
    <rPh sb="3" eb="5">
      <t>シメイ</t>
    </rPh>
    <phoneticPr fontId="6"/>
  </si>
  <si>
    <t>生年月日</t>
    <rPh sb="0" eb="2">
      <t>セイネン</t>
    </rPh>
    <rPh sb="2" eb="4">
      <t>ガッピ</t>
    </rPh>
    <phoneticPr fontId="6"/>
  </si>
  <si>
    <t>採用年月日</t>
    <rPh sb="0" eb="2">
      <t>サイヨウ</t>
    </rPh>
    <rPh sb="2" eb="5">
      <t>ネンガッピ</t>
    </rPh>
    <phoneticPr fontId="6"/>
  </si>
  <si>
    <r>
      <t xml:space="preserve">賃上げ前
賃金等単価
</t>
    </r>
    <r>
      <rPr>
        <sz val="10"/>
        <color theme="1"/>
        <rFont val="ＭＳ 明朝"/>
        <family val="1"/>
        <charset val="128"/>
      </rPr>
      <t>（支給済）</t>
    </r>
    <rPh sb="0" eb="2">
      <t>チンア</t>
    </rPh>
    <rPh sb="3" eb="4">
      <t>マエ</t>
    </rPh>
    <rPh sb="5" eb="7">
      <t>チンギン</t>
    </rPh>
    <rPh sb="7" eb="8">
      <t>トウ</t>
    </rPh>
    <rPh sb="8" eb="10">
      <t>タンカ</t>
    </rPh>
    <rPh sb="12" eb="14">
      <t>シキュウ</t>
    </rPh>
    <rPh sb="14" eb="15">
      <t>ズ</t>
    </rPh>
    <phoneticPr fontId="6"/>
  </si>
  <si>
    <t>賃上げ前労働日数
賃上げ前労働時間</t>
    <rPh sb="0" eb="2">
      <t>チンア</t>
    </rPh>
    <rPh sb="3" eb="4">
      <t>マエ</t>
    </rPh>
    <rPh sb="4" eb="6">
      <t>ロウドウ</t>
    </rPh>
    <rPh sb="6" eb="8">
      <t>ニッスウ</t>
    </rPh>
    <rPh sb="9" eb="11">
      <t>チンア</t>
    </rPh>
    <rPh sb="12" eb="13">
      <t>マエ</t>
    </rPh>
    <rPh sb="13" eb="15">
      <t>ロウドウ</t>
    </rPh>
    <rPh sb="15" eb="17">
      <t>ジカン</t>
    </rPh>
    <phoneticPr fontId="6"/>
  </si>
  <si>
    <t>賃上げ前
月額賃金
（支給済）</t>
    <phoneticPr fontId="6"/>
  </si>
  <si>
    <r>
      <t xml:space="preserve">賃上げ後
賃金等単価
</t>
    </r>
    <r>
      <rPr>
        <sz val="10"/>
        <color theme="1"/>
        <rFont val="ＭＳ 明朝"/>
        <family val="1"/>
        <charset val="128"/>
      </rPr>
      <t>（予定）</t>
    </r>
    <rPh sb="0" eb="2">
      <t>チンア</t>
    </rPh>
    <rPh sb="3" eb="4">
      <t>ゴ</t>
    </rPh>
    <rPh sb="5" eb="7">
      <t>チンギン</t>
    </rPh>
    <rPh sb="7" eb="8">
      <t>トウ</t>
    </rPh>
    <rPh sb="8" eb="10">
      <t>タンカ</t>
    </rPh>
    <rPh sb="12" eb="14">
      <t>ヨテイ</t>
    </rPh>
    <phoneticPr fontId="6"/>
  </si>
  <si>
    <r>
      <t xml:space="preserve">賃上げ後
月額賃金
</t>
    </r>
    <r>
      <rPr>
        <sz val="10"/>
        <color theme="1"/>
        <rFont val="ＭＳ 明朝"/>
        <family val="1"/>
        <charset val="128"/>
      </rPr>
      <t>（予定）</t>
    </r>
    <rPh sb="0" eb="2">
      <t>チンア</t>
    </rPh>
    <rPh sb="3" eb="4">
      <t>ゴ</t>
    </rPh>
    <rPh sb="5" eb="7">
      <t>ゲツガク</t>
    </rPh>
    <rPh sb="7" eb="9">
      <t>チンギン</t>
    </rPh>
    <rPh sb="11" eb="13">
      <t>ヨテイ</t>
    </rPh>
    <phoneticPr fontId="6"/>
  </si>
  <si>
    <t>時</t>
    <rPh sb="0" eb="1">
      <t>ジ</t>
    </rPh>
    <phoneticPr fontId="6"/>
  </si>
  <si>
    <t>分</t>
    <rPh sb="0" eb="1">
      <t>フン</t>
    </rPh>
    <phoneticPr fontId="6"/>
  </si>
  <si>
    <t>※全従業員（交付申請時に提出する賃金台帳に記載のある全ての従業員）を対象とする。</t>
    <phoneticPr fontId="6"/>
  </si>
  <si>
    <t>　計算に含む諸手当を明示するなど、最低賃金を下回っていないことを証明する書類を提出すること。</t>
    <phoneticPr fontId="6"/>
  </si>
  <si>
    <t>※「Ａ　賃上げ前賃金等単価（支給済）」欄には、交付申請時点での直近１か月分の賃金台帳をもとに、賃金等単価（時給・日給・月給）を記入すること。</t>
    <phoneticPr fontId="6"/>
  </si>
  <si>
    <t>※「Ｂ　賃上げ後賃金等単価（予定）」欄には、引上げ後の賃金等予定単価（時給・日給・月給）を記入すること。</t>
    <phoneticPr fontId="6"/>
  </si>
  <si>
    <t>※時給・日給雇用者については、賃上げ後の労働時間数及び労働日数は交付申請時点での直近１か月分の実績で計算すること。</t>
    <phoneticPr fontId="6"/>
  </si>
  <si>
    <t>※賃上げ前後の賃金台帳において、賃金形態が変更となっている従業員（時給→日給など）は、同条件での比較が困難であることから、増加率算出の対象</t>
    <phoneticPr fontId="6"/>
  </si>
  <si>
    <t>　から除外し、賃金増加率計算表対象外従業員一覧に記入すること。</t>
    <phoneticPr fontId="6"/>
  </si>
  <si>
    <t>　賃金引上げ日</t>
    <rPh sb="1" eb="3">
      <t>チンギン</t>
    </rPh>
    <rPh sb="3" eb="5">
      <t>ヒキア</t>
    </rPh>
    <rPh sb="6" eb="7">
      <t>ヒ</t>
    </rPh>
    <phoneticPr fontId="6"/>
  </si>
  <si>
    <t>　賃金引上げ労働者数</t>
    <phoneticPr fontId="6"/>
  </si>
  <si>
    <t>　引き上げた賃金の最初の支給日</t>
    <rPh sb="1" eb="2">
      <t>ヒ</t>
    </rPh>
    <rPh sb="3" eb="4">
      <t>ア</t>
    </rPh>
    <rPh sb="6" eb="8">
      <t>チンギン</t>
    </rPh>
    <rPh sb="9" eb="11">
      <t>サイショ</t>
    </rPh>
    <rPh sb="12" eb="14">
      <t>シキュウ</t>
    </rPh>
    <rPh sb="14" eb="15">
      <t>ヒ</t>
    </rPh>
    <phoneticPr fontId="6"/>
  </si>
  <si>
    <r>
      <t xml:space="preserve">賃上げ後
賃金等単価
</t>
    </r>
    <r>
      <rPr>
        <sz val="10"/>
        <color theme="1"/>
        <rFont val="ＭＳ 明朝"/>
        <family val="1"/>
        <charset val="128"/>
      </rPr>
      <t>（支給済）</t>
    </r>
    <rPh sb="0" eb="2">
      <t>チンア</t>
    </rPh>
    <rPh sb="3" eb="4">
      <t>ゴ</t>
    </rPh>
    <rPh sb="5" eb="7">
      <t>チンギン</t>
    </rPh>
    <rPh sb="7" eb="8">
      <t>トウ</t>
    </rPh>
    <rPh sb="8" eb="10">
      <t>タンカ</t>
    </rPh>
    <rPh sb="12" eb="14">
      <t>シキュウ</t>
    </rPh>
    <rPh sb="14" eb="15">
      <t>スミ</t>
    </rPh>
    <phoneticPr fontId="6"/>
  </si>
  <si>
    <r>
      <t xml:space="preserve">賃上げ後
月額賃金
</t>
    </r>
    <r>
      <rPr>
        <sz val="10"/>
        <color theme="1"/>
        <rFont val="ＭＳ 明朝"/>
        <family val="1"/>
        <charset val="128"/>
      </rPr>
      <t>（支給済）</t>
    </r>
    <rPh sb="0" eb="2">
      <t>チンア</t>
    </rPh>
    <rPh sb="3" eb="4">
      <t>ゴ</t>
    </rPh>
    <rPh sb="5" eb="7">
      <t>ゲツガク</t>
    </rPh>
    <rPh sb="7" eb="9">
      <t>チンギン</t>
    </rPh>
    <rPh sb="11" eb="13">
      <t>シキュウ</t>
    </rPh>
    <rPh sb="13" eb="14">
      <t>スミ</t>
    </rPh>
    <phoneticPr fontId="6"/>
  </si>
  <si>
    <t>労働者氏名</t>
    <rPh sb="0" eb="3">
      <t>ロウドウシャ</t>
    </rPh>
    <rPh sb="3" eb="5">
      <t>シメイ</t>
    </rPh>
    <phoneticPr fontId="6"/>
  </si>
  <si>
    <t>理由書の
要・不要</t>
    <rPh sb="0" eb="3">
      <t>リユウショ</t>
    </rPh>
    <rPh sb="5" eb="6">
      <t>ヨウ</t>
    </rPh>
    <rPh sb="7" eb="9">
      <t>フヨウ</t>
    </rPh>
    <phoneticPr fontId="6"/>
  </si>
  <si>
    <t>DD DD</t>
    <phoneticPr fontId="6"/>
  </si>
  <si>
    <t>退職したため</t>
    <rPh sb="0" eb="2">
      <t>タイショク</t>
    </rPh>
    <phoneticPr fontId="6"/>
  </si>
  <si>
    <t>要</t>
    <rPh sb="0" eb="1">
      <t>ヨウ</t>
    </rPh>
    <phoneticPr fontId="6"/>
  </si>
  <si>
    <t>AA AA</t>
    <phoneticPr fontId="6"/>
  </si>
  <si>
    <t>BB BB</t>
    <phoneticPr fontId="6"/>
  </si>
  <si>
    <t>CC CC</t>
    <phoneticPr fontId="6"/>
  </si>
  <si>
    <t>対象外</t>
    <rPh sb="0" eb="3">
      <t>タイショウガイ</t>
    </rPh>
    <phoneticPr fontId="6"/>
  </si>
  <si>
    <t>EE EE</t>
    <phoneticPr fontId="6"/>
  </si>
  <si>
    <t>第４号様式（第４条関係）</t>
    <phoneticPr fontId="6"/>
  </si>
  <si>
    <t>第５号様式（第４条関係）</t>
    <phoneticPr fontId="6"/>
  </si>
  <si>
    <t>賃金増加率試算表</t>
    <rPh sb="5" eb="7">
      <t>シサン</t>
    </rPh>
    <rPh sb="7" eb="8">
      <t>ヒョウ</t>
    </rPh>
    <phoneticPr fontId="6"/>
  </si>
  <si>
    <t>誓　約　書</t>
    <rPh sb="0" eb="1">
      <t>チカイ</t>
    </rPh>
    <rPh sb="2" eb="3">
      <t>ヤク</t>
    </rPh>
    <rPh sb="4" eb="5">
      <t>ショ</t>
    </rPh>
    <phoneticPr fontId="6"/>
  </si>
  <si>
    <t>記</t>
    <rPh sb="0" eb="1">
      <t>シル</t>
    </rPh>
    <phoneticPr fontId="6"/>
  </si>
  <si>
    <t>所在地</t>
    <rPh sb="0" eb="3">
      <t>ショザイチ</t>
    </rPh>
    <phoneticPr fontId="6"/>
  </si>
  <si>
    <t>（ふりがな）</t>
    <phoneticPr fontId="6"/>
  </si>
  <si>
    <t>（</t>
    <phoneticPr fontId="6"/>
  </si>
  <si>
    <t>）</t>
    <phoneticPr fontId="6"/>
  </si>
  <si>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
します。</t>
    <phoneticPr fontId="6"/>
  </si>
  <si>
    <t>１　自己又は自己の役員等は、次のいずれにも該当しません。
（１）暴力団(暴力団員による不当な行為の防止等に関する法律(平成３年法律第７７号)第２条第２号に規定
　　 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（５）暴力団員であることを知りながら、その者と下請契約又は資材、原材料の購入契約等を締結している者
（６）暴力団又は暴力団員に経済上の利益又は便宜を供与している者
（７）暴力団又は暴力団員と社会通念上ふさわしくない交際を有するなど社会的に非難される関係を有して
　　  いる者
（８）暴力団又は暴力団員であることを知りながらこれらを利用している者
２　１の（１）から（８）までに掲げる者が、その経営に実質的に関与している法人その他の団体又は個人では
　　ありません。</t>
    <phoneticPr fontId="6"/>
  </si>
  <si>
    <t>代表者
生年月日</t>
    <rPh sb="0" eb="3">
      <t>ダイヒョウシャ</t>
    </rPh>
    <rPh sb="4" eb="8">
      <t>セイネンガッピ</t>
    </rPh>
    <phoneticPr fontId="6"/>
  </si>
  <si>
    <t>※県では、大分県暴力団排除条例に基づき、行政事務全般から暴力団を排除するため、申請者に暴力団等
　 でない旨の誓約をお願いしています。</t>
    <phoneticPr fontId="6"/>
  </si>
  <si>
    <t>　において、賃金増加率試算表に含まれない各種手当て等の引き下げがされていないか賃金台帳等で確認のうえで最終的に判断する。</t>
    <rPh sb="11" eb="13">
      <t>シサン</t>
    </rPh>
    <phoneticPr fontId="6"/>
  </si>
  <si>
    <t>※交付申請時に提出する賃金増加率試算表には記載があるが、その後休職、退職等で賃上げ後の賃金台帳に記載がない者、賃上げ前の賃金台帳には</t>
    <rPh sb="16" eb="18">
      <t>シサン</t>
    </rPh>
    <phoneticPr fontId="6"/>
  </si>
  <si>
    <t>※賃金増加率試算表（第５号様式）には、全従業員に支払った賃金のうち、基本給に該当するものを記載する。基本給が最低賃金を下回っている場合は、最低賃金の</t>
    <rPh sb="6" eb="8">
      <t>シサン</t>
    </rPh>
    <rPh sb="8" eb="9">
      <t>ヒョウ</t>
    </rPh>
    <rPh sb="10" eb="11">
      <t>ダイ</t>
    </rPh>
    <rPh sb="12" eb="15">
      <t>ゴウヨウシキ</t>
    </rPh>
    <phoneticPr fontId="6"/>
  </si>
  <si>
    <t>　記載がないがその後雇用された者については、増加率算出の対象から除外し、賃金増加率計算表対象外従業員一覧（第１６号様式）に記入すること。</t>
    <phoneticPr fontId="6"/>
  </si>
  <si>
    <t>※賃金増加率試算表（第５号様式）における増加率が、賃上げ前より１．５％以上増えている場合に要件達成となる。ただし、すべての従業員に対して支払う賃金</t>
    <phoneticPr fontId="6"/>
  </si>
  <si>
    <t>第１５号様式（第１０条関係）</t>
    <phoneticPr fontId="6"/>
  </si>
  <si>
    <t>第１６号様式（第１０条関係）</t>
    <phoneticPr fontId="6"/>
  </si>
  <si>
    <t>賃金増加率試算表</t>
    <rPh sb="5" eb="8">
      <t>シサンヒョウ</t>
    </rPh>
    <phoneticPr fontId="6"/>
  </si>
  <si>
    <t>様式第１号（要領第４関係）</t>
    <rPh sb="0" eb="2">
      <t>ヨウシキ</t>
    </rPh>
    <rPh sb="6" eb="8">
      <t>ヨウリョウ</t>
    </rPh>
    <phoneticPr fontId="6"/>
  </si>
  <si>
    <t>（１）事業計画書（交付要綱第２号様式）</t>
    <rPh sb="3" eb="5">
      <t>ジギョウ</t>
    </rPh>
    <rPh sb="5" eb="8">
      <t>ケイカクショ</t>
    </rPh>
    <rPh sb="9" eb="13">
      <t>コウフヨウコウ</t>
    </rPh>
    <rPh sb="13" eb="14">
      <t>ダイ</t>
    </rPh>
    <rPh sb="15" eb="16">
      <t>ゴウ</t>
    </rPh>
    <rPh sb="16" eb="18">
      <t>ヨウシキ</t>
    </rPh>
    <phoneticPr fontId="6"/>
  </si>
  <si>
    <t>（２）事業内容が分かるパンフレット等</t>
    <rPh sb="3" eb="5">
      <t>ジギョウ</t>
    </rPh>
    <rPh sb="5" eb="7">
      <t>ナイヨウ</t>
    </rPh>
    <rPh sb="8" eb="9">
      <t>ワ</t>
    </rPh>
    <rPh sb="17" eb="18">
      <t>トウ</t>
    </rPh>
    <phoneticPr fontId="6"/>
  </si>
  <si>
    <t>（３）積算の根拠が確認できる書類</t>
    <rPh sb="3" eb="5">
      <t>セキサン</t>
    </rPh>
    <rPh sb="6" eb="8">
      <t>コンキョ</t>
    </rPh>
    <rPh sb="9" eb="11">
      <t>カクニン</t>
    </rPh>
    <rPh sb="14" eb="16">
      <t>ショルイ</t>
    </rPh>
    <phoneticPr fontId="6"/>
  </si>
  <si>
    <t>（４）その他知事が必要と認める書類</t>
    <rPh sb="5" eb="6">
      <t>タ</t>
    </rPh>
    <rPh sb="6" eb="8">
      <t>チジ</t>
    </rPh>
    <rPh sb="9" eb="11">
      <t>ヒツヨウ</t>
    </rPh>
    <rPh sb="12" eb="13">
      <t>ミト</t>
    </rPh>
    <rPh sb="15" eb="17">
      <t>ショルイ</t>
    </rPh>
    <phoneticPr fontId="6"/>
  </si>
  <si>
    <t>様式第２号（要領第４関係）</t>
    <rPh sb="0" eb="2">
      <t>ヨウシキ</t>
    </rPh>
    <rPh sb="6" eb="8">
      <t>ヨウリョウ</t>
    </rPh>
    <phoneticPr fontId="6"/>
  </si>
  <si>
    <t>大分県知事</t>
    <rPh sb="0" eb="5">
      <t>オオイタケンチジ</t>
    </rPh>
    <phoneticPr fontId="6"/>
  </si>
  <si>
    <t>←日付のみ入力</t>
    <rPh sb="1" eb="3">
      <t>ヒヅケ</t>
    </rPh>
    <rPh sb="5" eb="7">
      <t>ニュウリョク</t>
    </rPh>
    <phoneticPr fontId="6"/>
  </si>
  <si>
    <t>第６号様式（第４条関係）</t>
    <rPh sb="0" eb="1">
      <t>ダイ</t>
    </rPh>
    <rPh sb="2" eb="3">
      <t>ゴウ</t>
    </rPh>
    <rPh sb="3" eb="5">
      <t>ヨウシキ</t>
    </rPh>
    <rPh sb="6" eb="7">
      <t>ダイ</t>
    </rPh>
    <rPh sb="8" eb="9">
      <t>ジョウ</t>
    </rPh>
    <rPh sb="9" eb="11">
      <t>カンケイ</t>
    </rPh>
    <phoneticPr fontId="6"/>
  </si>
  <si>
    <t>【高工賃チャレンジ枠利用者用】</t>
    <rPh sb="1" eb="4">
      <t>コウコウチン</t>
    </rPh>
    <rPh sb="9" eb="10">
      <t>ワク</t>
    </rPh>
    <phoneticPr fontId="6"/>
  </si>
  <si>
    <t>工賃増加率試算表</t>
    <rPh sb="0" eb="2">
      <t>コウチン</t>
    </rPh>
    <rPh sb="5" eb="7">
      <t>シサン</t>
    </rPh>
    <rPh sb="7" eb="8">
      <t>ヒョウ</t>
    </rPh>
    <phoneticPr fontId="6"/>
  </si>
  <si>
    <t>事業所名</t>
    <rPh sb="0" eb="3">
      <t>ジギョウショ</t>
    </rPh>
    <rPh sb="3" eb="4">
      <t>メイ</t>
    </rPh>
    <phoneticPr fontId="44"/>
  </si>
  <si>
    <t>平均工賃
月額等</t>
    <rPh sb="0" eb="2">
      <t>ヘイキン</t>
    </rPh>
    <rPh sb="2" eb="4">
      <t>コウチン</t>
    </rPh>
    <rPh sb="5" eb="7">
      <t>ゲツガク</t>
    </rPh>
    <rPh sb="7" eb="8">
      <t>トウ</t>
    </rPh>
    <phoneticPr fontId="44"/>
  </si>
  <si>
    <t>①事業実施前々年度における事業所平均工賃月額</t>
    <rPh sb="1" eb="5">
      <t>ジギョウジッシ</t>
    </rPh>
    <rPh sb="5" eb="7">
      <t>ゼンゼン</t>
    </rPh>
    <rPh sb="7" eb="9">
      <t>ネンド</t>
    </rPh>
    <rPh sb="9" eb="12">
      <t>ジギョウショ</t>
    </rPh>
    <rPh sb="12" eb="14">
      <t>ヘイキン</t>
    </rPh>
    <rPh sb="14" eb="16">
      <t>コウチン</t>
    </rPh>
    <rPh sb="16" eb="18">
      <t>ゲツガク</t>
    </rPh>
    <phoneticPr fontId="6"/>
  </si>
  <si>
    <t>②事業実施前年度における事業所平均工賃月額</t>
    <rPh sb="1" eb="5">
      <t>ジギョウジッシ</t>
    </rPh>
    <rPh sb="5" eb="8">
      <t>ゼンネンド</t>
    </rPh>
    <rPh sb="6" eb="8">
      <t>ネンド</t>
    </rPh>
    <rPh sb="12" eb="15">
      <t>ジギョウショ</t>
    </rPh>
    <rPh sb="15" eb="17">
      <t>ヘイキン</t>
    </rPh>
    <rPh sb="17" eb="19">
      <t>コウチン</t>
    </rPh>
    <rPh sb="19" eb="21">
      <t>ゲツガク</t>
    </rPh>
    <phoneticPr fontId="6"/>
  </si>
  <si>
    <t>③事業実施年度における事業所平均工賃月額（目標）</t>
    <rPh sb="1" eb="5">
      <t>ジギョウジッシ</t>
    </rPh>
    <rPh sb="5" eb="7">
      <t>ネンド</t>
    </rPh>
    <rPh sb="7" eb="10">
      <t>ジギョウショ</t>
    </rPh>
    <rPh sb="10" eb="12">
      <t>ヘイキン</t>
    </rPh>
    <rPh sb="12" eb="14">
      <t>コウチン</t>
    </rPh>
    <rPh sb="14" eb="16">
      <t>ゲツガク</t>
    </rPh>
    <rPh sb="21" eb="23">
      <t>モクヒョウ</t>
    </rPh>
    <phoneticPr fontId="6"/>
  </si>
  <si>
    <t>月</t>
    <rPh sb="0" eb="1">
      <t>ツキ</t>
    </rPh>
    <phoneticPr fontId="44"/>
  </si>
  <si>
    <t>工賃支払総額
(円)</t>
    <rPh sb="0" eb="2">
      <t>コウチン</t>
    </rPh>
    <rPh sb="2" eb="4">
      <t>シハラ</t>
    </rPh>
    <rPh sb="4" eb="6">
      <t>ソウガク</t>
    </rPh>
    <rPh sb="8" eb="9">
      <t>エン</t>
    </rPh>
    <phoneticPr fontId="44"/>
  </si>
  <si>
    <t>延べ利用者数
（人）</t>
    <rPh sb="0" eb="1">
      <t>ノ</t>
    </rPh>
    <rPh sb="2" eb="6">
      <t>リヨウシャスウ</t>
    </rPh>
    <rPh sb="8" eb="9">
      <t>ニン</t>
    </rPh>
    <phoneticPr fontId="44"/>
  </si>
  <si>
    <t>開所日数
（日）</t>
    <rPh sb="0" eb="2">
      <t>カイショ</t>
    </rPh>
    <rPh sb="2" eb="4">
      <t>ニッスウ</t>
    </rPh>
    <rPh sb="6" eb="7">
      <t>ニチ</t>
    </rPh>
    <phoneticPr fontId="44"/>
  </si>
  <si>
    <t>平均工賃月額（工賃総額÷1日当たり平均利用者数（※））
（※）平均利用者数＝年間延べ利用者数÷年間開所日数</t>
    <rPh sb="13" eb="15">
      <t>ニチア</t>
    </rPh>
    <phoneticPr fontId="6"/>
  </si>
  <si>
    <t>④工賃増加率</t>
    <rPh sb="1" eb="3">
      <t>コウチン</t>
    </rPh>
    <rPh sb="3" eb="5">
      <t>ゾウカ</t>
    </rPh>
    <phoneticPr fontId="6"/>
  </si>
  <si>
    <t>事業実施前々年度における事業所平均工賃月額が、事業実施前々年度における県平均工賃月額を上回っていますか</t>
    <rPh sb="0" eb="2">
      <t>ジギョウ</t>
    </rPh>
    <rPh sb="2" eb="4">
      <t>ジッシ</t>
    </rPh>
    <rPh sb="4" eb="6">
      <t>ゼンゼン</t>
    </rPh>
    <rPh sb="6" eb="8">
      <t>ネンド</t>
    </rPh>
    <rPh sb="12" eb="15">
      <t>ジギョウショ</t>
    </rPh>
    <rPh sb="15" eb="17">
      <t>ヘイキン</t>
    </rPh>
    <rPh sb="17" eb="19">
      <t>コウチン</t>
    </rPh>
    <rPh sb="19" eb="21">
      <t>ゲツガク</t>
    </rPh>
    <rPh sb="23" eb="25">
      <t>ジギョウ</t>
    </rPh>
    <rPh sb="25" eb="27">
      <t>ジッシ</t>
    </rPh>
    <rPh sb="27" eb="29">
      <t>ゼンゼン</t>
    </rPh>
    <rPh sb="29" eb="31">
      <t>ネンド</t>
    </rPh>
    <rPh sb="35" eb="36">
      <t>ケン</t>
    </rPh>
    <rPh sb="36" eb="38">
      <t>ヘイキン</t>
    </rPh>
    <rPh sb="38" eb="40">
      <t>コウチン</t>
    </rPh>
    <rPh sb="40" eb="42">
      <t>ゲツガク</t>
    </rPh>
    <rPh sb="43" eb="45">
      <t>ウワマワ</t>
    </rPh>
    <phoneticPr fontId="23"/>
  </si>
  <si>
    <t>事業実施前々年度（R6）大分県平均工賃月額</t>
    <rPh sb="0" eb="4">
      <t>ジギョウジッシ</t>
    </rPh>
    <rPh sb="4" eb="6">
      <t>ゼンゼン</t>
    </rPh>
    <rPh sb="6" eb="8">
      <t>ネンド</t>
    </rPh>
    <rPh sb="12" eb="15">
      <t>オオイタケン</t>
    </rPh>
    <rPh sb="15" eb="17">
      <t>ヘイキン</t>
    </rPh>
    <rPh sb="17" eb="19">
      <t>コウチン</t>
    </rPh>
    <rPh sb="19" eb="21">
      <t>ゲツガク</t>
    </rPh>
    <phoneticPr fontId="6"/>
  </si>
  <si>
    <t>事業実施年度における事業所平均工賃月額（目標）が、事業実施前年度における事業所平均工賃月額より１．５％以上上昇していますか</t>
    <rPh sb="0" eb="2">
      <t>ジギョウ</t>
    </rPh>
    <rPh sb="2" eb="4">
      <t>ジッシ</t>
    </rPh>
    <rPh sb="4" eb="6">
      <t>ネンド</t>
    </rPh>
    <rPh sb="10" eb="13">
      <t>ジギョウショ</t>
    </rPh>
    <rPh sb="13" eb="15">
      <t>ヘイキン</t>
    </rPh>
    <rPh sb="15" eb="17">
      <t>コウチン</t>
    </rPh>
    <rPh sb="17" eb="19">
      <t>ゲツガク</t>
    </rPh>
    <rPh sb="20" eb="22">
      <t>モクヒョウ</t>
    </rPh>
    <rPh sb="25" eb="27">
      <t>ジギョウ</t>
    </rPh>
    <rPh sb="27" eb="29">
      <t>ジッシ</t>
    </rPh>
    <rPh sb="29" eb="32">
      <t>ゼンネンド</t>
    </rPh>
    <rPh sb="36" eb="39">
      <t>ジギョウショ</t>
    </rPh>
    <rPh sb="39" eb="41">
      <t>ヘイキン</t>
    </rPh>
    <rPh sb="41" eb="43">
      <t>コウチン</t>
    </rPh>
    <rPh sb="43" eb="45">
      <t>ゲツガク</t>
    </rPh>
    <phoneticPr fontId="23"/>
  </si>
  <si>
    <t>※工賃増加率試算表における増加率が、事業実施前年度事業所平均工賃より１．５％以上増えている場合に要件達成となる。</t>
    <rPh sb="1" eb="3">
      <t>コウチン</t>
    </rPh>
    <rPh sb="6" eb="8">
      <t>シサン</t>
    </rPh>
    <rPh sb="18" eb="22">
      <t>ジギョウジッシ</t>
    </rPh>
    <rPh sb="22" eb="25">
      <t>ゼンネンド</t>
    </rPh>
    <rPh sb="25" eb="28">
      <t>ジギョウショ</t>
    </rPh>
    <rPh sb="28" eb="30">
      <t>ヘイキン</t>
    </rPh>
    <rPh sb="30" eb="32">
      <t>コウチン</t>
    </rPh>
    <phoneticPr fontId="6"/>
  </si>
  <si>
    <t>※工賃の範囲は、工賃、手当、賞与その他名称を問わず、事業者が利用者に支払うすべてのものが対象とする。</t>
    <rPh sb="1" eb="3">
      <t>コウチン</t>
    </rPh>
    <rPh sb="4" eb="6">
      <t>ハンイ</t>
    </rPh>
    <phoneticPr fontId="6"/>
  </si>
  <si>
    <t>※延べ利用者数欄には、開所日における延べ利用者数の月総計を入力すること。同じ利用者が複数日利用した場合でもその日数分すべてカウントする。</t>
    <rPh sb="1" eb="2">
      <t>ノ</t>
    </rPh>
    <rPh sb="3" eb="6">
      <t>リヨウシャ</t>
    </rPh>
    <rPh sb="6" eb="7">
      <t>スウ</t>
    </rPh>
    <rPh sb="7" eb="8">
      <t>ラン</t>
    </rPh>
    <rPh sb="11" eb="14">
      <t>カイショビ</t>
    </rPh>
    <rPh sb="18" eb="19">
      <t>ノ</t>
    </rPh>
    <rPh sb="20" eb="23">
      <t>リヨウシャ</t>
    </rPh>
    <rPh sb="23" eb="24">
      <t>スウ</t>
    </rPh>
    <rPh sb="25" eb="26">
      <t>ツキ</t>
    </rPh>
    <rPh sb="26" eb="28">
      <t>ソウケイ</t>
    </rPh>
    <rPh sb="29" eb="31">
      <t>ニュウリョク</t>
    </rPh>
    <rPh sb="45" eb="47">
      <t>リヨウ</t>
    </rPh>
    <phoneticPr fontId="6"/>
  </si>
  <si>
    <t>※開所日数欄には、各月における事業所開所日数を入力すること。※原則として、工賃の支払いが生じる生産活動日の実施日を含み、レクリエーション
 　など生産活動を目的としない日は含めない。</t>
    <rPh sb="1" eb="3">
      <t>カイショ</t>
    </rPh>
    <rPh sb="3" eb="5">
      <t>ニッスウ</t>
    </rPh>
    <rPh sb="5" eb="6">
      <t>ラン</t>
    </rPh>
    <rPh sb="15" eb="18">
      <t>ジギョウショ</t>
    </rPh>
    <rPh sb="18" eb="20">
      <t>カイショ</t>
    </rPh>
    <rPh sb="47" eb="52">
      <t>セイサンカツドウビ</t>
    </rPh>
    <rPh sb="53" eb="56">
      <t>ジッシビ</t>
    </rPh>
    <rPh sb="57" eb="58">
      <t>フク</t>
    </rPh>
    <rPh sb="73" eb="77">
      <t>セイサンカツドウ</t>
    </rPh>
    <rPh sb="78" eb="80">
      <t>モクテキ</t>
    </rPh>
    <rPh sb="84" eb="85">
      <t>ヒ</t>
    </rPh>
    <rPh sb="86" eb="87">
      <t>フク</t>
    </rPh>
    <phoneticPr fontId="6"/>
  </si>
  <si>
    <t>※根拠書類として、事業実施前年度および事業実施前々年度における事業所工賃台帳（任意様式）を添付すること。</t>
    <rPh sb="1" eb="3">
      <t>コンキョ</t>
    </rPh>
    <rPh sb="3" eb="5">
      <t>ショルイ</t>
    </rPh>
    <rPh sb="9" eb="13">
      <t>ジギョウジッシ</t>
    </rPh>
    <rPh sb="13" eb="16">
      <t>ゼンネンド</t>
    </rPh>
    <rPh sb="31" eb="34">
      <t>ジギョウショ</t>
    </rPh>
    <rPh sb="34" eb="36">
      <t>コウチン</t>
    </rPh>
    <rPh sb="36" eb="38">
      <t>ダイチョウ</t>
    </rPh>
    <rPh sb="39" eb="41">
      <t>ニンイ</t>
    </rPh>
    <rPh sb="41" eb="43">
      <t>ヨウシキ</t>
    </rPh>
    <rPh sb="45" eb="47">
      <t>テンプ</t>
    </rPh>
    <phoneticPr fontId="6"/>
  </si>
  <si>
    <t>第１７号様式（第１０条関係）</t>
    <phoneticPr fontId="6"/>
  </si>
  <si>
    <t>工賃増加率計算表</t>
    <phoneticPr fontId="6"/>
  </si>
  <si>
    <t>③事業実施年度における事業所平均工賃月額（実績）</t>
    <rPh sb="1" eb="5">
      <t>ジギョウジッシ</t>
    </rPh>
    <rPh sb="5" eb="7">
      <t>ネンド</t>
    </rPh>
    <rPh sb="7" eb="10">
      <t>ジギョウショ</t>
    </rPh>
    <rPh sb="10" eb="12">
      <t>ヘイキン</t>
    </rPh>
    <rPh sb="12" eb="14">
      <t>コウチン</t>
    </rPh>
    <rPh sb="14" eb="16">
      <t>ゲツガク</t>
    </rPh>
    <rPh sb="21" eb="23">
      <t>ジッセキ</t>
    </rPh>
    <phoneticPr fontId="6"/>
  </si>
  <si>
    <t>※工賃増加率計算表における増加率が、事業実施前年度事業所平均工賃より１．５％以上増えている場合に要件達成となる。</t>
    <rPh sb="1" eb="3">
      <t>コウチン</t>
    </rPh>
    <rPh sb="18" eb="22">
      <t>ジギョウジッシ</t>
    </rPh>
    <rPh sb="22" eb="25">
      <t>ゼンネンド</t>
    </rPh>
    <rPh sb="25" eb="28">
      <t>ジギョウショ</t>
    </rPh>
    <rPh sb="28" eb="30">
      <t>ヘイキン</t>
    </rPh>
    <rPh sb="30" eb="32">
      <t>コウチン</t>
    </rPh>
    <phoneticPr fontId="6"/>
  </si>
  <si>
    <t>※根拠書類として、事業実施年度における事業所工賃台帳（任意様式）を添付すること。</t>
    <rPh sb="1" eb="3">
      <t>コンキョ</t>
    </rPh>
    <rPh sb="3" eb="5">
      <t>ショルイ</t>
    </rPh>
    <rPh sb="13" eb="15">
      <t>ネンド</t>
    </rPh>
    <rPh sb="19" eb="22">
      <t>ジギョウショ</t>
    </rPh>
    <rPh sb="22" eb="24">
      <t>コウチン</t>
    </rPh>
    <rPh sb="24" eb="26">
      <t>ダイチョウ</t>
    </rPh>
    <rPh sb="27" eb="29">
      <t>ニンイ</t>
    </rPh>
    <rPh sb="29" eb="31">
      <t>ヨウシキ</t>
    </rPh>
    <rPh sb="33" eb="35">
      <t>テンプ</t>
    </rPh>
    <phoneticPr fontId="6"/>
  </si>
  <si>
    <t>第６号様式（第４条関係）</t>
    <phoneticPr fontId="6"/>
  </si>
  <si>
    <t>就労継続支援B型事業所○○○</t>
    <rPh sb="0" eb="2">
      <t>シュウロウ</t>
    </rPh>
    <rPh sb="2" eb="4">
      <t>ケイゾク</t>
    </rPh>
    <rPh sb="4" eb="6">
      <t>シエン</t>
    </rPh>
    <rPh sb="7" eb="8">
      <t>ガタ</t>
    </rPh>
    <rPh sb="8" eb="11">
      <t>ジギョウショ</t>
    </rPh>
    <phoneticPr fontId="6"/>
  </si>
  <si>
    <t>年度大分県就労継続支援事業所活躍推進事業費補助金</t>
    <rPh sb="0" eb="2">
      <t>ネンド</t>
    </rPh>
    <rPh sb="2" eb="5">
      <t>オオイタケン</t>
    </rPh>
    <rPh sb="5" eb="7">
      <t>シュウロウ</t>
    </rPh>
    <rPh sb="7" eb="9">
      <t>ケイゾク</t>
    </rPh>
    <rPh sb="9" eb="11">
      <t>シエン</t>
    </rPh>
    <rPh sb="11" eb="14">
      <t>ジギョウショ</t>
    </rPh>
    <rPh sb="14" eb="16">
      <t>カツヤク</t>
    </rPh>
    <rPh sb="16" eb="18">
      <t>スイシン</t>
    </rPh>
    <rPh sb="18" eb="21">
      <t>ジギョウヒ</t>
    </rPh>
    <rPh sb="21" eb="24">
      <t>ホジョキン</t>
    </rPh>
    <phoneticPr fontId="6"/>
  </si>
  <si>
    <t>交付決定通知書</t>
    <phoneticPr fontId="6"/>
  </si>
  <si>
    <t>付け</t>
    <rPh sb="0" eb="1">
      <t>ヅ</t>
    </rPh>
    <phoneticPr fontId="6"/>
  </si>
  <si>
    <t>金</t>
    <rPh sb="0" eb="1">
      <t>カネ</t>
    </rPh>
    <phoneticPr fontId="6"/>
  </si>
  <si>
    <t>補助条件</t>
    <rPh sb="0" eb="4">
      <t>ホジョジョウケン</t>
    </rPh>
    <phoneticPr fontId="6"/>
  </si>
  <si>
    <t>年度</t>
    <rPh sb="0" eb="2">
      <t>ネンド</t>
    </rPh>
    <phoneticPr fontId="6"/>
  </si>
  <si>
    <t>号で交付決定通知のあった</t>
    <phoneticPr fontId="6"/>
  </si>
  <si>
    <t>中止（廃止）承認申請書</t>
    <phoneticPr fontId="6"/>
  </si>
  <si>
    <t>大分県就労継続支援事業所活躍推進事業について、下記のとおり中止（廃止）したいので承認されるよう、大分県就労継続支援事業所活躍推進事業費補助金交付要綱第５条第１項第２号の規定により申請します。</t>
    <rPh sb="29" eb="31">
      <t>チュウシ</t>
    </rPh>
    <phoneticPr fontId="6"/>
  </si>
  <si>
    <t>中止の期間（または廃止の期日）</t>
    <rPh sb="0" eb="2">
      <t>チュウシ</t>
    </rPh>
    <rPh sb="3" eb="5">
      <t>キカン</t>
    </rPh>
    <rPh sb="9" eb="11">
      <t>ハイシ</t>
    </rPh>
    <rPh sb="12" eb="14">
      <t>キジツ</t>
    </rPh>
    <phoneticPr fontId="6"/>
  </si>
  <si>
    <t>（１）事業計画書（第２号様式）　</t>
    <rPh sb="3" eb="5">
      <t>ジギョウ</t>
    </rPh>
    <rPh sb="5" eb="8">
      <t>ケイカクショ</t>
    </rPh>
    <rPh sb="9" eb="10">
      <t>ダイ</t>
    </rPh>
    <rPh sb="11" eb="12">
      <t>ゴウ</t>
    </rPh>
    <rPh sb="12" eb="14">
      <t>ヨウシキ</t>
    </rPh>
    <phoneticPr fontId="6"/>
  </si>
  <si>
    <t>※変更前と変更後が比較対照できるよう、変更部分を二段書きにし、変更前をかっこ書きで上段に記載すること。</t>
    <phoneticPr fontId="6"/>
  </si>
  <si>
    <t>に係る消費税等仕入控除税額確定報告書</t>
    <phoneticPr fontId="6"/>
  </si>
  <si>
    <t>補助金の額の確定額</t>
    <rPh sb="0" eb="3">
      <t>ホジョキン</t>
    </rPh>
    <rPh sb="4" eb="5">
      <t>ガク</t>
    </rPh>
    <rPh sb="6" eb="9">
      <t>カクテイガク</t>
    </rPh>
    <phoneticPr fontId="6"/>
  </si>
  <si>
    <t>号による額の確定通知）</t>
    <rPh sb="0" eb="1">
      <t>ゴウ</t>
    </rPh>
    <rPh sb="4" eb="5">
      <t>ガク</t>
    </rPh>
    <rPh sb="6" eb="8">
      <t>カクテイ</t>
    </rPh>
    <rPh sb="8" eb="10">
      <t>ツウチ</t>
    </rPh>
    <phoneticPr fontId="6"/>
  </si>
  <si>
    <t>補助金の額の確定時に減額した消費税等仕入控除税額</t>
    <rPh sb="0" eb="3">
      <t>ホジョキン</t>
    </rPh>
    <rPh sb="4" eb="5">
      <t>ガク</t>
    </rPh>
    <rPh sb="6" eb="8">
      <t>カクテイ</t>
    </rPh>
    <rPh sb="8" eb="9">
      <t>ジ</t>
    </rPh>
    <rPh sb="10" eb="12">
      <t>ゲンガク</t>
    </rPh>
    <rPh sb="14" eb="18">
      <t>ショウヒゼイナド</t>
    </rPh>
    <rPh sb="18" eb="20">
      <t>シイレ</t>
    </rPh>
    <rPh sb="20" eb="22">
      <t>コウジョ</t>
    </rPh>
    <rPh sb="22" eb="24">
      <t>ゼイガク</t>
    </rPh>
    <phoneticPr fontId="6"/>
  </si>
  <si>
    <t>消費税等の申告により確定した消費税等仕入控除税額</t>
  </si>
  <si>
    <t>補助金返還相当額（３－２）</t>
  </si>
  <si>
    <t>（１） 別紙を添付すること</t>
    <phoneticPr fontId="6"/>
  </si>
  <si>
    <t>（２） その他参考となる書類</t>
    <phoneticPr fontId="6"/>
  </si>
  <si>
    <t>消費税等確定申告書の写し及びその添付資料（補助金に係るもの）を添付すること。</t>
    <phoneticPr fontId="6"/>
  </si>
  <si>
    <t>に係る消費税等仕入控除税額集計表</t>
    <phoneticPr fontId="6"/>
  </si>
  <si>
    <t>（単位：円）</t>
  </si>
  <si>
    <t>備　考</t>
    <rPh sb="0" eb="1">
      <t>ビ</t>
    </rPh>
    <rPh sb="2" eb="3">
      <t>コウ</t>
    </rPh>
    <phoneticPr fontId="6"/>
  </si>
  <si>
    <t>仕入に係る消費税額及び
地方消費税 （A）</t>
    <phoneticPr fontId="6"/>
  </si>
  <si>
    <t>補 助 率
（B）</t>
    <phoneticPr fontId="6"/>
  </si>
  <si>
    <t>仕入に係る消費税等
仕入控除額 （A×B）</t>
    <phoneticPr fontId="6"/>
  </si>
  <si>
    <t xml:space="preserve"> 注）　１　「仕入に係る消費税額及び地方消費税額」欄は、補助対象経費に含まれる消費税等相当
　　　　額のうち、消費税法の規定により、仕入に係る消費税額と当該金額に地方税法に規定する
　　　　地方消費税率を乗じて得た金額との合計額を記載すること。
　　　  ２　「仕入に係る消費税等仕入控除税額」欄は、補助対象経費に含まれる消費税等相当額
　　　　のうち、消費税法の規定により、仕入に係る消費税額として控除できる金額と当該金額に
　　　　地方税法に規定する地方消費税率を乗じて得た金額との合計額に補助率を乗じて得た金
　　　　額を記載すること。</t>
    <phoneticPr fontId="6"/>
  </si>
  <si>
    <t>号で交付決定のあった</t>
    <rPh sb="0" eb="1">
      <t>ゴウ</t>
    </rPh>
    <rPh sb="2" eb="6">
      <t>コウフケッテイ</t>
    </rPh>
    <phoneticPr fontId="6"/>
  </si>
  <si>
    <t>大分県就労継続支援事業所活躍推進事業費補助金</t>
    <phoneticPr fontId="6"/>
  </si>
  <si>
    <t>円について、下記の金額を</t>
    <rPh sb="0" eb="1">
      <t>エン</t>
    </rPh>
    <rPh sb="6" eb="8">
      <t>カキ</t>
    </rPh>
    <rPh sb="9" eb="11">
      <t>キンガク</t>
    </rPh>
    <phoneticPr fontId="6"/>
  </si>
  <si>
    <t>の方法により交付されるよう、大分県就労継続支援事業所活躍推進事業費補助金交付要綱第９条の規定により請求します。</t>
    <phoneticPr fontId="6"/>
  </si>
  <si>
    <t>補助金交付
決定額</t>
    <rPh sb="0" eb="2">
      <t>ホジョキン</t>
    </rPh>
    <rPh sb="2" eb="4">
      <t>コウフ</t>
    </rPh>
    <rPh sb="6" eb="8">
      <t>ケッテイ</t>
    </rPh>
    <rPh sb="7" eb="8">
      <t>ガク</t>
    </rPh>
    <phoneticPr fontId="6"/>
  </si>
  <si>
    <t>既受領額</t>
    <phoneticPr fontId="6"/>
  </si>
  <si>
    <t>今回請求額</t>
    <rPh sb="0" eb="1">
      <t>コンカイ</t>
    </rPh>
    <rPh sb="1" eb="4">
      <t>セイキュウガク</t>
    </rPh>
    <phoneticPr fontId="6"/>
  </si>
  <si>
    <t>残額</t>
    <rPh sb="0" eb="1">
      <t>ザンガク</t>
    </rPh>
    <phoneticPr fontId="6"/>
  </si>
  <si>
    <t>事業の効果</t>
    <rPh sb="0" eb="2">
      <t>ジギョウ</t>
    </rPh>
    <rPh sb="3" eb="5">
      <t>コウカ</t>
    </rPh>
    <phoneticPr fontId="6"/>
  </si>
  <si>
    <t>事業完了年月日</t>
    <rPh sb="0" eb="2">
      <t>ジギョウ</t>
    </rPh>
    <rPh sb="2" eb="4">
      <t>カンリョウ</t>
    </rPh>
    <rPh sb="4" eb="7">
      <t>ネンガッピネンガッピ</t>
    </rPh>
    <phoneticPr fontId="6"/>
  </si>
  <si>
    <t>（３）（賃上げ枠で申請する場合）賃金増加率計算表（第１５号様式）</t>
    <rPh sb="4" eb="6">
      <t>チンア</t>
    </rPh>
    <rPh sb="7" eb="8">
      <t>ワク</t>
    </rPh>
    <rPh sb="9" eb="11">
      <t>シンセイ</t>
    </rPh>
    <rPh sb="13" eb="15">
      <t>バアイ</t>
    </rPh>
    <rPh sb="16" eb="18">
      <t>チンギン</t>
    </rPh>
    <rPh sb="18" eb="20">
      <t>ゾウカ</t>
    </rPh>
    <rPh sb="20" eb="21">
      <t>リツ</t>
    </rPh>
    <rPh sb="21" eb="23">
      <t>ケイサン</t>
    </rPh>
    <rPh sb="23" eb="24">
      <t>ヒョウ</t>
    </rPh>
    <rPh sb="25" eb="26">
      <t>ダイ</t>
    </rPh>
    <rPh sb="28" eb="29">
      <t>ゴウ</t>
    </rPh>
    <rPh sb="29" eb="31">
      <t>ヨウシキ</t>
    </rPh>
    <phoneticPr fontId="6"/>
  </si>
  <si>
    <t>　　　※必要に応じて賃金増加率計算表対象外従業員一覧（第１６号様式）</t>
    <rPh sb="27" eb="28">
      <t>ダイ</t>
    </rPh>
    <rPh sb="30" eb="31">
      <t>ゴウ</t>
    </rPh>
    <rPh sb="31" eb="33">
      <t>ヨウシキ</t>
    </rPh>
    <phoneticPr fontId="6"/>
  </si>
  <si>
    <t>（４）（賃上げ枠で申請する場合）実績報告前（賃上げ後）の直近１か月分の賃金台帳</t>
    <phoneticPr fontId="6"/>
  </si>
  <si>
    <t>（６）（高工賃チャレンジ枠で申請する場合）事業実施年度における事業所工賃台帳（任意様式）</t>
    <phoneticPr fontId="6"/>
  </si>
  <si>
    <t>事　業　実　績　書</t>
    <rPh sb="4" eb="5">
      <t>ジツ</t>
    </rPh>
    <rPh sb="6" eb="7">
      <t>イサオ</t>
    </rPh>
    <rPh sb="8" eb="9">
      <t>ショ</t>
    </rPh>
    <phoneticPr fontId="23"/>
  </si>
  <si>
    <t>補助事業の内容</t>
    <rPh sb="0" eb="4">
      <t>ホジョジギョウ</t>
    </rPh>
    <phoneticPr fontId="23"/>
  </si>
  <si>
    <t>（実施した事業内容について具体的に記載）</t>
    <phoneticPr fontId="23"/>
  </si>
  <si>
    <t>補助事業の効果</t>
    <rPh sb="0" eb="4">
      <t>ホジョジギョウ</t>
    </rPh>
    <phoneticPr fontId="23"/>
  </si>
  <si>
    <t>（実施した事業によって生産活動や事業所運営にもたらされた効果を具体的に記載）</t>
    <phoneticPr fontId="23"/>
  </si>
  <si>
    <t>4　補助金実績額</t>
    <rPh sb="2" eb="5">
      <t>ホジョキン</t>
    </rPh>
    <rPh sb="5" eb="7">
      <t>ジッセキ</t>
    </rPh>
    <rPh sb="7" eb="8">
      <t>ガク</t>
    </rPh>
    <phoneticPr fontId="23"/>
  </si>
  <si>
    <t>３　事業に要した経費</t>
    <phoneticPr fontId="23"/>
  </si>
  <si>
    <t>収支精算書</t>
    <rPh sb="0" eb="1">
      <t>オサム</t>
    </rPh>
    <rPh sb="1" eb="2">
      <t>シ</t>
    </rPh>
    <rPh sb="2" eb="4">
      <t>セイサン</t>
    </rPh>
    <rPh sb="4" eb="5">
      <t>ショ</t>
    </rPh>
    <phoneticPr fontId="6"/>
  </si>
  <si>
    <t>差額</t>
    <rPh sb="0" eb="2">
      <t>サガク</t>
    </rPh>
    <phoneticPr fontId="6"/>
  </si>
  <si>
    <t>←入力</t>
    <rPh sb="1" eb="3">
      <t>ニュウリョク</t>
    </rPh>
    <phoneticPr fontId="6"/>
  </si>
  <si>
    <t>H3</t>
    <phoneticPr fontId="6"/>
  </si>
  <si>
    <t>K3</t>
    <phoneticPr fontId="6"/>
  </si>
  <si>
    <t>年度大分県就労継続支援事業所活躍推進事業実施計画承認申請書</t>
    <rPh sb="0" eb="2">
      <t>ネンド</t>
    </rPh>
    <rPh sb="2" eb="5">
      <t>オオイタケン</t>
    </rPh>
    <rPh sb="5" eb="7">
      <t>シュウロウ</t>
    </rPh>
    <rPh sb="7" eb="9">
      <t>ケイゾク</t>
    </rPh>
    <rPh sb="9" eb="11">
      <t>シエン</t>
    </rPh>
    <rPh sb="11" eb="14">
      <t>ジギョウショ</t>
    </rPh>
    <rPh sb="14" eb="16">
      <t>カツヤク</t>
    </rPh>
    <rPh sb="16" eb="18">
      <t>スイシン</t>
    </rPh>
    <rPh sb="18" eb="20">
      <t>ジギョウ</t>
    </rPh>
    <phoneticPr fontId="6"/>
  </si>
  <si>
    <t>付けで提出のあった</t>
    <rPh sb="0" eb="1">
      <t>ヅ</t>
    </rPh>
    <phoneticPr fontId="6"/>
  </si>
  <si>
    <t>年度大分県就労継続支援事業所活躍推進</t>
    <rPh sb="0" eb="2">
      <t>ネンド</t>
    </rPh>
    <phoneticPr fontId="6"/>
  </si>
  <si>
    <t>事業費補助金実績報告書に基づき、</t>
    <phoneticPr fontId="6"/>
  </si>
  <si>
    <t>号に</t>
    <rPh sb="0" eb="1">
      <t>ゴウ</t>
    </rPh>
    <phoneticPr fontId="6"/>
  </si>
  <si>
    <t>よる交付決定通知に係る補助金の額</t>
    <phoneticPr fontId="6"/>
  </si>
  <si>
    <t>円に確定した</t>
    <rPh sb="0" eb="1">
      <t>エン</t>
    </rPh>
    <rPh sb="2" eb="4">
      <t>カクテイ</t>
    </rPh>
    <phoneticPr fontId="6"/>
  </si>
  <si>
    <t>ので大分県就労継続支援事業所活躍推進事業費補助金交付要綱第１１条の規定により通知します。</t>
  </si>
  <si>
    <t>補助金実績額</t>
    <rPh sb="0" eb="3">
      <t>ホジョキン</t>
    </rPh>
    <rPh sb="3" eb="5">
      <t>ジッセキ</t>
    </rPh>
    <rPh sb="5" eb="6">
      <t>ガク</t>
    </rPh>
    <phoneticPr fontId="23"/>
  </si>
  <si>
    <t>補助事業の内容</t>
    <rPh sb="0" eb="4">
      <t>ホジョジギョウ</t>
    </rPh>
    <rPh sb="5" eb="7">
      <t>ナイヨウ</t>
    </rPh>
    <phoneticPr fontId="23"/>
  </si>
  <si>
    <t>補助事業の効果</t>
    <rPh sb="0" eb="4">
      <t>ホジョジギョウ</t>
    </rPh>
    <rPh sb="5" eb="7">
      <t>コウカ</t>
    </rPh>
    <phoneticPr fontId="23"/>
  </si>
  <si>
    <t>（７）（高工賃チャレンジ枠で申請する場合）平均工賃増加率試算表（第６号様式）</t>
    <rPh sb="28" eb="30">
      <t>シサン</t>
    </rPh>
    <rPh sb="32" eb="33">
      <t>ダイ</t>
    </rPh>
    <rPh sb="34" eb="35">
      <t>ゴウ</t>
    </rPh>
    <rPh sb="35" eb="37">
      <t>ヨウシキ</t>
    </rPh>
    <phoneticPr fontId="6"/>
  </si>
  <si>
    <t>（５）（賃上げ枠で申請する場合）賃金増加率試算表（第５号様式）</t>
    <rPh sb="4" eb="6">
      <t>チンア</t>
    </rPh>
    <rPh sb="7" eb="8">
      <t>ワク</t>
    </rPh>
    <rPh sb="9" eb="11">
      <t>シンセイ</t>
    </rPh>
    <rPh sb="13" eb="15">
      <t>バアイ</t>
    </rPh>
    <rPh sb="16" eb="18">
      <t>チンギン</t>
    </rPh>
    <rPh sb="18" eb="20">
      <t>ゾウカ</t>
    </rPh>
    <rPh sb="20" eb="21">
      <t>リツ</t>
    </rPh>
    <rPh sb="21" eb="23">
      <t>シサン</t>
    </rPh>
    <rPh sb="23" eb="24">
      <t>ヒョウ</t>
    </rPh>
    <rPh sb="25" eb="26">
      <t>ダイ</t>
    </rPh>
    <rPh sb="27" eb="28">
      <t>ゴウ</t>
    </rPh>
    <rPh sb="28" eb="30">
      <t>ヨウシキ</t>
    </rPh>
    <phoneticPr fontId="6"/>
  </si>
  <si>
    <t>（５）（高工賃チャレンジ枠で申請する場合）平均工賃増加率計算表（第１７号様式）</t>
    <rPh sb="32" eb="33">
      <t>ダイ</t>
    </rPh>
    <rPh sb="35" eb="36">
      <t>ゴウ</t>
    </rPh>
    <rPh sb="36" eb="38">
      <t>ヨウシキ</t>
    </rPh>
    <phoneticPr fontId="6"/>
  </si>
  <si>
    <t>（本補助金活用の目的を記載）</t>
    <rPh sb="1" eb="2">
      <t>ホン</t>
    </rPh>
    <rPh sb="2" eb="5">
      <t>ホジョキン</t>
    </rPh>
    <rPh sb="5" eb="7">
      <t>カツヨウ</t>
    </rPh>
    <rPh sb="8" eb="10">
      <t>モクテキ</t>
    </rPh>
    <rPh sb="11" eb="13">
      <t>キサイ</t>
    </rPh>
    <phoneticPr fontId="23"/>
  </si>
  <si>
    <t>←元号および年度をプルダウンより選択</t>
    <rPh sb="1" eb="3">
      <t>ゲンゴウ</t>
    </rPh>
    <rPh sb="6" eb="8">
      <t>ネンド</t>
    </rPh>
    <rPh sb="16" eb="18">
      <t>センタク</t>
    </rPh>
    <phoneticPr fontId="6"/>
  </si>
  <si>
    <t>←申請年月日をプルダウンより選択</t>
    <rPh sb="1" eb="3">
      <t>シンセイ</t>
    </rPh>
    <rPh sb="3" eb="6">
      <t>ネンガッピ</t>
    </rPh>
    <rPh sb="14" eb="16">
      <t>センタク</t>
    </rPh>
    <phoneticPr fontId="6"/>
  </si>
  <si>
    <t>←大分県知事名をプルダウンより選択</t>
    <rPh sb="1" eb="7">
      <t>オオイタケンチジメイ</t>
    </rPh>
    <rPh sb="15" eb="17">
      <t>センタク</t>
    </rPh>
    <phoneticPr fontId="6"/>
  </si>
  <si>
    <t>←事業所の事業種別をプルダウンより選択</t>
    <rPh sb="1" eb="4">
      <t>ジギョウショ</t>
    </rPh>
    <rPh sb="5" eb="9">
      <t>ジギョウシュベツ</t>
    </rPh>
    <rPh sb="17" eb="19">
      <t>センタク</t>
    </rPh>
    <phoneticPr fontId="6"/>
  </si>
  <si>
    <t>←本補助金申請に係る事業区分をプルダウンより選択（右図参照）</t>
    <rPh sb="1" eb="2">
      <t>ホン</t>
    </rPh>
    <rPh sb="2" eb="5">
      <t>ホジョキン</t>
    </rPh>
    <rPh sb="5" eb="7">
      <t>シンセイ</t>
    </rPh>
    <rPh sb="8" eb="9">
      <t>カカ</t>
    </rPh>
    <rPh sb="10" eb="12">
      <t>ジギョウ</t>
    </rPh>
    <rPh sb="12" eb="14">
      <t>クブン</t>
    </rPh>
    <rPh sb="22" eb="24">
      <t>センタク</t>
    </rPh>
    <rPh sb="25" eb="27">
      <t>ミギズ</t>
    </rPh>
    <rPh sb="27" eb="29">
      <t>サンショウ</t>
    </rPh>
    <phoneticPr fontId="6"/>
  </si>
  <si>
    <t>←本補助金申請に係る事業分野をプルダウンより選択（右図参照）</t>
    <rPh sb="1" eb="2">
      <t>ホン</t>
    </rPh>
    <rPh sb="2" eb="5">
      <t>ホジョキン</t>
    </rPh>
    <rPh sb="5" eb="7">
      <t>シンセイ</t>
    </rPh>
    <rPh sb="8" eb="9">
      <t>カカ</t>
    </rPh>
    <rPh sb="10" eb="12">
      <t>ジギョウ</t>
    </rPh>
    <rPh sb="12" eb="14">
      <t>ブンヤ</t>
    </rPh>
    <rPh sb="22" eb="24">
      <t>センタク</t>
    </rPh>
    <rPh sb="25" eb="27">
      <t>ミギズ</t>
    </rPh>
    <rPh sb="27" eb="29">
      <t>サンショウ</t>
    </rPh>
    <phoneticPr fontId="6"/>
  </si>
  <si>
    <t>←本補助金申請に関する取組の事業実施期間の始期および終期を入力してください。</t>
    <rPh sb="1" eb="2">
      <t>ホン</t>
    </rPh>
    <rPh sb="2" eb="5">
      <t>ホジョキン</t>
    </rPh>
    <rPh sb="5" eb="7">
      <t>シンセイ</t>
    </rPh>
    <rPh sb="8" eb="9">
      <t>カン</t>
    </rPh>
    <rPh sb="11" eb="13">
      <t>トリクミ</t>
    </rPh>
    <rPh sb="14" eb="18">
      <t>ジギョウジッシ</t>
    </rPh>
    <rPh sb="18" eb="20">
      <t>キカン</t>
    </rPh>
    <rPh sb="21" eb="23">
      <t>シキ</t>
    </rPh>
    <rPh sb="26" eb="28">
      <t>シュウキ</t>
    </rPh>
    <rPh sb="29" eb="31">
      <t>ニュウリョク</t>
    </rPh>
    <phoneticPr fontId="6"/>
  </si>
  <si>
    <t>　</t>
    <phoneticPr fontId="6"/>
  </si>
  <si>
    <t>※（現在取り組んでいる●●の規模拡大を行い、工賃向上を図るため　など））</t>
    <rPh sb="2" eb="4">
      <t>ゲンザイ</t>
    </rPh>
    <rPh sb="4" eb="5">
      <t>ト</t>
    </rPh>
    <rPh sb="6" eb="7">
      <t>ク</t>
    </rPh>
    <rPh sb="14" eb="16">
      <t>キボ</t>
    </rPh>
    <rPh sb="16" eb="18">
      <t>カクダイ</t>
    </rPh>
    <rPh sb="19" eb="20">
      <t>オコナ</t>
    </rPh>
    <rPh sb="22" eb="26">
      <t>コウチンコウジョウ</t>
    </rPh>
    <rPh sb="27" eb="28">
      <t>ハカ</t>
    </rPh>
    <phoneticPr fontId="6"/>
  </si>
  <si>
    <t>←本補助金導入によってもたらされる効果を記入してください。</t>
    <rPh sb="1" eb="2">
      <t>ホン</t>
    </rPh>
    <rPh sb="2" eb="5">
      <t>ホジョキン</t>
    </rPh>
    <rPh sb="5" eb="7">
      <t>ドウニュウ</t>
    </rPh>
    <rPh sb="17" eb="19">
      <t>コウカ</t>
    </rPh>
    <rPh sb="20" eb="22">
      <t>キニュウ</t>
    </rPh>
    <phoneticPr fontId="6"/>
  </si>
  <si>
    <t>←導入する物品や納品スケジュール等を記入してください。</t>
    <rPh sb="1" eb="3">
      <t>ドウニュウ</t>
    </rPh>
    <rPh sb="5" eb="7">
      <t>ブッピン</t>
    </rPh>
    <rPh sb="8" eb="10">
      <t>ノウヒン</t>
    </rPh>
    <rPh sb="16" eb="17">
      <t>トウ</t>
    </rPh>
    <rPh sb="18" eb="20">
      <t>キニュウ</t>
    </rPh>
    <phoneticPr fontId="6"/>
  </si>
  <si>
    <t xml:space="preserve">←本補助金申請を行う目的を記入してください。
</t>
    <rPh sb="1" eb="2">
      <t>ホン</t>
    </rPh>
    <rPh sb="2" eb="5">
      <t>ホジョキン</t>
    </rPh>
    <rPh sb="5" eb="7">
      <t>シンセイ</t>
    </rPh>
    <rPh sb="8" eb="9">
      <t>オコナ</t>
    </rPh>
    <rPh sb="10" eb="12">
      <t>モクテキ</t>
    </rPh>
    <rPh sb="13" eb="15">
      <t>キニュウ</t>
    </rPh>
    <phoneticPr fontId="6"/>
  </si>
  <si>
    <t>←事業に要する経費を入力してください。</t>
    <rPh sb="1" eb="3">
      <t>ジギョウ</t>
    </rPh>
    <rPh sb="4" eb="5">
      <t>ヨウ</t>
    </rPh>
    <rPh sb="7" eb="9">
      <t>ケイヒ</t>
    </rPh>
    <rPh sb="10" eb="12">
      <t>ニュウリョク</t>
    </rPh>
    <phoneticPr fontId="6"/>
  </si>
  <si>
    <t>　※項目欄は別表３の科目を入力（右図参照）</t>
    <rPh sb="2" eb="4">
      <t>コウモク</t>
    </rPh>
    <rPh sb="4" eb="5">
      <t>ラン</t>
    </rPh>
    <rPh sb="6" eb="8">
      <t>ベッピョウ</t>
    </rPh>
    <rPh sb="10" eb="12">
      <t>カモク</t>
    </rPh>
    <rPh sb="13" eb="15">
      <t>ニュウリョク</t>
    </rPh>
    <rPh sb="16" eb="18">
      <t>ミギズ</t>
    </rPh>
    <rPh sb="18" eb="20">
      <t>サンショウ</t>
    </rPh>
    <phoneticPr fontId="6"/>
  </si>
  <si>
    <t>←入力不要（自動計算）</t>
    <rPh sb="1" eb="3">
      <t>ニュウリョク</t>
    </rPh>
    <rPh sb="3" eb="5">
      <t>フヨウ</t>
    </rPh>
    <rPh sb="6" eb="8">
      <t>ジドウ</t>
    </rPh>
    <rPh sb="8" eb="10">
      <t>ケイサン</t>
    </rPh>
    <phoneticPr fontId="6"/>
  </si>
  <si>
    <t>←チェックボックスにチェックを入力（クリックで反映）</t>
    <rPh sb="15" eb="17">
      <t>ニュウリョク</t>
    </rPh>
    <rPh sb="23" eb="25">
      <t>ハンエイ</t>
    </rPh>
    <phoneticPr fontId="6"/>
  </si>
  <si>
    <t>←法人名のふりがなを入力</t>
    <rPh sb="1" eb="3">
      <t>ホウジン</t>
    </rPh>
    <rPh sb="3" eb="4">
      <t>メイ</t>
    </rPh>
    <rPh sb="10" eb="12">
      <t>ニュウリョク</t>
    </rPh>
    <phoneticPr fontId="6"/>
  </si>
  <si>
    <t>←代表者のふりがなを入力</t>
    <rPh sb="1" eb="4">
      <t>ダイヒョウシャ</t>
    </rPh>
    <rPh sb="10" eb="12">
      <t>ニュウリョク</t>
    </rPh>
    <phoneticPr fontId="6"/>
  </si>
  <si>
    <t>←代表者生年月日を入力＆性別をプルダウンより選択</t>
    <rPh sb="1" eb="4">
      <t>ダイヒョウシャ</t>
    </rPh>
    <rPh sb="4" eb="6">
      <t>セイネン</t>
    </rPh>
    <rPh sb="6" eb="8">
      <t>ガッピ</t>
    </rPh>
    <rPh sb="9" eb="11">
      <t>ニュウリョク</t>
    </rPh>
    <rPh sb="12" eb="14">
      <t>セイベツ</t>
    </rPh>
    <rPh sb="22" eb="24">
      <t>センタク</t>
    </rPh>
    <phoneticPr fontId="6"/>
  </si>
  <si>
    <t>←入力不要（自動反映）</t>
    <rPh sb="1" eb="3">
      <t>ニュウリョク</t>
    </rPh>
    <rPh sb="3" eb="5">
      <t>フヨウ</t>
    </rPh>
    <rPh sb="6" eb="8">
      <t>ジドウ</t>
    </rPh>
    <rPh sb="8" eb="10">
      <t>ハンエイ</t>
    </rPh>
    <phoneticPr fontId="6"/>
  </si>
  <si>
    <t>←入力不要（交付申請書の日付を自動反映）</t>
    <rPh sb="1" eb="3">
      <t>ニュウリョク</t>
    </rPh>
    <rPh sb="3" eb="5">
      <t>フヨウ</t>
    </rPh>
    <rPh sb="6" eb="11">
      <t>コウフシンセイショ</t>
    </rPh>
    <rPh sb="12" eb="14">
      <t>ヒヅケ</t>
    </rPh>
    <rPh sb="15" eb="17">
      <t>ジドウ</t>
    </rPh>
    <rPh sb="17" eb="19">
      <t>ハンエイ</t>
    </rPh>
    <phoneticPr fontId="6"/>
  </si>
  <si>
    <t>←県知事名をプルダウンより選択</t>
    <rPh sb="1" eb="5">
      <t>ケンチジメイ</t>
    </rPh>
    <rPh sb="13" eb="15">
      <t>センタク</t>
    </rPh>
    <phoneticPr fontId="6"/>
  </si>
  <si>
    <t>←支払い方法を選択　※原則【精算払】を選択</t>
    <rPh sb="1" eb="3">
      <t>シハラ</t>
    </rPh>
    <rPh sb="4" eb="6">
      <t>ホウホウ</t>
    </rPh>
    <rPh sb="7" eb="9">
      <t>センタク</t>
    </rPh>
    <rPh sb="11" eb="13">
      <t>ゲンソク</t>
    </rPh>
    <rPh sb="14" eb="16">
      <t>セイサン</t>
    </rPh>
    <rPh sb="16" eb="17">
      <t>バラ</t>
    </rPh>
    <rPh sb="19" eb="21">
      <t>センタク</t>
    </rPh>
    <phoneticPr fontId="6"/>
  </si>
  <si>
    <t>事業完了年月日</t>
  </si>
  <si>
    <t>←入力不要（自動反映）※変更承認申請をしている場合は要修正</t>
    <rPh sb="1" eb="3">
      <t>ニュウリョク</t>
    </rPh>
    <rPh sb="3" eb="5">
      <t>フヨウ</t>
    </rPh>
    <rPh sb="6" eb="8">
      <t>ジドウ</t>
    </rPh>
    <rPh sb="8" eb="10">
      <t>ハンエイ</t>
    </rPh>
    <rPh sb="12" eb="18">
      <t>ヘンコウショウニンシンセイ</t>
    </rPh>
    <rPh sb="23" eb="25">
      <t>バアイ</t>
    </rPh>
    <rPh sb="26" eb="27">
      <t>ヨウ</t>
    </rPh>
    <rPh sb="27" eb="29">
      <t>シュウセイ</t>
    </rPh>
    <phoneticPr fontId="6"/>
  </si>
  <si>
    <t>←入力不要（自動反映）※変更承認申請をしている場合は要修正</t>
    <rPh sb="1" eb="3">
      <t>ニュウリョク</t>
    </rPh>
    <rPh sb="3" eb="5">
      <t>フヨウ</t>
    </rPh>
    <rPh sb="6" eb="8">
      <t>ジドウ</t>
    </rPh>
    <rPh sb="8" eb="10">
      <t>ハンエイ</t>
    </rPh>
    <phoneticPr fontId="6"/>
  </si>
  <si>
    <t>←事業始期は自動反映　事業完了年月日を入力すること</t>
    <rPh sb="1" eb="3">
      <t>ジギョウ</t>
    </rPh>
    <rPh sb="3" eb="5">
      <t>シキ</t>
    </rPh>
    <rPh sb="6" eb="10">
      <t>ジドウハンエイ</t>
    </rPh>
    <rPh sb="11" eb="15">
      <t>ジギョウカンリョウ</t>
    </rPh>
    <rPh sb="15" eb="18">
      <t>ネンガッピ</t>
    </rPh>
    <rPh sb="19" eb="21">
      <t>ニュウリョク</t>
    </rPh>
    <phoneticPr fontId="6"/>
  </si>
  <si>
    <t>←導入した物品や納品記録等を記入してください。</t>
    <rPh sb="1" eb="3">
      <t>ドウニュウ</t>
    </rPh>
    <rPh sb="5" eb="7">
      <t>ブッピン</t>
    </rPh>
    <rPh sb="8" eb="10">
      <t>ノウヒン</t>
    </rPh>
    <rPh sb="10" eb="12">
      <t>キロク</t>
    </rPh>
    <rPh sb="12" eb="13">
      <t>トウ</t>
    </rPh>
    <rPh sb="14" eb="16">
      <t>キニュウ</t>
    </rPh>
    <phoneticPr fontId="6"/>
  </si>
  <si>
    <t>←本補助金導入によってもたらされた効果を記入してください。</t>
    <rPh sb="1" eb="2">
      <t>ホン</t>
    </rPh>
    <rPh sb="2" eb="5">
      <t>ホジョキン</t>
    </rPh>
    <rPh sb="5" eb="7">
      <t>ドウニュウ</t>
    </rPh>
    <rPh sb="17" eb="19">
      <t>コウカ</t>
    </rPh>
    <rPh sb="20" eb="22">
      <t>キニュウ</t>
    </rPh>
    <phoneticPr fontId="6"/>
  </si>
  <si>
    <t>（○○を導入することによって事業拡大を行うことができた　など）</t>
    <rPh sb="4" eb="6">
      <t>ドウニュウ</t>
    </rPh>
    <rPh sb="14" eb="16">
      <t>ジギョウ</t>
    </rPh>
    <rPh sb="16" eb="18">
      <t>カクダイ</t>
    </rPh>
    <rPh sb="19" eb="20">
      <t>オコナ</t>
    </rPh>
    <phoneticPr fontId="6"/>
  </si>
  <si>
    <t>申請者</t>
    <rPh sb="0" eb="3">
      <t>シンセイシャ</t>
    </rPh>
    <phoneticPr fontId="23"/>
  </si>
  <si>
    <t>大分県</t>
    <rPh sb="0" eb="3">
      <t>オオイタケン</t>
    </rPh>
    <phoneticPr fontId="23"/>
  </si>
  <si>
    <t>備考</t>
    <rPh sb="0" eb="2">
      <t>ビコウ</t>
    </rPh>
    <phoneticPr fontId="23"/>
  </si>
  <si>
    <t>様式一覧</t>
    <rPh sb="0" eb="4">
      <t>ヨウシキイチラン</t>
    </rPh>
    <phoneticPr fontId="23"/>
  </si>
  <si>
    <t>計画承認申請書（要領第１号）</t>
  </si>
  <si>
    <t>計画申請</t>
    <rPh sb="0" eb="2">
      <t>ケイカク</t>
    </rPh>
    <rPh sb="2" eb="4">
      <t>シンセイ</t>
    </rPh>
    <phoneticPr fontId="23"/>
  </si>
  <si>
    <t>申請項目</t>
    <rPh sb="0" eb="2">
      <t>シンセイ</t>
    </rPh>
    <rPh sb="2" eb="4">
      <t>コウモク</t>
    </rPh>
    <phoneticPr fontId="23"/>
  </si>
  <si>
    <t>様　式</t>
    <rPh sb="0" eb="1">
      <t>サマ</t>
    </rPh>
    <rPh sb="2" eb="3">
      <t>シキ</t>
    </rPh>
    <phoneticPr fontId="23"/>
  </si>
  <si>
    <t>使用者</t>
    <rPh sb="0" eb="3">
      <t>シヨウシャ</t>
    </rPh>
    <phoneticPr fontId="23"/>
  </si>
  <si>
    <t>計画認定通知書（要領第２号）</t>
  </si>
  <si>
    <t>事業計画書（要綱第２号）</t>
  </si>
  <si>
    <t>交付申請</t>
    <rPh sb="0" eb="4">
      <t>コウフシンセイ</t>
    </rPh>
    <phoneticPr fontId="23"/>
  </si>
  <si>
    <t>交付申請書（要綱第１号）</t>
  </si>
  <si>
    <t>収支予算書（要綱第３号）</t>
  </si>
  <si>
    <t>誓約書（要綱第４号）</t>
  </si>
  <si>
    <t>交付決定通知書（要綱第１０号）</t>
  </si>
  <si>
    <t>変更承認申請</t>
    <rPh sb="0" eb="2">
      <t>ヘンコウ</t>
    </rPh>
    <rPh sb="2" eb="4">
      <t>ショウニン</t>
    </rPh>
    <rPh sb="4" eb="6">
      <t>シンセイ</t>
    </rPh>
    <phoneticPr fontId="23"/>
  </si>
  <si>
    <t>変更承認申請書（要綱第７号）</t>
  </si>
  <si>
    <t>変更が生じた場合のみ提出</t>
    <rPh sb="0" eb="2">
      <t>ヘンコウ</t>
    </rPh>
    <rPh sb="3" eb="4">
      <t>ショウ</t>
    </rPh>
    <rPh sb="6" eb="8">
      <t>バアイ</t>
    </rPh>
    <rPh sb="10" eb="12">
      <t>テイシュツ</t>
    </rPh>
    <phoneticPr fontId="23"/>
  </si>
  <si>
    <t>実績報告</t>
    <rPh sb="0" eb="2">
      <t>ジッセキ</t>
    </rPh>
    <rPh sb="2" eb="4">
      <t>ホウコク</t>
    </rPh>
    <phoneticPr fontId="23"/>
  </si>
  <si>
    <t>実績報告書（要綱第１２号）</t>
  </si>
  <si>
    <t>事業実績書（要綱第１３号）</t>
  </si>
  <si>
    <t>収支精算書（要綱第１４号）</t>
  </si>
  <si>
    <t>額の確定通知書（要綱第１８号）</t>
  </si>
  <si>
    <t>○その他様式（必要に応じて提出）</t>
    <rPh sb="3" eb="4">
      <t>タ</t>
    </rPh>
    <rPh sb="4" eb="6">
      <t>ヨウシキ</t>
    </rPh>
    <rPh sb="7" eb="9">
      <t>ヒツヨウ</t>
    </rPh>
    <rPh sb="10" eb="11">
      <t>オウ</t>
    </rPh>
    <rPh sb="13" eb="15">
      <t>テイシュツ</t>
    </rPh>
    <phoneticPr fontId="23"/>
  </si>
  <si>
    <t>交付請求</t>
    <rPh sb="0" eb="2">
      <t>コウフ</t>
    </rPh>
    <rPh sb="2" eb="4">
      <t>セイキュウ</t>
    </rPh>
    <phoneticPr fontId="23"/>
  </si>
  <si>
    <t>交付請求書（要綱第１１号）</t>
  </si>
  <si>
    <t>中止（廃止）承認申請書</t>
  </si>
  <si>
    <t>中止（廃止）
承認申請</t>
    <rPh sb="0" eb="2">
      <t>チュウシ</t>
    </rPh>
    <rPh sb="3" eb="5">
      <t>ハイシ</t>
    </rPh>
    <rPh sb="7" eb="9">
      <t>ショウニン</t>
    </rPh>
    <rPh sb="9" eb="11">
      <t>シンセイ</t>
    </rPh>
    <phoneticPr fontId="23"/>
  </si>
  <si>
    <t>事業を中止（廃止）する場合のみ提出</t>
    <rPh sb="0" eb="2">
      <t>ジギョウ</t>
    </rPh>
    <rPh sb="3" eb="5">
      <t>チュウシ</t>
    </rPh>
    <rPh sb="6" eb="8">
      <t>ハイシ</t>
    </rPh>
    <rPh sb="11" eb="13">
      <t>バアイ</t>
    </rPh>
    <rPh sb="15" eb="17">
      <t>テイシュツ</t>
    </rPh>
    <phoneticPr fontId="23"/>
  </si>
  <si>
    <t>消費税仕入控除税額確定報告書（要綱第９号）</t>
  </si>
  <si>
    <t>消費税控除</t>
    <rPh sb="0" eb="3">
      <t>ショウヒゼイ</t>
    </rPh>
    <rPh sb="3" eb="5">
      <t>コウジョ</t>
    </rPh>
    <phoneticPr fontId="23"/>
  </si>
  <si>
    <t>要綱第５条１項(11)に該当する場合のみ提出</t>
    <rPh sb="0" eb="2">
      <t>ヨウコウ</t>
    </rPh>
    <rPh sb="2" eb="3">
      <t>ダイ</t>
    </rPh>
    <rPh sb="4" eb="5">
      <t>ジョウ</t>
    </rPh>
    <rPh sb="6" eb="7">
      <t>コウ</t>
    </rPh>
    <rPh sb="12" eb="14">
      <t>ガイトウ</t>
    </rPh>
    <rPh sb="16" eb="18">
      <t>バアイ</t>
    </rPh>
    <rPh sb="20" eb="22">
      <t>テイシュツ</t>
    </rPh>
    <phoneticPr fontId="23"/>
  </si>
  <si>
    <t>５</t>
    <phoneticPr fontId="6"/>
  </si>
  <si>
    <t>（９）その他知事が必要と認める書類第２号様式</t>
    <phoneticPr fontId="6"/>
  </si>
  <si>
    <r>
      <t>事業</t>
    </r>
    <r>
      <rPr>
        <sz val="11"/>
        <color theme="1"/>
        <rFont val="游ゴシック"/>
        <family val="3"/>
        <charset val="128"/>
        <scheme val="minor"/>
      </rPr>
      <t>区分</t>
    </r>
    <phoneticPr fontId="23"/>
  </si>
  <si>
    <r>
      <t>5</t>
    </r>
    <r>
      <rPr>
        <sz val="11"/>
        <color theme="1"/>
        <rFont val="ＭＳ Ｐゴシック"/>
        <family val="2"/>
        <charset val="128"/>
      </rPr>
      <t>　誓約</t>
    </r>
    <phoneticPr fontId="23"/>
  </si>
  <si>
    <t>第７号様式（第５条関係）</t>
    <phoneticPr fontId="6"/>
  </si>
  <si>
    <t>第８号様式（第５条関係）</t>
    <phoneticPr fontId="6"/>
  </si>
  <si>
    <r>
      <t>第</t>
    </r>
    <r>
      <rPr>
        <sz val="11"/>
        <color theme="1"/>
        <rFont val="ＭＳ Ｐゴシック"/>
        <family val="3"/>
        <charset val="128"/>
      </rPr>
      <t>９</t>
    </r>
    <r>
      <rPr>
        <sz val="11"/>
        <color theme="1"/>
        <rFont val="ＭＳ Ｐゴシック"/>
        <family val="2"/>
        <charset val="128"/>
      </rPr>
      <t>号様式（第５条関係）</t>
    </r>
    <phoneticPr fontId="6"/>
  </si>
  <si>
    <r>
      <t>第</t>
    </r>
    <r>
      <rPr>
        <sz val="11"/>
        <color theme="1"/>
        <rFont val="ＭＳ Ｐゴシック"/>
        <family val="3"/>
        <charset val="128"/>
      </rPr>
      <t>９</t>
    </r>
    <r>
      <rPr>
        <sz val="11"/>
        <color theme="1"/>
        <rFont val="ＭＳ Ｐゴシック"/>
        <family val="2"/>
        <charset val="128"/>
      </rPr>
      <t>号様式（第５条関係）別紙</t>
    </r>
    <rPh sb="12" eb="14">
      <t>ベッシ</t>
    </rPh>
    <phoneticPr fontId="6"/>
  </si>
  <si>
    <t>第１０号（第６関係）</t>
    <rPh sb="0" eb="1">
      <t>ダイ</t>
    </rPh>
    <rPh sb="5" eb="6">
      <t>ダイ</t>
    </rPh>
    <phoneticPr fontId="6"/>
  </si>
  <si>
    <t>（１）補助事業の内容（賃上げ枠または高工賃チャレンジ枠から通常枠への変更を含む）又は
    経費の配分の変更（知事が定める軽微な変更を除く。）をする場合は、補助事業変更承認
    申請書（第７号様式）を知事に提出し、その承認を受けること。
（２）補助事業を中止し、又は廃止する場合は、事業中止（廃止）承認申請書（第８号様式）を
    知事に提出し、その承認を受けること。
（３）補助事業が予定の期間内に完了しない場合又は補助事業の遂行が困難となった場合は
    速やかに知事に報告し、その指示を受けること。
（４）この補助金に係る収入及び支出を明らかにした預金通帳、金銭（預金）出納簿等の帳簿
    及び契約書、領収書等の証拠書類は、補助事業が完了した日の属する年度の翌年度から
    起算して５年間整備保管すること。
（５）暴力団員（暴力団員による不当な行為の防止等に関する法律（平成３年法律第７７号）第
    ２条第６号に規定する暴力団員をいう。以下同じ。）又は暴力団（同法第２条第２号に規定
    する暴力団をいう。）若しくは暴力団員と密接な関係を有する者であってはならないこと。
（６）この補助事業によって取得し、又は効用の増加した財産（以下「財産」という。）は、知事の
    承認を受けないで、補助金の交付目的に反して使用し、譲渡し、交換し、貸付け又は担保
    の用に供してはならないこと。ただし、減価償却資産の耐用年数等に関する省令（昭和４０
    年大蔵省令第１５号。以下「大蔵省令」という。）に定められている財産については、大蔵省
    令に定められている耐用年数に相当する期間を経過している場合はこの限りではないこと。
（７）財産は、財産管理台帳及びその他関係書類を整備保管し、当該補助事業の完了後におい
    ても善良な管理者の注意をもって管理するとともに、補助金の交付目的に従って、その効率
    的な運用を図ること。
（８）財産のうち、一件当たりの取得価格が５０万円以上のものを処分しようとするときは、あら
    かじめ知事の承認を受けること。ただし、大蔵省令に定められている財産については、大蔵
    省令に定められている耐用年数に相当する期間を経過している場合はこの限りではないこと。
（９）知事の承認を受けて財産を処分したことにより収入があった場合は、その収入の全部又は
    一部を県に納付させることがあること。</t>
    <phoneticPr fontId="6"/>
  </si>
  <si>
    <t>（10）第４条第３項ただし書きの規定により補助金の交付申請をした場合は、第１０条の規定によ
    る実績報告書の提出時に、当該補助金に係る消費税等仕入控除税額が明らかになったとき
    は、これを補助金額から減額して報告すること。
（11）第４条第３項ただし書きの規定により補助金の交付申請をした場合は、第１１条の規定によ
    る補助金の額の確定通知を受けた後において、消費税等の申告により当該補助金に係る消
    費税等仕入控除税額が確定したときは、その金額（前号の規定により減額した場合は、その
    金額が減じた額を上回る部分の金額）を補助金に係る消費税等仕入控除税額確定報告書
    （第９号様式）により速やかに知事に報告するとともに、当該金額を返還すること。
（12）その他、規則、実施要領及びこの要綱の定めに従うこと。
２　規則第５条第１項第１号の規定による知事の定める軽微な変更の範囲は、補助金の額に変
  更を及ぼさない変更で、次のとおりとする。
  （１）補助金の交付目的に反しない事業内容の変更（事業量の２０パーセント以内の減少、場所
    ・構造・規模・工法・機械種類・研修科目の変更以外の変更等）
  （２）補助対象経費の２０パーセント以内の増減（又は補助対象経費の費目間における流用で
    いずれか少ない額の２０パーセント以内の増減）
    ただし、補助金の額の減額であり、事業の実績によるもので、内容に一切の変更がない場合
    は軽微の変更の範囲に含まれる。この場合にあっては、実績報告に併せて変更の承認を申
    請すること。
（備考）
　要綱第５条第１項第１号の規定による補助事業変更承認申請書（第７号様式）に基づき変更交付決定をする場合は、この様式中「交付決定通知書」を「変更交付決定通知書」に、「交付申請」を「変更承認申請」に、「交付」を「変更交付」にそれぞれ読み替えるものとし、記の１及び２については、変更前をかっこ書きで上段に記載すること。</t>
    <phoneticPr fontId="6"/>
  </si>
  <si>
    <t>第１１号様式（第９条関係）</t>
    <phoneticPr fontId="6"/>
  </si>
  <si>
    <t>第１２号様式（第１０条関係）</t>
    <phoneticPr fontId="6"/>
  </si>
  <si>
    <t>（１）事業実績書（第１３号様式）　　</t>
    <rPh sb="3" eb="5">
      <t>ジギョウ</t>
    </rPh>
    <rPh sb="5" eb="7">
      <t>ジッセキ</t>
    </rPh>
    <rPh sb="7" eb="8">
      <t>ショ</t>
    </rPh>
    <rPh sb="9" eb="10">
      <t>ダイ</t>
    </rPh>
    <rPh sb="12" eb="13">
      <t>ゴウ</t>
    </rPh>
    <rPh sb="13" eb="15">
      <t>ヨウシキ</t>
    </rPh>
    <phoneticPr fontId="6"/>
  </si>
  <si>
    <t>（２）収支精算書（第１４号様式）　　</t>
    <rPh sb="3" eb="5">
      <t>シュウシ</t>
    </rPh>
    <rPh sb="5" eb="8">
      <t>セイサンショ</t>
    </rPh>
    <rPh sb="9" eb="10">
      <t>ダイ</t>
    </rPh>
    <rPh sb="12" eb="13">
      <t>ゴウ</t>
    </rPh>
    <rPh sb="13" eb="15">
      <t>ヨウシキ</t>
    </rPh>
    <phoneticPr fontId="6"/>
  </si>
  <si>
    <t>（７）契約書又は見積書の写し</t>
    <phoneticPr fontId="6"/>
  </si>
  <si>
    <t>（８）財産、成果物及び取組状況の写真</t>
    <phoneticPr fontId="6"/>
  </si>
  <si>
    <t>（９）施設仕様書、カタログ等製品仕様がわかるもの</t>
    <phoneticPr fontId="6"/>
  </si>
  <si>
    <t>（10）領収書又は請求書の写し</t>
    <phoneticPr fontId="6"/>
  </si>
  <si>
    <t>（11）財産管理台帳の写し</t>
    <phoneticPr fontId="6"/>
  </si>
  <si>
    <t>（12）その他知事が必要と認める書類</t>
    <phoneticPr fontId="6"/>
  </si>
  <si>
    <r>
      <t>第</t>
    </r>
    <r>
      <rPr>
        <sz val="11"/>
        <color theme="1"/>
        <rFont val="游ゴシック"/>
        <family val="3"/>
        <charset val="128"/>
        <scheme val="minor"/>
      </rPr>
      <t>１３</t>
    </r>
    <r>
      <rPr>
        <sz val="11"/>
        <color theme="1"/>
        <rFont val="游ゴシック"/>
        <family val="2"/>
        <charset val="128"/>
        <scheme val="minor"/>
      </rPr>
      <t>号様式（第１０条関係）</t>
    </r>
    <phoneticPr fontId="23"/>
  </si>
  <si>
    <t>第１４号様式（第１０条関係）</t>
    <rPh sb="0" eb="1">
      <t>ダイ</t>
    </rPh>
    <rPh sb="3" eb="4">
      <t>ゴウ</t>
    </rPh>
    <rPh sb="4" eb="6">
      <t>ヨウシキ</t>
    </rPh>
    <rPh sb="7" eb="8">
      <t>ダイ</t>
    </rPh>
    <rPh sb="10" eb="11">
      <t>ジョウ</t>
    </rPh>
    <rPh sb="11" eb="13">
      <t>カンケイ</t>
    </rPh>
    <phoneticPr fontId="6"/>
  </si>
  <si>
    <r>
      <t>第</t>
    </r>
    <r>
      <rPr>
        <sz val="11"/>
        <color theme="1"/>
        <rFont val="ＭＳ Ｐゴシック"/>
        <family val="3"/>
        <charset val="128"/>
      </rPr>
      <t>１８</t>
    </r>
    <r>
      <rPr>
        <sz val="11"/>
        <color theme="1"/>
        <rFont val="ＭＳ Ｐゴシック"/>
        <family val="2"/>
        <charset val="128"/>
      </rPr>
      <t>号様式（第１１条関係）</t>
    </r>
    <phoneticPr fontId="6"/>
  </si>
  <si>
    <t>（変　更）</t>
    <rPh sb="1" eb="2">
      <t>ヘン</t>
    </rPh>
    <rPh sb="3" eb="4">
      <t>サラ</t>
    </rPh>
    <phoneticPr fontId="23"/>
  </si>
  <si>
    <t>(</t>
    <phoneticPr fontId="6"/>
  </si>
  <si>
    <t>収支予算書【変更】（要綱第３号）</t>
  </si>
  <si>
    <t>事業計画書【変更】（要綱第２号）</t>
  </si>
  <si>
    <t>変更交付決定通知書</t>
    <rPh sb="0" eb="2">
      <t>ヘンコウ</t>
    </rPh>
    <phoneticPr fontId="6"/>
  </si>
  <si>
    <t>)</t>
    <phoneticPr fontId="6"/>
  </si>
  <si>
    <t>←補助金の額の減額であり、事業の実績によるもので、内容に一切の変更がない場合は、変更前と変更後が比較対照できるよう、変更部分を二段書きにし、変更前をかっこ書きで上段に記載すること。</t>
    <rPh sb="40" eb="42">
      <t>ヘンコウ</t>
    </rPh>
    <rPh sb="42" eb="43">
      <t>マエ</t>
    </rPh>
    <rPh sb="44" eb="46">
      <t>ヘンコウ</t>
    </rPh>
    <rPh sb="46" eb="47">
      <t>ゴ</t>
    </rPh>
    <rPh sb="48" eb="50">
      <t>ヒカク</t>
    </rPh>
    <rPh sb="50" eb="52">
      <t>タイショウ</t>
    </rPh>
    <rPh sb="58" eb="60">
      <t>ヘンコウ</t>
    </rPh>
    <rPh sb="60" eb="62">
      <t>ブブン</t>
    </rPh>
    <rPh sb="63" eb="64">
      <t>フタ</t>
    </rPh>
    <rPh sb="64" eb="65">
      <t>ダン</t>
    </rPh>
    <rPh sb="65" eb="66">
      <t>カ</t>
    </rPh>
    <rPh sb="70" eb="72">
      <t>ヘンコウ</t>
    </rPh>
    <rPh sb="72" eb="73">
      <t>マエ</t>
    </rPh>
    <rPh sb="77" eb="78">
      <t>ガ</t>
    </rPh>
    <rPh sb="80" eb="82">
      <t>ジョウダン</t>
    </rPh>
    <rPh sb="83" eb="85">
      <t>キサイ</t>
    </rPh>
    <phoneticPr fontId="6"/>
  </si>
  <si>
    <t>　※上記の場合、補助対象経費の計算式に注意すること。</t>
    <rPh sb="2" eb="4">
      <t>ジョウキ</t>
    </rPh>
    <rPh sb="5" eb="7">
      <t>バアイ</t>
    </rPh>
    <rPh sb="8" eb="12">
      <t>ホジョタイショウ</t>
    </rPh>
    <rPh sb="12" eb="14">
      <t>ケイヒ</t>
    </rPh>
    <rPh sb="15" eb="18">
      <t>ケイサンシキ</t>
    </rPh>
    <rPh sb="19" eb="21">
      <t>チュウイ</t>
    </rPh>
    <phoneticPr fontId="6"/>
  </si>
  <si>
    <t>記載例</t>
  </si>
  <si>
    <t>記載例</t>
    <phoneticPr fontId="23"/>
  </si>
  <si>
    <t>　※変更前と変更後が比較対照できるよう、変更部分を二段書きにし、変更前をかっこ書きで上段に記載すること。</t>
    <rPh sb="2" eb="4">
      <t>ヘンコウ</t>
    </rPh>
    <rPh sb="4" eb="5">
      <t>マエ</t>
    </rPh>
    <rPh sb="6" eb="8">
      <t>ヘンコウ</t>
    </rPh>
    <rPh sb="8" eb="9">
      <t>ゴ</t>
    </rPh>
    <rPh sb="10" eb="12">
      <t>ヒカク</t>
    </rPh>
    <rPh sb="12" eb="14">
      <t>タイショウ</t>
    </rPh>
    <rPh sb="20" eb="22">
      <t>ヘンコウ</t>
    </rPh>
    <rPh sb="22" eb="24">
      <t>ブブン</t>
    </rPh>
    <rPh sb="25" eb="26">
      <t>フタ</t>
    </rPh>
    <rPh sb="26" eb="27">
      <t>ダン</t>
    </rPh>
    <rPh sb="27" eb="28">
      <t>カ</t>
    </rPh>
    <rPh sb="32" eb="34">
      <t>ヘンコウ</t>
    </rPh>
    <rPh sb="34" eb="35">
      <t>マエ</t>
    </rPh>
    <rPh sb="39" eb="40">
      <t>ガ</t>
    </rPh>
    <rPh sb="42" eb="44">
      <t>ジョウダン</t>
    </rPh>
    <rPh sb="45" eb="47">
      <t>キサイ</t>
    </rPh>
    <phoneticPr fontId="6"/>
  </si>
  <si>
    <t>　　右図参照</t>
    <rPh sb="2" eb="4">
      <t>ミギズ</t>
    </rPh>
    <rPh sb="4" eb="6">
      <t>サンショウ</t>
    </rPh>
    <phoneticPr fontId="6"/>
  </si>
  <si>
    <t>←補助対象経費の計を入力してください。</t>
    <rPh sb="1" eb="5">
      <t>ホジョタイショウ</t>
    </rPh>
    <rPh sb="5" eb="7">
      <t>ケイヒ</t>
    </rPh>
    <rPh sb="8" eb="9">
      <t>ケイ</t>
    </rPh>
    <rPh sb="10" eb="12">
      <t>ニュウリョク</t>
    </rPh>
    <phoneticPr fontId="6"/>
  </si>
  <si>
    <t>賃金増加率試算表（要綱第5号）</t>
    <phoneticPr fontId="23"/>
  </si>
  <si>
    <t>※賃上げ枠利用者のみ</t>
    <phoneticPr fontId="23"/>
  </si>
  <si>
    <t>工賃増加率試算表（要綱第６号）</t>
    <phoneticPr fontId="23"/>
  </si>
  <si>
    <t>※高工賃チャレンジ枠利用者のみ</t>
    <phoneticPr fontId="23"/>
  </si>
  <si>
    <t>賃金増加率計算表（要綱第15号）</t>
    <phoneticPr fontId="23"/>
  </si>
  <si>
    <t>賃金増加率計算表対象外従業員一覧（要綱第１６号）</t>
    <phoneticPr fontId="23"/>
  </si>
  <si>
    <t>工賃増加率計算表（要綱第17号）</t>
    <phoneticPr fontId="23"/>
  </si>
  <si>
    <t>変更交付決定通知書（要綱第１０号）</t>
  </si>
  <si>
    <t>※様式名をクリックすると各様式へ飛びます</t>
    <rPh sb="1" eb="4">
      <t>ヨウシキメイ</t>
    </rPh>
    <rPh sb="12" eb="15">
      <t>カクヨウシキ</t>
    </rPh>
    <rPh sb="16" eb="17">
      <t>ト</t>
    </rPh>
    <phoneticPr fontId="23"/>
  </si>
  <si>
    <t>　　　　※給与形態等によっては、１月分以上必要となる場合がある。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</si>
</sst>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411]ggge&quot;年&quot;m&quot;月&quot;d&quot;日&quot;;@"/>
    <numFmt numFmtId="177" formatCode="#"/>
    <numFmt numFmtId="178" formatCode="#,##0_ "/>
    <numFmt numFmtId="179" formatCode="#,##0;&quot;△ &quot;#,##0"/>
    <numFmt numFmtId="180" formatCode="#,###"/>
    <numFmt numFmtId="181" formatCode="#,###;&quot;△ &quot;#,###"/>
    <numFmt numFmtId="182" formatCode="0_ "/>
    <numFmt numFmtId="183" formatCode="[&lt;=99999999]&quot;〒&quot;####\-####;\(00\)\ ####\-####"/>
    <numFmt numFmtId="184" formatCode="0.000_ "/>
    <numFmt numFmtId="185" formatCode="[$]ggge&quot;年&quot;m&quot;月&quot;d&quot;日&quot;;@" x16r2:formatCode16="[$-ja-JP-x-gannen]ggge&quot;年&quot;m&quot;月&quot;d&quot;日&quot;;@"/>
    <numFmt numFmtId="186" formatCode="0_);[Red]\(0\)"/>
    <numFmt numFmtId="187" formatCode="0.0000"/>
    <numFmt numFmtId="188" formatCode="yyyy/m/d;@"/>
    <numFmt numFmtId="189" formatCode="#,##0.0_ "/>
    <numFmt numFmtId="190" formatCode="&quot;¥&quot;#,##0_);[Red]\(&quot;¥&quot;#,##0\)"/>
    <numFmt numFmtId="191" formatCode="\(#,###,###\)"/>
    <numFmt numFmtId="192" formatCode="\(#\ ?/?\)"/>
  </numFmts>
  <fonts count="6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name val="ＭＳ Ｐゴシック"/>
      <family val="3"/>
      <charset val="128"/>
    </font>
    <font>
      <b/>
      <sz val="10"/>
      <color theme="1"/>
      <name val="ＭＳ Ｐゴシック"/>
      <family val="3"/>
      <charset val="128"/>
    </font>
    <font>
      <sz val="11"/>
      <color theme="1"/>
      <name val="游ゴシック"/>
      <family val="3"/>
      <charset val="128"/>
      <scheme val="minor"/>
    </font>
    <font>
      <sz val="10"/>
      <name val="ＭＳ Ｐゴシック"/>
      <family val="3"/>
      <charset val="128"/>
    </font>
    <font>
      <sz val="11"/>
      <color rgb="FFFF0000"/>
      <name val="ＭＳ Ｐゴシック"/>
      <family val="3"/>
      <charset val="128"/>
    </font>
    <font>
      <sz val="11"/>
      <color theme="1"/>
      <name val="ＭＳ 明朝"/>
      <family val="1"/>
      <charset val="128"/>
    </font>
    <font>
      <b/>
      <sz val="14"/>
      <color theme="1"/>
      <name val="ＭＳ 明朝"/>
      <family val="1"/>
      <charset val="128"/>
    </font>
    <font>
      <sz val="11"/>
      <color rgb="FFFF0000"/>
      <name val="ＭＳ 明朝"/>
      <family val="1"/>
      <charset val="128"/>
    </font>
    <font>
      <sz val="14"/>
      <color theme="1"/>
      <name val="ＭＳ 明朝"/>
      <family val="1"/>
      <charset val="128"/>
    </font>
    <font>
      <sz val="6"/>
      <name val="游ゴシック"/>
      <family val="2"/>
      <charset val="128"/>
      <scheme val="minor"/>
    </font>
    <font>
      <b/>
      <sz val="12"/>
      <color theme="1"/>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2"/>
      <color theme="1"/>
      <name val="ＭＳ Ｐゴシック"/>
      <family val="3"/>
      <charset val="128"/>
    </font>
    <font>
      <sz val="11"/>
      <name val="ＭＳ Ｐゴシック"/>
      <family val="3"/>
      <charset val="128"/>
    </font>
    <font>
      <b/>
      <sz val="10"/>
      <name val="ＭＳ Ｐゴシック"/>
      <family val="3"/>
      <charset val="128"/>
    </font>
    <font>
      <sz val="11"/>
      <name val="ＭＳ 明朝"/>
      <family val="1"/>
      <charset val="128"/>
    </font>
    <font>
      <b/>
      <sz val="14"/>
      <name val="ＭＳ 明朝"/>
      <family val="1"/>
      <charset val="128"/>
    </font>
    <font>
      <b/>
      <sz val="11"/>
      <color theme="1"/>
      <name val="ＭＳ 明朝"/>
      <family val="1"/>
      <charset val="128"/>
    </font>
    <font>
      <b/>
      <sz val="12"/>
      <color indexed="81"/>
      <name val="MS P ゴシック"/>
      <family val="3"/>
      <charset val="128"/>
    </font>
    <font>
      <sz val="9"/>
      <color indexed="81"/>
      <name val="MS P ゴシック"/>
      <family val="3"/>
      <charset val="128"/>
    </font>
    <font>
      <sz val="11"/>
      <color theme="0"/>
      <name val="ＭＳ 明朝"/>
      <family val="1"/>
      <charset val="128"/>
    </font>
    <font>
      <b/>
      <sz val="10"/>
      <color indexed="81"/>
      <name val="MS P ゴシック"/>
      <family val="3"/>
      <charset val="128"/>
    </font>
    <font>
      <sz val="11"/>
      <color indexed="81"/>
      <name val="MS P ゴシック"/>
      <family val="3"/>
      <charset val="128"/>
    </font>
    <font>
      <b/>
      <sz val="11"/>
      <color indexed="81"/>
      <name val="MS P ゴシック"/>
      <family val="3"/>
      <charset val="128"/>
    </font>
    <font>
      <sz val="8"/>
      <color theme="1"/>
      <name val="ＭＳ Ｐゴシック"/>
      <family val="3"/>
      <charset val="128"/>
    </font>
    <font>
      <u/>
      <sz val="11"/>
      <color theme="1"/>
      <name val="ＭＳ Ｐゴシック"/>
      <family val="3"/>
      <charset val="128"/>
    </font>
    <font>
      <sz val="16"/>
      <name val="ＭＳ Ｐゴシック"/>
      <family val="3"/>
      <charset val="128"/>
    </font>
    <font>
      <sz val="6"/>
      <name val="ＭＳ Ｐゴシック"/>
      <family val="3"/>
      <charset val="128"/>
    </font>
    <font>
      <sz val="9"/>
      <color rgb="FFFF0000"/>
      <name val="ＭＳ Ｐゴシック"/>
      <family val="3"/>
      <charset val="128"/>
    </font>
    <font>
      <b/>
      <sz val="9"/>
      <name val="ＭＳ Ｐゴシック"/>
      <family val="3"/>
      <charset val="128"/>
    </font>
    <font>
      <sz val="9"/>
      <name val="ＭＳ Ｐゴシック"/>
      <family val="3"/>
      <charset val="128"/>
    </font>
    <font>
      <u/>
      <sz val="11"/>
      <color theme="10"/>
      <name val="游ゴシック"/>
      <family val="2"/>
      <charset val="128"/>
      <scheme val="minor"/>
    </font>
    <font>
      <u/>
      <sz val="14"/>
      <color theme="10"/>
      <name val="ＭＳ Ｐゴシック"/>
      <family val="3"/>
      <charset val="128"/>
    </font>
    <font>
      <sz val="11"/>
      <color theme="1"/>
      <name val="BIZ UDゴシック"/>
      <family val="3"/>
      <charset val="128"/>
    </font>
    <font>
      <b/>
      <sz val="9"/>
      <color indexed="81"/>
      <name val="MS P ゴシック"/>
      <family val="3"/>
      <charset val="128"/>
    </font>
    <font>
      <u/>
      <sz val="11"/>
      <color theme="10"/>
      <name val="ＭＳ Ｐゴシック"/>
      <family val="2"/>
      <charset val="128"/>
    </font>
    <font>
      <sz val="14"/>
      <color theme="1"/>
      <name val="ＭＳ Ｐゴシック"/>
      <family val="3"/>
      <charset val="128"/>
    </font>
    <font>
      <sz val="22"/>
      <color theme="1"/>
      <name val="ＭＳ Ｐゴシック"/>
      <family val="3"/>
      <charset val="128"/>
    </font>
    <font>
      <sz val="24"/>
      <color theme="1"/>
      <name val="ＭＳ Ｐゴシック"/>
      <family val="3"/>
      <charset val="128"/>
    </font>
    <font>
      <sz val="10"/>
      <color theme="1"/>
      <name val="游ゴシック"/>
      <family val="3"/>
      <charset val="128"/>
      <scheme val="minor"/>
    </font>
    <font>
      <sz val="11"/>
      <color theme="1"/>
      <name val="ＭＳ Ｐ明朝"/>
      <family val="1"/>
      <charset val="128"/>
    </font>
    <font>
      <sz val="11"/>
      <color theme="10"/>
      <name val="ＭＳ Ｐゴシック"/>
      <family val="3"/>
      <charset val="128"/>
    </font>
    <font>
      <sz val="11"/>
      <color theme="10"/>
      <name val="ＭＳ Ｐゴシック"/>
      <family val="2"/>
      <charset val="128"/>
    </font>
    <font>
      <sz val="12"/>
      <color theme="10"/>
      <name val="ＭＳ Ｐ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249977111117893"/>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16" fillId="0" borderId="0">
      <alignment vertical="center"/>
    </xf>
    <xf numFmtId="0" fontId="48" fillId="0" borderId="0" applyNumberFormat="0" applyFill="0" applyBorder="0" applyAlignment="0" applyProtection="0">
      <alignment vertical="center"/>
    </xf>
    <xf numFmtId="0" fontId="52" fillId="0" borderId="0" applyNumberFormat="0" applyFill="0" applyBorder="0" applyAlignment="0" applyProtection="0">
      <alignment vertical="center"/>
    </xf>
  </cellStyleXfs>
  <cellXfs count="717">
    <xf numFmtId="0" fontId="0" fillId="0" borderId="0" xfId="0">
      <alignment vertical="center"/>
    </xf>
    <xf numFmtId="177" fontId="0" fillId="0" borderId="0" xfId="0" applyNumberForma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xf>
    <xf numFmtId="0" fontId="8" fillId="0" borderId="1" xfId="0" applyFont="1" applyBorder="1" applyProtection="1">
      <alignment vertical="center"/>
      <protection locked="0"/>
    </xf>
    <xf numFmtId="0" fontId="0" fillId="0" borderId="0" xfId="0" quotePrefix="1">
      <alignment vertical="center"/>
    </xf>
    <xf numFmtId="0" fontId="13" fillId="0" borderId="0" xfId="0" applyFont="1">
      <alignment vertical="center"/>
    </xf>
    <xf numFmtId="178" fontId="8" fillId="0" borderId="1" xfId="0" applyNumberFormat="1"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3" fillId="0" borderId="0" xfId="0" applyFont="1" applyProtection="1">
      <alignment vertical="center"/>
      <protection locked="0"/>
    </xf>
    <xf numFmtId="0" fontId="9" fillId="0" borderId="0" xfId="0" applyFont="1" applyProtection="1">
      <alignment vertical="center"/>
      <protection locked="0"/>
    </xf>
    <xf numFmtId="0" fontId="0" fillId="0" borderId="0" xfId="0" applyProtection="1">
      <alignment vertical="center"/>
      <protection locked="0"/>
    </xf>
    <xf numFmtId="0" fontId="8" fillId="0" borderId="1" xfId="0" applyFont="1" applyBorder="1" applyAlignment="1" applyProtection="1">
      <alignment vertical="center" wrapText="1"/>
      <protection locked="0"/>
    </xf>
    <xf numFmtId="0" fontId="0" fillId="0" borderId="0" xfId="0" applyAlignment="1">
      <alignment horizontal="left" vertical="center" wrapText="1"/>
    </xf>
    <xf numFmtId="180" fontId="0" fillId="0" borderId="0" xfId="0" applyNumberFormat="1" applyAlignment="1">
      <alignment horizontal="right" vertical="center" wrapText="1"/>
    </xf>
    <xf numFmtId="0" fontId="0" fillId="0" borderId="0" xfId="0" applyAlignment="1" applyProtection="1">
      <alignment horizontal="left" vertical="center"/>
      <protection locked="0"/>
    </xf>
    <xf numFmtId="179" fontId="9" fillId="0" borderId="1" xfId="0" applyNumberFormat="1" applyFont="1" applyBorder="1" applyAlignment="1">
      <alignment horizontal="right" vertical="center" indent="1"/>
    </xf>
    <xf numFmtId="179" fontId="9" fillId="2" borderId="1" xfId="0" applyNumberFormat="1" applyFont="1" applyFill="1" applyBorder="1" applyAlignment="1">
      <alignment horizontal="right" vertical="center" indent="1"/>
    </xf>
    <xf numFmtId="3" fontId="9" fillId="0" borderId="1" xfId="0" applyNumberFormat="1" applyFont="1" applyBorder="1" applyAlignment="1">
      <alignment horizontal="right" vertical="center" indent="1"/>
    </xf>
    <xf numFmtId="0" fontId="8" fillId="0" borderId="1" xfId="0" applyFont="1" applyBorder="1" applyAlignment="1">
      <alignment horizontal="center" vertical="center"/>
    </xf>
    <xf numFmtId="0" fontId="10" fillId="0" borderId="0" xfId="0" applyFont="1">
      <alignment vertical="center"/>
    </xf>
    <xf numFmtId="0" fontId="8" fillId="0" borderId="1" xfId="0" applyFont="1" applyBorder="1" applyAlignment="1">
      <alignment horizontal="center" vertical="center" wrapText="1"/>
    </xf>
    <xf numFmtId="0" fontId="8" fillId="0" borderId="0" xfId="0" applyFont="1">
      <alignment vertical="center"/>
    </xf>
    <xf numFmtId="0" fontId="9" fillId="0" borderId="0" xfId="0" applyFont="1" applyAlignment="1">
      <alignment horizontal="right" vertical="center"/>
    </xf>
    <xf numFmtId="0" fontId="7" fillId="0" borderId="0" xfId="0" applyFont="1" applyAlignment="1">
      <alignment horizontal="center" vertical="center"/>
    </xf>
    <xf numFmtId="181" fontId="0" fillId="0" borderId="0" xfId="0" applyNumberFormat="1">
      <alignment vertical="center"/>
    </xf>
    <xf numFmtId="0" fontId="9" fillId="0" borderId="0" xfId="0" applyFont="1" applyAlignment="1">
      <alignment horizontal="left" vertical="top" wrapText="1"/>
    </xf>
    <xf numFmtId="0" fontId="9" fillId="0" borderId="0" xfId="0" applyFont="1" applyAlignment="1">
      <alignment horizontal="left" vertical="center" wrapText="1"/>
    </xf>
    <xf numFmtId="177" fontId="9" fillId="0" borderId="0" xfId="0" applyNumberFormat="1" applyFont="1" applyAlignment="1" applyProtection="1">
      <alignment horizontal="center" vertical="center"/>
      <protection locked="0"/>
    </xf>
    <xf numFmtId="0" fontId="9" fillId="0" borderId="0" xfId="0" applyFont="1">
      <alignment vertical="center"/>
    </xf>
    <xf numFmtId="0" fontId="9" fillId="0" borderId="0" xfId="0" applyFont="1" applyAlignment="1">
      <alignment horizontal="left"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177" fontId="9" fillId="0" borderId="0" xfId="0" applyNumberFormat="1" applyFont="1" applyAlignment="1">
      <alignment horizontal="center" vertical="center"/>
    </xf>
    <xf numFmtId="0" fontId="9" fillId="0" borderId="0" xfId="0" applyFont="1" applyAlignment="1">
      <alignment horizontal="right"/>
    </xf>
    <xf numFmtId="177" fontId="9" fillId="0" borderId="0" xfId="0" applyNumberFormat="1" applyFont="1" applyAlignment="1">
      <alignment horizontal="left" vertical="center"/>
    </xf>
    <xf numFmtId="0" fontId="9" fillId="0" borderId="0" xfId="0" applyFont="1" applyAlignment="1">
      <alignment horizontal="center" vertical="center" shrinkToFit="1"/>
    </xf>
    <xf numFmtId="177" fontId="9" fillId="0" borderId="0" xfId="0" applyNumberFormat="1" applyFont="1" applyAlignment="1">
      <alignment horizontal="center"/>
    </xf>
    <xf numFmtId="0" fontId="9" fillId="0" borderId="0" xfId="0" applyFont="1" applyAlignment="1"/>
    <xf numFmtId="177" fontId="9" fillId="0" borderId="0" xfId="0" applyNumberFormat="1" applyFont="1" applyAlignment="1"/>
    <xf numFmtId="177" fontId="9" fillId="0" borderId="0" xfId="0" applyNumberFormat="1" applyFont="1">
      <alignment vertical="center"/>
    </xf>
    <xf numFmtId="0" fontId="19" fillId="0" borderId="0" xfId="0" applyFont="1">
      <alignment vertical="center"/>
    </xf>
    <xf numFmtId="0" fontId="20" fillId="0" borderId="0" xfId="0" applyFont="1">
      <alignment vertical="center"/>
    </xf>
    <xf numFmtId="0" fontId="19" fillId="0" borderId="0" xfId="0" applyFont="1" applyAlignment="1">
      <alignment horizontal="center" vertical="center"/>
    </xf>
    <xf numFmtId="0" fontId="21" fillId="0" borderId="0" xfId="0" applyFont="1">
      <alignment vertical="center"/>
    </xf>
    <xf numFmtId="180" fontId="9" fillId="0" borderId="0" xfId="0" applyNumberFormat="1" applyFont="1" applyAlignment="1">
      <alignment horizontal="right" vertical="center" wrapText="1"/>
    </xf>
    <xf numFmtId="0" fontId="16" fillId="0" borderId="0" xfId="4" applyFont="1">
      <alignment vertical="center"/>
    </xf>
    <xf numFmtId="0" fontId="28" fillId="0" borderId="1" xfId="4" applyFont="1" applyBorder="1" applyAlignment="1">
      <alignment vertical="center" wrapText="1"/>
      <extLst>
        <ext xmlns:xfpb="http://schemas.microsoft.com/office/spreadsheetml/2022/featurepropertybag" uri="{C7286773-470A-42A8-94C5-96B5CB345126}">
          <xfpb:xfComplement i="0"/>
        </ext>
      </extLst>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180" fontId="13" fillId="4" borderId="1" xfId="0" applyNumberFormat="1" applyFont="1" applyFill="1" applyBorder="1" applyAlignment="1">
      <alignment horizontal="right" vertical="center" indent="1"/>
    </xf>
    <xf numFmtId="179" fontId="11" fillId="0" borderId="0" xfId="0" applyNumberFormat="1" applyFont="1">
      <alignment vertical="center"/>
    </xf>
    <xf numFmtId="0" fontId="29" fillId="4" borderId="0" xfId="0" applyFont="1" applyFill="1" applyAlignment="1">
      <alignment horizontal="left" vertical="center"/>
    </xf>
    <xf numFmtId="0" fontId="29" fillId="4" borderId="0" xfId="0" applyFont="1" applyFill="1">
      <alignment vertical="center"/>
    </xf>
    <xf numFmtId="0" fontId="30" fillId="0" borderId="0" xfId="6" applyFont="1">
      <alignment vertical="center"/>
    </xf>
    <xf numFmtId="0" fontId="31" fillId="0" borderId="1" xfId="6" applyFont="1" applyBorder="1" applyAlignment="1">
      <alignment horizontal="center" vertical="center"/>
    </xf>
    <xf numFmtId="0" fontId="8" fillId="4" borderId="13" xfId="0" applyFont="1" applyFill="1" applyBorder="1" applyAlignment="1">
      <alignment horizontal="center" vertical="center" wrapText="1"/>
    </xf>
    <xf numFmtId="179" fontId="9" fillId="0" borderId="13" xfId="0" applyNumberFormat="1" applyFont="1" applyBorder="1" applyAlignment="1">
      <alignment horizontal="right" vertical="center" indent="1"/>
    </xf>
    <xf numFmtId="0" fontId="8" fillId="4" borderId="2" xfId="0" applyFont="1" applyFill="1" applyBorder="1" applyAlignment="1">
      <alignment horizontal="center" vertical="center" wrapText="1"/>
    </xf>
    <xf numFmtId="0" fontId="8" fillId="0" borderId="3" xfId="0" applyFont="1" applyBorder="1" applyProtection="1">
      <alignment vertical="center"/>
      <protection locked="0"/>
    </xf>
    <xf numFmtId="0" fontId="8" fillId="4" borderId="2" xfId="0" applyFont="1" applyFill="1" applyBorder="1" applyAlignment="1">
      <alignment horizontal="left" wrapText="1"/>
    </xf>
    <xf numFmtId="0" fontId="9" fillId="4" borderId="0" xfId="0" applyFont="1" applyFill="1" applyAlignment="1" applyProtection="1">
      <alignment horizontal="center" vertical="center"/>
      <protection locked="0"/>
    </xf>
    <xf numFmtId="0" fontId="19" fillId="0" borderId="0" xfId="0" applyFont="1" applyProtection="1">
      <alignment vertical="center"/>
      <protection locked="0"/>
    </xf>
    <xf numFmtId="0" fontId="19" fillId="0" borderId="0" xfId="0" applyFont="1" applyAlignment="1" applyProtection="1">
      <alignment horizontal="right" vertical="center"/>
      <protection locked="0"/>
    </xf>
    <xf numFmtId="0" fontId="32" fillId="0" borderId="0" xfId="0" applyFont="1" applyProtection="1">
      <alignment vertical="center"/>
      <protection locked="0"/>
    </xf>
    <xf numFmtId="0" fontId="20" fillId="0" borderId="0" xfId="0" applyFont="1" applyProtection="1">
      <alignment vertical="center"/>
      <protection locked="0"/>
    </xf>
    <xf numFmtId="0" fontId="20" fillId="0" borderId="0" xfId="0" applyFont="1" applyAlignment="1" applyProtection="1">
      <alignment horizontal="center" vertical="center"/>
      <protection locked="0"/>
    </xf>
    <xf numFmtId="0" fontId="33" fillId="0" borderId="0" xfId="0" applyFont="1" applyProtection="1">
      <alignment vertical="center"/>
      <protection locked="0"/>
    </xf>
    <xf numFmtId="0" fontId="19" fillId="0" borderId="13"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22" fillId="0" borderId="13" xfId="0" applyFont="1" applyBorder="1" applyProtection="1">
      <alignment vertical="center"/>
      <protection locked="0"/>
    </xf>
    <xf numFmtId="0" fontId="22" fillId="5" borderId="14" xfId="0" applyFont="1" applyFill="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14" xfId="0" applyFont="1" applyBorder="1" applyProtection="1">
      <alignment vertical="center"/>
      <protection locked="0"/>
    </xf>
    <xf numFmtId="0" fontId="22" fillId="0" borderId="8" xfId="0" applyFont="1" applyBorder="1" applyProtection="1">
      <alignment vertical="center"/>
      <protection locked="0"/>
    </xf>
    <xf numFmtId="0" fontId="22" fillId="0" borderId="14" xfId="0" applyFont="1" applyBorder="1" applyAlignment="1" applyProtection="1">
      <alignment horizontal="left" vertical="center"/>
      <protection locked="0"/>
    </xf>
    <xf numFmtId="0" fontId="19" fillId="0" borderId="4" xfId="0" applyFont="1" applyBorder="1" applyProtection="1">
      <alignment vertical="center"/>
      <protection locked="0"/>
    </xf>
    <xf numFmtId="0" fontId="19" fillId="0" borderId="0" xfId="0" applyFont="1" applyAlignment="1" applyProtection="1">
      <alignment horizontal="center" vertical="center"/>
      <protection locked="0"/>
    </xf>
    <xf numFmtId="0" fontId="19" fillId="0" borderId="0" xfId="0" applyFont="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187" fontId="19" fillId="0" borderId="0" xfId="0" applyNumberFormat="1" applyFont="1" applyProtection="1">
      <alignment vertical="center"/>
      <protection locked="0"/>
    </xf>
    <xf numFmtId="0" fontId="19" fillId="0" borderId="0" xfId="0" applyFont="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19" fillId="0" borderId="3"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protection locked="0"/>
    </xf>
    <xf numFmtId="0" fontId="19" fillId="5" borderId="1" xfId="0" applyFont="1" applyFill="1" applyBorder="1" applyAlignment="1" applyProtection="1">
      <alignment horizontal="center" vertical="center" shrinkToFit="1"/>
      <protection locked="0"/>
    </xf>
    <xf numFmtId="188" fontId="19" fillId="5" borderId="1" xfId="0" applyNumberFormat="1" applyFont="1" applyFill="1" applyBorder="1" applyAlignment="1" applyProtection="1">
      <alignment horizontal="center" vertical="center" shrinkToFit="1"/>
      <protection locked="0"/>
    </xf>
    <xf numFmtId="0" fontId="19" fillId="5" borderId="14" xfId="0" applyFont="1" applyFill="1" applyBorder="1" applyAlignment="1" applyProtection="1">
      <alignment horizontal="center" vertical="center"/>
      <protection locked="0"/>
    </xf>
    <xf numFmtId="178" fontId="19" fillId="5" borderId="23" xfId="0" applyNumberFormat="1" applyFont="1" applyFill="1" applyBorder="1" applyAlignment="1" applyProtection="1">
      <alignment horizontal="right" vertical="center"/>
      <protection locked="0"/>
    </xf>
    <xf numFmtId="178" fontId="19" fillId="0" borderId="8" xfId="0" applyNumberFormat="1" applyFont="1" applyBorder="1" applyAlignment="1" applyProtection="1">
      <alignment horizontal="left" vertical="center"/>
      <protection locked="0"/>
    </xf>
    <xf numFmtId="178" fontId="19" fillId="5" borderId="13" xfId="0" applyNumberFormat="1" applyFont="1" applyFill="1" applyBorder="1" applyAlignment="1" applyProtection="1">
      <alignment horizontal="right" vertical="center"/>
      <protection locked="0"/>
    </xf>
    <xf numFmtId="38" fontId="19" fillId="5" borderId="13" xfId="1" applyFont="1" applyFill="1" applyBorder="1" applyAlignment="1" applyProtection="1">
      <alignment horizontal="right" vertical="center"/>
      <protection locked="0"/>
    </xf>
    <xf numFmtId="178" fontId="19" fillId="0" borderId="24" xfId="0" applyNumberFormat="1" applyFont="1" applyBorder="1" applyAlignment="1" applyProtection="1">
      <alignment horizontal="left" vertical="center"/>
      <protection locked="0"/>
    </xf>
    <xf numFmtId="189" fontId="7" fillId="0" borderId="1" xfId="0" applyNumberFormat="1" applyFont="1" applyBorder="1" applyAlignment="1">
      <alignment horizontal="right" vertical="center"/>
    </xf>
    <xf numFmtId="178" fontId="19" fillId="0" borderId="14" xfId="0" applyNumberFormat="1" applyFont="1" applyBorder="1" applyAlignment="1">
      <alignment horizontal="right" vertical="center"/>
    </xf>
    <xf numFmtId="178" fontId="19" fillId="0" borderId="1" xfId="0" applyNumberFormat="1" applyFont="1" applyBorder="1" applyAlignment="1">
      <alignment horizontal="right" vertical="center"/>
    </xf>
    <xf numFmtId="178" fontId="19" fillId="0" borderId="0" xfId="0" applyNumberFormat="1" applyFont="1" applyAlignment="1" applyProtection="1">
      <alignment horizontal="left" vertical="center"/>
      <protection locked="0"/>
    </xf>
    <xf numFmtId="178" fontId="19" fillId="0" borderId="0" xfId="0" applyNumberFormat="1" applyFont="1" applyProtection="1">
      <alignment vertical="center"/>
      <protection locked="0"/>
    </xf>
    <xf numFmtId="178" fontId="19" fillId="0" borderId="26" xfId="0" applyNumberFormat="1" applyFont="1" applyBorder="1" applyAlignment="1" applyProtection="1">
      <alignment horizontal="left" vertical="center"/>
      <protection locked="0"/>
    </xf>
    <xf numFmtId="178" fontId="19" fillId="0" borderId="7" xfId="0" applyNumberFormat="1" applyFont="1" applyBorder="1" applyAlignment="1" applyProtection="1">
      <alignment horizontal="left" vertical="center"/>
      <protection locked="0"/>
    </xf>
    <xf numFmtId="0" fontId="19" fillId="0" borderId="1" xfId="0" applyFont="1" applyBorder="1" applyAlignment="1" applyProtection="1">
      <alignment horizontal="center" vertical="center" shrinkToFit="1"/>
      <protection locked="0"/>
    </xf>
    <xf numFmtId="188" fontId="19" fillId="0" borderId="1" xfId="0" applyNumberFormat="1"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protection locked="0"/>
    </xf>
    <xf numFmtId="178" fontId="19" fillId="0" borderId="23" xfId="0" applyNumberFormat="1" applyFont="1" applyBorder="1" applyAlignment="1" applyProtection="1">
      <alignment horizontal="right" vertical="center"/>
      <protection locked="0"/>
    </xf>
    <xf numFmtId="178" fontId="19" fillId="0" borderId="13" xfId="0" applyNumberFormat="1" applyFont="1" applyBorder="1" applyAlignment="1" applyProtection="1">
      <alignment horizontal="right" vertical="center"/>
      <protection locked="0"/>
    </xf>
    <xf numFmtId="38" fontId="19" fillId="0" borderId="13" xfId="1" applyFont="1" applyBorder="1" applyAlignment="1" applyProtection="1">
      <alignment horizontal="right" vertical="center"/>
      <protection locked="0"/>
    </xf>
    <xf numFmtId="0" fontId="7" fillId="0" borderId="0" xfId="0" applyFont="1" applyAlignment="1" applyProtection="1">
      <alignment horizontal="center" vertical="center"/>
      <protection locked="0"/>
    </xf>
    <xf numFmtId="178" fontId="19" fillId="0" borderId="27" xfId="0" applyNumberFormat="1" applyFont="1" applyBorder="1" applyAlignment="1" applyProtection="1">
      <alignment horizontal="right" vertical="center"/>
      <protection locked="0"/>
    </xf>
    <xf numFmtId="178" fontId="19" fillId="0" borderId="29" xfId="0" applyNumberFormat="1" applyFont="1" applyBorder="1" applyAlignment="1" applyProtection="1">
      <alignment horizontal="right" vertical="center"/>
      <protection locked="0"/>
    </xf>
    <xf numFmtId="178" fontId="19" fillId="0" borderId="28" xfId="0" applyNumberFormat="1" applyFont="1" applyBorder="1" applyAlignment="1" applyProtection="1">
      <alignment horizontal="left" vertical="center"/>
      <protection locked="0"/>
    </xf>
    <xf numFmtId="178" fontId="19" fillId="0" borderId="29" xfId="0" applyNumberFormat="1" applyFont="1" applyBorder="1" applyAlignment="1" applyProtection="1">
      <alignment horizontal="left" vertical="center"/>
      <protection locked="0"/>
    </xf>
    <xf numFmtId="178" fontId="19" fillId="0" borderId="29" xfId="0" applyNumberFormat="1" applyFont="1" applyBorder="1" applyAlignment="1" applyProtection="1">
      <alignment horizontal="center" vertical="center"/>
      <protection locked="0"/>
    </xf>
    <xf numFmtId="178" fontId="34" fillId="0" borderId="30" xfId="0" applyNumberFormat="1" applyFont="1" applyBorder="1" applyAlignment="1" applyProtection="1">
      <alignment horizontal="right" vertical="center"/>
      <protection locked="0"/>
    </xf>
    <xf numFmtId="178" fontId="19" fillId="0" borderId="31" xfId="0" applyNumberFormat="1" applyFont="1" applyBorder="1" applyAlignment="1" applyProtection="1">
      <alignment horizontal="left" vertical="center"/>
      <protection locked="0"/>
    </xf>
    <xf numFmtId="184" fontId="34" fillId="0" borderId="15" xfId="0" applyNumberFormat="1" applyFont="1" applyBorder="1" applyAlignment="1">
      <alignment horizontal="right" vertical="center"/>
    </xf>
    <xf numFmtId="0" fontId="19" fillId="0" borderId="16" xfId="0" applyFont="1" applyBorder="1" applyProtection="1">
      <alignment vertical="center"/>
      <protection locked="0"/>
    </xf>
    <xf numFmtId="184" fontId="34" fillId="0" borderId="0" xfId="0" applyNumberFormat="1" applyFont="1" applyAlignment="1" applyProtection="1">
      <alignment horizontal="right" vertical="center"/>
      <protection locked="0"/>
    </xf>
    <xf numFmtId="0" fontId="21" fillId="0" borderId="0" xfId="0" applyFont="1" applyProtection="1">
      <alignment vertical="center"/>
      <protection locked="0"/>
    </xf>
    <xf numFmtId="0" fontId="37" fillId="0" borderId="0" xfId="0" applyFont="1" applyProtection="1">
      <alignment vertical="center"/>
      <protection locked="0"/>
    </xf>
    <xf numFmtId="0" fontId="37" fillId="0" borderId="0" xfId="0" applyFont="1" applyAlignment="1" applyProtection="1">
      <alignment horizontal="center" vertical="center"/>
      <protection locked="0"/>
    </xf>
    <xf numFmtId="0" fontId="19" fillId="0" borderId="1" xfId="0" applyFont="1" applyBorder="1" applyAlignment="1">
      <alignment horizontal="center" vertical="center" shrinkToFit="1"/>
    </xf>
    <xf numFmtId="188" fontId="19" fillId="0" borderId="1" xfId="0" applyNumberFormat="1" applyFont="1" applyBorder="1" applyAlignment="1">
      <alignment horizontal="center" vertical="center" shrinkToFit="1"/>
    </xf>
    <xf numFmtId="0" fontId="19" fillId="0" borderId="39" xfId="0" applyFont="1" applyBorder="1" applyAlignment="1">
      <alignment horizontal="center" vertical="center" shrinkToFit="1"/>
    </xf>
    <xf numFmtId="178" fontId="19" fillId="0" borderId="23" xfId="0" applyNumberFormat="1" applyFont="1" applyBorder="1" applyAlignment="1">
      <alignment horizontal="right" vertical="center"/>
    </xf>
    <xf numFmtId="178" fontId="19" fillId="0" borderId="8" xfId="0" applyNumberFormat="1" applyFont="1" applyBorder="1" applyAlignment="1">
      <alignment horizontal="left" vertical="center"/>
    </xf>
    <xf numFmtId="178" fontId="19" fillId="0" borderId="13" xfId="0" applyNumberFormat="1" applyFont="1" applyBorder="1" applyAlignment="1">
      <alignment horizontal="right" vertical="center"/>
    </xf>
    <xf numFmtId="178" fontId="19" fillId="0" borderId="24" xfId="0" applyNumberFormat="1" applyFont="1" applyBorder="1" applyAlignment="1">
      <alignment horizontal="left" vertical="center"/>
    </xf>
    <xf numFmtId="189" fontId="7" fillId="0" borderId="1" xfId="0" applyNumberFormat="1" applyFont="1" applyBorder="1">
      <alignment vertical="center"/>
    </xf>
    <xf numFmtId="178" fontId="19" fillId="0" borderId="14" xfId="0" applyNumberFormat="1" applyFont="1" applyBorder="1">
      <alignment vertical="center"/>
    </xf>
    <xf numFmtId="178" fontId="19" fillId="0" borderId="1" xfId="0" applyNumberFormat="1" applyFont="1" applyBorder="1">
      <alignment vertical="center"/>
    </xf>
    <xf numFmtId="0" fontId="37" fillId="0" borderId="0" xfId="0" applyFont="1">
      <alignment vertical="center"/>
    </xf>
    <xf numFmtId="178" fontId="19" fillId="0" borderId="26" xfId="0" applyNumberFormat="1"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lignment vertical="center"/>
    </xf>
    <xf numFmtId="0" fontId="19" fillId="0" borderId="0" xfId="0" applyFont="1" applyAlignment="1">
      <alignment horizontal="right" vertical="center"/>
    </xf>
    <xf numFmtId="0" fontId="20" fillId="0" borderId="0" xfId="0" applyFont="1" applyAlignment="1">
      <alignment horizontal="center" vertical="center"/>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8" xfId="0" applyFont="1" applyBorder="1" applyAlignment="1">
      <alignment horizontal="left" vertical="center"/>
    </xf>
    <xf numFmtId="0" fontId="22" fillId="0" borderId="13" xfId="0" applyFont="1" applyBorder="1">
      <alignment vertical="center"/>
    </xf>
    <xf numFmtId="0" fontId="22" fillId="0" borderId="14" xfId="0" applyFont="1" applyBorder="1" applyAlignment="1">
      <alignment horizontal="center" vertical="center"/>
    </xf>
    <xf numFmtId="0" fontId="22" fillId="0" borderId="14" xfId="0" applyFont="1" applyBorder="1">
      <alignment vertical="center"/>
    </xf>
    <xf numFmtId="0" fontId="22" fillId="0" borderId="8" xfId="0" applyFont="1" applyBorder="1">
      <alignment vertical="center"/>
    </xf>
    <xf numFmtId="0" fontId="22" fillId="0" borderId="14" xfId="0" applyFont="1" applyBorder="1" applyAlignment="1">
      <alignment horizontal="left" vertical="center"/>
    </xf>
    <xf numFmtId="0" fontId="19" fillId="0" borderId="4" xfId="0" applyFont="1" applyBorder="1">
      <alignment vertical="center"/>
    </xf>
    <xf numFmtId="0" fontId="19" fillId="0" borderId="0" xfId="0" applyFont="1" applyAlignment="1">
      <alignment horizontal="left" vertical="center"/>
    </xf>
    <xf numFmtId="0" fontId="22" fillId="0" borderId="10" xfId="0" applyFont="1" applyBorder="1" applyAlignment="1">
      <alignment horizontal="left" vertical="center"/>
    </xf>
    <xf numFmtId="0" fontId="22" fillId="0" borderId="0" xfId="0" applyFont="1" applyAlignment="1">
      <alignment horizontal="left" vertical="center"/>
    </xf>
    <xf numFmtId="187" fontId="19" fillId="0" borderId="0" xfId="0" applyNumberFormat="1" applyFont="1">
      <alignment vertical="center"/>
    </xf>
    <xf numFmtId="0" fontId="19" fillId="0" borderId="0" xfId="0" applyFont="1" applyAlignment="1">
      <alignment horizontal="center" vertical="center" wrapText="1"/>
    </xf>
    <xf numFmtId="0" fontId="19" fillId="0" borderId="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xf>
    <xf numFmtId="38" fontId="19" fillId="0" borderId="13" xfId="1" applyFont="1" applyBorder="1" applyAlignment="1" applyProtection="1">
      <alignment horizontal="right" vertical="center"/>
    </xf>
    <xf numFmtId="178" fontId="19" fillId="0" borderId="0" xfId="0" applyNumberFormat="1" applyFont="1" applyAlignment="1">
      <alignment horizontal="left" vertical="center"/>
    </xf>
    <xf numFmtId="178" fontId="19" fillId="0" borderId="7" xfId="0" applyNumberFormat="1" applyFont="1" applyBorder="1" applyAlignment="1">
      <alignment horizontal="left" vertical="center"/>
    </xf>
    <xf numFmtId="178" fontId="19" fillId="0" borderId="27" xfId="0" applyNumberFormat="1" applyFont="1" applyBorder="1" applyAlignment="1">
      <alignment horizontal="right" vertical="center"/>
    </xf>
    <xf numFmtId="178" fontId="19" fillId="0" borderId="29" xfId="0" applyNumberFormat="1" applyFont="1" applyBorder="1" applyAlignment="1">
      <alignment horizontal="right" vertical="center"/>
    </xf>
    <xf numFmtId="178" fontId="19" fillId="0" borderId="28" xfId="0" applyNumberFormat="1" applyFont="1" applyBorder="1" applyAlignment="1">
      <alignment horizontal="left" vertical="center"/>
    </xf>
    <xf numFmtId="178" fontId="19" fillId="0" borderId="29" xfId="0" applyNumberFormat="1" applyFont="1" applyBorder="1" applyAlignment="1">
      <alignment horizontal="left" vertical="center"/>
    </xf>
    <xf numFmtId="178" fontId="19" fillId="0" borderId="29" xfId="0" applyNumberFormat="1" applyFont="1" applyBorder="1" applyAlignment="1">
      <alignment horizontal="center" vertical="center"/>
    </xf>
    <xf numFmtId="178" fontId="34" fillId="0" borderId="30" xfId="0" applyNumberFormat="1" applyFont="1" applyBorder="1" applyAlignment="1">
      <alignment horizontal="right" vertical="center"/>
    </xf>
    <xf numFmtId="178" fontId="19" fillId="0" borderId="31" xfId="0" applyNumberFormat="1" applyFont="1" applyBorder="1" applyAlignment="1">
      <alignment horizontal="left" vertical="center"/>
    </xf>
    <xf numFmtId="0" fontId="19" fillId="0" borderId="16" xfId="0" applyFont="1" applyBorder="1">
      <alignment vertical="center"/>
    </xf>
    <xf numFmtId="184" fontId="34" fillId="0" borderId="0" xfId="0" applyNumberFormat="1" applyFont="1" applyAlignment="1">
      <alignment horizontal="right" vertical="center"/>
    </xf>
    <xf numFmtId="38" fontId="9" fillId="0" borderId="1" xfId="1" applyFont="1" applyBorder="1" applyAlignment="1" applyProtection="1">
      <alignment horizontal="right" vertical="center"/>
      <protection locked="0"/>
    </xf>
    <xf numFmtId="38" fontId="13" fillId="4" borderId="1" xfId="1" applyFont="1" applyFill="1" applyBorder="1" applyAlignment="1">
      <alignment horizontal="right" vertical="center"/>
    </xf>
    <xf numFmtId="38" fontId="9" fillId="0" borderId="1" xfId="1" applyFont="1" applyBorder="1" applyAlignment="1">
      <alignment horizontal="right" vertical="center"/>
    </xf>
    <xf numFmtId="180" fontId="9" fillId="0" borderId="0" xfId="0" applyNumberFormat="1" applyFont="1">
      <alignment vertical="center"/>
    </xf>
    <xf numFmtId="183" fontId="0" fillId="0" borderId="0" xfId="0" applyNumberFormat="1" applyProtection="1">
      <alignment vertical="center"/>
      <protection locked="0"/>
    </xf>
    <xf numFmtId="0" fontId="30" fillId="0" borderId="0" xfId="6" applyFont="1" applyAlignment="1">
      <alignment horizontal="center" vertical="center"/>
    </xf>
    <xf numFmtId="0" fontId="30" fillId="0" borderId="0" xfId="6" applyFont="1" applyAlignment="1">
      <alignment horizontal="center" vertical="center" wrapText="1"/>
    </xf>
    <xf numFmtId="0" fontId="30" fillId="0" borderId="34" xfId="6" applyFont="1" applyBorder="1" applyAlignment="1">
      <alignment horizontal="center" vertical="center" wrapText="1"/>
    </xf>
    <xf numFmtId="0" fontId="47" fillId="0" borderId="0" xfId="6" applyFont="1" applyAlignment="1">
      <alignment horizontal="center" vertical="top"/>
    </xf>
    <xf numFmtId="38" fontId="14" fillId="0" borderId="0" xfId="1" applyFont="1" applyBorder="1" applyAlignment="1">
      <alignment horizontal="center" vertical="center"/>
    </xf>
    <xf numFmtId="0" fontId="9" fillId="4" borderId="0" xfId="0" applyFont="1" applyFill="1">
      <alignment vertical="center"/>
    </xf>
    <xf numFmtId="0" fontId="30" fillId="0" borderId="0" xfId="6" applyFont="1" applyAlignment="1">
      <alignment horizontal="left" vertical="center"/>
    </xf>
    <xf numFmtId="0" fontId="29" fillId="4" borderId="1" xfId="0" applyFont="1" applyFill="1" applyBorder="1" applyAlignment="1">
      <alignment horizontal="center" vertical="center"/>
    </xf>
    <xf numFmtId="0" fontId="9" fillId="0" borderId="1" xfId="7" applyFont="1" applyBorder="1" applyAlignment="1">
      <alignment vertical="center"/>
    </xf>
    <xf numFmtId="3" fontId="9" fillId="0" borderId="1" xfId="7" applyNumberFormat="1" applyFont="1" applyBorder="1" applyAlignment="1">
      <alignment vertical="center"/>
    </xf>
    <xf numFmtId="0" fontId="49" fillId="0" borderId="0" xfId="7" applyFont="1" applyAlignment="1">
      <alignment vertical="center"/>
    </xf>
    <xf numFmtId="0" fontId="50" fillId="0" borderId="0" xfId="0" applyFont="1">
      <alignment vertical="center"/>
    </xf>
    <xf numFmtId="0" fontId="29" fillId="4" borderId="0" xfId="0" applyFont="1" applyFill="1" applyAlignment="1">
      <alignment horizontal="center" vertical="center"/>
    </xf>
    <xf numFmtId="0" fontId="8" fillId="4" borderId="0" xfId="0" applyFont="1" applyFill="1" applyAlignment="1">
      <alignment horizontal="left" vertical="center" wrapText="1"/>
    </xf>
    <xf numFmtId="0" fontId="17" fillId="0" borderId="0" xfId="6" applyFont="1" applyAlignment="1">
      <alignment horizontal="center" vertical="center"/>
    </xf>
    <xf numFmtId="0" fontId="17" fillId="0" borderId="0" xfId="0" applyFont="1" applyProtection="1">
      <alignment vertical="center"/>
      <protection locked="0"/>
    </xf>
    <xf numFmtId="0" fontId="9" fillId="0" borderId="0" xfId="0" applyFont="1" applyAlignment="1">
      <alignment horizontal="left"/>
    </xf>
    <xf numFmtId="38" fontId="9" fillId="0" borderId="2" xfId="1" applyFont="1" applyBorder="1" applyAlignment="1">
      <alignment horizontal="right" vertical="center"/>
    </xf>
    <xf numFmtId="0" fontId="9" fillId="0" borderId="0" xfId="0" applyFont="1" applyAlignment="1">
      <alignment vertical="top" wrapText="1"/>
    </xf>
    <xf numFmtId="0" fontId="9" fillId="0" borderId="0" xfId="0" applyFont="1" applyAlignment="1">
      <alignment vertical="top"/>
    </xf>
    <xf numFmtId="12" fontId="8" fillId="0" borderId="3" xfId="0" applyNumberFormat="1" applyFont="1" applyBorder="1" applyAlignment="1">
      <alignment horizontal="left" vertical="center" wrapText="1" shrinkToFit="1"/>
    </xf>
    <xf numFmtId="0" fontId="13" fillId="0" borderId="0" xfId="0" applyFont="1" applyAlignment="1" applyProtection="1">
      <alignment vertical="top"/>
      <protection locked="0"/>
    </xf>
    <xf numFmtId="0" fontId="9" fillId="0" borderId="0" xfId="0" applyFont="1" applyAlignment="1">
      <alignment horizontal="distributed" vertical="center"/>
    </xf>
    <xf numFmtId="38" fontId="9" fillId="0" borderId="0" xfId="0" applyNumberFormat="1" applyFont="1" applyAlignment="1">
      <alignment horizontal="center" vertical="center"/>
    </xf>
    <xf numFmtId="0" fontId="29" fillId="0" borderId="0" xfId="0" applyFont="1">
      <alignment vertical="center"/>
    </xf>
    <xf numFmtId="0" fontId="54" fillId="0" borderId="0" xfId="0" applyFont="1" applyAlignment="1">
      <alignment horizontal="center" vertical="center"/>
    </xf>
    <xf numFmtId="0" fontId="53" fillId="0" borderId="0" xfId="0" applyFont="1" applyAlignment="1">
      <alignment horizontal="right" vertical="center"/>
    </xf>
    <xf numFmtId="0" fontId="29" fillId="0" borderId="0" xfId="0" applyFont="1" applyAlignment="1">
      <alignment horizontal="center" vertical="center"/>
    </xf>
    <xf numFmtId="0" fontId="0" fillId="4" borderId="0" xfId="0" applyFill="1">
      <alignment vertical="center"/>
    </xf>
    <xf numFmtId="0" fontId="13" fillId="0" borderId="0" xfId="0" applyFont="1" applyAlignment="1">
      <alignment horizontal="left" vertical="center"/>
    </xf>
    <xf numFmtId="0" fontId="13" fillId="0" borderId="15" xfId="0" applyFont="1" applyBorder="1" applyAlignment="1">
      <alignment horizontal="center" vertical="center"/>
    </xf>
    <xf numFmtId="0" fontId="29" fillId="4" borderId="17" xfId="0" applyFont="1" applyFill="1" applyBorder="1" applyAlignment="1">
      <alignment horizontal="center" vertical="center"/>
    </xf>
    <xf numFmtId="0" fontId="13" fillId="0" borderId="64"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shrinkToFit="1"/>
    </xf>
    <xf numFmtId="0" fontId="9" fillId="0" borderId="0" xfId="0" applyFont="1" applyAlignment="1" applyProtection="1">
      <alignment horizontal="left" vertical="center"/>
      <protection locked="0"/>
    </xf>
    <xf numFmtId="0" fontId="9" fillId="0" borderId="0" xfId="0" quotePrefix="1" applyFont="1">
      <alignment vertical="center"/>
    </xf>
    <xf numFmtId="0" fontId="9" fillId="0" borderId="13" xfId="0" applyFont="1" applyBorder="1">
      <alignment vertical="center"/>
    </xf>
    <xf numFmtId="0" fontId="9" fillId="0" borderId="8" xfId="0" applyFont="1" applyBorder="1">
      <alignment vertical="center"/>
    </xf>
    <xf numFmtId="0" fontId="9" fillId="0" borderId="13" xfId="0" applyFont="1" applyBorder="1" applyAlignment="1">
      <alignment horizontal="left" vertical="center" wrapText="1"/>
    </xf>
    <xf numFmtId="177" fontId="9" fillId="0" borderId="8" xfId="0" applyNumberFormat="1" applyFont="1" applyBorder="1" applyAlignment="1">
      <alignment horizontal="left" vertical="center" wrapText="1"/>
    </xf>
    <xf numFmtId="177" fontId="9" fillId="0" borderId="0" xfId="0" applyNumberFormat="1" applyFont="1" applyAlignment="1" applyProtection="1">
      <alignment horizontal="left" vertical="center"/>
      <protection locked="0"/>
    </xf>
    <xf numFmtId="176" fontId="9" fillId="0" borderId="13" xfId="0" applyNumberFormat="1" applyFont="1" applyBorder="1" applyProtection="1">
      <alignment vertical="center"/>
      <protection locked="0"/>
    </xf>
    <xf numFmtId="0" fontId="3" fillId="0" borderId="0" xfId="4" applyFont="1">
      <alignment vertical="center"/>
    </xf>
    <xf numFmtId="0" fontId="9" fillId="0" borderId="0" xfId="4" applyFont="1">
      <alignment vertical="center"/>
    </xf>
    <xf numFmtId="0" fontId="5" fillId="0" borderId="0" xfId="0" applyFont="1">
      <alignment vertical="center"/>
    </xf>
    <xf numFmtId="0" fontId="3" fillId="0" borderId="1" xfId="4" applyFont="1" applyBorder="1">
      <alignment vertical="center"/>
    </xf>
    <xf numFmtId="0" fontId="3" fillId="0" borderId="0" xfId="4" applyFont="1" applyAlignment="1">
      <alignment vertical="top"/>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6" xfId="4" applyFont="1" applyBorder="1" applyAlignment="1">
      <alignment horizontal="center" vertical="center"/>
    </xf>
    <xf numFmtId="186" fontId="3" fillId="0" borderId="0" xfId="4" applyNumberFormat="1" applyFont="1">
      <alignment vertical="center"/>
    </xf>
    <xf numFmtId="0" fontId="8" fillId="0" borderId="0" xfId="0" applyFont="1" applyAlignment="1">
      <alignment horizontal="right" vertical="center"/>
    </xf>
    <xf numFmtId="0" fontId="9" fillId="0" borderId="12" xfId="0" applyFont="1" applyBorder="1" applyProtection="1">
      <alignment vertical="center"/>
      <protection locked="0"/>
    </xf>
    <xf numFmtId="0" fontId="9" fillId="0" borderId="12" xfId="0" applyFont="1" applyBorder="1" applyAlignment="1">
      <alignment horizontal="center" vertical="center"/>
    </xf>
    <xf numFmtId="0" fontId="9" fillId="0" borderId="12" xfId="0" applyFont="1" applyBorder="1">
      <alignment vertical="center"/>
    </xf>
    <xf numFmtId="0" fontId="9" fillId="0" borderId="12" xfId="0" applyFont="1" applyBorder="1" applyAlignment="1" applyProtection="1">
      <alignment horizontal="right" vertical="center"/>
      <protection locked="0"/>
    </xf>
    <xf numFmtId="0" fontId="9" fillId="0" borderId="12" xfId="0" applyFont="1" applyBorder="1" applyAlignment="1" applyProtection="1">
      <alignment horizontal="left" vertical="center"/>
      <protection locked="0"/>
    </xf>
    <xf numFmtId="0" fontId="9" fillId="0" borderId="13" xfId="0" applyFont="1" applyBorder="1" applyAlignment="1">
      <alignment horizontal="distributed" vertical="center"/>
    </xf>
    <xf numFmtId="0" fontId="9" fillId="0" borderId="8" xfId="0" applyFont="1" applyBorder="1" applyAlignment="1">
      <alignment horizontal="center" vertical="center"/>
    </xf>
    <xf numFmtId="0" fontId="9" fillId="0" borderId="14" xfId="0" applyFont="1" applyBorder="1">
      <alignment vertical="center"/>
    </xf>
    <xf numFmtId="0" fontId="9" fillId="0" borderId="14" xfId="0" applyFont="1" applyBorder="1" applyAlignment="1">
      <alignment horizontal="right" vertical="center"/>
    </xf>
    <xf numFmtId="0" fontId="9" fillId="0" borderId="8" xfId="0" applyFont="1" applyBorder="1" applyAlignment="1">
      <alignment horizontal="left" vertical="center" wrapText="1"/>
    </xf>
    <xf numFmtId="176" fontId="9" fillId="0" borderId="4" xfId="0" applyNumberFormat="1" applyFont="1" applyBorder="1" applyAlignment="1">
      <alignment horizontal="center" vertical="center"/>
    </xf>
    <xf numFmtId="0" fontId="9" fillId="0" borderId="0" xfId="0" applyFont="1" applyAlignment="1">
      <alignment vertical="center" wrapText="1"/>
    </xf>
    <xf numFmtId="0" fontId="0" fillId="0" borderId="0" xfId="0" applyAlignment="1">
      <alignment horizontal="distributed" vertical="center"/>
    </xf>
    <xf numFmtId="0" fontId="57" fillId="0" borderId="0" xfId="0" applyFont="1">
      <alignment vertical="center"/>
    </xf>
    <xf numFmtId="183" fontId="9" fillId="0" borderId="0" xfId="0" applyNumberFormat="1" applyFont="1" applyProtection="1">
      <alignment vertical="center"/>
      <protection locked="0"/>
    </xf>
    <xf numFmtId="179" fontId="9" fillId="0" borderId="0" xfId="0" applyNumberFormat="1" applyFont="1" applyAlignment="1">
      <alignment horizontal="right" vertical="center" indent="1"/>
    </xf>
    <xf numFmtId="0" fontId="9" fillId="0" borderId="13" xfId="0" applyFont="1" applyBorder="1" applyAlignment="1">
      <alignment horizontal="center" vertical="center"/>
    </xf>
    <xf numFmtId="0" fontId="9" fillId="0" borderId="8" xfId="0" applyFont="1" applyBorder="1" applyAlignment="1">
      <alignment horizontal="left" vertical="center" shrinkToFit="1"/>
    </xf>
    <xf numFmtId="0" fontId="9" fillId="0" borderId="9" xfId="0" applyFont="1" applyBorder="1" applyAlignment="1">
      <alignment horizontal="left"/>
    </xf>
    <xf numFmtId="0" fontId="9" fillId="0" borderId="5" xfId="0" applyFont="1" applyBorder="1" applyAlignment="1">
      <alignment horizontal="left" vertical="center" shrinkToFit="1"/>
    </xf>
    <xf numFmtId="0" fontId="9" fillId="0" borderId="11" xfId="0" applyFont="1" applyBorder="1" applyAlignment="1">
      <alignment horizontal="left" vertical="center"/>
    </xf>
    <xf numFmtId="0" fontId="9" fillId="0" borderId="7" xfId="0" applyFont="1" applyBorder="1" applyAlignment="1">
      <alignment horizontal="left" vertical="center" shrinkToFit="1"/>
    </xf>
    <xf numFmtId="177" fontId="9" fillId="0" borderId="4" xfId="0" applyNumberFormat="1" applyFont="1" applyBorder="1" applyAlignment="1">
      <alignment horizontal="right"/>
    </xf>
    <xf numFmtId="0" fontId="57" fillId="0" borderId="0" xfId="0" applyFont="1" applyAlignment="1">
      <alignment horizontal="left" vertical="center"/>
    </xf>
    <xf numFmtId="180" fontId="0" fillId="0" borderId="0" xfId="0" applyNumberFormat="1" applyAlignment="1">
      <alignment vertical="center" wrapText="1"/>
    </xf>
    <xf numFmtId="38" fontId="13" fillId="4" borderId="3" xfId="1" applyFont="1" applyFill="1" applyBorder="1" applyAlignment="1">
      <alignment horizontal="right" vertical="center"/>
    </xf>
    <xf numFmtId="49" fontId="9" fillId="4" borderId="2" xfId="1" applyNumberFormat="1" applyFont="1" applyFill="1" applyBorder="1" applyAlignment="1">
      <alignment horizontal="right" vertical="center"/>
    </xf>
    <xf numFmtId="179" fontId="9" fillId="4" borderId="1" xfId="0" applyNumberFormat="1" applyFont="1" applyFill="1" applyBorder="1" applyAlignment="1">
      <alignment horizontal="right" vertical="center" indent="1"/>
    </xf>
    <xf numFmtId="38" fontId="9" fillId="4" borderId="3" xfId="1" applyFont="1" applyFill="1" applyBorder="1" applyAlignment="1" applyProtection="1">
      <alignment horizontal="right" vertical="center"/>
      <protection locked="0"/>
    </xf>
    <xf numFmtId="0" fontId="8" fillId="0" borderId="2" xfId="0" applyFont="1" applyBorder="1" applyAlignment="1">
      <alignment vertical="center" wrapText="1"/>
    </xf>
    <xf numFmtId="0" fontId="8" fillId="0" borderId="3" xfId="0" applyFont="1" applyBorder="1" applyAlignment="1">
      <alignment vertical="center" wrapText="1"/>
    </xf>
    <xf numFmtId="0" fontId="27" fillId="0" borderId="0" xfId="4" applyFont="1">
      <alignment vertical="center"/>
    </xf>
    <xf numFmtId="0" fontId="26" fillId="0" borderId="0" xfId="4" applyFont="1">
      <alignment vertical="center"/>
    </xf>
    <xf numFmtId="0" fontId="3" fillId="4" borderId="0" xfId="4" applyFont="1" applyFill="1">
      <alignment vertical="center"/>
    </xf>
    <xf numFmtId="0" fontId="3" fillId="4" borderId="0" xfId="4" applyFont="1" applyFill="1" applyAlignment="1">
      <alignment horizontal="center" vertical="center"/>
    </xf>
    <xf numFmtId="0" fontId="3" fillId="4" borderId="4" xfId="4" applyFont="1" applyFill="1" applyBorder="1" applyAlignment="1">
      <alignment horizontal="left" vertical="center"/>
    </xf>
    <xf numFmtId="0" fontId="3" fillId="4" borderId="6" xfId="4" applyFont="1" applyFill="1" applyBorder="1" applyAlignment="1">
      <alignment horizontal="center" vertical="center"/>
    </xf>
    <xf numFmtId="0" fontId="13" fillId="7" borderId="69" xfId="0" applyFont="1" applyFill="1" applyBorder="1" applyAlignment="1">
      <alignment horizontal="center" vertical="center"/>
    </xf>
    <xf numFmtId="0" fontId="13" fillId="7" borderId="70" xfId="0" applyFont="1" applyFill="1" applyBorder="1" applyAlignment="1">
      <alignment horizontal="center" vertical="center"/>
    </xf>
    <xf numFmtId="0" fontId="29" fillId="8" borderId="2" xfId="0" applyFont="1" applyFill="1" applyBorder="1" applyAlignment="1">
      <alignment horizontal="center" vertical="center"/>
    </xf>
    <xf numFmtId="0" fontId="29" fillId="8" borderId="30" xfId="0" applyFont="1" applyFill="1" applyBorder="1" applyAlignment="1">
      <alignment horizontal="center" vertical="center"/>
    </xf>
    <xf numFmtId="0" fontId="8" fillId="8" borderId="30" xfId="0" applyFont="1" applyFill="1" applyBorder="1">
      <alignment vertical="center"/>
    </xf>
    <xf numFmtId="0" fontId="8" fillId="8" borderId="31" xfId="0" applyFont="1" applyFill="1" applyBorder="1">
      <alignment vertical="center"/>
    </xf>
    <xf numFmtId="0" fontId="8" fillId="8" borderId="9" xfId="0" applyFont="1" applyFill="1" applyBorder="1">
      <alignment vertical="center"/>
    </xf>
    <xf numFmtId="0" fontId="8" fillId="8" borderId="71" xfId="0" applyFont="1" applyFill="1" applyBorder="1">
      <alignment vertical="center"/>
    </xf>
    <xf numFmtId="0" fontId="29" fillId="8" borderId="9" xfId="0" applyFont="1" applyFill="1" applyBorder="1" applyAlignment="1">
      <alignment horizontal="center" vertical="center"/>
    </xf>
    <xf numFmtId="0" fontId="29" fillId="0" borderId="72" xfId="0" applyFont="1" applyBorder="1" applyAlignment="1">
      <alignment horizontal="center" vertical="center"/>
    </xf>
    <xf numFmtId="0" fontId="60" fillId="0" borderId="58" xfId="8" applyFont="1" applyBorder="1" applyAlignment="1">
      <alignment horizontal="left" vertical="center"/>
    </xf>
    <xf numFmtId="0" fontId="58" fillId="0" borderId="1" xfId="8" applyFont="1" applyBorder="1" applyAlignment="1">
      <alignment horizontal="left" vertical="center"/>
    </xf>
    <xf numFmtId="0" fontId="58" fillId="8" borderId="2" xfId="8" applyFont="1" applyFill="1" applyBorder="1" applyAlignment="1">
      <alignment horizontal="left" vertical="center"/>
    </xf>
    <xf numFmtId="0" fontId="58" fillId="0" borderId="58" xfId="8" quotePrefix="1" applyFont="1" applyBorder="1" applyAlignment="1">
      <alignment horizontal="left" vertical="center"/>
    </xf>
    <xf numFmtId="0" fontId="58" fillId="0" borderId="3" xfId="8" applyFont="1" applyBorder="1" applyAlignment="1">
      <alignment horizontal="left" vertical="center"/>
    </xf>
    <xf numFmtId="0" fontId="58" fillId="8" borderId="61" xfId="8" applyFont="1" applyFill="1" applyBorder="1" applyAlignment="1">
      <alignment horizontal="left" vertical="center"/>
    </xf>
    <xf numFmtId="0" fontId="58" fillId="0" borderId="65" xfId="8" quotePrefix="1" applyFont="1" applyBorder="1" applyAlignment="1">
      <alignment horizontal="left" vertical="center"/>
    </xf>
    <xf numFmtId="0" fontId="59" fillId="0" borderId="58" xfId="8" quotePrefix="1" applyFont="1" applyBorder="1" applyAlignment="1">
      <alignment horizontal="left" vertical="center"/>
    </xf>
    <xf numFmtId="0" fontId="58" fillId="0" borderId="24" xfId="8" applyFont="1" applyBorder="1" applyAlignment="1">
      <alignment horizontal="center" vertical="center"/>
    </xf>
    <xf numFmtId="0" fontId="58" fillId="0" borderId="26" xfId="8" applyFont="1" applyBorder="1" applyAlignment="1">
      <alignment horizontal="center" vertical="center"/>
    </xf>
    <xf numFmtId="0" fontId="8" fillId="0" borderId="9" xfId="0" applyFont="1" applyBorder="1" applyAlignment="1">
      <alignment horizontal="left" wrapText="1"/>
    </xf>
    <xf numFmtId="0" fontId="8" fillId="0" borderId="5" xfId="0" applyFont="1" applyBorder="1">
      <alignment vertical="center"/>
    </xf>
    <xf numFmtId="12" fontId="8" fillId="0" borderId="11" xfId="0" applyNumberFormat="1" applyFont="1" applyBorder="1" applyAlignment="1">
      <alignment vertical="center" wrapText="1" shrinkToFit="1"/>
    </xf>
    <xf numFmtId="38" fontId="9" fillId="0" borderId="1" xfId="1" applyFont="1" applyBorder="1" applyAlignment="1">
      <alignment vertical="center"/>
    </xf>
    <xf numFmtId="12" fontId="8" fillId="0" borderId="7" xfId="0" applyNumberFormat="1" applyFont="1" applyBorder="1" applyAlignment="1">
      <alignment horizontal="left" vertical="center" wrapText="1" shrinkToFit="1"/>
    </xf>
    <xf numFmtId="12" fontId="8" fillId="4" borderId="11" xfId="0" applyNumberFormat="1" applyFont="1" applyFill="1" applyBorder="1" applyAlignment="1">
      <alignment vertical="center" wrapText="1" shrinkToFit="1"/>
    </xf>
    <xf numFmtId="0" fontId="8" fillId="4" borderId="9" xfId="0" applyFont="1" applyFill="1" applyBorder="1" applyAlignment="1">
      <alignment wrapText="1"/>
    </xf>
    <xf numFmtId="191" fontId="9" fillId="4" borderId="2" xfId="1" applyNumberFormat="1" applyFont="1" applyFill="1" applyBorder="1" applyAlignment="1">
      <alignment horizontal="right" vertical="center"/>
    </xf>
    <xf numFmtId="12" fontId="8" fillId="4" borderId="7" xfId="0" applyNumberFormat="1" applyFont="1" applyFill="1" applyBorder="1" applyAlignment="1">
      <alignment horizontal="left" vertical="center" wrapText="1" shrinkToFit="1"/>
    </xf>
    <xf numFmtId="192" fontId="8" fillId="4" borderId="5" xfId="0" applyNumberFormat="1" applyFont="1" applyFill="1" applyBorder="1" applyAlignment="1">
      <alignment horizontal="left" vertical="center" wrapText="1"/>
    </xf>
    <xf numFmtId="0" fontId="9" fillId="0" borderId="13" xfId="8" applyFont="1" applyBorder="1">
      <alignment vertical="center"/>
    </xf>
    <xf numFmtId="0" fontId="9" fillId="0" borderId="11" xfId="8" applyFont="1" applyBorder="1">
      <alignment vertical="center"/>
    </xf>
    <xf numFmtId="177" fontId="9" fillId="0" borderId="0" xfId="0" applyNumberFormat="1" applyFont="1" applyAlignment="1" applyProtection="1">
      <alignment horizontal="left" vertical="top" wrapText="1"/>
      <protection locked="0"/>
    </xf>
    <xf numFmtId="0" fontId="9" fillId="0" borderId="0" xfId="0" applyFont="1" applyAlignment="1">
      <alignment horizontal="left" vertical="center"/>
    </xf>
    <xf numFmtId="0" fontId="9" fillId="0" borderId="14" xfId="0" applyFont="1" applyBorder="1" applyAlignment="1">
      <alignment horizontal="left" vertical="center"/>
    </xf>
    <xf numFmtId="176" fontId="9" fillId="0" borderId="14" xfId="0" applyNumberFormat="1" applyFont="1" applyBorder="1" applyAlignment="1" applyProtection="1">
      <alignment horizontal="left" vertical="center"/>
      <protection locked="0"/>
    </xf>
    <xf numFmtId="176" fontId="9" fillId="0" borderId="8" xfId="0" applyNumberFormat="1" applyFont="1" applyBorder="1" applyAlignment="1" applyProtection="1">
      <alignment horizontal="left" vertical="center"/>
      <protection locked="0"/>
    </xf>
    <xf numFmtId="177" fontId="9" fillId="0" borderId="14" xfId="0" applyNumberFormat="1" applyFont="1" applyBorder="1" applyAlignment="1" applyProtection="1">
      <alignment horizontal="left" vertical="top" wrapText="1"/>
      <protection locked="0"/>
    </xf>
    <xf numFmtId="0" fontId="9" fillId="0" borderId="0" xfId="0" applyFont="1" applyAlignment="1">
      <alignment horizontal="center" vertical="center"/>
    </xf>
    <xf numFmtId="0" fontId="9" fillId="0" borderId="0" xfId="0" applyFont="1" applyAlignment="1" applyProtection="1">
      <alignment horizontal="right" vertical="center"/>
      <protection locked="0"/>
    </xf>
    <xf numFmtId="182" fontId="9" fillId="0" borderId="0" xfId="0" applyNumberFormat="1" applyFont="1" applyAlignment="1">
      <alignment horizontal="distributed" vertical="center" shrinkToFit="1"/>
    </xf>
    <xf numFmtId="0" fontId="9" fillId="0" borderId="0" xfId="0" applyFont="1" applyAlignment="1">
      <alignment horizontal="distributed" vertical="center"/>
    </xf>
    <xf numFmtId="0" fontId="9" fillId="0" borderId="0" xfId="0" applyFont="1" applyAlignment="1" applyProtection="1">
      <alignment horizontal="left" vertical="center" shrinkToFit="1"/>
      <protection locked="0"/>
    </xf>
    <xf numFmtId="183" fontId="9" fillId="0" borderId="0" xfId="0" applyNumberFormat="1" applyFont="1" applyAlignment="1" applyProtection="1">
      <alignment horizontal="left" vertical="center" shrinkToFit="1"/>
      <protection locked="0"/>
    </xf>
    <xf numFmtId="0" fontId="9" fillId="0" borderId="0" xfId="0" applyFont="1" applyAlignment="1" applyProtection="1">
      <alignment horizontal="center" vertical="center"/>
      <protection locked="0"/>
    </xf>
    <xf numFmtId="0" fontId="9" fillId="0" borderId="0" xfId="0" applyFont="1" applyAlignment="1">
      <alignment horizontal="right" vertical="center"/>
    </xf>
    <xf numFmtId="0" fontId="8" fillId="0" borderId="72" xfId="0" applyFont="1" applyBorder="1" applyAlignment="1">
      <alignment horizontal="center" vertical="center"/>
    </xf>
    <xf numFmtId="0" fontId="8" fillId="0" borderId="16" xfId="0" applyFont="1" applyBorder="1" applyAlignment="1">
      <alignment horizontal="center" vertical="center"/>
    </xf>
    <xf numFmtId="0" fontId="53" fillId="0" borderId="0" xfId="0" applyFont="1" applyAlignment="1">
      <alignment horizontal="right" vertical="center"/>
    </xf>
    <xf numFmtId="0" fontId="55" fillId="0" borderId="0" xfId="0" applyFont="1" applyAlignment="1">
      <alignment horizontal="center"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1" xfId="0" applyFont="1" applyBorder="1" applyAlignment="1">
      <alignment horizontal="left" vertical="center"/>
    </xf>
    <xf numFmtId="0" fontId="8" fillId="0" borderId="39" xfId="0" applyFont="1" applyBorder="1" applyAlignment="1">
      <alignment horizontal="left" vertical="center"/>
    </xf>
    <xf numFmtId="0" fontId="13" fillId="0" borderId="57" xfId="0" applyFont="1" applyBorder="1" applyAlignment="1">
      <alignment horizontal="center" vertical="center"/>
    </xf>
    <xf numFmtId="0" fontId="13" fillId="0" borderId="63" xfId="0" applyFont="1" applyBorder="1" applyAlignment="1">
      <alignment horizontal="center" vertical="center"/>
    </xf>
    <xf numFmtId="0" fontId="13" fillId="0" borderId="53" xfId="0" applyFont="1" applyBorder="1" applyAlignment="1">
      <alignment horizontal="center" vertical="center"/>
    </xf>
    <xf numFmtId="0" fontId="13" fillId="0" borderId="60" xfId="0" applyFont="1" applyBorder="1" applyAlignment="1">
      <alignment horizontal="center" vertical="center"/>
    </xf>
    <xf numFmtId="0" fontId="29" fillId="0" borderId="36" xfId="0" applyFont="1" applyBorder="1" applyAlignment="1">
      <alignment horizontal="center" vertical="center"/>
    </xf>
    <xf numFmtId="0" fontId="29" fillId="0" borderId="4" xfId="0" applyFont="1" applyBorder="1" applyAlignment="1">
      <alignment horizontal="center" vertical="center"/>
    </xf>
    <xf numFmtId="0" fontId="13" fillId="7" borderId="70" xfId="0" applyFont="1" applyFill="1" applyBorder="1" applyAlignment="1">
      <alignment horizontal="center" vertical="center"/>
    </xf>
    <xf numFmtId="0" fontId="13" fillId="7" borderId="67" xfId="0" applyFont="1" applyFill="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1" xfId="0" applyFont="1" applyBorder="1" applyAlignment="1">
      <alignment horizontal="center" vertical="center"/>
    </xf>
    <xf numFmtId="0" fontId="8" fillId="0" borderId="39" xfId="0" applyFont="1" applyBorder="1" applyAlignment="1">
      <alignment horizontal="center" vertical="center"/>
    </xf>
    <xf numFmtId="0" fontId="8" fillId="8" borderId="2" xfId="0" applyFont="1" applyFill="1" applyBorder="1" applyAlignment="1">
      <alignment horizontal="center" vertical="center"/>
    </xf>
    <xf numFmtId="0" fontId="8" fillId="8" borderId="32" xfId="0" applyFont="1" applyFill="1" applyBorder="1" applyAlignment="1">
      <alignment horizontal="center" vertical="center"/>
    </xf>
    <xf numFmtId="0" fontId="8" fillId="0" borderId="2" xfId="0" applyFont="1" applyBorder="1" applyAlignment="1">
      <alignment horizontal="center" vertical="center"/>
    </xf>
    <xf numFmtId="0" fontId="8" fillId="0" borderId="32" xfId="0" applyFont="1" applyBorder="1" applyAlignment="1">
      <alignment horizontal="center" vertical="center"/>
    </xf>
    <xf numFmtId="0" fontId="8" fillId="0" borderId="65" xfId="0" applyFont="1" applyBorder="1" applyAlignment="1">
      <alignment horizontal="left" vertical="center"/>
    </xf>
    <xf numFmtId="0" fontId="8" fillId="0" borderId="66" xfId="0" applyFont="1" applyBorder="1" applyAlignment="1">
      <alignment horizontal="left" vertical="center"/>
    </xf>
    <xf numFmtId="0" fontId="8" fillId="8" borderId="61" xfId="0" applyFont="1" applyFill="1" applyBorder="1" applyAlignment="1">
      <alignment horizontal="center" vertical="center"/>
    </xf>
    <xf numFmtId="0" fontId="8" fillId="8" borderId="62" xfId="0" applyFont="1" applyFill="1" applyBorder="1" applyAlignment="1">
      <alignment horizontal="center" vertical="center"/>
    </xf>
    <xf numFmtId="0" fontId="13" fillId="0" borderId="68" xfId="0" applyFont="1" applyBorder="1" applyAlignment="1">
      <alignment horizontal="center" vertical="center"/>
    </xf>
    <xf numFmtId="0" fontId="29" fillId="0" borderId="58" xfId="0" applyFont="1" applyBorder="1" applyAlignment="1">
      <alignment horizontal="center" vertical="center"/>
    </xf>
    <xf numFmtId="0" fontId="29" fillId="0" borderId="1" xfId="0" applyFont="1" applyBorder="1" applyAlignment="1">
      <alignment horizontal="center" vertical="center"/>
    </xf>
    <xf numFmtId="0" fontId="29" fillId="0" borderId="13" xfId="0" applyFont="1" applyBorder="1" applyAlignment="1">
      <alignment horizontal="center" vertical="center"/>
    </xf>
    <xf numFmtId="177" fontId="9" fillId="0" borderId="0" xfId="0" applyNumberFormat="1" applyFont="1" applyAlignment="1" applyProtection="1">
      <alignment horizontal="right" vertical="center"/>
      <protection locked="0"/>
    </xf>
    <xf numFmtId="0" fontId="9" fillId="0" borderId="0" xfId="0" applyFont="1" applyAlignment="1">
      <alignment horizontal="left" vertical="top" wrapText="1"/>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lignment horizontal="left" vertical="top" wrapText="1"/>
    </xf>
    <xf numFmtId="0" fontId="0" fillId="0" borderId="0" xfId="0" applyAlignment="1">
      <alignment horizontal="left" vertical="center" shrinkToFit="1"/>
    </xf>
    <xf numFmtId="0" fontId="0" fillId="0" borderId="0" xfId="0" applyAlignment="1">
      <alignment horizontal="center" vertical="center" shrinkToFit="1"/>
    </xf>
    <xf numFmtId="183" fontId="0" fillId="0" borderId="0" xfId="0" applyNumberFormat="1" applyAlignment="1" applyProtection="1">
      <alignment horizontal="left" vertical="center"/>
      <protection locked="0"/>
    </xf>
    <xf numFmtId="38" fontId="5" fillId="0" borderId="4" xfId="5" applyFont="1" applyBorder="1" applyAlignment="1">
      <alignment horizontal="right" vertical="center"/>
    </xf>
    <xf numFmtId="38" fontId="5" fillId="0" borderId="0" xfId="5" applyFont="1" applyBorder="1" applyAlignment="1">
      <alignment horizontal="right" vertical="center"/>
    </xf>
    <xf numFmtId="38" fontId="5" fillId="0" borderId="6" xfId="5" applyFont="1" applyBorder="1" applyAlignment="1">
      <alignment horizontal="right" vertical="center"/>
    </xf>
    <xf numFmtId="0" fontId="3" fillId="0" borderId="9" xfId="4" applyFont="1" applyBorder="1" applyAlignment="1">
      <alignment horizontal="center" vertical="center"/>
    </xf>
    <xf numFmtId="0" fontId="3" fillId="0" borderId="10" xfId="4" applyFont="1" applyBorder="1" applyAlignment="1">
      <alignment horizontal="center" vertical="center"/>
    </xf>
    <xf numFmtId="0" fontId="3" fillId="0" borderId="5" xfId="4" applyFont="1" applyBorder="1" applyAlignment="1">
      <alignment horizontal="center" vertical="center"/>
    </xf>
    <xf numFmtId="0" fontId="3" fillId="0" borderId="11" xfId="4" applyFont="1" applyBorder="1" applyAlignment="1">
      <alignment horizontal="center" vertical="center"/>
    </xf>
    <xf numFmtId="0" fontId="3" fillId="0" borderId="12" xfId="4" applyFont="1" applyBorder="1" applyAlignment="1">
      <alignment horizontal="center" vertical="center"/>
    </xf>
    <xf numFmtId="0" fontId="3" fillId="0" borderId="7" xfId="4" applyFont="1" applyBorder="1" applyAlignment="1">
      <alignment horizontal="center" vertical="center"/>
    </xf>
    <xf numFmtId="0" fontId="25" fillId="0" borderId="9" xfId="4" applyFont="1" applyBorder="1" applyAlignment="1">
      <alignment horizontal="left" vertical="top"/>
    </xf>
    <xf numFmtId="0" fontId="25" fillId="0" borderId="10" xfId="4" applyFont="1" applyBorder="1" applyAlignment="1">
      <alignment horizontal="left" vertical="top"/>
    </xf>
    <xf numFmtId="0" fontId="25" fillId="0" borderId="5" xfId="4" applyFont="1" applyBorder="1" applyAlignment="1">
      <alignment horizontal="left" vertical="top"/>
    </xf>
    <xf numFmtId="0" fontId="25" fillId="0" borderId="11" xfId="4" applyFont="1" applyBorder="1" applyAlignment="1">
      <alignment horizontal="left" vertical="top" wrapText="1"/>
    </xf>
    <xf numFmtId="0" fontId="25" fillId="0" borderId="12" xfId="4" applyFont="1" applyBorder="1" applyAlignment="1">
      <alignment horizontal="left" vertical="top" wrapText="1"/>
    </xf>
    <xf numFmtId="0" fontId="25" fillId="0" borderId="7" xfId="4" applyFont="1" applyBorder="1" applyAlignment="1">
      <alignment horizontal="left" vertical="top" wrapText="1"/>
    </xf>
    <xf numFmtId="0" fontId="3" fillId="0" borderId="4" xfId="4" applyFont="1" applyBorder="1" applyAlignment="1">
      <alignment horizontal="center" vertical="center"/>
    </xf>
    <xf numFmtId="0" fontId="3" fillId="0" borderId="0" xfId="4" applyFont="1" applyAlignment="1">
      <alignment horizontal="center" vertical="center"/>
    </xf>
    <xf numFmtId="0" fontId="3" fillId="0" borderId="1" xfId="4" applyFont="1" applyBorder="1" applyAlignment="1">
      <alignment horizontal="center" vertical="center"/>
    </xf>
    <xf numFmtId="0" fontId="3" fillId="0" borderId="13" xfId="4" applyFont="1" applyBorder="1" applyAlignment="1">
      <alignment horizontal="center" vertical="center"/>
    </xf>
    <xf numFmtId="0" fontId="3" fillId="0" borderId="13" xfId="4" applyFont="1" applyBorder="1" applyAlignment="1">
      <alignment horizontal="left" vertical="center" wrapText="1"/>
    </xf>
    <xf numFmtId="0" fontId="3" fillId="0" borderId="14" xfId="4" applyFont="1" applyBorder="1" applyAlignment="1">
      <alignment horizontal="left" vertical="center" wrapText="1"/>
    </xf>
    <xf numFmtId="0" fontId="3" fillId="0" borderId="8" xfId="4" applyFont="1" applyBorder="1" applyAlignment="1">
      <alignment horizontal="left" vertical="center" wrapText="1"/>
    </xf>
    <xf numFmtId="0" fontId="3" fillId="3" borderId="1" xfId="4" applyFont="1" applyFill="1" applyBorder="1" applyAlignment="1">
      <alignment horizontal="center" vertical="center"/>
    </xf>
    <xf numFmtId="0" fontId="16" fillId="3" borderId="1" xfId="4" applyFont="1" applyFill="1" applyBorder="1" applyAlignment="1">
      <alignment horizontal="center" vertical="center"/>
    </xf>
    <xf numFmtId="38" fontId="3" fillId="0" borderId="1" xfId="4" applyNumberFormat="1" applyFont="1" applyBorder="1" applyAlignment="1">
      <alignment horizontal="right" vertical="center"/>
    </xf>
    <xf numFmtId="0" fontId="3" fillId="0" borderId="1" xfId="4" applyFont="1" applyBorder="1" applyAlignment="1">
      <alignment horizontal="right" vertical="center"/>
    </xf>
    <xf numFmtId="0" fontId="16" fillId="6" borderId="1" xfId="4" applyFont="1" applyFill="1" applyBorder="1" applyAlignment="1">
      <alignment horizontal="center" vertical="center"/>
    </xf>
    <xf numFmtId="0" fontId="27" fillId="6" borderId="21" xfId="4" applyFont="1" applyFill="1" applyBorder="1" applyAlignment="1">
      <alignment horizontal="center" vertical="center"/>
    </xf>
    <xf numFmtId="0" fontId="27" fillId="6" borderId="19" xfId="4" applyFont="1" applyFill="1" applyBorder="1" applyAlignment="1">
      <alignment horizontal="center" vertical="center"/>
    </xf>
    <xf numFmtId="0" fontId="27" fillId="6" borderId="20" xfId="4" applyFont="1" applyFill="1" applyBorder="1" applyAlignment="1">
      <alignment horizontal="center" vertical="center"/>
    </xf>
    <xf numFmtId="38" fontId="5" fillId="0" borderId="1" xfId="5" applyFont="1" applyBorder="1" applyAlignment="1">
      <alignment horizontal="center" vertical="center"/>
    </xf>
    <xf numFmtId="12" fontId="3" fillId="0" borderId="1" xfId="4" applyNumberFormat="1" applyFont="1" applyBorder="1" applyAlignment="1">
      <alignment horizontal="center" vertical="center"/>
    </xf>
    <xf numFmtId="38" fontId="27" fillId="0" borderId="27" xfId="5" applyFont="1" applyBorder="1" applyAlignment="1">
      <alignment horizontal="center" vertical="center"/>
    </xf>
    <xf numFmtId="38" fontId="27" fillId="0" borderId="29" xfId="5" applyFont="1" applyBorder="1" applyAlignment="1">
      <alignment horizontal="center" vertical="center"/>
    </xf>
    <xf numFmtId="38" fontId="27" fillId="0" borderId="31" xfId="5" applyFont="1" applyBorder="1" applyAlignment="1">
      <alignment horizontal="center" vertical="center"/>
    </xf>
    <xf numFmtId="0" fontId="3" fillId="0" borderId="6" xfId="4" applyFont="1" applyBorder="1" applyAlignment="1">
      <alignment horizontal="center" vertical="center"/>
    </xf>
    <xf numFmtId="0" fontId="56" fillId="0" borderId="10" xfId="4" applyFont="1" applyBorder="1" applyAlignment="1">
      <alignment horizontal="left" vertical="top"/>
    </xf>
    <xf numFmtId="0" fontId="56" fillId="0" borderId="5" xfId="4" applyFont="1" applyBorder="1" applyAlignment="1">
      <alignment horizontal="left" vertical="top"/>
    </xf>
    <xf numFmtId="0" fontId="57" fillId="0" borderId="1" xfId="4" applyFont="1" applyBorder="1" applyAlignment="1">
      <alignment horizontal="center" vertical="center"/>
    </xf>
    <xf numFmtId="0" fontId="56" fillId="0" borderId="9" xfId="4" applyFont="1" applyBorder="1" applyAlignment="1">
      <alignment horizontal="left" vertical="center"/>
    </xf>
    <xf numFmtId="0" fontId="56" fillId="0" borderId="10" xfId="4" applyFont="1" applyBorder="1" applyAlignment="1">
      <alignment horizontal="left" vertical="center"/>
    </xf>
    <xf numFmtId="0" fontId="56" fillId="0" borderId="5" xfId="4" applyFont="1" applyBorder="1" applyAlignment="1">
      <alignment horizontal="left" vertical="center"/>
    </xf>
    <xf numFmtId="0" fontId="3" fillId="0" borderId="14" xfId="4" applyFont="1" applyBorder="1" applyAlignment="1">
      <alignment horizontal="center" vertical="center"/>
    </xf>
    <xf numFmtId="0" fontId="3" fillId="0" borderId="8" xfId="4" applyFont="1" applyBorder="1" applyAlignment="1">
      <alignment horizontal="center" vertical="center"/>
    </xf>
    <xf numFmtId="185" fontId="3" fillId="0" borderId="13" xfId="4" applyNumberFormat="1" applyFont="1" applyBorder="1" applyAlignment="1">
      <alignment horizontal="center" vertical="center"/>
    </xf>
    <xf numFmtId="185" fontId="3" fillId="0" borderId="14" xfId="4" applyNumberFormat="1" applyFont="1" applyBorder="1" applyAlignment="1">
      <alignment horizontal="center" vertical="center"/>
    </xf>
    <xf numFmtId="176" fontId="3" fillId="0" borderId="14" xfId="4" applyNumberFormat="1" applyFont="1" applyBorder="1" applyAlignment="1">
      <alignment horizontal="center" vertical="center"/>
    </xf>
    <xf numFmtId="176" fontId="3" fillId="0" borderId="8" xfId="4" applyNumberFormat="1" applyFont="1" applyBorder="1" applyAlignment="1">
      <alignment horizontal="center" vertical="center"/>
    </xf>
    <xf numFmtId="0" fontId="24" fillId="0" borderId="0" xfId="4" applyFont="1" applyAlignment="1">
      <alignment horizontal="center" vertical="center"/>
    </xf>
    <xf numFmtId="0" fontId="16" fillId="0" borderId="1" xfId="4" applyFont="1" applyBorder="1" applyAlignment="1">
      <alignment horizontal="center" vertical="center"/>
    </xf>
    <xf numFmtId="0" fontId="8" fillId="0" borderId="0" xfId="0" applyFont="1" applyAlignment="1">
      <alignment vertical="center" wrapText="1"/>
    </xf>
    <xf numFmtId="0" fontId="8" fillId="4" borderId="1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0" borderId="3" xfId="0" applyFont="1" applyBorder="1" applyAlignment="1">
      <alignment horizontal="center" vertical="center"/>
    </xf>
    <xf numFmtId="38" fontId="9" fillId="0" borderId="2" xfId="1" applyFont="1" applyBorder="1" applyAlignment="1">
      <alignment horizontal="right" vertical="center"/>
    </xf>
    <xf numFmtId="38" fontId="9" fillId="0" borderId="3" xfId="1" applyFont="1" applyBorder="1" applyAlignment="1">
      <alignment horizontal="right" vertical="center"/>
    </xf>
    <xf numFmtId="0" fontId="9" fillId="0" borderId="0" xfId="0" applyFont="1" applyAlignment="1" applyProtection="1">
      <alignment horizontal="left" vertical="top" wrapText="1"/>
      <protection locked="0"/>
    </xf>
    <xf numFmtId="0" fontId="9" fillId="0" borderId="0" xfId="0" applyFont="1" applyAlignment="1" applyProtection="1">
      <alignment horizontal="left" vertical="top"/>
      <protection locked="0"/>
    </xf>
    <xf numFmtId="0" fontId="9" fillId="0" borderId="12" xfId="0" applyFont="1" applyBorder="1" applyAlignment="1" applyProtection="1">
      <alignment horizontal="center" vertical="center"/>
      <protection locked="0"/>
    </xf>
    <xf numFmtId="0" fontId="9" fillId="0" borderId="12" xfId="0" applyFont="1" applyBorder="1" applyAlignment="1" applyProtection="1">
      <alignment horizontal="left" vertical="center" shrinkToFit="1"/>
      <protection locked="0"/>
    </xf>
    <xf numFmtId="0" fontId="41" fillId="0" borderId="0" xfId="0" applyFont="1" applyAlignment="1" applyProtection="1">
      <alignment horizontal="center" vertical="center"/>
      <protection locked="0"/>
    </xf>
    <xf numFmtId="0" fontId="9" fillId="0" borderId="0" xfId="0" applyFont="1" applyAlignment="1" applyProtection="1">
      <alignment horizontal="center" vertical="center" shrinkToFit="1"/>
      <protection locked="0"/>
    </xf>
    <xf numFmtId="0" fontId="8" fillId="0" borderId="12" xfId="0" applyFont="1" applyBorder="1" applyAlignment="1" applyProtection="1">
      <alignment horizontal="center" vertical="center"/>
      <protection locked="0"/>
    </xf>
    <xf numFmtId="0" fontId="42" fillId="0" borderId="12" xfId="0" applyFont="1" applyBorder="1" applyAlignment="1" applyProtection="1">
      <alignment horizontal="left" vertical="center" shrinkToFit="1"/>
      <protection locked="0"/>
    </xf>
    <xf numFmtId="0" fontId="9" fillId="0" borderId="0" xfId="0" applyFont="1" applyAlignment="1" applyProtection="1">
      <alignment horizontal="center" vertical="center" wrapText="1"/>
      <protection locked="0"/>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22" fillId="0" borderId="13" xfId="0" applyFont="1" applyBorder="1" applyAlignment="1" applyProtection="1">
      <alignment horizontal="right" vertical="center"/>
      <protection locked="0"/>
    </xf>
    <xf numFmtId="0" fontId="22" fillId="0" borderId="14" xfId="0" applyFont="1" applyBorder="1" applyAlignment="1" applyProtection="1">
      <alignment horizontal="right" vertical="center"/>
      <protection locked="0"/>
    </xf>
    <xf numFmtId="0" fontId="19" fillId="0" borderId="13" xfId="0" applyFont="1" applyBorder="1" applyAlignment="1" applyProtection="1">
      <alignment horizontal="left" vertical="center"/>
      <protection locked="0"/>
    </xf>
    <xf numFmtId="0" fontId="19" fillId="0" borderId="14" xfId="0" applyFont="1" applyBorder="1" applyAlignment="1" applyProtection="1">
      <alignment horizontal="left" vertical="center"/>
      <protection locked="0"/>
    </xf>
    <xf numFmtId="0" fontId="19" fillId="0" borderId="8" xfId="0" applyFont="1" applyBorder="1" applyAlignment="1" applyProtection="1">
      <alignment horizontal="left" vertical="center"/>
      <protection locked="0"/>
    </xf>
    <xf numFmtId="0" fontId="22" fillId="5" borderId="14" xfId="0" applyFont="1" applyFill="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33"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19" fillId="0" borderId="35"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19" fillId="0" borderId="36"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178" fontId="19" fillId="0" borderId="13" xfId="0" applyNumberFormat="1" applyFont="1" applyBorder="1" applyAlignment="1" applyProtection="1">
      <alignment horizontal="center" vertical="center"/>
      <protection locked="0"/>
    </xf>
    <xf numFmtId="178" fontId="19" fillId="0" borderId="8" xfId="0" applyNumberFormat="1" applyFont="1" applyBorder="1" applyAlignment="1" applyProtection="1">
      <alignment horizontal="center" vertical="center"/>
      <protection locked="0"/>
    </xf>
    <xf numFmtId="178" fontId="19" fillId="5" borderId="23" xfId="0" applyNumberFormat="1" applyFont="1" applyFill="1" applyBorder="1" applyAlignment="1" applyProtection="1">
      <alignment horizontal="right" vertical="center"/>
      <protection locked="0"/>
    </xf>
    <xf numFmtId="178" fontId="19" fillId="5" borderId="14" xfId="0" applyNumberFormat="1" applyFont="1" applyFill="1" applyBorder="1" applyAlignment="1" applyProtection="1">
      <alignment horizontal="right" vertical="center"/>
      <protection locked="0"/>
    </xf>
    <xf numFmtId="178" fontId="19" fillId="0" borderId="14" xfId="0" applyNumberFormat="1" applyFont="1" applyBorder="1" applyAlignment="1" applyProtection="1">
      <alignment horizontal="left" vertical="center"/>
      <protection locked="0"/>
    </xf>
    <xf numFmtId="178" fontId="19" fillId="0" borderId="8" xfId="0" applyNumberFormat="1" applyFont="1" applyBorder="1" applyAlignment="1" applyProtection="1">
      <alignment horizontal="left" vertical="center"/>
      <protection locked="0"/>
    </xf>
    <xf numFmtId="189" fontId="7" fillId="5" borderId="1" xfId="0" applyNumberFormat="1" applyFont="1" applyFill="1" applyBorder="1" applyAlignment="1" applyProtection="1">
      <alignment horizontal="right" vertical="center"/>
      <protection locked="0"/>
    </xf>
    <xf numFmtId="178" fontId="19" fillId="5" borderId="13" xfId="0" applyNumberFormat="1" applyFont="1" applyFill="1" applyBorder="1" applyAlignment="1" applyProtection="1">
      <alignment horizontal="right" vertical="center"/>
      <protection locked="0"/>
    </xf>
    <xf numFmtId="178" fontId="19" fillId="5" borderId="8" xfId="0" applyNumberFormat="1" applyFont="1" applyFill="1" applyBorder="1" applyAlignment="1" applyProtection="1">
      <alignment horizontal="right" vertical="center"/>
      <protection locked="0"/>
    </xf>
    <xf numFmtId="38" fontId="19" fillId="5" borderId="13" xfId="1" applyFont="1" applyFill="1" applyBorder="1" applyAlignment="1" applyProtection="1">
      <alignment horizontal="right" vertical="center"/>
      <protection locked="0"/>
    </xf>
    <xf numFmtId="38" fontId="19" fillId="5" borderId="14" xfId="1" applyFont="1" applyFill="1" applyBorder="1" applyAlignment="1" applyProtection="1">
      <alignment horizontal="right" vertical="center"/>
      <protection locked="0"/>
    </xf>
    <xf numFmtId="178" fontId="19" fillId="0" borderId="23" xfId="0" applyNumberFormat="1" applyFont="1" applyBorder="1" applyAlignment="1" applyProtection="1">
      <alignment horizontal="right" vertical="center"/>
      <protection locked="0"/>
    </xf>
    <xf numFmtId="178" fontId="19" fillId="0" borderId="14" xfId="0" applyNumberFormat="1" applyFont="1" applyBorder="1" applyAlignment="1" applyProtection="1">
      <alignment horizontal="right" vertical="center"/>
      <protection locked="0"/>
    </xf>
    <xf numFmtId="189" fontId="7" fillId="0" borderId="1" xfId="0" applyNumberFormat="1" applyFont="1" applyBorder="1" applyAlignment="1" applyProtection="1">
      <alignment horizontal="right" vertical="center"/>
      <protection locked="0"/>
    </xf>
    <xf numFmtId="178" fontId="19" fillId="0" borderId="13" xfId="0" applyNumberFormat="1" applyFont="1" applyBorder="1" applyAlignment="1" applyProtection="1">
      <alignment horizontal="right" vertical="center"/>
      <protection locked="0"/>
    </xf>
    <xf numFmtId="178" fontId="19" fillId="0" borderId="8" xfId="0" applyNumberFormat="1" applyFont="1" applyBorder="1" applyAlignment="1" applyProtection="1">
      <alignment horizontal="right" vertical="center"/>
      <protection locked="0"/>
    </xf>
    <xf numFmtId="38" fontId="19" fillId="0" borderId="13" xfId="1" applyFont="1" applyBorder="1" applyAlignment="1" applyProtection="1">
      <alignment horizontal="right" vertical="center"/>
      <protection locked="0"/>
    </xf>
    <xf numFmtId="38" fontId="19" fillId="0" borderId="14" xfId="1" applyFont="1" applyBorder="1" applyAlignment="1" applyProtection="1">
      <alignment horizontal="right" vertical="center"/>
      <protection locked="0"/>
    </xf>
    <xf numFmtId="0" fontId="19" fillId="0" borderId="15"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178" fontId="34" fillId="0" borderId="30" xfId="0" applyNumberFormat="1" applyFont="1" applyBorder="1" applyAlignment="1" applyProtection="1">
      <alignment horizontal="right" vertical="center"/>
      <protection locked="0"/>
    </xf>
    <xf numFmtId="178" fontId="34" fillId="0" borderId="29" xfId="0" applyNumberFormat="1" applyFont="1" applyBorder="1" applyAlignment="1" applyProtection="1">
      <alignment horizontal="right" vertical="center"/>
      <protection locked="0"/>
    </xf>
    <xf numFmtId="0" fontId="19" fillId="0" borderId="13" xfId="0" applyFont="1" applyBorder="1" applyAlignment="1">
      <alignment horizontal="left" vertical="center"/>
    </xf>
    <xf numFmtId="0" fontId="19" fillId="0" borderId="14" xfId="0" applyFont="1" applyBorder="1" applyAlignment="1">
      <alignment horizontal="left" vertical="center"/>
    </xf>
    <xf numFmtId="0" fontId="19" fillId="0" borderId="8" xfId="0" applyFont="1" applyBorder="1" applyAlignment="1">
      <alignment horizontal="left" vertical="center"/>
    </xf>
    <xf numFmtId="0" fontId="22" fillId="0" borderId="14" xfId="0" applyFont="1" applyBorder="1" applyAlignment="1">
      <alignment horizontal="center" vertical="center"/>
    </xf>
    <xf numFmtId="0" fontId="20" fillId="0" borderId="0" xfId="0" applyFont="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7" xfId="0" applyFont="1" applyBorder="1" applyAlignment="1">
      <alignment horizontal="center" vertical="center" wrapText="1"/>
    </xf>
    <xf numFmtId="0" fontId="22" fillId="0" borderId="13" xfId="0" applyFont="1" applyBorder="1" applyAlignment="1">
      <alignment horizontal="right" vertical="center"/>
    </xf>
    <xf numFmtId="0" fontId="22" fillId="0" borderId="14" xfId="0" applyFont="1" applyBorder="1" applyAlignment="1">
      <alignment horizontal="right"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178" fontId="19" fillId="0" borderId="13" xfId="0" applyNumberFormat="1" applyFont="1" applyBorder="1" applyAlignment="1">
      <alignment horizontal="center" vertical="center"/>
    </xf>
    <xf numFmtId="178" fontId="19" fillId="0" borderId="8" xfId="0" applyNumberFormat="1" applyFont="1" applyBorder="1" applyAlignment="1">
      <alignment horizontal="center" vertical="center"/>
    </xf>
    <xf numFmtId="0" fontId="19" fillId="0" borderId="2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178" fontId="19" fillId="0" borderId="23" xfId="0" applyNumberFormat="1" applyFont="1" applyBorder="1" applyAlignment="1">
      <alignment horizontal="right" vertical="center"/>
    </xf>
    <xf numFmtId="178" fontId="19" fillId="0" borderId="14" xfId="0" applyNumberFormat="1" applyFont="1" applyBorder="1" applyAlignment="1">
      <alignment horizontal="right" vertical="center"/>
    </xf>
    <xf numFmtId="178" fontId="19" fillId="0" borderId="14" xfId="0" applyNumberFormat="1" applyFont="1" applyBorder="1" applyAlignment="1">
      <alignment horizontal="left" vertical="center"/>
    </xf>
    <xf numFmtId="178" fontId="19" fillId="0" borderId="8" xfId="0" applyNumberFormat="1" applyFont="1" applyBorder="1" applyAlignment="1">
      <alignment horizontal="left" vertical="center"/>
    </xf>
    <xf numFmtId="189" fontId="7" fillId="0" borderId="1" xfId="0" applyNumberFormat="1" applyFont="1" applyBorder="1" applyAlignment="1">
      <alignment horizontal="right" vertical="center"/>
    </xf>
    <xf numFmtId="178" fontId="19" fillId="0" borderId="13" xfId="0" applyNumberFormat="1" applyFont="1" applyBorder="1" applyAlignment="1">
      <alignment horizontal="right" vertical="center"/>
    </xf>
    <xf numFmtId="178" fontId="19" fillId="0" borderId="8" xfId="0" applyNumberFormat="1" applyFont="1" applyBorder="1" applyAlignment="1">
      <alignment horizontal="right" vertical="center"/>
    </xf>
    <xf numFmtId="38" fontId="19" fillId="0" borderId="13" xfId="1" applyFont="1" applyBorder="1" applyAlignment="1" applyProtection="1">
      <alignment horizontal="right" vertical="center"/>
    </xf>
    <xf numFmtId="38" fontId="19" fillId="0" borderId="14" xfId="1" applyFont="1" applyBorder="1" applyAlignment="1" applyProtection="1">
      <alignment horizontal="right"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178" fontId="34" fillId="0" borderId="30" xfId="0" applyNumberFormat="1" applyFont="1" applyBorder="1" applyAlignment="1">
      <alignment horizontal="right" vertical="center"/>
    </xf>
    <xf numFmtId="178" fontId="34" fillId="0" borderId="29" xfId="0" applyNumberFormat="1" applyFont="1" applyBorder="1" applyAlignment="1">
      <alignment horizontal="right" vertical="center"/>
    </xf>
    <xf numFmtId="0" fontId="17" fillId="0" borderId="0" xfId="0" applyFont="1" applyAlignment="1" applyProtection="1">
      <alignment horizontal="left" vertical="center"/>
      <protection locked="0"/>
    </xf>
    <xf numFmtId="0" fontId="17" fillId="0" borderId="0" xfId="0" applyFont="1" applyAlignment="1" applyProtection="1">
      <alignment horizontal="left" vertical="top" wrapText="1"/>
      <protection locked="0"/>
    </xf>
    <xf numFmtId="0" fontId="8" fillId="4" borderId="1" xfId="0" applyFont="1" applyFill="1" applyBorder="1" applyAlignment="1">
      <alignment horizontal="left" vertical="center" wrapText="1"/>
    </xf>
    <xf numFmtId="0" fontId="17" fillId="0" borderId="1" xfId="6" applyFont="1" applyBorder="1" applyAlignment="1">
      <alignment horizontal="center" vertical="center"/>
    </xf>
    <xf numFmtId="38" fontId="45" fillId="5" borderId="9" xfId="1" applyFont="1" applyFill="1" applyBorder="1" applyAlignment="1">
      <alignment horizontal="center" vertical="center"/>
    </xf>
    <xf numFmtId="38" fontId="45" fillId="5" borderId="10" xfId="1" applyFont="1" applyFill="1" applyBorder="1" applyAlignment="1">
      <alignment horizontal="center" vertical="center"/>
    </xf>
    <xf numFmtId="38" fontId="45" fillId="5" borderId="5" xfId="1" applyFont="1" applyFill="1" applyBorder="1" applyAlignment="1">
      <alignment horizontal="center" vertical="center"/>
    </xf>
    <xf numFmtId="38" fontId="45" fillId="5" borderId="4" xfId="1" applyFont="1" applyFill="1" applyBorder="1" applyAlignment="1">
      <alignment horizontal="center" vertical="center"/>
    </xf>
    <xf numFmtId="38" fontId="45" fillId="5" borderId="0" xfId="1" applyFont="1" applyFill="1" applyBorder="1" applyAlignment="1">
      <alignment horizontal="center" vertical="center"/>
    </xf>
    <xf numFmtId="38" fontId="45" fillId="5" borderId="6" xfId="1" applyFont="1" applyFill="1" applyBorder="1" applyAlignment="1">
      <alignment horizontal="center" vertical="center"/>
    </xf>
    <xf numFmtId="38" fontId="46" fillId="4" borderId="1" xfId="1" applyFont="1" applyFill="1" applyBorder="1" applyAlignment="1">
      <alignment horizontal="center" vertical="center" shrinkToFit="1"/>
    </xf>
    <xf numFmtId="38" fontId="46" fillId="4" borderId="39" xfId="1" applyFont="1" applyFill="1" applyBorder="1" applyAlignment="1">
      <alignment horizontal="center" vertical="center" shrinkToFit="1"/>
    </xf>
    <xf numFmtId="38" fontId="46" fillId="4" borderId="2" xfId="1" applyFont="1" applyFill="1" applyBorder="1" applyAlignment="1">
      <alignment horizontal="center" vertical="center" shrinkToFit="1"/>
    </xf>
    <xf numFmtId="38" fontId="46" fillId="4" borderId="32" xfId="1" applyFont="1" applyFill="1" applyBorder="1" applyAlignment="1">
      <alignment horizontal="center" vertical="center" shrinkToFit="1"/>
    </xf>
    <xf numFmtId="0" fontId="30" fillId="0" borderId="52" xfId="6" applyFont="1" applyBorder="1" applyAlignment="1">
      <alignment horizontal="center" vertical="center" wrapText="1"/>
    </xf>
    <xf numFmtId="0" fontId="30" fillId="0" borderId="10" xfId="6" applyFont="1" applyBorder="1" applyAlignment="1">
      <alignment horizontal="center" vertical="center" wrapText="1"/>
    </xf>
    <xf numFmtId="0" fontId="30" fillId="0" borderId="54" xfId="6" applyFont="1" applyBorder="1" applyAlignment="1">
      <alignment horizontal="center" vertical="center" wrapText="1"/>
    </xf>
    <xf numFmtId="0" fontId="30" fillId="0" borderId="49" xfId="6" applyFont="1" applyBorder="1" applyAlignment="1">
      <alignment horizontal="center" vertical="center" wrapText="1"/>
    </xf>
    <xf numFmtId="0" fontId="30" fillId="0" borderId="50" xfId="6" applyFont="1" applyBorder="1" applyAlignment="1">
      <alignment horizontal="center" vertical="center" wrapText="1"/>
    </xf>
    <xf numFmtId="0" fontId="30" fillId="0" borderId="56" xfId="6" applyFont="1" applyBorder="1" applyAlignment="1">
      <alignment horizontal="center" vertical="center" wrapText="1"/>
    </xf>
    <xf numFmtId="38" fontId="14" fillId="0" borderId="10" xfId="1" applyFont="1" applyBorder="1" applyAlignment="1">
      <alignment horizontal="center" vertical="center"/>
    </xf>
    <xf numFmtId="38" fontId="14" fillId="0" borderId="50" xfId="1" applyFont="1" applyBorder="1" applyAlignment="1">
      <alignment horizontal="center" vertical="center"/>
    </xf>
    <xf numFmtId="0" fontId="30" fillId="0" borderId="8" xfId="6" applyFont="1" applyBorder="1" applyAlignment="1">
      <alignment horizontal="center" vertical="center"/>
    </xf>
    <xf numFmtId="0" fontId="30" fillId="0" borderId="13" xfId="6" applyFont="1" applyBorder="1" applyAlignment="1">
      <alignment horizontal="center" vertical="center"/>
    </xf>
    <xf numFmtId="0" fontId="30" fillId="0" borderId="28" xfId="6" applyFont="1" applyBorder="1" applyAlignment="1">
      <alignment horizontal="center" vertical="center"/>
    </xf>
    <xf numFmtId="0" fontId="30" fillId="0" borderId="30" xfId="6" applyFont="1" applyBorder="1" applyAlignment="1">
      <alignment horizontal="center" vertical="center"/>
    </xf>
    <xf numFmtId="0" fontId="30" fillId="0" borderId="33" xfId="6" applyFont="1" applyBorder="1" applyAlignment="1">
      <alignment horizontal="center" vertical="center"/>
    </xf>
    <xf numFmtId="0" fontId="30" fillId="0" borderId="34" xfId="6" applyFont="1" applyBorder="1" applyAlignment="1">
      <alignment horizontal="center" vertical="center"/>
    </xf>
    <xf numFmtId="0" fontId="30" fillId="0" borderId="55" xfId="6" applyFont="1" applyBorder="1" applyAlignment="1">
      <alignment horizontal="center" vertical="center"/>
    </xf>
    <xf numFmtId="0" fontId="30" fillId="0" borderId="49" xfId="6" applyFont="1" applyBorder="1" applyAlignment="1">
      <alignment horizontal="center" vertical="center"/>
    </xf>
    <xf numFmtId="0" fontId="30" fillId="0" borderId="50" xfId="6" applyFont="1" applyBorder="1" applyAlignment="1">
      <alignment horizontal="center" vertical="center"/>
    </xf>
    <xf numFmtId="0" fontId="30" fillId="0" borderId="56" xfId="6" applyFont="1" applyBorder="1" applyAlignment="1">
      <alignment horizontal="center" vertical="center"/>
    </xf>
    <xf numFmtId="2" fontId="14" fillId="0" borderId="34" xfId="6" applyNumberFormat="1" applyFont="1" applyBorder="1" applyAlignment="1">
      <alignment horizontal="center" vertical="center"/>
    </xf>
    <xf numFmtId="2" fontId="14" fillId="0" borderId="50" xfId="6" applyNumberFormat="1" applyFont="1" applyBorder="1" applyAlignment="1">
      <alignment horizontal="center" vertical="center"/>
    </xf>
    <xf numFmtId="0" fontId="30" fillId="0" borderId="37" xfId="6" applyFont="1" applyBorder="1" applyAlignment="1">
      <alignment horizontal="center" vertical="center"/>
    </xf>
    <xf numFmtId="0" fontId="30" fillId="0" borderId="51" xfId="6" applyFont="1" applyBorder="1" applyAlignment="1">
      <alignment horizontal="center" vertical="center"/>
    </xf>
    <xf numFmtId="38" fontId="45" fillId="5" borderId="11" xfId="1" applyFont="1" applyFill="1" applyBorder="1" applyAlignment="1">
      <alignment horizontal="center" vertical="center"/>
    </xf>
    <xf numFmtId="38" fontId="45" fillId="5" borderId="12" xfId="1" applyFont="1" applyFill="1" applyBorder="1" applyAlignment="1">
      <alignment horizontal="center" vertical="center"/>
    </xf>
    <xf numFmtId="38" fontId="45" fillId="5" borderId="7" xfId="1" applyFont="1" applyFill="1" applyBorder="1" applyAlignment="1">
      <alignment horizontal="center" vertical="center"/>
    </xf>
    <xf numFmtId="0" fontId="8" fillId="0" borderId="53" xfId="6" applyFont="1" applyBorder="1" applyAlignment="1">
      <alignment horizontal="center" vertical="center" wrapText="1" shrinkToFit="1"/>
    </xf>
    <xf numFmtId="0" fontId="8" fillId="0" borderId="1" xfId="6" applyFont="1" applyBorder="1" applyAlignment="1">
      <alignment horizontal="center" vertical="center" shrinkToFit="1"/>
    </xf>
    <xf numFmtId="0" fontId="8" fillId="0" borderId="53" xfId="6" applyFont="1" applyBorder="1" applyAlignment="1">
      <alignment horizontal="center" vertical="center" shrinkToFit="1"/>
    </xf>
    <xf numFmtId="186" fontId="45" fillId="5" borderId="1" xfId="1" applyNumberFormat="1" applyFont="1" applyFill="1" applyBorder="1" applyAlignment="1">
      <alignment horizontal="center" vertical="center"/>
    </xf>
    <xf numFmtId="38" fontId="45" fillId="5" borderId="9" xfId="1" applyFont="1" applyFill="1" applyBorder="1" applyAlignment="1">
      <alignment horizontal="center" vertical="center" wrapText="1"/>
    </xf>
    <xf numFmtId="38" fontId="45" fillId="5" borderId="10" xfId="1" applyFont="1" applyFill="1" applyBorder="1" applyAlignment="1">
      <alignment horizontal="center" vertical="center" wrapText="1"/>
    </xf>
    <xf numFmtId="38" fontId="45" fillId="5" borderId="5" xfId="1" applyFont="1" applyFill="1" applyBorder="1" applyAlignment="1">
      <alignment horizontal="center" vertical="center" wrapText="1"/>
    </xf>
    <xf numFmtId="38" fontId="45" fillId="5" borderId="11" xfId="1" applyFont="1" applyFill="1" applyBorder="1" applyAlignment="1">
      <alignment horizontal="center" vertical="center" wrapText="1"/>
    </xf>
    <xf numFmtId="38" fontId="45" fillId="5" borderId="12" xfId="1" applyFont="1" applyFill="1" applyBorder="1" applyAlignment="1">
      <alignment horizontal="center" vertical="center" wrapText="1"/>
    </xf>
    <xf numFmtId="38" fontId="45" fillId="5" borderId="7" xfId="1" applyFont="1" applyFill="1" applyBorder="1" applyAlignment="1">
      <alignment horizontal="center" vertical="center" wrapText="1"/>
    </xf>
    <xf numFmtId="38" fontId="45" fillId="5" borderId="1" xfId="1" applyFont="1" applyFill="1" applyBorder="1" applyAlignment="1">
      <alignment horizontal="center" vertical="center" wrapText="1"/>
    </xf>
    <xf numFmtId="0" fontId="17" fillId="0" borderId="1" xfId="6" applyFont="1" applyBorder="1" applyAlignment="1">
      <alignment horizontal="center" vertical="center" wrapText="1"/>
    </xf>
    <xf numFmtId="0" fontId="17" fillId="0" borderId="9" xfId="6" applyFont="1" applyBorder="1" applyAlignment="1">
      <alignment horizontal="center" vertical="center" wrapText="1"/>
    </xf>
    <xf numFmtId="0" fontId="17" fillId="0" borderId="10" xfId="6" applyFont="1" applyBorder="1" applyAlignment="1">
      <alignment horizontal="center" vertical="center" wrapText="1"/>
    </xf>
    <xf numFmtId="0" fontId="17" fillId="0" borderId="5" xfId="6" applyFont="1" applyBorder="1" applyAlignment="1">
      <alignment horizontal="center" vertical="center" wrapText="1"/>
    </xf>
    <xf numFmtId="0" fontId="17" fillId="0" borderId="11" xfId="6" applyFont="1" applyBorder="1" applyAlignment="1">
      <alignment horizontal="center" vertical="center" wrapText="1"/>
    </xf>
    <xf numFmtId="0" fontId="17" fillId="0" borderId="12" xfId="6" applyFont="1" applyBorder="1" applyAlignment="1">
      <alignment horizontal="center" vertical="center" wrapText="1"/>
    </xf>
    <xf numFmtId="0" fontId="17" fillId="0" borderId="7" xfId="6" applyFont="1" applyBorder="1" applyAlignment="1">
      <alignment horizontal="center" vertical="center" wrapText="1"/>
    </xf>
    <xf numFmtId="0" fontId="30" fillId="0" borderId="0" xfId="6" applyFont="1" applyAlignment="1">
      <alignment horizontal="center" vertical="center"/>
    </xf>
    <xf numFmtId="0" fontId="43" fillId="0" borderId="0" xfId="6" applyFont="1" applyAlignment="1">
      <alignment horizontal="center" vertical="center"/>
    </xf>
    <xf numFmtId="0" fontId="30" fillId="0" borderId="15" xfId="6" applyFont="1" applyBorder="1" applyAlignment="1">
      <alignment horizontal="center" vertical="center"/>
    </xf>
    <xf numFmtId="0" fontId="30" fillId="0" borderId="17" xfId="6" applyFont="1" applyBorder="1" applyAlignment="1">
      <alignment horizontal="center" vertical="center"/>
    </xf>
    <xf numFmtId="0" fontId="30" fillId="0" borderId="16" xfId="6" applyFont="1" applyBorder="1" applyAlignment="1">
      <alignment horizontal="center" vertical="center"/>
    </xf>
    <xf numFmtId="0" fontId="30" fillId="5" borderId="34" xfId="6" applyFont="1" applyFill="1" applyBorder="1" applyAlignment="1">
      <alignment horizontal="center" vertical="center"/>
    </xf>
    <xf numFmtId="0" fontId="30" fillId="5" borderId="37" xfId="6" applyFont="1" applyFill="1" applyBorder="1" applyAlignment="1">
      <alignment horizontal="center" vertical="center"/>
    </xf>
    <xf numFmtId="0" fontId="30" fillId="0" borderId="40" xfId="6" applyFont="1" applyBorder="1" applyAlignment="1">
      <alignment horizontal="center" vertical="center" wrapText="1"/>
    </xf>
    <xf numFmtId="0" fontId="30" fillId="0" borderId="0" xfId="6" applyFont="1" applyAlignment="1">
      <alignment horizontal="center" vertical="center" wrapText="1"/>
    </xf>
    <xf numFmtId="0" fontId="30" fillId="0" borderId="41" xfId="6" applyFont="1" applyBorder="1" applyAlignment="1">
      <alignment horizontal="left" vertical="center"/>
    </xf>
    <xf numFmtId="0" fontId="30" fillId="0" borderId="42" xfId="6" applyFont="1" applyBorder="1" applyAlignment="1">
      <alignment horizontal="left" vertical="center"/>
    </xf>
    <xf numFmtId="0" fontId="30" fillId="0" borderId="43" xfId="6" applyFont="1" applyBorder="1" applyAlignment="1">
      <alignment horizontal="left" vertical="center"/>
    </xf>
    <xf numFmtId="38" fontId="18" fillId="5" borderId="44" xfId="1" applyFont="1" applyFill="1" applyBorder="1" applyAlignment="1">
      <alignment horizontal="center" vertical="center"/>
    </xf>
    <xf numFmtId="38" fontId="18" fillId="5" borderId="45" xfId="1" applyFont="1" applyFill="1" applyBorder="1" applyAlignment="1">
      <alignment horizontal="center" vertical="center"/>
    </xf>
    <xf numFmtId="38" fontId="18" fillId="5" borderId="46" xfId="1" applyFont="1" applyFill="1" applyBorder="1" applyAlignment="1">
      <alignment horizontal="center" vertical="center"/>
    </xf>
    <xf numFmtId="0" fontId="30" fillId="5" borderId="47" xfId="6" applyFont="1" applyFill="1" applyBorder="1" applyAlignment="1">
      <alignment horizontal="center" vertical="center"/>
    </xf>
    <xf numFmtId="0" fontId="30" fillId="5" borderId="48" xfId="6" applyFont="1" applyFill="1" applyBorder="1" applyAlignment="1">
      <alignment horizontal="center" vertical="center"/>
    </xf>
    <xf numFmtId="38" fontId="18" fillId="5" borderId="49" xfId="1" applyFont="1" applyFill="1" applyBorder="1" applyAlignment="1">
      <alignment horizontal="center" vertical="center"/>
    </xf>
    <xf numFmtId="38" fontId="18" fillId="5" borderId="50" xfId="1" applyFont="1" applyFill="1" applyBorder="1" applyAlignment="1">
      <alignment horizontal="center" vertical="center"/>
    </xf>
    <xf numFmtId="0" fontId="17" fillId="0" borderId="39" xfId="6" applyFont="1" applyBorder="1" applyAlignment="1">
      <alignment horizontal="center" vertical="center" wrapText="1"/>
    </xf>
    <xf numFmtId="0" fontId="30" fillId="5" borderId="50" xfId="6" applyFont="1" applyFill="1" applyBorder="1" applyAlignment="1">
      <alignment horizontal="center" vertical="center"/>
    </xf>
    <xf numFmtId="0" fontId="30" fillId="5" borderId="51" xfId="6" applyFont="1" applyFill="1" applyBorder="1" applyAlignment="1">
      <alignment horizontal="center" vertical="center"/>
    </xf>
    <xf numFmtId="0" fontId="30" fillId="0" borderId="21" xfId="6" applyFont="1" applyBorder="1" applyAlignment="1">
      <alignment horizontal="left" vertical="center"/>
    </xf>
    <xf numFmtId="0" fontId="30" fillId="0" borderId="19" xfId="6" applyFont="1" applyBorder="1" applyAlignment="1">
      <alignment horizontal="left" vertical="center"/>
    </xf>
    <xf numFmtId="0" fontId="30" fillId="0" borderId="20" xfId="6" applyFont="1" applyBorder="1" applyAlignment="1">
      <alignment horizontal="left" vertical="center"/>
    </xf>
    <xf numFmtId="0" fontId="17" fillId="0" borderId="52" xfId="6" applyFont="1" applyBorder="1" applyAlignment="1">
      <alignment horizontal="center" vertical="center"/>
    </xf>
    <xf numFmtId="0" fontId="17" fillId="0" borderId="10" xfId="6" applyFont="1" applyBorder="1" applyAlignment="1">
      <alignment horizontal="center" vertical="center"/>
    </xf>
    <xf numFmtId="0" fontId="17" fillId="0" borderId="5" xfId="6" applyFont="1" applyBorder="1" applyAlignment="1">
      <alignment horizontal="center" vertical="center"/>
    </xf>
    <xf numFmtId="0" fontId="17" fillId="0" borderId="25" xfId="6" applyFont="1" applyBorder="1" applyAlignment="1">
      <alignment horizontal="center" vertical="center"/>
    </xf>
    <xf numFmtId="0" fontId="17" fillId="0" borderId="12" xfId="6" applyFont="1" applyBorder="1" applyAlignment="1">
      <alignment horizontal="center" vertical="center"/>
    </xf>
    <xf numFmtId="0" fontId="17" fillId="0" borderId="7" xfId="6" applyFont="1" applyBorder="1" applyAlignment="1">
      <alignment horizontal="center" vertical="center"/>
    </xf>
    <xf numFmtId="0" fontId="18" fillId="5" borderId="34" xfId="6" applyFont="1" applyFill="1" applyBorder="1" applyAlignment="1">
      <alignment horizontal="center" vertical="center"/>
    </xf>
    <xf numFmtId="0" fontId="18" fillId="5" borderId="37" xfId="6" applyFont="1" applyFill="1" applyBorder="1" applyAlignment="1">
      <alignment horizontal="center" vertical="center"/>
    </xf>
    <xf numFmtId="177" fontId="9" fillId="0" borderId="0" xfId="0" applyNumberFormat="1" applyFont="1" applyAlignment="1">
      <alignment horizontal="left" vertical="top" wrapText="1"/>
    </xf>
    <xf numFmtId="181" fontId="9" fillId="0" borderId="14" xfId="0" applyNumberFormat="1" applyFont="1" applyBorder="1" applyAlignment="1">
      <alignment horizontal="right" vertical="center"/>
    </xf>
    <xf numFmtId="0" fontId="9" fillId="0" borderId="0" xfId="0" applyFont="1" applyAlignment="1">
      <alignment horizontal="left" vertical="top"/>
    </xf>
    <xf numFmtId="0" fontId="9" fillId="0" borderId="1" xfId="0" applyFont="1" applyBorder="1" applyAlignment="1">
      <alignment horizontal="center" vertical="center"/>
    </xf>
    <xf numFmtId="176" fontId="9" fillId="0" borderId="13" xfId="0" applyNumberFormat="1" applyFont="1" applyBorder="1" applyAlignment="1" applyProtection="1">
      <alignment horizontal="center" vertical="center"/>
      <protection locked="0"/>
    </xf>
    <xf numFmtId="176" fontId="9" fillId="0" borderId="14" xfId="0" applyNumberFormat="1" applyFont="1" applyBorder="1" applyAlignment="1" applyProtection="1">
      <alignment horizontal="center" vertical="center"/>
      <protection locked="0"/>
    </xf>
    <xf numFmtId="176" fontId="9" fillId="0" borderId="13" xfId="0" applyNumberFormat="1" applyFont="1" applyBorder="1" applyAlignment="1">
      <alignment horizontal="center" vertical="center"/>
    </xf>
    <xf numFmtId="176" fontId="9" fillId="0" borderId="14" xfId="0" applyNumberFormat="1" applyFont="1" applyBorder="1" applyAlignment="1">
      <alignment horizontal="center" vertical="center"/>
    </xf>
    <xf numFmtId="0" fontId="9" fillId="0" borderId="14" xfId="0" applyFont="1" applyBorder="1" applyAlignment="1" applyProtection="1">
      <alignment horizontal="left" vertical="center" wrapText="1"/>
      <protection locked="0"/>
    </xf>
    <xf numFmtId="182" fontId="8" fillId="0" borderId="0" xfId="0" applyNumberFormat="1" applyFont="1" applyAlignment="1">
      <alignment horizontal="distributed" vertical="center" shrinkToFit="1"/>
    </xf>
    <xf numFmtId="177" fontId="9" fillId="0" borderId="0" xfId="0" applyNumberFormat="1" applyFont="1" applyAlignment="1">
      <alignment horizontal="right" vertical="center"/>
    </xf>
    <xf numFmtId="177" fontId="9" fillId="0" borderId="0" xfId="0" applyNumberFormat="1" applyFont="1" applyAlignment="1">
      <alignment horizontal="center" vertical="center"/>
    </xf>
    <xf numFmtId="0" fontId="9" fillId="0" borderId="14" xfId="0" applyFont="1" applyBorder="1" applyAlignment="1">
      <alignment horizontal="distributed" vertical="center"/>
    </xf>
    <xf numFmtId="181" fontId="9" fillId="0" borderId="14" xfId="0" applyNumberFormat="1" applyFont="1" applyBorder="1" applyAlignment="1" applyProtection="1">
      <alignment horizontal="right" vertical="center"/>
      <protection locked="0"/>
    </xf>
    <xf numFmtId="0" fontId="9" fillId="0" borderId="0" xfId="0" applyFont="1">
      <alignment vertical="center"/>
    </xf>
    <xf numFmtId="0" fontId="3" fillId="4" borderId="1" xfId="4" applyFont="1" applyFill="1" applyBorder="1" applyAlignment="1">
      <alignment horizontal="center" vertical="center"/>
    </xf>
    <xf numFmtId="0" fontId="3" fillId="4" borderId="13" xfId="4" applyFont="1" applyFill="1" applyBorder="1" applyAlignment="1">
      <alignment horizontal="center" vertical="center"/>
    </xf>
    <xf numFmtId="0" fontId="3" fillId="4" borderId="4" xfId="4" applyFont="1" applyFill="1" applyBorder="1" applyAlignment="1">
      <alignment horizontal="center" vertical="center"/>
    </xf>
    <xf numFmtId="0" fontId="3" fillId="4" borderId="0" xfId="4" applyFont="1" applyFill="1" applyAlignment="1">
      <alignment horizontal="center" vertical="center"/>
    </xf>
    <xf numFmtId="190" fontId="0" fillId="4" borderId="4" xfId="5" applyNumberFormat="1" applyFont="1" applyFill="1" applyBorder="1" applyAlignment="1">
      <alignment horizontal="right" vertical="center"/>
    </xf>
    <xf numFmtId="190" fontId="5" fillId="4" borderId="0" xfId="5" applyNumberFormat="1" applyFont="1" applyFill="1" applyBorder="1" applyAlignment="1">
      <alignment horizontal="right" vertical="center"/>
    </xf>
    <xf numFmtId="190" fontId="5" fillId="4" borderId="6" xfId="5" applyNumberFormat="1" applyFont="1" applyFill="1" applyBorder="1" applyAlignment="1">
      <alignment horizontal="right" vertical="center"/>
    </xf>
    <xf numFmtId="0" fontId="3" fillId="4" borderId="9" xfId="4" applyFont="1" applyFill="1" applyBorder="1" applyAlignment="1">
      <alignment horizontal="center" vertical="center"/>
    </xf>
    <xf numFmtId="0" fontId="3" fillId="4" borderId="10" xfId="4" applyFont="1" applyFill="1" applyBorder="1" applyAlignment="1">
      <alignment horizontal="center" vertical="center"/>
    </xf>
    <xf numFmtId="0" fontId="3" fillId="4" borderId="5" xfId="4" applyFont="1" applyFill="1" applyBorder="1" applyAlignment="1">
      <alignment horizontal="center" vertical="center"/>
    </xf>
    <xf numFmtId="38" fontId="5" fillId="4" borderId="4" xfId="5" applyFont="1" applyFill="1" applyBorder="1" applyAlignment="1">
      <alignment horizontal="right" vertical="center"/>
    </xf>
    <xf numFmtId="38" fontId="5" fillId="4" borderId="0" xfId="5" applyFont="1" applyFill="1" applyBorder="1" applyAlignment="1">
      <alignment horizontal="right" vertical="center"/>
    </xf>
    <xf numFmtId="38" fontId="5" fillId="4" borderId="6" xfId="5" applyFont="1" applyFill="1" applyBorder="1" applyAlignment="1">
      <alignment horizontal="right"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 xfId="0" applyFont="1" applyFill="1" applyBorder="1" applyAlignment="1">
      <alignment horizontal="center" vertical="center"/>
    </xf>
    <xf numFmtId="0" fontId="8" fillId="0" borderId="0" xfId="0" applyFont="1" applyAlignment="1">
      <alignment horizontal="right" vertical="center"/>
    </xf>
    <xf numFmtId="0" fontId="8" fillId="4" borderId="13" xfId="0" applyFont="1" applyFill="1" applyBorder="1" applyAlignment="1">
      <alignment horizontal="center" vertical="center" wrapText="1"/>
    </xf>
    <xf numFmtId="0" fontId="8" fillId="4" borderId="8" xfId="0" applyFont="1" applyFill="1" applyBorder="1" applyAlignment="1">
      <alignment horizontal="center" vertical="center" wrapText="1"/>
    </xf>
    <xf numFmtId="12" fontId="8" fillId="4" borderId="9" xfId="0" applyNumberFormat="1" applyFont="1" applyFill="1" applyBorder="1" applyAlignment="1">
      <alignment horizontal="center" vertical="center" wrapText="1" shrinkToFit="1"/>
    </xf>
    <xf numFmtId="12" fontId="8" fillId="4" borderId="5" xfId="0" applyNumberFormat="1" applyFont="1" applyFill="1" applyBorder="1" applyAlignment="1">
      <alignment horizontal="center" vertical="center" wrapText="1" shrinkToFit="1"/>
    </xf>
    <xf numFmtId="12" fontId="8" fillId="4" borderId="11" xfId="0" applyNumberFormat="1" applyFont="1" applyFill="1" applyBorder="1" applyAlignment="1">
      <alignment horizontal="center" vertical="center" wrapText="1" shrinkToFit="1"/>
    </xf>
    <xf numFmtId="12" fontId="8" fillId="4" borderId="7" xfId="0" applyNumberFormat="1" applyFont="1" applyFill="1" applyBorder="1" applyAlignment="1">
      <alignment horizontal="center" vertical="center" wrapText="1" shrinkToFit="1"/>
    </xf>
    <xf numFmtId="0" fontId="8" fillId="0" borderId="9"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applyAlignment="1">
      <alignment horizontal="center" vertical="center" shrinkToFit="1"/>
    </xf>
    <xf numFmtId="0" fontId="9" fillId="0" borderId="0" xfId="0" applyFont="1" applyAlignment="1">
      <alignment horizontal="left" vertical="center" shrinkToFit="1"/>
    </xf>
    <xf numFmtId="183" fontId="9" fillId="0" borderId="0" xfId="0" applyNumberFormat="1" applyFont="1" applyAlignment="1" applyProtection="1">
      <alignment horizontal="left" vertical="center"/>
      <protection locked="0"/>
    </xf>
    <xf numFmtId="38" fontId="9" fillId="0" borderId="0" xfId="0" applyNumberFormat="1" applyFont="1" applyAlignment="1">
      <alignment horizontal="center" vertical="center"/>
    </xf>
    <xf numFmtId="0" fontId="9" fillId="0" borderId="0" xfId="0" applyFont="1" applyAlignment="1">
      <alignment horizontal="center" vertical="center" wrapText="1"/>
    </xf>
    <xf numFmtId="177" fontId="9" fillId="0" borderId="0" xfId="0" applyNumberFormat="1" applyFont="1" applyAlignment="1">
      <alignment horizontal="right"/>
    </xf>
    <xf numFmtId="177" fontId="9"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7" fontId="9" fillId="0" borderId="0" xfId="0" applyNumberFormat="1" applyFont="1" applyAlignment="1">
      <alignment horizontal="left" vertical="center" shrinkToFit="1"/>
    </xf>
    <xf numFmtId="0" fontId="9" fillId="3" borderId="1" xfId="0" quotePrefix="1" applyFont="1" applyFill="1" applyBorder="1" applyAlignment="1">
      <alignment horizontal="center" vertical="center" wrapText="1"/>
    </xf>
    <xf numFmtId="180" fontId="9" fillId="0" borderId="1" xfId="0" quotePrefix="1" applyNumberFormat="1" applyFont="1" applyBorder="1" applyAlignment="1">
      <alignment horizontal="center" vertical="center"/>
    </xf>
    <xf numFmtId="0" fontId="8" fillId="0" borderId="0" xfId="0" applyFont="1" applyAlignment="1">
      <alignment horizontal="distributed" vertical="center"/>
    </xf>
    <xf numFmtId="0" fontId="9" fillId="3" borderId="3"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14" xfId="0" applyFont="1" applyBorder="1" applyAlignment="1" applyProtection="1">
      <alignment horizontal="left" vertical="center" shrinkToFit="1"/>
      <protection locked="0"/>
    </xf>
    <xf numFmtId="0" fontId="9" fillId="0" borderId="10" xfId="0" applyFont="1" applyBorder="1" applyAlignment="1" applyProtection="1">
      <alignment horizontal="left" vertical="center" shrinkToFit="1"/>
      <protection locked="0"/>
    </xf>
    <xf numFmtId="0" fontId="9" fillId="3" borderId="2" xfId="0" applyFont="1" applyFill="1" applyBorder="1" applyAlignment="1">
      <alignment horizontal="center" vertical="center"/>
    </xf>
    <xf numFmtId="0" fontId="9" fillId="0" borderId="0" xfId="0" applyFont="1" applyAlignment="1">
      <alignment horizontal="left" vertical="center" wrapText="1"/>
    </xf>
    <xf numFmtId="180" fontId="9" fillId="0" borderId="0" xfId="0" applyNumberFormat="1" applyFont="1" applyAlignment="1">
      <alignment horizontal="center" vertical="top" wrapText="1"/>
    </xf>
    <xf numFmtId="0" fontId="9" fillId="3" borderId="13" xfId="0" quotePrefix="1" applyFont="1" applyFill="1" applyBorder="1" applyAlignment="1">
      <alignment horizontal="center" vertical="center" wrapText="1"/>
    </xf>
    <xf numFmtId="0" fontId="9" fillId="3" borderId="14" xfId="0" quotePrefix="1" applyFont="1" applyFill="1" applyBorder="1" applyAlignment="1">
      <alignment horizontal="center" vertical="center" wrapText="1"/>
    </xf>
    <xf numFmtId="0" fontId="9" fillId="3" borderId="8" xfId="0" quotePrefix="1" applyFont="1" applyFill="1" applyBorder="1" applyAlignment="1">
      <alignment horizontal="center" vertical="center" wrapText="1"/>
    </xf>
    <xf numFmtId="38" fontId="9" fillId="0" borderId="13" xfId="1" quotePrefix="1" applyFont="1" applyBorder="1" applyAlignment="1">
      <alignment horizontal="center" vertical="center"/>
    </xf>
    <xf numFmtId="38" fontId="9" fillId="0" borderId="14" xfId="1" quotePrefix="1" applyFont="1" applyBorder="1" applyAlignment="1">
      <alignment horizontal="center" vertical="center"/>
    </xf>
    <xf numFmtId="38" fontId="9" fillId="0" borderId="8" xfId="1" quotePrefix="1" applyFont="1" applyBorder="1" applyAlignment="1">
      <alignment horizontal="center" vertical="center"/>
    </xf>
    <xf numFmtId="176" fontId="9" fillId="0" borderId="1" xfId="0" quotePrefix="1" applyNumberFormat="1" applyFont="1" applyBorder="1" applyAlignment="1">
      <alignment horizontal="center" vertical="center"/>
    </xf>
    <xf numFmtId="38" fontId="9" fillId="0" borderId="1" xfId="1" quotePrefix="1" applyFont="1" applyBorder="1" applyAlignment="1">
      <alignment horizontal="center" vertical="center"/>
    </xf>
    <xf numFmtId="176" fontId="9" fillId="0" borderId="8" xfId="0" applyNumberFormat="1" applyFont="1" applyBorder="1" applyAlignment="1">
      <alignment horizontal="center" vertical="center"/>
    </xf>
    <xf numFmtId="177" fontId="9" fillId="0" borderId="14" xfId="0" applyNumberFormat="1" applyFont="1" applyBorder="1" applyAlignment="1">
      <alignment horizontal="left" vertical="center" wrapText="1"/>
    </xf>
    <xf numFmtId="0" fontId="3" fillId="0" borderId="2" xfId="4" applyFont="1" applyBorder="1" applyAlignment="1">
      <alignment horizontal="center" vertical="center"/>
    </xf>
    <xf numFmtId="0" fontId="2" fillId="0" borderId="4" xfId="4" applyFont="1" applyBorder="1" applyAlignment="1">
      <alignment horizontal="center" vertical="center"/>
    </xf>
    <xf numFmtId="0" fontId="57" fillId="0" borderId="13" xfId="4" applyFont="1" applyBorder="1" applyAlignment="1">
      <alignment horizontal="center" vertical="center"/>
    </xf>
    <xf numFmtId="0" fontId="57" fillId="0" borderId="14" xfId="4" applyFont="1" applyBorder="1" applyAlignment="1">
      <alignment horizontal="center" vertical="center"/>
    </xf>
    <xf numFmtId="0" fontId="57" fillId="0" borderId="8" xfId="4" applyFont="1" applyBorder="1" applyAlignment="1">
      <alignment horizontal="center" vertical="center"/>
    </xf>
    <xf numFmtId="0" fontId="8" fillId="0" borderId="13"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178" fontId="8" fillId="0" borderId="13" xfId="0" applyNumberFormat="1" applyFont="1" applyBorder="1" applyAlignment="1" applyProtection="1">
      <alignment horizontal="center" vertical="center"/>
      <protection locked="0"/>
    </xf>
    <xf numFmtId="178" fontId="8" fillId="0" borderId="8" xfId="0" applyNumberFormat="1" applyFont="1" applyBorder="1" applyAlignment="1" applyProtection="1">
      <alignment horizontal="center" vertical="center"/>
      <protection locked="0"/>
    </xf>
    <xf numFmtId="0" fontId="8" fillId="4"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19" fillId="0" borderId="22"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0" xfId="0" applyFont="1" applyAlignment="1">
      <alignment horizontal="center" vertical="center"/>
    </xf>
    <xf numFmtId="0" fontId="30" fillId="4" borderId="34" xfId="6" applyFont="1" applyFill="1" applyBorder="1" applyAlignment="1">
      <alignment horizontal="center" vertical="center"/>
    </xf>
    <xf numFmtId="0" fontId="30" fillId="4" borderId="37" xfId="6" applyFont="1" applyFill="1" applyBorder="1" applyAlignment="1">
      <alignment horizontal="center" vertical="center"/>
    </xf>
    <xf numFmtId="38" fontId="30" fillId="4" borderId="44" xfId="1" applyFont="1" applyFill="1" applyBorder="1" applyAlignment="1">
      <alignment horizontal="center" vertical="center"/>
    </xf>
    <xf numFmtId="38" fontId="30" fillId="4" borderId="45" xfId="1" applyFont="1" applyFill="1" applyBorder="1" applyAlignment="1">
      <alignment horizontal="center" vertical="center"/>
    </xf>
    <xf numFmtId="38" fontId="30" fillId="4" borderId="46" xfId="1" applyFont="1" applyFill="1" applyBorder="1" applyAlignment="1">
      <alignment horizontal="center" vertical="center"/>
    </xf>
    <xf numFmtId="0" fontId="30" fillId="4" borderId="47" xfId="6" applyFont="1" applyFill="1" applyBorder="1" applyAlignment="1">
      <alignment horizontal="center" vertical="center"/>
    </xf>
    <xf numFmtId="0" fontId="30" fillId="4" borderId="48" xfId="6" applyFont="1" applyFill="1" applyBorder="1" applyAlignment="1">
      <alignment horizontal="center" vertical="center"/>
    </xf>
    <xf numFmtId="38" fontId="30" fillId="4" borderId="49" xfId="1" applyFont="1" applyFill="1" applyBorder="1" applyAlignment="1">
      <alignment horizontal="center" vertical="center"/>
    </xf>
    <xf numFmtId="38" fontId="30" fillId="4" borderId="50" xfId="1" applyFont="1" applyFill="1" applyBorder="1" applyAlignment="1">
      <alignment horizontal="center" vertical="center"/>
    </xf>
    <xf numFmtId="0" fontId="30" fillId="4" borderId="50" xfId="6" applyFont="1" applyFill="1" applyBorder="1" applyAlignment="1">
      <alignment horizontal="center" vertical="center"/>
    </xf>
    <xf numFmtId="0" fontId="30" fillId="4" borderId="51" xfId="6" applyFont="1" applyFill="1" applyBorder="1" applyAlignment="1">
      <alignment horizontal="center" vertical="center"/>
    </xf>
    <xf numFmtId="177" fontId="9" fillId="0" borderId="0" xfId="0" applyNumberFormat="1" applyFont="1" applyAlignment="1">
      <alignment horizontal="center" vertical="center" shrinkToFit="1"/>
    </xf>
    <xf numFmtId="177" fontId="0" fillId="0" borderId="0" xfId="0" applyNumberFormat="1" applyAlignment="1">
      <alignment horizontal="right" vertical="center"/>
    </xf>
    <xf numFmtId="0" fontId="0" fillId="0" borderId="0" xfId="0" applyAlignment="1">
      <alignment horizontal="right" vertical="center"/>
    </xf>
    <xf numFmtId="177" fontId="0" fillId="0" borderId="0" xfId="0" applyNumberFormat="1" applyAlignment="1">
      <alignment horizontal="left" vertical="center" shrinkToFit="1"/>
    </xf>
  </cellXfs>
  <cellStyles count="9">
    <cellStyle name="ハイパーリンク" xfId="8" builtinId="8"/>
    <cellStyle name="ハイパーリンク 2" xfId="7" xr:uid="{1C68411B-4222-4C7E-B5E2-35A5906830BA}"/>
    <cellStyle name="桁区切り" xfId="1" builtinId="6"/>
    <cellStyle name="桁区切り 2" xfId="3" xr:uid="{00000000-0005-0000-0000-000001000000}"/>
    <cellStyle name="桁区切り 3" xfId="5" xr:uid="{1B45D3DB-04EB-417F-9391-685891592FF1}"/>
    <cellStyle name="標準" xfId="0" builtinId="0"/>
    <cellStyle name="標準 2" xfId="2" xr:uid="{00000000-0005-0000-0000-000003000000}"/>
    <cellStyle name="標準 2 2" xfId="6" xr:uid="{D9A6C88E-5C6B-4BAD-B6BE-5C9A136D2099}"/>
    <cellStyle name="標準 3" xfId="4" xr:uid="{CB249BB7-EEFE-491B-8B98-2A816328E64B}"/>
  </cellStyles>
  <dxfs count="79">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font>
    </dxf>
    <dxf>
      <font>
        <strike/>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FF00"/>
        </patternFill>
      </fill>
    </dxf>
    <dxf>
      <font>
        <color rgb="FFFF0000"/>
      </font>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0000"/>
      </font>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strike/>
      </font>
    </dxf>
    <dxf>
      <font>
        <strike/>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8</xdr:col>
      <xdr:colOff>591656</xdr:colOff>
      <xdr:row>0</xdr:row>
      <xdr:rowOff>181938</xdr:rowOff>
    </xdr:from>
    <xdr:to>
      <xdr:col>21</xdr:col>
      <xdr:colOff>221037</xdr:colOff>
      <xdr:row>13</xdr:row>
      <xdr:rowOff>120293</xdr:rowOff>
    </xdr:to>
    <xdr:pic>
      <xdr:nvPicPr>
        <xdr:cNvPr id="6" name="図 5">
          <a:extLst>
            <a:ext uri="{FF2B5EF4-FFF2-40B4-BE49-F238E27FC236}">
              <a16:creationId xmlns:a16="http://schemas.microsoft.com/office/drawing/2014/main" id="{4F6DA0F4-DB77-FAE4-F34D-DCD0B6810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35055" y="181938"/>
          <a:ext cx="8533651" cy="3577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599326</xdr:colOff>
      <xdr:row>14</xdr:row>
      <xdr:rowOff>10704</xdr:rowOff>
    </xdr:from>
    <xdr:to>
      <xdr:col>17</xdr:col>
      <xdr:colOff>499428</xdr:colOff>
      <xdr:row>34</xdr:row>
      <xdr:rowOff>174433</xdr:rowOff>
    </xdr:to>
    <xdr:pic>
      <xdr:nvPicPr>
        <xdr:cNvPr id="2" name="図 1">
          <a:extLst>
            <a:ext uri="{FF2B5EF4-FFF2-40B4-BE49-F238E27FC236}">
              <a16:creationId xmlns:a16="http://schemas.microsoft.com/office/drawing/2014/main" id="{3C26A0BB-457D-4FFC-82DF-98E4F1E224C3}"/>
            </a:ext>
          </a:extLst>
        </xdr:cNvPr>
        <xdr:cNvPicPr>
          <a:picLocks noChangeAspect="1"/>
        </xdr:cNvPicPr>
      </xdr:nvPicPr>
      <xdr:blipFill>
        <a:blip xmlns:r="http://schemas.openxmlformats.org/officeDocument/2006/relationships" r:embed="rId2"/>
        <a:stretch>
          <a:fillRect/>
        </a:stretch>
      </xdr:blipFill>
      <xdr:spPr>
        <a:xfrm>
          <a:off x="10423989" y="3927726"/>
          <a:ext cx="6064596" cy="54934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34</xdr:col>
      <xdr:colOff>200025</xdr:colOff>
      <xdr:row>0</xdr:row>
      <xdr:rowOff>76200</xdr:rowOff>
    </xdr:from>
    <xdr:to>
      <xdr:col>41</xdr:col>
      <xdr:colOff>517242</xdr:colOff>
      <xdr:row>3</xdr:row>
      <xdr:rowOff>92076</xdr:rowOff>
    </xdr:to>
    <xdr:sp macro="" textlink="">
      <xdr:nvSpPr>
        <xdr:cNvPr id="2" name="正方形/長方形 1">
          <a:extLst>
            <a:ext uri="{FF2B5EF4-FFF2-40B4-BE49-F238E27FC236}">
              <a16:creationId xmlns:a16="http://schemas.microsoft.com/office/drawing/2014/main" id="{89D9267B-DF2F-4E8A-BF8A-8322EED5C873}"/>
            </a:ext>
          </a:extLst>
        </xdr:cNvPr>
        <xdr:cNvSpPr/>
      </xdr:nvSpPr>
      <xdr:spPr>
        <a:xfrm>
          <a:off x="7448550" y="76200"/>
          <a:ext cx="3774792" cy="635001"/>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180975</xdr:colOff>
      <xdr:row>0</xdr:row>
      <xdr:rowOff>19050</xdr:rowOff>
    </xdr:from>
    <xdr:to>
      <xdr:col>42</xdr:col>
      <xdr:colOff>21942</xdr:colOff>
      <xdr:row>3</xdr:row>
      <xdr:rowOff>34926</xdr:rowOff>
    </xdr:to>
    <xdr:sp macro="" textlink="">
      <xdr:nvSpPr>
        <xdr:cNvPr id="2" name="正方形/長方形 1">
          <a:extLst>
            <a:ext uri="{FF2B5EF4-FFF2-40B4-BE49-F238E27FC236}">
              <a16:creationId xmlns:a16="http://schemas.microsoft.com/office/drawing/2014/main" id="{E07DEF59-40B4-4832-87BA-B8F073CBDB91}"/>
            </a:ext>
          </a:extLst>
        </xdr:cNvPr>
        <xdr:cNvSpPr/>
      </xdr:nvSpPr>
      <xdr:spPr>
        <a:xfrm>
          <a:off x="7362825" y="19050"/>
          <a:ext cx="3774792" cy="635001"/>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247651</xdr:colOff>
      <xdr:row>12</xdr:row>
      <xdr:rowOff>114300</xdr:rowOff>
    </xdr:from>
    <xdr:to>
      <xdr:col>15</xdr:col>
      <xdr:colOff>276225</xdr:colOff>
      <xdr:row>14</xdr:row>
      <xdr:rowOff>314325</xdr:rowOff>
    </xdr:to>
    <xdr:sp macro="" textlink="">
      <xdr:nvSpPr>
        <xdr:cNvPr id="2" name="正方形/長方形 1">
          <a:extLst>
            <a:ext uri="{FF2B5EF4-FFF2-40B4-BE49-F238E27FC236}">
              <a16:creationId xmlns:a16="http://schemas.microsoft.com/office/drawing/2014/main" id="{BE08CB43-ADA7-449E-AA51-1FF460A4D53B}"/>
            </a:ext>
          </a:extLst>
        </xdr:cNvPr>
        <xdr:cNvSpPr/>
      </xdr:nvSpPr>
      <xdr:spPr>
        <a:xfrm>
          <a:off x="6105526" y="4038600"/>
          <a:ext cx="4000499" cy="119062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3</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）事業に要する経費」の数値が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15</xdr:col>
      <xdr:colOff>352425</xdr:colOff>
      <xdr:row>15</xdr:row>
      <xdr:rowOff>200025</xdr:rowOff>
    </xdr:from>
    <xdr:to>
      <xdr:col>21</xdr:col>
      <xdr:colOff>238124</xdr:colOff>
      <xdr:row>17</xdr:row>
      <xdr:rowOff>381000</xdr:rowOff>
    </xdr:to>
    <xdr:sp macro="" textlink="">
      <xdr:nvSpPr>
        <xdr:cNvPr id="3" name="正方形/長方形 2">
          <a:extLst>
            <a:ext uri="{FF2B5EF4-FFF2-40B4-BE49-F238E27FC236}">
              <a16:creationId xmlns:a16="http://schemas.microsoft.com/office/drawing/2014/main" id="{BABC7565-5605-4F3A-A1A3-7F1204CF3A0A}"/>
            </a:ext>
          </a:extLst>
        </xdr:cNvPr>
        <xdr:cNvSpPr/>
      </xdr:nvSpPr>
      <xdr:spPr>
        <a:xfrm>
          <a:off x="10182225" y="5619750"/>
          <a:ext cx="4000499" cy="119062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収入と支出の計が同額になっているか確認してください。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表示が</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【NG】</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の場合は収入と支出の計が同額になるように再確認し、</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【OK】</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の表示になるようにしてください。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561975</xdr:colOff>
      <xdr:row>7</xdr:row>
      <xdr:rowOff>238125</xdr:rowOff>
    </xdr:from>
    <xdr:to>
      <xdr:col>19</xdr:col>
      <xdr:colOff>200024</xdr:colOff>
      <xdr:row>7</xdr:row>
      <xdr:rowOff>571500</xdr:rowOff>
    </xdr:to>
    <xdr:sp macro="" textlink="">
      <xdr:nvSpPr>
        <xdr:cNvPr id="17" name="吹き出し: 角を丸めた四角形 16">
          <a:extLst>
            <a:ext uri="{FF2B5EF4-FFF2-40B4-BE49-F238E27FC236}">
              <a16:creationId xmlns:a16="http://schemas.microsoft.com/office/drawing/2014/main" id="{F123DDB5-91A2-417D-BF60-6C03DFFC35F0}"/>
            </a:ext>
          </a:extLst>
        </xdr:cNvPr>
        <xdr:cNvSpPr/>
      </xdr:nvSpPr>
      <xdr:spPr>
        <a:xfrm>
          <a:off x="25365075" y="2809875"/>
          <a:ext cx="1866899" cy="333375"/>
        </a:xfrm>
        <a:prstGeom prst="wedgeRoundRectCallout">
          <a:avLst>
            <a:gd name="adj1" fmla="val -9427"/>
            <a:gd name="adj2" fmla="val 211386"/>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実際の単価を入力</a:t>
          </a:r>
        </a:p>
      </xdr:txBody>
    </xdr:sp>
    <xdr:clientData/>
  </xdr:twoCellAnchor>
  <xdr:twoCellAnchor>
    <xdr:from>
      <xdr:col>21</xdr:col>
      <xdr:colOff>247650</xdr:colOff>
      <xdr:row>7</xdr:row>
      <xdr:rowOff>247650</xdr:rowOff>
    </xdr:from>
    <xdr:to>
      <xdr:col>24</xdr:col>
      <xdr:colOff>28575</xdr:colOff>
      <xdr:row>7</xdr:row>
      <xdr:rowOff>571500</xdr:rowOff>
    </xdr:to>
    <xdr:sp macro="" textlink="">
      <xdr:nvSpPr>
        <xdr:cNvPr id="18" name="吹き出し: 角を丸めた四角形 17">
          <a:extLst>
            <a:ext uri="{FF2B5EF4-FFF2-40B4-BE49-F238E27FC236}">
              <a16:creationId xmlns:a16="http://schemas.microsoft.com/office/drawing/2014/main" id="{AE50712D-3D17-4FF1-86CC-4ADC7E90411A}"/>
            </a:ext>
          </a:extLst>
        </xdr:cNvPr>
        <xdr:cNvSpPr/>
      </xdr:nvSpPr>
      <xdr:spPr>
        <a:xfrm>
          <a:off x="28155900" y="2819400"/>
          <a:ext cx="1581150" cy="323850"/>
        </a:xfrm>
        <a:prstGeom prst="wedgeRoundRectCallout">
          <a:avLst>
            <a:gd name="adj1" fmla="val -3346"/>
            <a:gd name="adj2" fmla="val 219873"/>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賃金台帳から入力</a:t>
          </a:r>
        </a:p>
      </xdr:txBody>
    </xdr:sp>
    <xdr:clientData/>
  </xdr:twoCellAnchor>
  <xdr:twoCellAnchor>
    <xdr:from>
      <xdr:col>22</xdr:col>
      <xdr:colOff>228599</xdr:colOff>
      <xdr:row>13</xdr:row>
      <xdr:rowOff>285750</xdr:rowOff>
    </xdr:from>
    <xdr:to>
      <xdr:col>23</xdr:col>
      <xdr:colOff>219074</xdr:colOff>
      <xdr:row>15</xdr:row>
      <xdr:rowOff>38100</xdr:rowOff>
    </xdr:to>
    <xdr:sp macro="" textlink="">
      <xdr:nvSpPr>
        <xdr:cNvPr id="19" name="正方形/長方形 18">
          <a:extLst>
            <a:ext uri="{FF2B5EF4-FFF2-40B4-BE49-F238E27FC236}">
              <a16:creationId xmlns:a16="http://schemas.microsoft.com/office/drawing/2014/main" id="{1A0D6127-CEC9-4B40-AA90-BDEEE4A57FC6}"/>
            </a:ext>
          </a:extLst>
        </xdr:cNvPr>
        <xdr:cNvSpPr/>
      </xdr:nvSpPr>
      <xdr:spPr>
        <a:xfrm>
          <a:off x="28574999" y="5248275"/>
          <a:ext cx="1066800" cy="4191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5</xdr:row>
      <xdr:rowOff>0</xdr:rowOff>
    </xdr:from>
    <xdr:to>
      <xdr:col>26</xdr:col>
      <xdr:colOff>123825</xdr:colOff>
      <xdr:row>13</xdr:row>
      <xdr:rowOff>257175</xdr:rowOff>
    </xdr:to>
    <xdr:cxnSp macro="">
      <xdr:nvCxnSpPr>
        <xdr:cNvPr id="20" name="直線矢印コネクタ 19">
          <a:extLst>
            <a:ext uri="{FF2B5EF4-FFF2-40B4-BE49-F238E27FC236}">
              <a16:creationId xmlns:a16="http://schemas.microsoft.com/office/drawing/2014/main" id="{28D12E29-175B-4A9B-B33B-D62BEFC89250}"/>
            </a:ext>
          </a:extLst>
        </xdr:cNvPr>
        <xdr:cNvCxnSpPr/>
      </xdr:nvCxnSpPr>
      <xdr:spPr>
        <a:xfrm flipV="1">
          <a:off x="29451300" y="1695450"/>
          <a:ext cx="1333500" cy="35242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xdr:colOff>
      <xdr:row>3</xdr:row>
      <xdr:rowOff>371474</xdr:rowOff>
    </xdr:from>
    <xdr:to>
      <xdr:col>30</xdr:col>
      <xdr:colOff>609600</xdr:colOff>
      <xdr:row>5</xdr:row>
      <xdr:rowOff>95249</xdr:rowOff>
    </xdr:to>
    <xdr:sp macro="" textlink="">
      <xdr:nvSpPr>
        <xdr:cNvPr id="21" name="正方形/長方形 20">
          <a:extLst>
            <a:ext uri="{FF2B5EF4-FFF2-40B4-BE49-F238E27FC236}">
              <a16:creationId xmlns:a16="http://schemas.microsoft.com/office/drawing/2014/main" id="{788B1491-D5E7-4ACC-99CC-A368E5945A9E}"/>
            </a:ext>
          </a:extLst>
        </xdr:cNvPr>
        <xdr:cNvSpPr/>
      </xdr:nvSpPr>
      <xdr:spPr>
        <a:xfrm>
          <a:off x="30689550" y="1190624"/>
          <a:ext cx="7058025" cy="60007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47625</xdr:colOff>
      <xdr:row>4</xdr:row>
      <xdr:rowOff>28575</xdr:rowOff>
    </xdr:from>
    <xdr:to>
      <xdr:col>23</xdr:col>
      <xdr:colOff>66675</xdr:colOff>
      <xdr:row>4</xdr:row>
      <xdr:rowOff>419100</xdr:rowOff>
    </xdr:to>
    <xdr:sp macro="" textlink="">
      <xdr:nvSpPr>
        <xdr:cNvPr id="24" name="吹き出し: 角を丸めた四角形 23">
          <a:extLst>
            <a:ext uri="{FF2B5EF4-FFF2-40B4-BE49-F238E27FC236}">
              <a16:creationId xmlns:a16="http://schemas.microsoft.com/office/drawing/2014/main" id="{B3D54A88-3296-478C-9658-99CC4A2F4479}"/>
            </a:ext>
          </a:extLst>
        </xdr:cNvPr>
        <xdr:cNvSpPr/>
      </xdr:nvSpPr>
      <xdr:spPr>
        <a:xfrm>
          <a:off x="25774650" y="1285875"/>
          <a:ext cx="3714750" cy="390525"/>
        </a:xfrm>
        <a:prstGeom prst="wedgeRoundRectCallout">
          <a:avLst>
            <a:gd name="adj1" fmla="val -69314"/>
            <a:gd name="adj2" fmla="val 863"/>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交付申請時から変更となった場合は修正する</a:t>
          </a:r>
        </a:p>
      </xdr:txBody>
    </xdr:sp>
    <xdr:clientData/>
  </xdr:twoCellAnchor>
  <xdr:twoCellAnchor>
    <xdr:from>
      <xdr:col>17</xdr:col>
      <xdr:colOff>95250</xdr:colOff>
      <xdr:row>6</xdr:row>
      <xdr:rowOff>19050</xdr:rowOff>
    </xdr:from>
    <xdr:to>
      <xdr:col>23</xdr:col>
      <xdr:colOff>114300</xdr:colOff>
      <xdr:row>6</xdr:row>
      <xdr:rowOff>409575</xdr:rowOff>
    </xdr:to>
    <xdr:sp macro="" textlink="">
      <xdr:nvSpPr>
        <xdr:cNvPr id="25" name="吹き出し: 角を丸めた四角形 24">
          <a:extLst>
            <a:ext uri="{FF2B5EF4-FFF2-40B4-BE49-F238E27FC236}">
              <a16:creationId xmlns:a16="http://schemas.microsoft.com/office/drawing/2014/main" id="{81F34B14-7DAE-4C23-8E60-469F73C6A354}"/>
            </a:ext>
          </a:extLst>
        </xdr:cNvPr>
        <xdr:cNvSpPr/>
      </xdr:nvSpPr>
      <xdr:spPr>
        <a:xfrm>
          <a:off x="25822275" y="2152650"/>
          <a:ext cx="3714750" cy="390525"/>
        </a:xfrm>
        <a:prstGeom prst="wedgeRoundRectCallout">
          <a:avLst>
            <a:gd name="adj1" fmla="val -69879"/>
            <a:gd name="adj2" fmla="val -1576"/>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交付申請時から変更となった場合は修正する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9526</xdr:colOff>
      <xdr:row>0</xdr:row>
      <xdr:rowOff>0</xdr:rowOff>
    </xdr:from>
    <xdr:to>
      <xdr:col>40</xdr:col>
      <xdr:colOff>1057276</xdr:colOff>
      <xdr:row>2</xdr:row>
      <xdr:rowOff>28575</xdr:rowOff>
    </xdr:to>
    <xdr:sp macro="" textlink="">
      <xdr:nvSpPr>
        <xdr:cNvPr id="2" name="正方形/長方形 1">
          <a:extLst>
            <a:ext uri="{FF2B5EF4-FFF2-40B4-BE49-F238E27FC236}">
              <a16:creationId xmlns:a16="http://schemas.microsoft.com/office/drawing/2014/main" id="{F961DCF9-BFBB-43A5-8474-F1A3F868C8F0}"/>
            </a:ext>
          </a:extLst>
        </xdr:cNvPr>
        <xdr:cNvSpPr/>
      </xdr:nvSpPr>
      <xdr:spPr>
        <a:xfrm>
          <a:off x="6934201" y="0"/>
          <a:ext cx="3752850" cy="40957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57150</xdr:colOff>
      <xdr:row>0</xdr:row>
      <xdr:rowOff>38100</xdr:rowOff>
    </xdr:from>
    <xdr:to>
      <xdr:col>41</xdr:col>
      <xdr:colOff>1009650</xdr:colOff>
      <xdr:row>2</xdr:row>
      <xdr:rowOff>66675</xdr:rowOff>
    </xdr:to>
    <xdr:sp macro="" textlink="">
      <xdr:nvSpPr>
        <xdr:cNvPr id="2" name="正方形/長方形 1">
          <a:extLst>
            <a:ext uri="{FF2B5EF4-FFF2-40B4-BE49-F238E27FC236}">
              <a16:creationId xmlns:a16="http://schemas.microsoft.com/office/drawing/2014/main" id="{D07A5BCE-01D9-4CC6-A45A-D46ECCE30DEC}"/>
            </a:ext>
          </a:extLst>
        </xdr:cNvPr>
        <xdr:cNvSpPr/>
      </xdr:nvSpPr>
      <xdr:spPr>
        <a:xfrm>
          <a:off x="7096125" y="38100"/>
          <a:ext cx="3752850" cy="40957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46463</xdr:colOff>
      <xdr:row>0</xdr:row>
      <xdr:rowOff>58079</xdr:rowOff>
    </xdr:from>
    <xdr:to>
      <xdr:col>31</xdr:col>
      <xdr:colOff>117088</xdr:colOff>
      <xdr:row>1</xdr:row>
      <xdr:rowOff>223721</xdr:rowOff>
    </xdr:to>
    <xdr:sp macro="" textlink="">
      <xdr:nvSpPr>
        <xdr:cNvPr id="2" name="正方形/長方形 1">
          <a:extLst>
            <a:ext uri="{FF2B5EF4-FFF2-40B4-BE49-F238E27FC236}">
              <a16:creationId xmlns:a16="http://schemas.microsoft.com/office/drawing/2014/main" id="{6AC3A87F-0747-468B-A789-5AC7C9B9CA4F}"/>
            </a:ext>
          </a:extLst>
        </xdr:cNvPr>
        <xdr:cNvSpPr/>
      </xdr:nvSpPr>
      <xdr:spPr>
        <a:xfrm>
          <a:off x="7387683" y="58079"/>
          <a:ext cx="3752850" cy="40957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chemeClr val="tx1"/>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twoCellAnchor editAs="oneCell">
    <xdr:from>
      <xdr:col>32</xdr:col>
      <xdr:colOff>1393629</xdr:colOff>
      <xdr:row>2</xdr:row>
      <xdr:rowOff>146536</xdr:rowOff>
    </xdr:from>
    <xdr:to>
      <xdr:col>43</xdr:col>
      <xdr:colOff>123975</xdr:colOff>
      <xdr:row>16</xdr:row>
      <xdr:rowOff>1988735</xdr:rowOff>
    </xdr:to>
    <xdr:pic>
      <xdr:nvPicPr>
        <xdr:cNvPr id="5" name="図 4">
          <a:extLst>
            <a:ext uri="{FF2B5EF4-FFF2-40B4-BE49-F238E27FC236}">
              <a16:creationId xmlns:a16="http://schemas.microsoft.com/office/drawing/2014/main" id="{D11542CE-7231-88FA-7F44-E7126C717EF6}"/>
            </a:ext>
          </a:extLst>
        </xdr:cNvPr>
        <xdr:cNvPicPr>
          <a:picLocks noChangeAspect="1"/>
        </xdr:cNvPicPr>
      </xdr:nvPicPr>
      <xdr:blipFill>
        <a:blip xmlns:r="http://schemas.openxmlformats.org/officeDocument/2006/relationships" r:embed="rId1"/>
        <a:stretch>
          <a:fillRect/>
        </a:stretch>
      </xdr:blipFill>
      <xdr:spPr>
        <a:xfrm>
          <a:off x="13294645" y="638487"/>
          <a:ext cx="6078204" cy="5474259"/>
        </a:xfrm>
        <a:prstGeom prst="rect">
          <a:avLst/>
        </a:prstGeom>
      </xdr:spPr>
    </xdr:pic>
    <xdr:clientData/>
  </xdr:twoCellAnchor>
  <xdr:twoCellAnchor editAs="oneCell">
    <xdr:from>
      <xdr:col>32</xdr:col>
      <xdr:colOff>1395050</xdr:colOff>
      <xdr:row>20</xdr:row>
      <xdr:rowOff>99218</xdr:rowOff>
    </xdr:from>
    <xdr:to>
      <xdr:col>43</xdr:col>
      <xdr:colOff>167384</xdr:colOff>
      <xdr:row>39</xdr:row>
      <xdr:rowOff>146323</xdr:rowOff>
    </xdr:to>
    <xdr:pic>
      <xdr:nvPicPr>
        <xdr:cNvPr id="6" name="図 5">
          <a:extLst>
            <a:ext uri="{FF2B5EF4-FFF2-40B4-BE49-F238E27FC236}">
              <a16:creationId xmlns:a16="http://schemas.microsoft.com/office/drawing/2014/main" id="{064A0A29-AB24-54CB-A18A-DFF2010D856D}"/>
            </a:ext>
          </a:extLst>
        </xdr:cNvPr>
        <xdr:cNvPicPr>
          <a:picLocks noChangeAspect="1"/>
        </xdr:cNvPicPr>
      </xdr:nvPicPr>
      <xdr:blipFill>
        <a:blip xmlns:r="http://schemas.openxmlformats.org/officeDocument/2006/relationships" r:embed="rId2"/>
        <a:stretch>
          <a:fillRect/>
        </a:stretch>
      </xdr:blipFill>
      <xdr:spPr>
        <a:xfrm>
          <a:off x="13380675" y="8036718"/>
          <a:ext cx="6084756" cy="45714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247651</xdr:colOff>
      <xdr:row>12</xdr:row>
      <xdr:rowOff>114300</xdr:rowOff>
    </xdr:from>
    <xdr:to>
      <xdr:col>13</xdr:col>
      <xdr:colOff>276225</xdr:colOff>
      <xdr:row>14</xdr:row>
      <xdr:rowOff>314325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6105526" y="4552950"/>
          <a:ext cx="4000499" cy="119062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）事業に要する経費」の数値が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13</xdr:col>
      <xdr:colOff>276225</xdr:colOff>
      <xdr:row>17</xdr:row>
      <xdr:rowOff>295275</xdr:rowOff>
    </xdr:from>
    <xdr:to>
      <xdr:col>19</xdr:col>
      <xdr:colOff>161924</xdr:colOff>
      <xdr:row>19</xdr:row>
      <xdr:rowOff>476250</xdr:rowOff>
    </xdr:to>
    <xdr:sp macro="" textlink="">
      <xdr:nvSpPr>
        <xdr:cNvPr id="2" name="正方形/長方形 1">
          <a:extLst>
            <a:ext uri="{FF2B5EF4-FFF2-40B4-BE49-F238E27FC236}">
              <a16:creationId xmlns:a16="http://schemas.microsoft.com/office/drawing/2014/main" id="{EF10AB32-0B50-47D9-93DC-9316D01D4597}"/>
            </a:ext>
          </a:extLst>
        </xdr:cNvPr>
        <xdr:cNvSpPr/>
      </xdr:nvSpPr>
      <xdr:spPr>
        <a:xfrm>
          <a:off x="10106025" y="6724650"/>
          <a:ext cx="4000499" cy="119062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収入と支出の計が同額になっているか確認してください。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表示が</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【NG】</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の場合は収入と支出の計が同額になるように再確認し、</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【OK】</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の表示になるようにしてください。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222250</xdr:colOff>
      <xdr:row>0</xdr:row>
      <xdr:rowOff>158749</xdr:rowOff>
    </xdr:from>
    <xdr:to>
      <xdr:col>46</xdr:col>
      <xdr:colOff>102375</xdr:colOff>
      <xdr:row>3</xdr:row>
      <xdr:rowOff>84667</xdr:rowOff>
    </xdr:to>
    <xdr:sp macro="" textlink="">
      <xdr:nvSpPr>
        <xdr:cNvPr id="2" name="正方形/長方形 1">
          <a:extLst>
            <a:ext uri="{FF2B5EF4-FFF2-40B4-BE49-F238E27FC236}">
              <a16:creationId xmlns:a16="http://schemas.microsoft.com/office/drawing/2014/main" id="{B278EA94-5211-4D43-9AAC-E8B9E0E52B2D}"/>
            </a:ext>
          </a:extLst>
        </xdr:cNvPr>
        <xdr:cNvSpPr/>
      </xdr:nvSpPr>
      <xdr:spPr>
        <a:xfrm>
          <a:off x="7334250" y="158749"/>
          <a:ext cx="3774792" cy="635001"/>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76198</xdr:colOff>
      <xdr:row>7</xdr:row>
      <xdr:rowOff>466725</xdr:rowOff>
    </xdr:from>
    <xdr:to>
      <xdr:col>4</xdr:col>
      <xdr:colOff>571499</xdr:colOff>
      <xdr:row>8</xdr:row>
      <xdr:rowOff>276225</xdr:rowOff>
    </xdr:to>
    <xdr:sp macro="" textlink="">
      <xdr:nvSpPr>
        <xdr:cNvPr id="7" name="左中かっこ 6">
          <a:extLst>
            <a:ext uri="{FF2B5EF4-FFF2-40B4-BE49-F238E27FC236}">
              <a16:creationId xmlns:a16="http://schemas.microsoft.com/office/drawing/2014/main" id="{E39A108B-782B-453C-9FEA-18BB44AB083B}"/>
            </a:ext>
          </a:extLst>
        </xdr:cNvPr>
        <xdr:cNvSpPr/>
      </xdr:nvSpPr>
      <xdr:spPr>
        <a:xfrm rot="5400000">
          <a:off x="1824036" y="1576387"/>
          <a:ext cx="533400" cy="3457576"/>
        </a:xfrm>
        <a:prstGeom prst="leftBrace">
          <a:avLst>
            <a:gd name="adj1" fmla="val 33730"/>
            <a:gd name="adj2" fmla="val 5160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30478</xdr:colOff>
      <xdr:row>7</xdr:row>
      <xdr:rowOff>459110</xdr:rowOff>
    </xdr:from>
    <xdr:to>
      <xdr:col>16</xdr:col>
      <xdr:colOff>192403</xdr:colOff>
      <xdr:row>7</xdr:row>
      <xdr:rowOff>670562</xdr:rowOff>
    </xdr:to>
    <xdr:sp macro="" textlink="">
      <xdr:nvSpPr>
        <xdr:cNvPr id="8" name="左中かっこ 7">
          <a:extLst>
            <a:ext uri="{FF2B5EF4-FFF2-40B4-BE49-F238E27FC236}">
              <a16:creationId xmlns:a16="http://schemas.microsoft.com/office/drawing/2014/main" id="{97F2FA72-E7BF-4E38-BAB5-FA3D87024823}"/>
            </a:ext>
          </a:extLst>
        </xdr:cNvPr>
        <xdr:cNvSpPr/>
      </xdr:nvSpPr>
      <xdr:spPr>
        <a:xfrm rot="5400000">
          <a:off x="5906452" y="1136336"/>
          <a:ext cx="211452" cy="4000500"/>
        </a:xfrm>
        <a:prstGeom prst="leftBrace">
          <a:avLst>
            <a:gd name="adj1" fmla="val 33730"/>
            <a:gd name="adj2" fmla="val 5160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236220</xdr:colOff>
      <xdr:row>7</xdr:row>
      <xdr:rowOff>106680</xdr:rowOff>
    </xdr:from>
    <xdr:to>
      <xdr:col>15</xdr:col>
      <xdr:colOff>7620</xdr:colOff>
      <xdr:row>7</xdr:row>
      <xdr:rowOff>434340</xdr:rowOff>
    </xdr:to>
    <xdr:sp macro="" textlink="">
      <xdr:nvSpPr>
        <xdr:cNvPr id="9" name="吹き出し: 角を丸めた四角形 8">
          <a:extLst>
            <a:ext uri="{FF2B5EF4-FFF2-40B4-BE49-F238E27FC236}">
              <a16:creationId xmlns:a16="http://schemas.microsoft.com/office/drawing/2014/main" id="{B281717D-BFCD-4046-BCD0-64221504E1DF}"/>
            </a:ext>
          </a:extLst>
        </xdr:cNvPr>
        <xdr:cNvSpPr/>
      </xdr:nvSpPr>
      <xdr:spPr>
        <a:xfrm>
          <a:off x="4874895" y="2678430"/>
          <a:ext cx="2295525" cy="327660"/>
        </a:xfrm>
        <a:prstGeom prst="wedgeRoundRectCallout">
          <a:avLst>
            <a:gd name="adj1" fmla="val -9427"/>
            <a:gd name="adj2" fmla="val 22814"/>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賃金台帳を基に入力</a:t>
          </a:r>
        </a:p>
      </xdr:txBody>
    </xdr:sp>
    <xdr:clientData/>
  </xdr:twoCellAnchor>
  <xdr:twoCellAnchor>
    <xdr:from>
      <xdr:col>2</xdr:col>
      <xdr:colOff>304800</xdr:colOff>
      <xdr:row>7</xdr:row>
      <xdr:rowOff>28575</xdr:rowOff>
    </xdr:from>
    <xdr:to>
      <xdr:col>3</xdr:col>
      <xdr:colOff>85725</xdr:colOff>
      <xdr:row>7</xdr:row>
      <xdr:rowOff>419100</xdr:rowOff>
    </xdr:to>
    <xdr:sp macro="" textlink="">
      <xdr:nvSpPr>
        <xdr:cNvPr id="10" name="吹き出し: 角を丸めた四角形 9">
          <a:extLst>
            <a:ext uri="{FF2B5EF4-FFF2-40B4-BE49-F238E27FC236}">
              <a16:creationId xmlns:a16="http://schemas.microsoft.com/office/drawing/2014/main" id="{73569AEE-F822-43EF-9628-5F49E80528E9}"/>
            </a:ext>
          </a:extLst>
        </xdr:cNvPr>
        <xdr:cNvSpPr/>
      </xdr:nvSpPr>
      <xdr:spPr>
        <a:xfrm>
          <a:off x="1628775" y="2600325"/>
          <a:ext cx="742950" cy="390525"/>
        </a:xfrm>
        <a:prstGeom prst="wedgeRoundRectCallout">
          <a:avLst>
            <a:gd name="adj1" fmla="val -9427"/>
            <a:gd name="adj2" fmla="val 22814"/>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入力</a:t>
          </a:r>
        </a:p>
      </xdr:txBody>
    </xdr:sp>
    <xdr:clientData/>
  </xdr:twoCellAnchor>
  <xdr:twoCellAnchor>
    <xdr:from>
      <xdr:col>22</xdr:col>
      <xdr:colOff>19050</xdr:colOff>
      <xdr:row>7</xdr:row>
      <xdr:rowOff>466725</xdr:rowOff>
    </xdr:from>
    <xdr:to>
      <xdr:col>23</xdr:col>
      <xdr:colOff>228602</xdr:colOff>
      <xdr:row>7</xdr:row>
      <xdr:rowOff>647702</xdr:rowOff>
    </xdr:to>
    <xdr:sp macro="" textlink="">
      <xdr:nvSpPr>
        <xdr:cNvPr id="11" name="左中かっこ 10">
          <a:extLst>
            <a:ext uri="{FF2B5EF4-FFF2-40B4-BE49-F238E27FC236}">
              <a16:creationId xmlns:a16="http://schemas.microsoft.com/office/drawing/2014/main" id="{05EE7A8E-D992-48CC-8586-4FB5D330C230}"/>
            </a:ext>
          </a:extLst>
        </xdr:cNvPr>
        <xdr:cNvSpPr/>
      </xdr:nvSpPr>
      <xdr:spPr>
        <a:xfrm rot="5400000">
          <a:off x="11277600" y="2486025"/>
          <a:ext cx="180977" cy="1285877"/>
        </a:xfrm>
        <a:prstGeom prst="leftBrace">
          <a:avLst>
            <a:gd name="adj1" fmla="val 33730"/>
            <a:gd name="adj2" fmla="val 5160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257175</xdr:colOff>
      <xdr:row>6</xdr:row>
      <xdr:rowOff>419100</xdr:rowOff>
    </xdr:from>
    <xdr:to>
      <xdr:col>22</xdr:col>
      <xdr:colOff>904875</xdr:colOff>
      <xdr:row>7</xdr:row>
      <xdr:rowOff>371475</xdr:rowOff>
    </xdr:to>
    <xdr:sp macro="" textlink="">
      <xdr:nvSpPr>
        <xdr:cNvPr id="12" name="吹き出し: 角を丸めた四角形 11">
          <a:extLst>
            <a:ext uri="{FF2B5EF4-FFF2-40B4-BE49-F238E27FC236}">
              <a16:creationId xmlns:a16="http://schemas.microsoft.com/office/drawing/2014/main" id="{8AA515B7-E24B-43EE-A3A5-E0B65202E238}"/>
            </a:ext>
          </a:extLst>
        </xdr:cNvPr>
        <xdr:cNvSpPr/>
      </xdr:nvSpPr>
      <xdr:spPr>
        <a:xfrm>
          <a:off x="10963275" y="2552700"/>
          <a:ext cx="647700" cy="390525"/>
        </a:xfrm>
        <a:prstGeom prst="wedgeRoundRectCallout">
          <a:avLst>
            <a:gd name="adj1" fmla="val -9427"/>
            <a:gd name="adj2" fmla="val 22814"/>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入力</a:t>
          </a:r>
        </a:p>
      </xdr:txBody>
    </xdr:sp>
    <xdr:clientData/>
  </xdr:twoCellAnchor>
  <xdr:twoCellAnchor>
    <xdr:from>
      <xdr:col>16</xdr:col>
      <xdr:colOff>47625</xdr:colOff>
      <xdr:row>3</xdr:row>
      <xdr:rowOff>33339</xdr:rowOff>
    </xdr:from>
    <xdr:to>
      <xdr:col>16</xdr:col>
      <xdr:colOff>242889</xdr:colOff>
      <xdr:row>4</xdr:row>
      <xdr:rowOff>371475</xdr:rowOff>
    </xdr:to>
    <xdr:sp macro="" textlink="">
      <xdr:nvSpPr>
        <xdr:cNvPr id="13" name="左中かっこ 12">
          <a:extLst>
            <a:ext uri="{FF2B5EF4-FFF2-40B4-BE49-F238E27FC236}">
              <a16:creationId xmlns:a16="http://schemas.microsoft.com/office/drawing/2014/main" id="{4DB9B877-9FC1-40F3-9F13-4E594643A1AC}"/>
            </a:ext>
          </a:extLst>
        </xdr:cNvPr>
        <xdr:cNvSpPr/>
      </xdr:nvSpPr>
      <xdr:spPr>
        <a:xfrm rot="10800000">
          <a:off x="7867650" y="852489"/>
          <a:ext cx="195264" cy="776286"/>
        </a:xfrm>
        <a:prstGeom prst="leftBrace">
          <a:avLst>
            <a:gd name="adj1" fmla="val 33730"/>
            <a:gd name="adj2" fmla="val 5160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47625</xdr:colOff>
      <xdr:row>6</xdr:row>
      <xdr:rowOff>42864</xdr:rowOff>
    </xdr:from>
    <xdr:to>
      <xdr:col>16</xdr:col>
      <xdr:colOff>223839</xdr:colOff>
      <xdr:row>6</xdr:row>
      <xdr:rowOff>419100</xdr:rowOff>
    </xdr:to>
    <xdr:sp macro="" textlink="">
      <xdr:nvSpPr>
        <xdr:cNvPr id="14" name="左中かっこ 13">
          <a:extLst>
            <a:ext uri="{FF2B5EF4-FFF2-40B4-BE49-F238E27FC236}">
              <a16:creationId xmlns:a16="http://schemas.microsoft.com/office/drawing/2014/main" id="{4D2E11B6-483F-4D9D-B2DC-15DA2FB9FBD3}"/>
            </a:ext>
          </a:extLst>
        </xdr:cNvPr>
        <xdr:cNvSpPr/>
      </xdr:nvSpPr>
      <xdr:spPr>
        <a:xfrm rot="10800000">
          <a:off x="7867650" y="2176464"/>
          <a:ext cx="176214" cy="376236"/>
        </a:xfrm>
        <a:prstGeom prst="leftBrace">
          <a:avLst>
            <a:gd name="adj1" fmla="val 33730"/>
            <a:gd name="adj2" fmla="val 5160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114300</xdr:colOff>
      <xdr:row>3</xdr:row>
      <xdr:rowOff>238125</xdr:rowOff>
    </xdr:from>
    <xdr:to>
      <xdr:col>17</xdr:col>
      <xdr:colOff>762000</xdr:colOff>
      <xdr:row>4</xdr:row>
      <xdr:rowOff>190500</xdr:rowOff>
    </xdr:to>
    <xdr:sp macro="" textlink="">
      <xdr:nvSpPr>
        <xdr:cNvPr id="15" name="吹き出し: 角を丸めた四角形 14">
          <a:extLst>
            <a:ext uri="{FF2B5EF4-FFF2-40B4-BE49-F238E27FC236}">
              <a16:creationId xmlns:a16="http://schemas.microsoft.com/office/drawing/2014/main" id="{7A65BD75-21C0-4233-BD5D-8D1B9E335E5B}"/>
            </a:ext>
          </a:extLst>
        </xdr:cNvPr>
        <xdr:cNvSpPr/>
      </xdr:nvSpPr>
      <xdr:spPr>
        <a:xfrm>
          <a:off x="8201025" y="1057275"/>
          <a:ext cx="647700" cy="390525"/>
        </a:xfrm>
        <a:prstGeom prst="wedgeRoundRectCallout">
          <a:avLst>
            <a:gd name="adj1" fmla="val -9427"/>
            <a:gd name="adj2" fmla="val 22814"/>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入力</a:t>
          </a:r>
        </a:p>
      </xdr:txBody>
    </xdr:sp>
    <xdr:clientData/>
  </xdr:twoCellAnchor>
  <xdr:twoCellAnchor>
    <xdr:from>
      <xdr:col>17</xdr:col>
      <xdr:colOff>76200</xdr:colOff>
      <xdr:row>6</xdr:row>
      <xdr:rowOff>19050</xdr:rowOff>
    </xdr:from>
    <xdr:to>
      <xdr:col>17</xdr:col>
      <xdr:colOff>723900</xdr:colOff>
      <xdr:row>6</xdr:row>
      <xdr:rowOff>409575</xdr:rowOff>
    </xdr:to>
    <xdr:sp macro="" textlink="">
      <xdr:nvSpPr>
        <xdr:cNvPr id="16" name="吹き出し: 角を丸めた四角形 15">
          <a:extLst>
            <a:ext uri="{FF2B5EF4-FFF2-40B4-BE49-F238E27FC236}">
              <a16:creationId xmlns:a16="http://schemas.microsoft.com/office/drawing/2014/main" id="{B07B8780-E18A-4EA4-A2B1-868328ECE876}"/>
            </a:ext>
          </a:extLst>
        </xdr:cNvPr>
        <xdr:cNvSpPr/>
      </xdr:nvSpPr>
      <xdr:spPr>
        <a:xfrm>
          <a:off x="8162925" y="2152650"/>
          <a:ext cx="647700" cy="390525"/>
        </a:xfrm>
        <a:prstGeom prst="wedgeRoundRectCallout">
          <a:avLst>
            <a:gd name="adj1" fmla="val -9427"/>
            <a:gd name="adj2" fmla="val 22814"/>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入力</a:t>
          </a:r>
        </a:p>
      </xdr:txBody>
    </xdr:sp>
    <xdr:clientData/>
  </xdr:twoCellAnchor>
  <xdr:twoCellAnchor>
    <xdr:from>
      <xdr:col>17</xdr:col>
      <xdr:colOff>47625</xdr:colOff>
      <xdr:row>7</xdr:row>
      <xdr:rowOff>485778</xdr:rowOff>
    </xdr:from>
    <xdr:to>
      <xdr:col>18</xdr:col>
      <xdr:colOff>180975</xdr:colOff>
      <xdr:row>7</xdr:row>
      <xdr:rowOff>666754</xdr:rowOff>
    </xdr:to>
    <xdr:sp macro="" textlink="">
      <xdr:nvSpPr>
        <xdr:cNvPr id="22" name="左中かっこ 21">
          <a:extLst>
            <a:ext uri="{FF2B5EF4-FFF2-40B4-BE49-F238E27FC236}">
              <a16:creationId xmlns:a16="http://schemas.microsoft.com/office/drawing/2014/main" id="{7CC5A000-0DC9-4A18-AD13-B81603734E06}"/>
            </a:ext>
          </a:extLst>
        </xdr:cNvPr>
        <xdr:cNvSpPr/>
      </xdr:nvSpPr>
      <xdr:spPr>
        <a:xfrm rot="5400000">
          <a:off x="8629650" y="2562228"/>
          <a:ext cx="180976" cy="1171575"/>
        </a:xfrm>
        <a:prstGeom prst="leftBrace">
          <a:avLst>
            <a:gd name="adj1" fmla="val 33730"/>
            <a:gd name="adj2" fmla="val 51609"/>
          </a:avLst>
        </a:prstGeom>
        <a:ln w="19050">
          <a:solidFill>
            <a:srgbClr val="FF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238125</xdr:colOff>
      <xdr:row>7</xdr:row>
      <xdr:rowOff>47625</xdr:rowOff>
    </xdr:from>
    <xdr:to>
      <xdr:col>17</xdr:col>
      <xdr:colOff>885825</xdr:colOff>
      <xdr:row>7</xdr:row>
      <xdr:rowOff>438150</xdr:rowOff>
    </xdr:to>
    <xdr:sp macro="" textlink="">
      <xdr:nvSpPr>
        <xdr:cNvPr id="23" name="吹き出し: 角を丸めた四角形 22">
          <a:extLst>
            <a:ext uri="{FF2B5EF4-FFF2-40B4-BE49-F238E27FC236}">
              <a16:creationId xmlns:a16="http://schemas.microsoft.com/office/drawing/2014/main" id="{C922BA5E-C8F8-4FBB-86AD-9E4BBAACB306}"/>
            </a:ext>
          </a:extLst>
        </xdr:cNvPr>
        <xdr:cNvSpPr/>
      </xdr:nvSpPr>
      <xdr:spPr>
        <a:xfrm>
          <a:off x="8324850" y="2619375"/>
          <a:ext cx="647700" cy="390525"/>
        </a:xfrm>
        <a:prstGeom prst="wedgeRoundRectCallout">
          <a:avLst>
            <a:gd name="adj1" fmla="val -9427"/>
            <a:gd name="adj2" fmla="val 22814"/>
            <a:gd name="adj3" fmla="val 16667"/>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100"/>
            <a:t>入力</a:t>
          </a:r>
        </a:p>
      </xdr:txBody>
    </xdr:sp>
    <xdr:clientData/>
  </xdr:twoCellAnchor>
  <xdr:twoCellAnchor>
    <xdr:from>
      <xdr:col>15</xdr:col>
      <xdr:colOff>457200</xdr:colOff>
      <xdr:row>1</xdr:row>
      <xdr:rowOff>38100</xdr:rowOff>
    </xdr:from>
    <xdr:to>
      <xdr:col>25</xdr:col>
      <xdr:colOff>0</xdr:colOff>
      <xdr:row>1</xdr:row>
      <xdr:rowOff>228600</xdr:rowOff>
    </xdr:to>
    <xdr:sp macro="" textlink="">
      <xdr:nvSpPr>
        <xdr:cNvPr id="26" name="矢印: 右 25">
          <a:extLst>
            <a:ext uri="{FF2B5EF4-FFF2-40B4-BE49-F238E27FC236}">
              <a16:creationId xmlns:a16="http://schemas.microsoft.com/office/drawing/2014/main" id="{B4A4D3D2-DFAF-432F-ACC8-75A9D6C21005}"/>
            </a:ext>
          </a:extLst>
        </xdr:cNvPr>
        <xdr:cNvSpPr/>
      </xdr:nvSpPr>
      <xdr:spPr>
        <a:xfrm>
          <a:off x="7620000" y="285750"/>
          <a:ext cx="14352270" cy="190500"/>
        </a:xfrm>
        <a:prstGeom prst="rightArrow">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46463</xdr:colOff>
      <xdr:row>0</xdr:row>
      <xdr:rowOff>58079</xdr:rowOff>
    </xdr:from>
    <xdr:to>
      <xdr:col>31</xdr:col>
      <xdr:colOff>117088</xdr:colOff>
      <xdr:row>1</xdr:row>
      <xdr:rowOff>223721</xdr:rowOff>
    </xdr:to>
    <xdr:sp macro="" textlink="">
      <xdr:nvSpPr>
        <xdr:cNvPr id="2" name="正方形/長方形 1">
          <a:extLst>
            <a:ext uri="{FF2B5EF4-FFF2-40B4-BE49-F238E27FC236}">
              <a16:creationId xmlns:a16="http://schemas.microsoft.com/office/drawing/2014/main" id="{D81289D9-5892-4193-AC9D-32E9EE17FA5B}"/>
            </a:ext>
          </a:extLst>
        </xdr:cNvPr>
        <xdr:cNvSpPr/>
      </xdr:nvSpPr>
      <xdr:spPr>
        <a:xfrm>
          <a:off x="7361663" y="58079"/>
          <a:ext cx="3747275" cy="403767"/>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200">
              <a:solidFill>
                <a:schemeClr val="tx1"/>
              </a:solidFill>
              <a:latin typeface="HGPｺﾞｼｯｸE" panose="020B0900000000000000" pitchFamily="50" charset="-128"/>
              <a:ea typeface="HGPｺﾞｼｯｸE" panose="020B0900000000000000" pitchFamily="50" charset="-128"/>
            </a:rPr>
            <a:t>ピンク塗りのセルに必要情報を入力してください。</a:t>
          </a:r>
        </a:p>
      </xdr:txBody>
    </xdr:sp>
    <xdr:clientData/>
  </xdr:twoCellAnchor>
  <xdr:twoCellAnchor editAs="oneCell">
    <xdr:from>
      <xdr:col>32</xdr:col>
      <xdr:colOff>1393629</xdr:colOff>
      <xdr:row>3</xdr:row>
      <xdr:rowOff>146536</xdr:rowOff>
    </xdr:from>
    <xdr:to>
      <xdr:col>43</xdr:col>
      <xdr:colOff>123975</xdr:colOff>
      <xdr:row>17</xdr:row>
      <xdr:rowOff>1988735</xdr:rowOff>
    </xdr:to>
    <xdr:pic>
      <xdr:nvPicPr>
        <xdr:cNvPr id="3" name="図 2">
          <a:extLst>
            <a:ext uri="{FF2B5EF4-FFF2-40B4-BE49-F238E27FC236}">
              <a16:creationId xmlns:a16="http://schemas.microsoft.com/office/drawing/2014/main" id="{18254808-6506-4ADF-A2E4-2C6869AB1FF0}"/>
            </a:ext>
          </a:extLst>
        </xdr:cNvPr>
        <xdr:cNvPicPr>
          <a:picLocks noChangeAspect="1"/>
        </xdr:cNvPicPr>
      </xdr:nvPicPr>
      <xdr:blipFill>
        <a:blip xmlns:r="http://schemas.openxmlformats.org/officeDocument/2006/relationships" r:embed="rId1"/>
        <a:stretch>
          <a:fillRect/>
        </a:stretch>
      </xdr:blipFill>
      <xdr:spPr>
        <a:xfrm>
          <a:off x="13271304" y="632311"/>
          <a:ext cx="6045546" cy="5452174"/>
        </a:xfrm>
        <a:prstGeom prst="rect">
          <a:avLst/>
        </a:prstGeom>
      </xdr:spPr>
    </xdr:pic>
    <xdr:clientData/>
  </xdr:twoCellAnchor>
  <xdr:twoCellAnchor editAs="oneCell">
    <xdr:from>
      <xdr:col>34</xdr:col>
      <xdr:colOff>580133</xdr:colOff>
      <xdr:row>21</xdr:row>
      <xdr:rowOff>116417</xdr:rowOff>
    </xdr:from>
    <xdr:to>
      <xdr:col>43</xdr:col>
      <xdr:colOff>385335</xdr:colOff>
      <xdr:row>36</xdr:row>
      <xdr:rowOff>209822</xdr:rowOff>
    </xdr:to>
    <xdr:pic>
      <xdr:nvPicPr>
        <xdr:cNvPr id="4" name="図 3">
          <a:extLst>
            <a:ext uri="{FF2B5EF4-FFF2-40B4-BE49-F238E27FC236}">
              <a16:creationId xmlns:a16="http://schemas.microsoft.com/office/drawing/2014/main" id="{756CC8B9-409B-4990-9723-DE8EA6F590C9}"/>
            </a:ext>
          </a:extLst>
        </xdr:cNvPr>
        <xdr:cNvPicPr>
          <a:picLocks noChangeAspect="1"/>
        </xdr:cNvPicPr>
      </xdr:nvPicPr>
      <xdr:blipFill>
        <a:blip xmlns:r="http://schemas.openxmlformats.org/officeDocument/2006/relationships" r:embed="rId2"/>
        <a:stretch>
          <a:fillRect/>
        </a:stretch>
      </xdr:blipFill>
      <xdr:spPr>
        <a:xfrm>
          <a:off x="15005216" y="8350250"/>
          <a:ext cx="4715869" cy="3575322"/>
        </a:xfrm>
        <a:prstGeom prst="rect">
          <a:avLst/>
        </a:prstGeom>
      </xdr:spPr>
    </xdr:pic>
    <xdr:clientData/>
  </xdr:twoCellAnchor>
  <xdr:twoCellAnchor editAs="oneCell">
    <xdr:from>
      <xdr:col>27</xdr:col>
      <xdr:colOff>306918</xdr:colOff>
      <xdr:row>25</xdr:row>
      <xdr:rowOff>222249</xdr:rowOff>
    </xdr:from>
    <xdr:to>
      <xdr:col>33</xdr:col>
      <xdr:colOff>518585</xdr:colOff>
      <xdr:row>28</xdr:row>
      <xdr:rowOff>215899</xdr:rowOff>
    </xdr:to>
    <xdr:pic>
      <xdr:nvPicPr>
        <xdr:cNvPr id="8" name="図 7">
          <a:extLst>
            <a:ext uri="{FF2B5EF4-FFF2-40B4-BE49-F238E27FC236}">
              <a16:creationId xmlns:a16="http://schemas.microsoft.com/office/drawing/2014/main" id="{61D52E84-1EEE-0365-042C-6253EF91F7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99501" y="9429749"/>
          <a:ext cx="5556251"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276225</xdr:colOff>
      <xdr:row>26</xdr:row>
      <xdr:rowOff>295275</xdr:rowOff>
    </xdr:from>
    <xdr:to>
      <xdr:col>18</xdr:col>
      <xdr:colOff>161924</xdr:colOff>
      <xdr:row>28</xdr:row>
      <xdr:rowOff>476250</xdr:rowOff>
    </xdr:to>
    <xdr:sp macro="" textlink="">
      <xdr:nvSpPr>
        <xdr:cNvPr id="3" name="正方形/長方形 2">
          <a:extLst>
            <a:ext uri="{FF2B5EF4-FFF2-40B4-BE49-F238E27FC236}">
              <a16:creationId xmlns:a16="http://schemas.microsoft.com/office/drawing/2014/main" id="{1745BA1A-320D-4BA6-A240-B02BB2E49788}"/>
            </a:ext>
          </a:extLst>
        </xdr:cNvPr>
        <xdr:cNvSpPr/>
      </xdr:nvSpPr>
      <xdr:spPr>
        <a:xfrm>
          <a:off x="10106025" y="6724650"/>
          <a:ext cx="4000499" cy="119062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収入と支出の計が同額になっているか確認してください。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表示が</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【NG】</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の場合は収入と支出の計が同額になるように再確認し、</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【OK】</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の表示になるようにしてください。</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p>
      </xdr:txBody>
    </xdr:sp>
    <xdr:clientData/>
  </xdr:twoCellAnchor>
  <xdr:twoCellAnchor>
    <xdr:from>
      <xdr:col>7</xdr:col>
      <xdr:colOff>104775</xdr:colOff>
      <xdr:row>1</xdr:row>
      <xdr:rowOff>0</xdr:rowOff>
    </xdr:from>
    <xdr:to>
      <xdr:col>12</xdr:col>
      <xdr:colOff>371474</xdr:colOff>
      <xdr:row>5</xdr:row>
      <xdr:rowOff>19050</xdr:rowOff>
    </xdr:to>
    <xdr:sp macro="" textlink="">
      <xdr:nvSpPr>
        <xdr:cNvPr id="4" name="正方形/長方形 3">
          <a:extLst>
            <a:ext uri="{FF2B5EF4-FFF2-40B4-BE49-F238E27FC236}">
              <a16:creationId xmlns:a16="http://schemas.microsoft.com/office/drawing/2014/main" id="{E667C0EC-8942-4591-AE61-65B7AD011431}"/>
            </a:ext>
          </a:extLst>
        </xdr:cNvPr>
        <xdr:cNvSpPr/>
      </xdr:nvSpPr>
      <xdr:spPr>
        <a:xfrm>
          <a:off x="5286375" y="238125"/>
          <a:ext cx="3962399" cy="1190625"/>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変更前と変更後が比較対照できるよう、変更部分を二段書きにし、変更前をかっこ書きで上段に記載すること。</a:t>
          </a:r>
          <a:endParaRPr kumimoji="0" lang="en-US" altLang="ja-JP" sz="1100" b="0" i="0" u="none" strike="noStrike">
            <a:solidFill>
              <a:schemeClr val="lt1"/>
            </a:solidFill>
            <a:effectLst/>
            <a:latin typeface="+mn-lt"/>
            <a:ea typeface="+mn-ea"/>
            <a:cs typeface="+mn-cs"/>
          </a:endParaRPr>
        </a:p>
        <a:p>
          <a:pPr algn="l"/>
          <a:r>
            <a:rPr kumimoji="0" lang="ja-JP" altLang="en-US" sz="1100" b="0" i="0" u="none" strike="noStrike">
              <a:solidFill>
                <a:schemeClr val="tx1"/>
              </a:solidFill>
              <a:effectLst/>
              <a:latin typeface="+mn-lt"/>
              <a:ea typeface="+mn-ea"/>
              <a:cs typeface="+mn-cs"/>
            </a:rPr>
            <a:t>（例⇒右図参照）</a:t>
          </a:r>
          <a:endParaRPr kumimoji="1" lang="ja-JP" altLang="en-US" sz="1200">
            <a:solidFill>
              <a:schemeClr val="tx1"/>
            </a:solidFill>
            <a:latin typeface="HGPｺﾞｼｯｸE" panose="020B0900000000000000" pitchFamily="50" charset="-128"/>
            <a:ea typeface="HGPｺﾞｼｯｸE" panose="020B0900000000000000" pitchFamily="50" charset="-128"/>
          </a:endParaRPr>
        </a:p>
      </xdr:txBody>
    </xdr:sp>
    <xdr:clientData/>
  </xdr:twoCellAnchor>
  <xdr:twoCellAnchor editAs="oneCell">
    <xdr:from>
      <xdr:col>12</xdr:col>
      <xdr:colOff>542925</xdr:colOff>
      <xdr:row>0</xdr:row>
      <xdr:rowOff>138774</xdr:rowOff>
    </xdr:from>
    <xdr:to>
      <xdr:col>19</xdr:col>
      <xdr:colOff>647700</xdr:colOff>
      <xdr:row>5</xdr:row>
      <xdr:rowOff>438149</xdr:rowOff>
    </xdr:to>
    <xdr:pic>
      <xdr:nvPicPr>
        <xdr:cNvPr id="6" name="図 5">
          <a:extLst>
            <a:ext uri="{FF2B5EF4-FFF2-40B4-BE49-F238E27FC236}">
              <a16:creationId xmlns:a16="http://schemas.microsoft.com/office/drawing/2014/main" id="{3C2DB788-F8E9-0098-2088-971383F7A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72725" y="138774"/>
          <a:ext cx="4905375" cy="170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200182/Desktop/&#12304;&#22823;&#20037;&#20445;&#12305;_&#12308;&#32887;&#21729;&#29992;&#12309;&#12501;&#12524;&#12483;&#12463;&#12473;&#30003;&#21578;&#29992;&#12501;&#12449;&#12452;&#12523;&#65288;R8.2.16&#65374;&#65289;.xlsm" TargetMode="External"/><Relationship Id="rId2" Type="http://schemas.openxmlformats.org/officeDocument/2006/relationships/externalLinkPath" Target="file:///C:\Users\200182\Desktop\&#12304;&#22823;&#20037;&#20445;&#12305;_&#12308;&#32887;&#21729;&#29992;&#12309;&#12501;&#12524;&#12483;&#12463;&#12473;&#30003;&#21578;&#29992;&#12501;&#12449;&#12452;&#12523;&#65288;R8.2.16&#65374;&#65289;.xlsm" TargetMode="External"/><Relationship Id="rId1" Type="http://schemas.openxmlformats.org/officeDocument/2006/relationships/externalLinkPath" Target="/Users/200182/Desktop/&#12304;&#22823;&#20037;&#20445;&#12305;_&#12308;&#32887;&#21729;&#29992;&#12309;&#12501;&#12524;&#12483;&#12463;&#12473;&#30003;&#21578;&#29992;&#12501;&#12449;&#12452;&#12523;&#65288;R8.2.16&#65374;&#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申告用"/>
      <sheetName val="勤務区分パターン"/>
      <sheetName val="勤務区分パターン表"/>
      <sheetName val="転記用"/>
      <sheetName val="祝日"/>
    </sheetNames>
    <sheetDataSet>
      <sheetData sheetId="0" refreshError="1"/>
      <sheetData sheetId="1" refreshError="1"/>
      <sheetData sheetId="2" refreshError="1"/>
      <sheetData sheetId="3" refreshError="1"/>
      <sheetData sheetId="4">
        <row r="1">
          <cell r="A1">
            <v>45658</v>
          </cell>
        </row>
        <row r="2">
          <cell r="A2">
            <v>45670</v>
          </cell>
        </row>
        <row r="3">
          <cell r="A3">
            <v>45699</v>
          </cell>
        </row>
        <row r="4">
          <cell r="A4">
            <v>45711</v>
          </cell>
        </row>
        <row r="5">
          <cell r="A5">
            <v>45712</v>
          </cell>
        </row>
        <row r="6">
          <cell r="A6">
            <v>45736</v>
          </cell>
        </row>
        <row r="7">
          <cell r="A7">
            <v>45776</v>
          </cell>
        </row>
        <row r="8">
          <cell r="A8">
            <v>45780</v>
          </cell>
        </row>
        <row r="9">
          <cell r="A9">
            <v>45781</v>
          </cell>
        </row>
        <row r="10">
          <cell r="A10">
            <v>45782</v>
          </cell>
        </row>
        <row r="11">
          <cell r="A11">
            <v>45783</v>
          </cell>
        </row>
        <row r="12">
          <cell r="A12">
            <v>45859</v>
          </cell>
        </row>
        <row r="13">
          <cell r="A13">
            <v>45880</v>
          </cell>
        </row>
        <row r="14">
          <cell r="A14">
            <v>45915</v>
          </cell>
        </row>
        <row r="15">
          <cell r="A15">
            <v>45923</v>
          </cell>
        </row>
        <row r="16">
          <cell r="A16">
            <v>45943</v>
          </cell>
        </row>
        <row r="17">
          <cell r="A17">
            <v>45964</v>
          </cell>
        </row>
        <row r="19">
          <cell r="A19">
            <v>45985</v>
          </cell>
        </row>
        <row r="20">
          <cell r="A20">
            <v>46020</v>
          </cell>
        </row>
        <row r="21">
          <cell r="A21">
            <v>46021</v>
          </cell>
        </row>
        <row r="22">
          <cell r="A22">
            <v>46022</v>
          </cell>
        </row>
        <row r="23">
          <cell r="A23">
            <v>46023</v>
          </cell>
        </row>
        <row r="24">
          <cell r="A24">
            <v>46024</v>
          </cell>
        </row>
        <row r="26">
          <cell r="A26">
            <v>46034</v>
          </cell>
        </row>
        <row r="27">
          <cell r="A27">
            <v>46064</v>
          </cell>
        </row>
        <row r="28">
          <cell r="A28">
            <v>46076</v>
          </cell>
        </row>
        <row r="29">
          <cell r="A29">
            <v>46101</v>
          </cell>
        </row>
        <row r="30">
          <cell r="A30">
            <v>46141</v>
          </cell>
        </row>
        <row r="32">
          <cell r="A32">
            <v>46146</v>
          </cell>
        </row>
        <row r="33">
          <cell r="A33">
            <v>46147</v>
          </cell>
        </row>
        <row r="34">
          <cell r="A34">
            <v>46148</v>
          </cell>
        </row>
        <row r="35">
          <cell r="A35">
            <v>46223</v>
          </cell>
        </row>
        <row r="36">
          <cell r="A36">
            <v>46245</v>
          </cell>
        </row>
        <row r="37">
          <cell r="A37">
            <v>46286</v>
          </cell>
        </row>
        <row r="38">
          <cell r="A38">
            <v>46287</v>
          </cell>
        </row>
        <row r="39">
          <cell r="A39">
            <v>46288</v>
          </cell>
        </row>
        <row r="40">
          <cell r="A40">
            <v>46307</v>
          </cell>
        </row>
        <row r="41">
          <cell r="A41">
            <v>46329</v>
          </cell>
        </row>
        <row r="42">
          <cell r="A42">
            <v>46349</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25.bin"/><Relationship Id="rId4" Type="http://schemas.openxmlformats.org/officeDocument/2006/relationships/comments" Target="../comments6.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E6787-7389-45D2-929F-D8A6C7605570}">
  <sheetPr>
    <tabColor theme="7" tint="0.59999389629810485"/>
  </sheetPr>
  <dimension ref="B1:K35"/>
  <sheetViews>
    <sheetView showGridLines="0" tabSelected="1" view="pageBreakPreview" zoomScale="89" zoomScaleNormal="100" zoomScaleSheetLayoutView="89" workbookViewId="0">
      <selection activeCell="C8" sqref="C8"/>
    </sheetView>
  </sheetViews>
  <sheetFormatPr defaultRowHeight="25.5"/>
  <cols>
    <col min="1" max="1" width="1.375" customWidth="1"/>
    <col min="2" max="2" width="14.125" style="206" bestFit="1" customWidth="1"/>
    <col min="3" max="3" width="47.125" style="206" bestFit="1" customWidth="1"/>
    <col min="4" max="4" width="10.75" customWidth="1"/>
    <col min="5" max="5" width="33" customWidth="1"/>
    <col min="6" max="6" width="11.75" customWidth="1"/>
    <col min="7" max="7" width="1.5" customWidth="1"/>
  </cols>
  <sheetData>
    <row r="1" spans="2:6" ht="28.5">
      <c r="B1" s="320" t="s">
        <v>341</v>
      </c>
      <c r="C1" s="320"/>
      <c r="D1" s="320"/>
      <c r="E1" s="320"/>
      <c r="F1" s="320"/>
    </row>
    <row r="2" spans="2:6" ht="17.25">
      <c r="B2" s="319" t="s">
        <v>416</v>
      </c>
      <c r="C2" s="319"/>
      <c r="D2" s="319"/>
      <c r="E2" s="319"/>
      <c r="F2" s="319"/>
    </row>
    <row r="3" spans="2:6" ht="18" thickBot="1">
      <c r="B3" s="207"/>
      <c r="C3" s="207"/>
      <c r="D3" s="207"/>
    </row>
    <row r="4" spans="2:6" ht="26.25" customHeight="1" thickBot="1">
      <c r="B4" s="271" t="s">
        <v>344</v>
      </c>
      <c r="C4" s="272" t="s">
        <v>345</v>
      </c>
      <c r="D4" s="272" t="s">
        <v>346</v>
      </c>
      <c r="E4" s="331" t="s">
        <v>340</v>
      </c>
      <c r="F4" s="332"/>
    </row>
    <row r="5" spans="2:6" ht="21.75" customHeight="1">
      <c r="B5" s="325" t="s">
        <v>343</v>
      </c>
      <c r="C5" s="281" t="s">
        <v>342</v>
      </c>
      <c r="D5" s="346" t="s">
        <v>338</v>
      </c>
      <c r="E5" s="333"/>
      <c r="F5" s="334"/>
    </row>
    <row r="6" spans="2:6" ht="21.75" customHeight="1">
      <c r="B6" s="327"/>
      <c r="C6" s="282" t="s">
        <v>348</v>
      </c>
      <c r="D6" s="347"/>
      <c r="E6" s="335"/>
      <c r="F6" s="336"/>
    </row>
    <row r="7" spans="2:6" ht="21.75" customHeight="1" thickBot="1">
      <c r="B7" s="345"/>
      <c r="C7" s="283" t="s">
        <v>347</v>
      </c>
      <c r="D7" s="273" t="s">
        <v>339</v>
      </c>
      <c r="E7" s="337"/>
      <c r="F7" s="338"/>
    </row>
    <row r="8" spans="2:6" ht="21.75" customHeight="1">
      <c r="B8" s="325" t="s">
        <v>349</v>
      </c>
      <c r="C8" s="284" t="s">
        <v>350</v>
      </c>
      <c r="D8" s="346" t="s">
        <v>338</v>
      </c>
      <c r="E8" s="333"/>
      <c r="F8" s="334"/>
    </row>
    <row r="9" spans="2:6" ht="21.75" customHeight="1">
      <c r="B9" s="327"/>
      <c r="C9" s="282" t="s">
        <v>348</v>
      </c>
      <c r="D9" s="347"/>
      <c r="E9" s="335"/>
      <c r="F9" s="336"/>
    </row>
    <row r="10" spans="2:6" ht="21.75" customHeight="1">
      <c r="B10" s="327"/>
      <c r="C10" s="282" t="s">
        <v>351</v>
      </c>
      <c r="D10" s="347"/>
      <c r="E10" s="335"/>
      <c r="F10" s="336"/>
    </row>
    <row r="11" spans="2:6" ht="21.75" customHeight="1">
      <c r="B11" s="327"/>
      <c r="C11" s="282" t="s">
        <v>352</v>
      </c>
      <c r="D11" s="347"/>
      <c r="E11" s="339"/>
      <c r="F11" s="340"/>
    </row>
    <row r="12" spans="2:6" ht="21.75" customHeight="1">
      <c r="B12" s="327"/>
      <c r="C12" s="282" t="s">
        <v>408</v>
      </c>
      <c r="D12" s="348"/>
      <c r="E12" s="301" t="s">
        <v>409</v>
      </c>
      <c r="F12" s="289" t="s">
        <v>404</v>
      </c>
    </row>
    <row r="13" spans="2:6" ht="21.75" customHeight="1">
      <c r="B13" s="327"/>
      <c r="C13" s="282" t="s">
        <v>410</v>
      </c>
      <c r="D13" s="348"/>
      <c r="E13" s="301" t="s">
        <v>411</v>
      </c>
      <c r="F13" s="289" t="s">
        <v>403</v>
      </c>
    </row>
    <row r="14" spans="2:6" ht="21.75" customHeight="1" thickBot="1">
      <c r="B14" s="345"/>
      <c r="C14" s="283" t="s">
        <v>353</v>
      </c>
      <c r="D14" s="279" t="s">
        <v>339</v>
      </c>
      <c r="E14" s="277"/>
      <c r="F14" s="278"/>
    </row>
    <row r="15" spans="2:6" ht="21.75" customHeight="1">
      <c r="B15" s="325" t="s">
        <v>357</v>
      </c>
      <c r="C15" s="284" t="s">
        <v>358</v>
      </c>
      <c r="D15" s="329" t="s">
        <v>338</v>
      </c>
      <c r="E15" s="333"/>
      <c r="F15" s="334"/>
    </row>
    <row r="16" spans="2:6" ht="21.75" customHeight="1">
      <c r="B16" s="326"/>
      <c r="C16" s="285" t="s">
        <v>359</v>
      </c>
      <c r="D16" s="330"/>
      <c r="E16" s="335"/>
      <c r="F16" s="336"/>
    </row>
    <row r="17" spans="2:11" ht="21.75" customHeight="1">
      <c r="B17" s="326"/>
      <c r="C17" s="285" t="s">
        <v>360</v>
      </c>
      <c r="D17" s="330"/>
      <c r="E17" s="335"/>
      <c r="F17" s="336"/>
    </row>
    <row r="18" spans="2:11" ht="21.75" customHeight="1">
      <c r="B18" s="326"/>
      <c r="C18" s="285" t="s">
        <v>412</v>
      </c>
      <c r="D18" s="330"/>
      <c r="E18" s="301" t="s">
        <v>409</v>
      </c>
      <c r="F18" s="289" t="s">
        <v>403</v>
      </c>
    </row>
    <row r="19" spans="2:11" ht="21.75" customHeight="1">
      <c r="B19" s="326"/>
      <c r="C19" s="285" t="s">
        <v>413</v>
      </c>
      <c r="D19" s="330"/>
      <c r="E19" s="301" t="s">
        <v>409</v>
      </c>
      <c r="F19" s="289" t="s">
        <v>403</v>
      </c>
    </row>
    <row r="20" spans="2:11" ht="21.75" customHeight="1">
      <c r="B20" s="327"/>
      <c r="C20" s="282" t="s">
        <v>414</v>
      </c>
      <c r="D20" s="330"/>
      <c r="E20" s="302" t="s">
        <v>411</v>
      </c>
      <c r="F20" s="290" t="s">
        <v>403</v>
      </c>
    </row>
    <row r="21" spans="2:11" ht="21.75" customHeight="1" thickBot="1">
      <c r="B21" s="328"/>
      <c r="C21" s="286" t="s">
        <v>361</v>
      </c>
      <c r="D21" s="274" t="s">
        <v>339</v>
      </c>
      <c r="E21" s="275"/>
      <c r="F21" s="276"/>
    </row>
    <row r="22" spans="2:11" ht="21.75" customHeight="1" thickBot="1">
      <c r="B22" s="211" t="s">
        <v>363</v>
      </c>
      <c r="C22" s="287" t="s">
        <v>364</v>
      </c>
      <c r="D22" s="212" t="s">
        <v>338</v>
      </c>
      <c r="E22" s="317"/>
      <c r="F22" s="318"/>
    </row>
    <row r="23" spans="2:11" ht="24" customHeight="1">
      <c r="B23" s="208"/>
      <c r="C23" s="208"/>
      <c r="D23" s="205"/>
      <c r="E23" s="24"/>
      <c r="F23" s="24"/>
    </row>
    <row r="24" spans="2:11" ht="14.25">
      <c r="B24" s="208"/>
      <c r="C24" s="208"/>
      <c r="D24" s="205"/>
      <c r="E24" s="24"/>
      <c r="F24" s="24"/>
    </row>
    <row r="25" spans="2:11" ht="15" thickBot="1">
      <c r="B25" s="210" t="s">
        <v>362</v>
      </c>
      <c r="C25" s="208"/>
      <c r="D25" s="205"/>
      <c r="E25" s="24"/>
      <c r="F25" s="24"/>
    </row>
    <row r="26" spans="2:11" ht="21.75" customHeight="1">
      <c r="B26" s="325" t="s">
        <v>354</v>
      </c>
      <c r="C26" s="288" t="s">
        <v>355</v>
      </c>
      <c r="D26" s="329" t="s">
        <v>338</v>
      </c>
      <c r="E26" s="321" t="s">
        <v>356</v>
      </c>
      <c r="F26" s="322"/>
    </row>
    <row r="27" spans="2:11" ht="21.75" customHeight="1">
      <c r="B27" s="326"/>
      <c r="C27" s="285" t="s">
        <v>398</v>
      </c>
      <c r="D27" s="330"/>
      <c r="E27" s="323" t="s">
        <v>356</v>
      </c>
      <c r="F27" s="324"/>
    </row>
    <row r="28" spans="2:11" ht="21.75" customHeight="1">
      <c r="B28" s="327"/>
      <c r="C28" s="282" t="s">
        <v>397</v>
      </c>
      <c r="D28" s="330"/>
      <c r="E28" s="323" t="s">
        <v>356</v>
      </c>
      <c r="F28" s="324"/>
    </row>
    <row r="29" spans="2:11" ht="21.75" customHeight="1" thickBot="1">
      <c r="B29" s="328"/>
      <c r="C29" s="286" t="s">
        <v>415</v>
      </c>
      <c r="D29" s="274" t="s">
        <v>339</v>
      </c>
      <c r="E29" s="343"/>
      <c r="F29" s="344"/>
    </row>
    <row r="30" spans="2:11" ht="30" customHeight="1" thickBot="1">
      <c r="B30" s="213" t="s">
        <v>366</v>
      </c>
      <c r="C30" s="287" t="s">
        <v>365</v>
      </c>
      <c r="D30" s="280" t="s">
        <v>338</v>
      </c>
      <c r="E30" s="341" t="s">
        <v>367</v>
      </c>
      <c r="F30" s="342"/>
    </row>
    <row r="31" spans="2:11" ht="30" customHeight="1" thickBot="1">
      <c r="B31" s="213" t="s">
        <v>369</v>
      </c>
      <c r="C31" s="287" t="s">
        <v>368</v>
      </c>
      <c r="D31" s="280" t="s">
        <v>338</v>
      </c>
      <c r="E31" s="341" t="s">
        <v>370</v>
      </c>
      <c r="F31" s="342"/>
    </row>
    <row r="32" spans="2:11" ht="14.25">
      <c r="B32" s="208"/>
      <c r="C32" s="208"/>
      <c r="D32" s="205"/>
      <c r="K32" s="209"/>
    </row>
    <row r="33" spans="2:4" ht="14.25">
      <c r="B33" s="208"/>
      <c r="C33" s="208"/>
      <c r="D33" s="205"/>
    </row>
    <row r="34" spans="2:4" ht="14.25">
      <c r="B34" s="208"/>
      <c r="C34" s="208"/>
      <c r="D34" s="205"/>
    </row>
    <row r="35" spans="2:4" ht="14.25">
      <c r="B35" s="208"/>
      <c r="C35" s="208"/>
      <c r="D35" s="205"/>
    </row>
  </sheetData>
  <mergeCells count="28">
    <mergeCell ref="E16:F16"/>
    <mergeCell ref="E17:F17"/>
    <mergeCell ref="B5:B7"/>
    <mergeCell ref="D5:D6"/>
    <mergeCell ref="B8:B14"/>
    <mergeCell ref="D8:D13"/>
    <mergeCell ref="E28:F28"/>
    <mergeCell ref="E30:F30"/>
    <mergeCell ref="E31:F31"/>
    <mergeCell ref="E29:F29"/>
    <mergeCell ref="B26:B29"/>
    <mergeCell ref="D26:D28"/>
    <mergeCell ref="E22:F22"/>
    <mergeCell ref="B2:F2"/>
    <mergeCell ref="B1:F1"/>
    <mergeCell ref="E26:F26"/>
    <mergeCell ref="E27:F27"/>
    <mergeCell ref="B15:B21"/>
    <mergeCell ref="D15:D20"/>
    <mergeCell ref="E4:F4"/>
    <mergeCell ref="E5:F5"/>
    <mergeCell ref="E6:F6"/>
    <mergeCell ref="E7:F7"/>
    <mergeCell ref="E8:F8"/>
    <mergeCell ref="E9:F9"/>
    <mergeCell ref="E10:F10"/>
    <mergeCell ref="E11:F11"/>
    <mergeCell ref="E15:F15"/>
  </mergeCells>
  <phoneticPr fontId="23"/>
  <hyperlinks>
    <hyperlink ref="C5" location="'要領第1号（計画申請）'!A1" display="計画承認申請書（要領第１号）" xr:uid="{73DA6745-4733-40D8-A40C-52603E501009}"/>
    <hyperlink ref="C7" location="'要領第2号（計画認定）'!Print_Area" display="計画認定通知書（要領第２号）" xr:uid="{D7C129C0-35A3-46C8-B8EA-CD23CBE2292D}"/>
    <hyperlink ref="C6" location="'要綱第2号（計画）'!A1" display="事業計画書（要綱第２号）" xr:uid="{B560D4BF-B617-4DC7-8891-26B3E50DD5CB}"/>
    <hyperlink ref="C8" location="'要綱第1号（申請）'!Print_Area" display="交付申請書（要綱第１号）" xr:uid="{98614B10-482E-4C67-BDC3-E225EFC3D644}"/>
    <hyperlink ref="C9" location="'要綱第2号（計画）'!Print_Area" display="事業計画書（要綱第２号）" xr:uid="{F3726BD3-E3E9-4D18-ABD4-A514BF4F7D48}"/>
    <hyperlink ref="C10" location="'要綱第3号（予算書）'!A1" display="収支予算書（要綱第３号）" xr:uid="{78727157-D5EC-4548-B610-B7AD953DA2B7}"/>
    <hyperlink ref="C11" location="'要綱第4号（誓約書）'!A1" display="誓約書（要綱第４号）" xr:uid="{C6E939BE-317B-40EA-AE25-0E50BC68199E}"/>
    <hyperlink ref="C14" location="'要綱第10号（交付決定）'!Print_Area" display="交付決定通知書（要綱第１０号）" xr:uid="{E99E7140-D6A5-47E1-BA2A-4F0C75D0FA1F}"/>
    <hyperlink ref="C26" location="'要綱第7号（変更承認申請）'!A1" display="変更承認申請書（要綱第７号）" xr:uid="{6303451E-5940-4473-998E-9E6077C170EA}"/>
    <hyperlink ref="C15" location="'要綱第12号（実績報告）'!A1" display="実績報告書（要綱第１２号）" xr:uid="{64B56DDC-3319-498A-9C8C-B66896C1C647}"/>
    <hyperlink ref="C16" location="'要綱第13号（事業実績）'!Print_Area" display="事業実績書（要綱第１３号）" xr:uid="{B5BA39AA-F6D0-49CB-977C-13209A1085E9}"/>
    <hyperlink ref="C17" location="'要綱第14号（精算書）'!Print_Area" display="収支精算書（要綱第１４号）" xr:uid="{E50E7BBF-8F2F-4834-9F96-B4EF4B657CDF}"/>
    <hyperlink ref="C18" location="'要綱第15号（賃金増加率計算表）'!Print_Area" display="賃金増加率計算表（要綱第15号）" xr:uid="{B440C442-CBA6-4711-9745-B2E30AE005BF}"/>
    <hyperlink ref="C19" location="'要綱第16号（対象外従業員）'!A1" display="賃金増加率計算表対象外従業員一覧（要綱第１６号）" xr:uid="{CD70524C-689C-4599-9869-A78787DD62E2}"/>
    <hyperlink ref="C20" location="'要綱第17号（工賃増加率計算表）'!Print_Area" display="工賃増加率計算表（要綱第17号）" xr:uid="{8D56F7A0-5E8E-45F6-B108-B8161EA89852}"/>
    <hyperlink ref="C21" location="'要綱第18号（額の確定）'!Print_Area" display="額の確定通知書（要綱第１８号）" xr:uid="{051AFD8C-1656-46CA-A5E2-DB99542BBCCE}"/>
    <hyperlink ref="C22" location="'要綱第11号（交付請求）'!A1" display="交付請求書（要綱第１１号）" xr:uid="{D32FC2CE-185F-401D-A680-564DBDF5D091}"/>
    <hyperlink ref="C30" location="'要綱第8号（中止申請）'!A1" display="中止（廃止）承認申請書" xr:uid="{9DAD51BB-F8E0-442E-B4CC-D1E7CACCCDED}"/>
    <hyperlink ref="C31" location="'要綱第9号（消費税仕入控除）'!Print_Area" display="消費税仕入控除税額確定報告書（要綱第９号）" xr:uid="{DA6E1A01-D7B6-4E80-B817-F109480F95D1}"/>
    <hyperlink ref="C28" location="'要綱第3号（予算書） 【変更】'!A1" display="収支予算書【変更】（要綱第３号）" xr:uid="{6BE376F2-D8B3-4427-94F0-424A617ECCD1}"/>
    <hyperlink ref="C27" location="'要綱第2号（計画）【変更】'!A1" display="事業計画書【変更】（要綱第２号）" xr:uid="{EC1106E0-70AF-420A-93E2-FEDA927958EE}"/>
    <hyperlink ref="C12" location="'要綱第5号（賃金増加率試算表）'!A1" display="賃金増加率試算表（要綱第5号）※賃上げ枠利用者のみ" xr:uid="{77262EB4-EE1C-4F80-BB61-9168B0530D46}"/>
    <hyperlink ref="C13" location="'要綱第6号（工賃増加率試算表）'!A1" display="工賃増加率試算表（要綱第６号）※高工賃チャレンジ枠利用者のみ" xr:uid="{806F9FD7-FABF-4474-B14D-6AAC9A81C685}"/>
    <hyperlink ref="F12" location="要綱第5号【記載例】!A1" display="記載例" xr:uid="{5BEB43EC-F844-4765-A734-20522AAB84A6}"/>
    <hyperlink ref="F13" location="要綱第6号【記載例】!A1" display="記載例" xr:uid="{B93178CB-5037-42B7-A604-B5C6738BAE99}"/>
    <hyperlink ref="F18" location="'要綱第15号16号（記載例）'!Print_Area" display="記載例" xr:uid="{0405DDA1-1344-438D-AC56-D780BCC5D443}"/>
    <hyperlink ref="F19" location="'要綱第15号16号（記載例）'!Print_Area" display="記載例" xr:uid="{F2CFD2C7-801F-42D7-B0AD-F91A1E20EF5F}"/>
    <hyperlink ref="F20" location="'要綱第17号（記載例）'!Print_Area" display="記載例" xr:uid="{23DE2709-9BD5-43F6-A15F-5DE03688875C}"/>
    <hyperlink ref="C29" location="'要綱第10号（変更交付決定）'!Print_Area" display="変更交付決定通知書（要綱第１０号）" xr:uid="{030F5FEC-33D4-4EC2-AE46-3E91E1F65FCF}"/>
  </hyperlinks>
  <pageMargins left="0.7" right="0.7" top="0.75" bottom="0.75" header="0.3" footer="0.3"/>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666A1-E37F-4FBB-8C69-6C13672B5ABD}">
  <sheetPr>
    <tabColor theme="8"/>
    <pageSetUpPr fitToPage="1"/>
  </sheetPr>
  <dimension ref="A2:BE36"/>
  <sheetViews>
    <sheetView showGridLines="0" showZeros="0" view="pageBreakPreview" zoomScale="90" zoomScaleNormal="100" zoomScaleSheetLayoutView="90" workbookViewId="0"/>
  </sheetViews>
  <sheetFormatPr defaultColWidth="2.25" defaultRowHeight="13.5"/>
  <cols>
    <col min="1" max="1" width="3" style="181" customWidth="1"/>
    <col min="2" max="3" width="3" style="58" customWidth="1"/>
    <col min="4" max="4" width="2.25" style="58"/>
    <col min="5" max="35" width="2.375" style="58" customWidth="1"/>
    <col min="36" max="36" width="2.25" style="58"/>
    <col min="37" max="37" width="2.25" style="58" customWidth="1"/>
    <col min="38" max="50" width="2.25" style="58"/>
    <col min="51" max="51" width="39" style="58" customWidth="1"/>
    <col min="52" max="52" width="8.5" style="58" bestFit="1" customWidth="1"/>
    <col min="53" max="53" width="2.25" style="58"/>
    <col min="54" max="54" width="5.5" style="58" bestFit="1" customWidth="1"/>
    <col min="55" max="201" width="2.25" style="58"/>
    <col min="202" max="203" width="2.25" style="58" customWidth="1"/>
    <col min="204" max="206" width="2.25" style="58"/>
    <col min="207" max="207" width="2.5" style="58" bestFit="1" customWidth="1"/>
    <col min="208" max="209" width="2.25" style="58"/>
    <col min="210" max="237" width="2.375" style="58" customWidth="1"/>
    <col min="238" max="238" width="2.25" style="58"/>
    <col min="239" max="239" width="2.25" style="58" customWidth="1"/>
    <col min="240" max="457" width="2.25" style="58"/>
    <col min="458" max="459" width="2.25" style="58" customWidth="1"/>
    <col min="460" max="462" width="2.25" style="58"/>
    <col min="463" max="463" width="2.5" style="58" bestFit="1" customWidth="1"/>
    <col min="464" max="465" width="2.25" style="58"/>
    <col min="466" max="493" width="2.375" style="58" customWidth="1"/>
    <col min="494" max="494" width="2.25" style="58"/>
    <col min="495" max="495" width="2.25" style="58" customWidth="1"/>
    <col min="496" max="713" width="2.25" style="58"/>
    <col min="714" max="715" width="2.25" style="58" customWidth="1"/>
    <col min="716" max="718" width="2.25" style="58"/>
    <col min="719" max="719" width="2.5" style="58" bestFit="1" customWidth="1"/>
    <col min="720" max="721" width="2.25" style="58"/>
    <col min="722" max="749" width="2.375" style="58" customWidth="1"/>
    <col min="750" max="750" width="2.25" style="58"/>
    <col min="751" max="751" width="2.25" style="58" customWidth="1"/>
    <col min="752" max="969" width="2.25" style="58"/>
    <col min="970" max="971" width="2.25" style="58" customWidth="1"/>
    <col min="972" max="974" width="2.25" style="58"/>
    <col min="975" max="975" width="2.5" style="58" bestFit="1" customWidth="1"/>
    <col min="976" max="977" width="2.25" style="58"/>
    <col min="978" max="1005" width="2.375" style="58" customWidth="1"/>
    <col min="1006" max="1006" width="2.25" style="58"/>
    <col min="1007" max="1007" width="2.25" style="58" customWidth="1"/>
    <col min="1008" max="1225" width="2.25" style="58"/>
    <col min="1226" max="1227" width="2.25" style="58" customWidth="1"/>
    <col min="1228" max="1230" width="2.25" style="58"/>
    <col min="1231" max="1231" width="2.5" style="58" bestFit="1" customWidth="1"/>
    <col min="1232" max="1233" width="2.25" style="58"/>
    <col min="1234" max="1261" width="2.375" style="58" customWidth="1"/>
    <col min="1262" max="1262" width="2.25" style="58"/>
    <col min="1263" max="1263" width="2.25" style="58" customWidth="1"/>
    <col min="1264" max="1481" width="2.25" style="58"/>
    <col min="1482" max="1483" width="2.25" style="58" customWidth="1"/>
    <col min="1484" max="1486" width="2.25" style="58"/>
    <col min="1487" max="1487" width="2.5" style="58" bestFit="1" customWidth="1"/>
    <col min="1488" max="1489" width="2.25" style="58"/>
    <col min="1490" max="1517" width="2.375" style="58" customWidth="1"/>
    <col min="1518" max="1518" width="2.25" style="58"/>
    <col min="1519" max="1519" width="2.25" style="58" customWidth="1"/>
    <col min="1520" max="1737" width="2.25" style="58"/>
    <col min="1738" max="1739" width="2.25" style="58" customWidth="1"/>
    <col min="1740" max="1742" width="2.25" style="58"/>
    <col min="1743" max="1743" width="2.5" style="58" bestFit="1" customWidth="1"/>
    <col min="1744" max="1745" width="2.25" style="58"/>
    <col min="1746" max="1773" width="2.375" style="58" customWidth="1"/>
    <col min="1774" max="1774" width="2.25" style="58"/>
    <col min="1775" max="1775" width="2.25" style="58" customWidth="1"/>
    <col min="1776" max="1993" width="2.25" style="58"/>
    <col min="1994" max="1995" width="2.25" style="58" customWidth="1"/>
    <col min="1996" max="1998" width="2.25" style="58"/>
    <col min="1999" max="1999" width="2.5" style="58" bestFit="1" customWidth="1"/>
    <col min="2000" max="2001" width="2.25" style="58"/>
    <col min="2002" max="2029" width="2.375" style="58" customWidth="1"/>
    <col min="2030" max="2030" width="2.25" style="58"/>
    <col min="2031" max="2031" width="2.25" style="58" customWidth="1"/>
    <col min="2032" max="2249" width="2.25" style="58"/>
    <col min="2250" max="2251" width="2.25" style="58" customWidth="1"/>
    <col min="2252" max="2254" width="2.25" style="58"/>
    <col min="2255" max="2255" width="2.5" style="58" bestFit="1" customWidth="1"/>
    <col min="2256" max="2257" width="2.25" style="58"/>
    <col min="2258" max="2285" width="2.375" style="58" customWidth="1"/>
    <col min="2286" max="2286" width="2.25" style="58"/>
    <col min="2287" max="2287" width="2.25" style="58" customWidth="1"/>
    <col min="2288" max="2505" width="2.25" style="58"/>
    <col min="2506" max="2507" width="2.25" style="58" customWidth="1"/>
    <col min="2508" max="2510" width="2.25" style="58"/>
    <col min="2511" max="2511" width="2.5" style="58" bestFit="1" customWidth="1"/>
    <col min="2512" max="2513" width="2.25" style="58"/>
    <col min="2514" max="2541" width="2.375" style="58" customWidth="1"/>
    <col min="2542" max="2542" width="2.25" style="58"/>
    <col min="2543" max="2543" width="2.25" style="58" customWidth="1"/>
    <col min="2544" max="2761" width="2.25" style="58"/>
    <col min="2762" max="2763" width="2.25" style="58" customWidth="1"/>
    <col min="2764" max="2766" width="2.25" style="58"/>
    <col min="2767" max="2767" width="2.5" style="58" bestFit="1" customWidth="1"/>
    <col min="2768" max="2769" width="2.25" style="58"/>
    <col min="2770" max="2797" width="2.375" style="58" customWidth="1"/>
    <col min="2798" max="2798" width="2.25" style="58"/>
    <col min="2799" max="2799" width="2.25" style="58" customWidth="1"/>
    <col min="2800" max="3017" width="2.25" style="58"/>
    <col min="3018" max="3019" width="2.25" style="58" customWidth="1"/>
    <col min="3020" max="3022" width="2.25" style="58"/>
    <col min="3023" max="3023" width="2.5" style="58" bestFit="1" customWidth="1"/>
    <col min="3024" max="3025" width="2.25" style="58"/>
    <col min="3026" max="3053" width="2.375" style="58" customWidth="1"/>
    <col min="3054" max="3054" width="2.25" style="58"/>
    <col min="3055" max="3055" width="2.25" style="58" customWidth="1"/>
    <col min="3056" max="3273" width="2.25" style="58"/>
    <col min="3274" max="3275" width="2.25" style="58" customWidth="1"/>
    <col min="3276" max="3278" width="2.25" style="58"/>
    <col min="3279" max="3279" width="2.5" style="58" bestFit="1" customWidth="1"/>
    <col min="3280" max="3281" width="2.25" style="58"/>
    <col min="3282" max="3309" width="2.375" style="58" customWidth="1"/>
    <col min="3310" max="3310" width="2.25" style="58"/>
    <col min="3311" max="3311" width="2.25" style="58" customWidth="1"/>
    <col min="3312" max="3529" width="2.25" style="58"/>
    <col min="3530" max="3531" width="2.25" style="58" customWidth="1"/>
    <col min="3532" max="3534" width="2.25" style="58"/>
    <col min="3535" max="3535" width="2.5" style="58" bestFit="1" customWidth="1"/>
    <col min="3536" max="3537" width="2.25" style="58"/>
    <col min="3538" max="3565" width="2.375" style="58" customWidth="1"/>
    <col min="3566" max="3566" width="2.25" style="58"/>
    <col min="3567" max="3567" width="2.25" style="58" customWidth="1"/>
    <col min="3568" max="3785" width="2.25" style="58"/>
    <col min="3786" max="3787" width="2.25" style="58" customWidth="1"/>
    <col min="3788" max="3790" width="2.25" style="58"/>
    <col min="3791" max="3791" width="2.5" style="58" bestFit="1" customWidth="1"/>
    <col min="3792" max="3793" width="2.25" style="58"/>
    <col min="3794" max="3821" width="2.375" style="58" customWidth="1"/>
    <col min="3822" max="3822" width="2.25" style="58"/>
    <col min="3823" max="3823" width="2.25" style="58" customWidth="1"/>
    <col min="3824" max="4041" width="2.25" style="58"/>
    <col min="4042" max="4043" width="2.25" style="58" customWidth="1"/>
    <col min="4044" max="4046" width="2.25" style="58"/>
    <col min="4047" max="4047" width="2.5" style="58" bestFit="1" customWidth="1"/>
    <col min="4048" max="4049" width="2.25" style="58"/>
    <col min="4050" max="4077" width="2.375" style="58" customWidth="1"/>
    <col min="4078" max="4078" width="2.25" style="58"/>
    <col min="4079" max="4079" width="2.25" style="58" customWidth="1"/>
    <col min="4080" max="4297" width="2.25" style="58"/>
    <col min="4298" max="4299" width="2.25" style="58" customWidth="1"/>
    <col min="4300" max="4302" width="2.25" style="58"/>
    <col min="4303" max="4303" width="2.5" style="58" bestFit="1" customWidth="1"/>
    <col min="4304" max="4305" width="2.25" style="58"/>
    <col min="4306" max="4333" width="2.375" style="58" customWidth="1"/>
    <col min="4334" max="4334" width="2.25" style="58"/>
    <col min="4335" max="4335" width="2.25" style="58" customWidth="1"/>
    <col min="4336" max="4553" width="2.25" style="58"/>
    <col min="4554" max="4555" width="2.25" style="58" customWidth="1"/>
    <col min="4556" max="4558" width="2.25" style="58"/>
    <col min="4559" max="4559" width="2.5" style="58" bestFit="1" customWidth="1"/>
    <col min="4560" max="4561" width="2.25" style="58"/>
    <col min="4562" max="4589" width="2.375" style="58" customWidth="1"/>
    <col min="4590" max="4590" width="2.25" style="58"/>
    <col min="4591" max="4591" width="2.25" style="58" customWidth="1"/>
    <col min="4592" max="4809" width="2.25" style="58"/>
    <col min="4810" max="4811" width="2.25" style="58" customWidth="1"/>
    <col min="4812" max="4814" width="2.25" style="58"/>
    <col min="4815" max="4815" width="2.5" style="58" bestFit="1" customWidth="1"/>
    <col min="4816" max="4817" width="2.25" style="58"/>
    <col min="4818" max="4845" width="2.375" style="58" customWidth="1"/>
    <col min="4846" max="4846" width="2.25" style="58"/>
    <col min="4847" max="4847" width="2.25" style="58" customWidth="1"/>
    <col min="4848" max="5065" width="2.25" style="58"/>
    <col min="5066" max="5067" width="2.25" style="58" customWidth="1"/>
    <col min="5068" max="5070" width="2.25" style="58"/>
    <col min="5071" max="5071" width="2.5" style="58" bestFit="1" customWidth="1"/>
    <col min="5072" max="5073" width="2.25" style="58"/>
    <col min="5074" max="5101" width="2.375" style="58" customWidth="1"/>
    <col min="5102" max="5102" width="2.25" style="58"/>
    <col min="5103" max="5103" width="2.25" style="58" customWidth="1"/>
    <col min="5104" max="5321" width="2.25" style="58"/>
    <col min="5322" max="5323" width="2.25" style="58" customWidth="1"/>
    <col min="5324" max="5326" width="2.25" style="58"/>
    <col min="5327" max="5327" width="2.5" style="58" bestFit="1" customWidth="1"/>
    <col min="5328" max="5329" width="2.25" style="58"/>
    <col min="5330" max="5357" width="2.375" style="58" customWidth="1"/>
    <col min="5358" max="5358" width="2.25" style="58"/>
    <col min="5359" max="5359" width="2.25" style="58" customWidth="1"/>
    <col min="5360" max="5577" width="2.25" style="58"/>
    <col min="5578" max="5579" width="2.25" style="58" customWidth="1"/>
    <col min="5580" max="5582" width="2.25" style="58"/>
    <col min="5583" max="5583" width="2.5" style="58" bestFit="1" customWidth="1"/>
    <col min="5584" max="5585" width="2.25" style="58"/>
    <col min="5586" max="5613" width="2.375" style="58" customWidth="1"/>
    <col min="5614" max="5614" width="2.25" style="58"/>
    <col min="5615" max="5615" width="2.25" style="58" customWidth="1"/>
    <col min="5616" max="5833" width="2.25" style="58"/>
    <col min="5834" max="5835" width="2.25" style="58" customWidth="1"/>
    <col min="5836" max="5838" width="2.25" style="58"/>
    <col min="5839" max="5839" width="2.5" style="58" bestFit="1" customWidth="1"/>
    <col min="5840" max="5841" width="2.25" style="58"/>
    <col min="5842" max="5869" width="2.375" style="58" customWidth="1"/>
    <col min="5870" max="5870" width="2.25" style="58"/>
    <col min="5871" max="5871" width="2.25" style="58" customWidth="1"/>
    <col min="5872" max="6089" width="2.25" style="58"/>
    <col min="6090" max="6091" width="2.25" style="58" customWidth="1"/>
    <col min="6092" max="6094" width="2.25" style="58"/>
    <col min="6095" max="6095" width="2.5" style="58" bestFit="1" customWidth="1"/>
    <col min="6096" max="6097" width="2.25" style="58"/>
    <col min="6098" max="6125" width="2.375" style="58" customWidth="1"/>
    <col min="6126" max="6126" width="2.25" style="58"/>
    <col min="6127" max="6127" width="2.25" style="58" customWidth="1"/>
    <col min="6128" max="6345" width="2.25" style="58"/>
    <col min="6346" max="6347" width="2.25" style="58" customWidth="1"/>
    <col min="6348" max="6350" width="2.25" style="58"/>
    <col min="6351" max="6351" width="2.5" style="58" bestFit="1" customWidth="1"/>
    <col min="6352" max="6353" width="2.25" style="58"/>
    <col min="6354" max="6381" width="2.375" style="58" customWidth="1"/>
    <col min="6382" max="6382" width="2.25" style="58"/>
    <col min="6383" max="6383" width="2.25" style="58" customWidth="1"/>
    <col min="6384" max="6601" width="2.25" style="58"/>
    <col min="6602" max="6603" width="2.25" style="58" customWidth="1"/>
    <col min="6604" max="6606" width="2.25" style="58"/>
    <col min="6607" max="6607" width="2.5" style="58" bestFit="1" customWidth="1"/>
    <col min="6608" max="6609" width="2.25" style="58"/>
    <col min="6610" max="6637" width="2.375" style="58" customWidth="1"/>
    <col min="6638" max="6638" width="2.25" style="58"/>
    <col min="6639" max="6639" width="2.25" style="58" customWidth="1"/>
    <col min="6640" max="6857" width="2.25" style="58"/>
    <col min="6858" max="6859" width="2.25" style="58" customWidth="1"/>
    <col min="6860" max="6862" width="2.25" style="58"/>
    <col min="6863" max="6863" width="2.5" style="58" bestFit="1" customWidth="1"/>
    <col min="6864" max="6865" width="2.25" style="58"/>
    <col min="6866" max="6893" width="2.375" style="58" customWidth="1"/>
    <col min="6894" max="6894" width="2.25" style="58"/>
    <col min="6895" max="6895" width="2.25" style="58" customWidth="1"/>
    <col min="6896" max="7113" width="2.25" style="58"/>
    <col min="7114" max="7115" width="2.25" style="58" customWidth="1"/>
    <col min="7116" max="7118" width="2.25" style="58"/>
    <col min="7119" max="7119" width="2.5" style="58" bestFit="1" customWidth="1"/>
    <col min="7120" max="7121" width="2.25" style="58"/>
    <col min="7122" max="7149" width="2.375" style="58" customWidth="1"/>
    <col min="7150" max="7150" width="2.25" style="58"/>
    <col min="7151" max="7151" width="2.25" style="58" customWidth="1"/>
    <col min="7152" max="7369" width="2.25" style="58"/>
    <col min="7370" max="7371" width="2.25" style="58" customWidth="1"/>
    <col min="7372" max="7374" width="2.25" style="58"/>
    <col min="7375" max="7375" width="2.5" style="58" bestFit="1" customWidth="1"/>
    <col min="7376" max="7377" width="2.25" style="58"/>
    <col min="7378" max="7405" width="2.375" style="58" customWidth="1"/>
    <col min="7406" max="7406" width="2.25" style="58"/>
    <col min="7407" max="7407" width="2.25" style="58" customWidth="1"/>
    <col min="7408" max="7625" width="2.25" style="58"/>
    <col min="7626" max="7627" width="2.25" style="58" customWidth="1"/>
    <col min="7628" max="7630" width="2.25" style="58"/>
    <col min="7631" max="7631" width="2.5" style="58" bestFit="1" customWidth="1"/>
    <col min="7632" max="7633" width="2.25" style="58"/>
    <col min="7634" max="7661" width="2.375" style="58" customWidth="1"/>
    <col min="7662" max="7662" width="2.25" style="58"/>
    <col min="7663" max="7663" width="2.25" style="58" customWidth="1"/>
    <col min="7664" max="7881" width="2.25" style="58"/>
    <col min="7882" max="7883" width="2.25" style="58" customWidth="1"/>
    <col min="7884" max="7886" width="2.25" style="58"/>
    <col min="7887" max="7887" width="2.5" style="58" bestFit="1" customWidth="1"/>
    <col min="7888" max="7889" width="2.25" style="58"/>
    <col min="7890" max="7917" width="2.375" style="58" customWidth="1"/>
    <col min="7918" max="7918" width="2.25" style="58"/>
    <col min="7919" max="7919" width="2.25" style="58" customWidth="1"/>
    <col min="7920" max="8137" width="2.25" style="58"/>
    <col min="8138" max="8139" width="2.25" style="58" customWidth="1"/>
    <col min="8140" max="8142" width="2.25" style="58"/>
    <col min="8143" max="8143" width="2.5" style="58" bestFit="1" customWidth="1"/>
    <col min="8144" max="8145" width="2.25" style="58"/>
    <col min="8146" max="8173" width="2.375" style="58" customWidth="1"/>
    <col min="8174" max="8174" width="2.25" style="58"/>
    <col min="8175" max="8175" width="2.25" style="58" customWidth="1"/>
    <col min="8176" max="8393" width="2.25" style="58"/>
    <col min="8394" max="8395" width="2.25" style="58" customWidth="1"/>
    <col min="8396" max="8398" width="2.25" style="58"/>
    <col min="8399" max="8399" width="2.5" style="58" bestFit="1" customWidth="1"/>
    <col min="8400" max="8401" width="2.25" style="58"/>
    <col min="8402" max="8429" width="2.375" style="58" customWidth="1"/>
    <col min="8430" max="8430" width="2.25" style="58"/>
    <col min="8431" max="8431" width="2.25" style="58" customWidth="1"/>
    <col min="8432" max="8649" width="2.25" style="58"/>
    <col min="8650" max="8651" width="2.25" style="58" customWidth="1"/>
    <col min="8652" max="8654" width="2.25" style="58"/>
    <col min="8655" max="8655" width="2.5" style="58" bestFit="1" customWidth="1"/>
    <col min="8656" max="8657" width="2.25" style="58"/>
    <col min="8658" max="8685" width="2.375" style="58" customWidth="1"/>
    <col min="8686" max="8686" width="2.25" style="58"/>
    <col min="8687" max="8687" width="2.25" style="58" customWidth="1"/>
    <col min="8688" max="8905" width="2.25" style="58"/>
    <col min="8906" max="8907" width="2.25" style="58" customWidth="1"/>
    <col min="8908" max="8910" width="2.25" style="58"/>
    <col min="8911" max="8911" width="2.5" style="58" bestFit="1" customWidth="1"/>
    <col min="8912" max="8913" width="2.25" style="58"/>
    <col min="8914" max="8941" width="2.375" style="58" customWidth="1"/>
    <col min="8942" max="8942" width="2.25" style="58"/>
    <col min="8943" max="8943" width="2.25" style="58" customWidth="1"/>
    <col min="8944" max="9161" width="2.25" style="58"/>
    <col min="9162" max="9163" width="2.25" style="58" customWidth="1"/>
    <col min="9164" max="9166" width="2.25" style="58"/>
    <col min="9167" max="9167" width="2.5" style="58" bestFit="1" customWidth="1"/>
    <col min="9168" max="9169" width="2.25" style="58"/>
    <col min="9170" max="9197" width="2.375" style="58" customWidth="1"/>
    <col min="9198" max="9198" width="2.25" style="58"/>
    <col min="9199" max="9199" width="2.25" style="58" customWidth="1"/>
    <col min="9200" max="9417" width="2.25" style="58"/>
    <col min="9418" max="9419" width="2.25" style="58" customWidth="1"/>
    <col min="9420" max="9422" width="2.25" style="58"/>
    <col min="9423" max="9423" width="2.5" style="58" bestFit="1" customWidth="1"/>
    <col min="9424" max="9425" width="2.25" style="58"/>
    <col min="9426" max="9453" width="2.375" style="58" customWidth="1"/>
    <col min="9454" max="9454" width="2.25" style="58"/>
    <col min="9455" max="9455" width="2.25" style="58" customWidth="1"/>
    <col min="9456" max="9673" width="2.25" style="58"/>
    <col min="9674" max="9675" width="2.25" style="58" customWidth="1"/>
    <col min="9676" max="9678" width="2.25" style="58"/>
    <col min="9679" max="9679" width="2.5" style="58" bestFit="1" customWidth="1"/>
    <col min="9680" max="9681" width="2.25" style="58"/>
    <col min="9682" max="9709" width="2.375" style="58" customWidth="1"/>
    <col min="9710" max="9710" width="2.25" style="58"/>
    <col min="9711" max="9711" width="2.25" style="58" customWidth="1"/>
    <col min="9712" max="9929" width="2.25" style="58"/>
    <col min="9930" max="9931" width="2.25" style="58" customWidth="1"/>
    <col min="9932" max="9934" width="2.25" style="58"/>
    <col min="9935" max="9935" width="2.5" style="58" bestFit="1" customWidth="1"/>
    <col min="9936" max="9937" width="2.25" style="58"/>
    <col min="9938" max="9965" width="2.375" style="58" customWidth="1"/>
    <col min="9966" max="9966" width="2.25" style="58"/>
    <col min="9967" max="9967" width="2.25" style="58" customWidth="1"/>
    <col min="9968" max="10185" width="2.25" style="58"/>
    <col min="10186" max="10187" width="2.25" style="58" customWidth="1"/>
    <col min="10188" max="10190" width="2.25" style="58"/>
    <col min="10191" max="10191" width="2.5" style="58" bestFit="1" customWidth="1"/>
    <col min="10192" max="10193" width="2.25" style="58"/>
    <col min="10194" max="10221" width="2.375" style="58" customWidth="1"/>
    <col min="10222" max="10222" width="2.25" style="58"/>
    <col min="10223" max="10223" width="2.25" style="58" customWidth="1"/>
    <col min="10224" max="10441" width="2.25" style="58"/>
    <col min="10442" max="10443" width="2.25" style="58" customWidth="1"/>
    <col min="10444" max="10446" width="2.25" style="58"/>
    <col min="10447" max="10447" width="2.5" style="58" bestFit="1" customWidth="1"/>
    <col min="10448" max="10449" width="2.25" style="58"/>
    <col min="10450" max="10477" width="2.375" style="58" customWidth="1"/>
    <col min="10478" max="10478" width="2.25" style="58"/>
    <col min="10479" max="10479" width="2.25" style="58" customWidth="1"/>
    <col min="10480" max="10697" width="2.25" style="58"/>
    <col min="10698" max="10699" width="2.25" style="58" customWidth="1"/>
    <col min="10700" max="10702" width="2.25" style="58"/>
    <col min="10703" max="10703" width="2.5" style="58" bestFit="1" customWidth="1"/>
    <col min="10704" max="10705" width="2.25" style="58"/>
    <col min="10706" max="10733" width="2.375" style="58" customWidth="1"/>
    <col min="10734" max="10734" width="2.25" style="58"/>
    <col min="10735" max="10735" width="2.25" style="58" customWidth="1"/>
    <col min="10736" max="10953" width="2.25" style="58"/>
    <col min="10954" max="10955" width="2.25" style="58" customWidth="1"/>
    <col min="10956" max="10958" width="2.25" style="58"/>
    <col min="10959" max="10959" width="2.5" style="58" bestFit="1" customWidth="1"/>
    <col min="10960" max="10961" width="2.25" style="58"/>
    <col min="10962" max="10989" width="2.375" style="58" customWidth="1"/>
    <col min="10990" max="10990" width="2.25" style="58"/>
    <col min="10991" max="10991" width="2.25" style="58" customWidth="1"/>
    <col min="10992" max="11209" width="2.25" style="58"/>
    <col min="11210" max="11211" width="2.25" style="58" customWidth="1"/>
    <col min="11212" max="11214" width="2.25" style="58"/>
    <col min="11215" max="11215" width="2.5" style="58" bestFit="1" customWidth="1"/>
    <col min="11216" max="11217" width="2.25" style="58"/>
    <col min="11218" max="11245" width="2.375" style="58" customWidth="1"/>
    <col min="11246" max="11246" width="2.25" style="58"/>
    <col min="11247" max="11247" width="2.25" style="58" customWidth="1"/>
    <col min="11248" max="11465" width="2.25" style="58"/>
    <col min="11466" max="11467" width="2.25" style="58" customWidth="1"/>
    <col min="11468" max="11470" width="2.25" style="58"/>
    <col min="11471" max="11471" width="2.5" style="58" bestFit="1" customWidth="1"/>
    <col min="11472" max="11473" width="2.25" style="58"/>
    <col min="11474" max="11501" width="2.375" style="58" customWidth="1"/>
    <col min="11502" max="11502" width="2.25" style="58"/>
    <col min="11503" max="11503" width="2.25" style="58" customWidth="1"/>
    <col min="11504" max="11721" width="2.25" style="58"/>
    <col min="11722" max="11723" width="2.25" style="58" customWidth="1"/>
    <col min="11724" max="11726" width="2.25" style="58"/>
    <col min="11727" max="11727" width="2.5" style="58" bestFit="1" customWidth="1"/>
    <col min="11728" max="11729" width="2.25" style="58"/>
    <col min="11730" max="11757" width="2.375" style="58" customWidth="1"/>
    <col min="11758" max="11758" width="2.25" style="58"/>
    <col min="11759" max="11759" width="2.25" style="58" customWidth="1"/>
    <col min="11760" max="11977" width="2.25" style="58"/>
    <col min="11978" max="11979" width="2.25" style="58" customWidth="1"/>
    <col min="11980" max="11982" width="2.25" style="58"/>
    <col min="11983" max="11983" width="2.5" style="58" bestFit="1" customWidth="1"/>
    <col min="11984" max="11985" width="2.25" style="58"/>
    <col min="11986" max="12013" width="2.375" style="58" customWidth="1"/>
    <col min="12014" max="12014" width="2.25" style="58"/>
    <col min="12015" max="12015" width="2.25" style="58" customWidth="1"/>
    <col min="12016" max="12233" width="2.25" style="58"/>
    <col min="12234" max="12235" width="2.25" style="58" customWidth="1"/>
    <col min="12236" max="12238" width="2.25" style="58"/>
    <col min="12239" max="12239" width="2.5" style="58" bestFit="1" customWidth="1"/>
    <col min="12240" max="12241" width="2.25" style="58"/>
    <col min="12242" max="12269" width="2.375" style="58" customWidth="1"/>
    <col min="12270" max="12270" width="2.25" style="58"/>
    <col min="12271" max="12271" width="2.25" style="58" customWidth="1"/>
    <col min="12272" max="12489" width="2.25" style="58"/>
    <col min="12490" max="12491" width="2.25" style="58" customWidth="1"/>
    <col min="12492" max="12494" width="2.25" style="58"/>
    <col min="12495" max="12495" width="2.5" style="58" bestFit="1" customWidth="1"/>
    <col min="12496" max="12497" width="2.25" style="58"/>
    <col min="12498" max="12525" width="2.375" style="58" customWidth="1"/>
    <col min="12526" max="12526" width="2.25" style="58"/>
    <col min="12527" max="12527" width="2.25" style="58" customWidth="1"/>
    <col min="12528" max="12745" width="2.25" style="58"/>
    <col min="12746" max="12747" width="2.25" style="58" customWidth="1"/>
    <col min="12748" max="12750" width="2.25" style="58"/>
    <col min="12751" max="12751" width="2.5" style="58" bestFit="1" customWidth="1"/>
    <col min="12752" max="12753" width="2.25" style="58"/>
    <col min="12754" max="12781" width="2.375" style="58" customWidth="1"/>
    <col min="12782" max="12782" width="2.25" style="58"/>
    <col min="12783" max="12783" width="2.25" style="58" customWidth="1"/>
    <col min="12784" max="13001" width="2.25" style="58"/>
    <col min="13002" max="13003" width="2.25" style="58" customWidth="1"/>
    <col min="13004" max="13006" width="2.25" style="58"/>
    <col min="13007" max="13007" width="2.5" style="58" bestFit="1" customWidth="1"/>
    <col min="13008" max="13009" width="2.25" style="58"/>
    <col min="13010" max="13037" width="2.375" style="58" customWidth="1"/>
    <col min="13038" max="13038" width="2.25" style="58"/>
    <col min="13039" max="13039" width="2.25" style="58" customWidth="1"/>
    <col min="13040" max="13257" width="2.25" style="58"/>
    <col min="13258" max="13259" width="2.25" style="58" customWidth="1"/>
    <col min="13260" max="13262" width="2.25" style="58"/>
    <col min="13263" max="13263" width="2.5" style="58" bestFit="1" customWidth="1"/>
    <col min="13264" max="13265" width="2.25" style="58"/>
    <col min="13266" max="13293" width="2.375" style="58" customWidth="1"/>
    <col min="13294" max="13294" width="2.25" style="58"/>
    <col min="13295" max="13295" width="2.25" style="58" customWidth="1"/>
    <col min="13296" max="13513" width="2.25" style="58"/>
    <col min="13514" max="13515" width="2.25" style="58" customWidth="1"/>
    <col min="13516" max="13518" width="2.25" style="58"/>
    <col min="13519" max="13519" width="2.5" style="58" bestFit="1" customWidth="1"/>
    <col min="13520" max="13521" width="2.25" style="58"/>
    <col min="13522" max="13549" width="2.375" style="58" customWidth="1"/>
    <col min="13550" max="13550" width="2.25" style="58"/>
    <col min="13551" max="13551" width="2.25" style="58" customWidth="1"/>
    <col min="13552" max="13769" width="2.25" style="58"/>
    <col min="13770" max="13771" width="2.25" style="58" customWidth="1"/>
    <col min="13772" max="13774" width="2.25" style="58"/>
    <col min="13775" max="13775" width="2.5" style="58" bestFit="1" customWidth="1"/>
    <col min="13776" max="13777" width="2.25" style="58"/>
    <col min="13778" max="13805" width="2.375" style="58" customWidth="1"/>
    <col min="13806" max="13806" width="2.25" style="58"/>
    <col min="13807" max="13807" width="2.25" style="58" customWidth="1"/>
    <col min="13808" max="14025" width="2.25" style="58"/>
    <col min="14026" max="14027" width="2.25" style="58" customWidth="1"/>
    <col min="14028" max="14030" width="2.25" style="58"/>
    <col min="14031" max="14031" width="2.5" style="58" bestFit="1" customWidth="1"/>
    <col min="14032" max="14033" width="2.25" style="58"/>
    <col min="14034" max="14061" width="2.375" style="58" customWidth="1"/>
    <col min="14062" max="14062" width="2.25" style="58"/>
    <col min="14063" max="14063" width="2.25" style="58" customWidth="1"/>
    <col min="14064" max="14281" width="2.25" style="58"/>
    <col min="14282" max="14283" width="2.25" style="58" customWidth="1"/>
    <col min="14284" max="14286" width="2.25" style="58"/>
    <col min="14287" max="14287" width="2.5" style="58" bestFit="1" customWidth="1"/>
    <col min="14288" max="14289" width="2.25" style="58"/>
    <col min="14290" max="14317" width="2.375" style="58" customWidth="1"/>
    <col min="14318" max="14318" width="2.25" style="58"/>
    <col min="14319" max="14319" width="2.25" style="58" customWidth="1"/>
    <col min="14320" max="14537" width="2.25" style="58"/>
    <col min="14538" max="14539" width="2.25" style="58" customWidth="1"/>
    <col min="14540" max="14542" width="2.25" style="58"/>
    <col min="14543" max="14543" width="2.5" style="58" bestFit="1" customWidth="1"/>
    <col min="14544" max="14545" width="2.25" style="58"/>
    <col min="14546" max="14573" width="2.375" style="58" customWidth="1"/>
    <col min="14574" max="14574" width="2.25" style="58"/>
    <col min="14575" max="14575" width="2.25" style="58" customWidth="1"/>
    <col min="14576" max="14793" width="2.25" style="58"/>
    <col min="14794" max="14795" width="2.25" style="58" customWidth="1"/>
    <col min="14796" max="14798" width="2.25" style="58"/>
    <col min="14799" max="14799" width="2.5" style="58" bestFit="1" customWidth="1"/>
    <col min="14800" max="14801" width="2.25" style="58"/>
    <col min="14802" max="14829" width="2.375" style="58" customWidth="1"/>
    <col min="14830" max="14830" width="2.25" style="58"/>
    <col min="14831" max="14831" width="2.25" style="58" customWidth="1"/>
    <col min="14832" max="15049" width="2.25" style="58"/>
    <col min="15050" max="15051" width="2.25" style="58" customWidth="1"/>
    <col min="15052" max="15054" width="2.25" style="58"/>
    <col min="15055" max="15055" width="2.5" style="58" bestFit="1" customWidth="1"/>
    <col min="15056" max="15057" width="2.25" style="58"/>
    <col min="15058" max="15085" width="2.375" style="58" customWidth="1"/>
    <col min="15086" max="15086" width="2.25" style="58"/>
    <col min="15087" max="15087" width="2.25" style="58" customWidth="1"/>
    <col min="15088" max="15305" width="2.25" style="58"/>
    <col min="15306" max="15307" width="2.25" style="58" customWidth="1"/>
    <col min="15308" max="15310" width="2.25" style="58"/>
    <col min="15311" max="15311" width="2.5" style="58" bestFit="1" customWidth="1"/>
    <col min="15312" max="15313" width="2.25" style="58"/>
    <col min="15314" max="15341" width="2.375" style="58" customWidth="1"/>
    <col min="15342" max="15342" width="2.25" style="58"/>
    <col min="15343" max="15343" width="2.25" style="58" customWidth="1"/>
    <col min="15344" max="15561" width="2.25" style="58"/>
    <col min="15562" max="15563" width="2.25" style="58" customWidth="1"/>
    <col min="15564" max="15566" width="2.25" style="58"/>
    <col min="15567" max="15567" width="2.5" style="58" bestFit="1" customWidth="1"/>
    <col min="15568" max="15569" width="2.25" style="58"/>
    <col min="15570" max="15597" width="2.375" style="58" customWidth="1"/>
    <col min="15598" max="15598" width="2.25" style="58"/>
    <col min="15599" max="15599" width="2.25" style="58" customWidth="1"/>
    <col min="15600" max="15817" width="2.25" style="58"/>
    <col min="15818" max="15819" width="2.25" style="58" customWidth="1"/>
    <col min="15820" max="15822" width="2.25" style="58"/>
    <col min="15823" max="15823" width="2.5" style="58" bestFit="1" customWidth="1"/>
    <col min="15824" max="15825" width="2.25" style="58"/>
    <col min="15826" max="15853" width="2.375" style="58" customWidth="1"/>
    <col min="15854" max="15854" width="2.25" style="58"/>
    <col min="15855" max="15855" width="2.25" style="58" customWidth="1"/>
    <col min="15856" max="16073" width="2.25" style="58"/>
    <col min="16074" max="16075" width="2.25" style="58" customWidth="1"/>
    <col min="16076" max="16078" width="2.25" style="58"/>
    <col min="16079" max="16079" width="2.5" style="58" bestFit="1" customWidth="1"/>
    <col min="16080" max="16081" width="2.25" style="58"/>
    <col min="16082" max="16109" width="2.375" style="58" customWidth="1"/>
    <col min="16110" max="16110" width="2.25" style="58"/>
    <col min="16111" max="16111" width="2.25" style="58" customWidth="1"/>
    <col min="16112" max="16384" width="2.25" style="58"/>
  </cols>
  <sheetData>
    <row r="2" spans="1:49">
      <c r="A2" s="66" t="s">
        <v>210</v>
      </c>
      <c r="AK2" s="578" t="s">
        <v>211</v>
      </c>
      <c r="AL2" s="578"/>
      <c r="AM2" s="578"/>
      <c r="AN2" s="578"/>
      <c r="AO2" s="578"/>
      <c r="AP2" s="578"/>
      <c r="AQ2" s="578"/>
      <c r="AR2" s="578"/>
      <c r="AS2" s="578"/>
      <c r="AT2" s="578"/>
      <c r="AU2" s="578"/>
      <c r="AV2" s="578"/>
      <c r="AW2" s="578"/>
    </row>
    <row r="3" spans="1:49" ht="18" customHeight="1"/>
    <row r="4" spans="1:49" ht="12.75" customHeight="1">
      <c r="A4" s="579" t="s">
        <v>212</v>
      </c>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row>
    <row r="5" spans="1:49" ht="12.75" customHeight="1">
      <c r="A5" s="579"/>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row>
    <row r="6" spans="1:49" ht="25.5" customHeight="1" thickBot="1"/>
    <row r="7" spans="1:49" ht="39.75" customHeight="1" thickBot="1">
      <c r="A7" s="580" t="s">
        <v>213</v>
      </c>
      <c r="B7" s="581"/>
      <c r="C7" s="582"/>
      <c r="D7" s="583">
        <f>'要領第1号（計画申請）'!U9</f>
        <v>0</v>
      </c>
      <c r="E7" s="583"/>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4"/>
    </row>
    <row r="8" spans="1:49" ht="25.5" customHeight="1">
      <c r="A8" s="585" t="s">
        <v>214</v>
      </c>
      <c r="B8" s="586"/>
      <c r="C8" s="586"/>
      <c r="D8" s="587" t="s">
        <v>215</v>
      </c>
      <c r="E8" s="588"/>
      <c r="F8" s="588"/>
      <c r="G8" s="588"/>
      <c r="H8" s="588"/>
      <c r="I8" s="588"/>
      <c r="J8" s="588"/>
      <c r="K8" s="588"/>
      <c r="L8" s="588"/>
      <c r="M8" s="588"/>
      <c r="N8" s="588"/>
      <c r="O8" s="588"/>
      <c r="P8" s="588"/>
      <c r="Q8" s="588"/>
      <c r="R8" s="588"/>
      <c r="S8" s="588"/>
      <c r="T8" s="588"/>
      <c r="U8" s="588"/>
      <c r="V8" s="588"/>
      <c r="W8" s="588"/>
      <c r="X8" s="588"/>
      <c r="Y8" s="588"/>
      <c r="Z8" s="589"/>
      <c r="AA8" s="587" t="s">
        <v>216</v>
      </c>
      <c r="AB8" s="588"/>
      <c r="AC8" s="588"/>
      <c r="AD8" s="588"/>
      <c r="AE8" s="588"/>
      <c r="AF8" s="588"/>
      <c r="AG8" s="588"/>
      <c r="AH8" s="588"/>
      <c r="AI8" s="588"/>
      <c r="AJ8" s="588"/>
      <c r="AK8" s="588"/>
      <c r="AL8" s="588"/>
      <c r="AM8" s="588"/>
      <c r="AN8" s="588"/>
      <c r="AO8" s="588"/>
      <c r="AP8" s="588"/>
      <c r="AQ8" s="588"/>
      <c r="AR8" s="588"/>
      <c r="AS8" s="588"/>
      <c r="AT8" s="588"/>
      <c r="AU8" s="588"/>
      <c r="AV8" s="588"/>
      <c r="AW8" s="589"/>
    </row>
    <row r="9" spans="1:49" ht="39.75" customHeight="1" thickBot="1">
      <c r="A9" s="585"/>
      <c r="B9" s="586"/>
      <c r="C9" s="586"/>
      <c r="D9" s="590"/>
      <c r="E9" s="591"/>
      <c r="F9" s="591"/>
      <c r="G9" s="591"/>
      <c r="H9" s="591"/>
      <c r="I9" s="591"/>
      <c r="J9" s="591"/>
      <c r="K9" s="591"/>
      <c r="L9" s="591"/>
      <c r="M9" s="591"/>
      <c r="N9" s="591"/>
      <c r="O9" s="591"/>
      <c r="P9" s="591"/>
      <c r="Q9" s="591"/>
      <c r="R9" s="591"/>
      <c r="S9" s="591"/>
      <c r="T9" s="591"/>
      <c r="U9" s="591"/>
      <c r="V9" s="591"/>
      <c r="W9" s="591"/>
      <c r="X9" s="592"/>
      <c r="Y9" s="593" t="s">
        <v>41</v>
      </c>
      <c r="Z9" s="594"/>
      <c r="AA9" s="595"/>
      <c r="AB9" s="596"/>
      <c r="AC9" s="596"/>
      <c r="AD9" s="596"/>
      <c r="AE9" s="596"/>
      <c r="AF9" s="596"/>
      <c r="AG9" s="596"/>
      <c r="AH9" s="596"/>
      <c r="AI9" s="596"/>
      <c r="AJ9" s="596"/>
      <c r="AK9" s="596"/>
      <c r="AL9" s="596"/>
      <c r="AM9" s="596"/>
      <c r="AN9" s="596"/>
      <c r="AO9" s="596"/>
      <c r="AP9" s="596"/>
      <c r="AQ9" s="596"/>
      <c r="AR9" s="596"/>
      <c r="AS9" s="596"/>
      <c r="AT9" s="596"/>
      <c r="AU9" s="596"/>
      <c r="AV9" s="598" t="s">
        <v>41</v>
      </c>
      <c r="AW9" s="599"/>
    </row>
    <row r="10" spans="1:49" ht="25.5" customHeight="1">
      <c r="A10" s="585"/>
      <c r="B10" s="586"/>
      <c r="C10" s="586"/>
      <c r="D10" s="600" t="s">
        <v>217</v>
      </c>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c r="AR10" s="601"/>
      <c r="AS10" s="601"/>
      <c r="AT10" s="601"/>
      <c r="AU10" s="601"/>
      <c r="AV10" s="601"/>
      <c r="AW10" s="602"/>
    </row>
    <row r="11" spans="1:49" ht="21.75" customHeight="1">
      <c r="A11" s="585"/>
      <c r="B11" s="586"/>
      <c r="C11" s="586"/>
      <c r="D11" s="603" t="s">
        <v>218</v>
      </c>
      <c r="E11" s="604"/>
      <c r="F11" s="604"/>
      <c r="G11" s="604"/>
      <c r="H11" s="605"/>
      <c r="I11" s="572">
        <v>4</v>
      </c>
      <c r="J11" s="573"/>
      <c r="K11" s="574"/>
      <c r="L11" s="572">
        <v>5</v>
      </c>
      <c r="M11" s="573"/>
      <c r="N11" s="574"/>
      <c r="O11" s="572">
        <v>6</v>
      </c>
      <c r="P11" s="573"/>
      <c r="Q11" s="574"/>
      <c r="R11" s="572">
        <v>7</v>
      </c>
      <c r="S11" s="573"/>
      <c r="T11" s="574"/>
      <c r="U11" s="572">
        <v>8</v>
      </c>
      <c r="V11" s="573"/>
      <c r="W11" s="574"/>
      <c r="X11" s="572">
        <v>9</v>
      </c>
      <c r="Y11" s="573"/>
      <c r="Z11" s="574"/>
      <c r="AA11" s="572">
        <v>10</v>
      </c>
      <c r="AB11" s="573"/>
      <c r="AC11" s="574"/>
      <c r="AD11" s="572">
        <v>11</v>
      </c>
      <c r="AE11" s="573"/>
      <c r="AF11" s="574"/>
      <c r="AG11" s="571">
        <v>12</v>
      </c>
      <c r="AH11" s="571"/>
      <c r="AI11" s="571"/>
      <c r="AJ11" s="571">
        <v>1</v>
      </c>
      <c r="AK11" s="571"/>
      <c r="AL11" s="571"/>
      <c r="AM11" s="571">
        <v>2</v>
      </c>
      <c r="AN11" s="571"/>
      <c r="AO11" s="571"/>
      <c r="AP11" s="571">
        <v>3</v>
      </c>
      <c r="AQ11" s="571"/>
      <c r="AR11" s="571"/>
      <c r="AS11" s="571" t="s">
        <v>132</v>
      </c>
      <c r="AT11" s="571"/>
      <c r="AU11" s="571"/>
      <c r="AV11" s="571"/>
      <c r="AW11" s="597"/>
    </row>
    <row r="12" spans="1:49" ht="21.75" customHeight="1">
      <c r="A12" s="585"/>
      <c r="B12" s="586"/>
      <c r="C12" s="586"/>
      <c r="D12" s="606"/>
      <c r="E12" s="607"/>
      <c r="F12" s="607"/>
      <c r="G12" s="607"/>
      <c r="H12" s="608"/>
      <c r="I12" s="575"/>
      <c r="J12" s="576"/>
      <c r="K12" s="577"/>
      <c r="L12" s="575"/>
      <c r="M12" s="576"/>
      <c r="N12" s="577"/>
      <c r="O12" s="575"/>
      <c r="P12" s="576"/>
      <c r="Q12" s="577"/>
      <c r="R12" s="575"/>
      <c r="S12" s="576"/>
      <c r="T12" s="577"/>
      <c r="U12" s="575"/>
      <c r="V12" s="576"/>
      <c r="W12" s="577"/>
      <c r="X12" s="575"/>
      <c r="Y12" s="576"/>
      <c r="Z12" s="577"/>
      <c r="AA12" s="575"/>
      <c r="AB12" s="576"/>
      <c r="AC12" s="577"/>
      <c r="AD12" s="575"/>
      <c r="AE12" s="576"/>
      <c r="AF12" s="577"/>
      <c r="AG12" s="571"/>
      <c r="AH12" s="571"/>
      <c r="AI12" s="571"/>
      <c r="AJ12" s="571"/>
      <c r="AK12" s="571"/>
      <c r="AL12" s="571"/>
      <c r="AM12" s="571"/>
      <c r="AN12" s="571"/>
      <c r="AO12" s="571"/>
      <c r="AP12" s="571"/>
      <c r="AQ12" s="571"/>
      <c r="AR12" s="571"/>
      <c r="AS12" s="571"/>
      <c r="AT12" s="571"/>
      <c r="AU12" s="571"/>
      <c r="AV12" s="571"/>
      <c r="AW12" s="597"/>
    </row>
    <row r="13" spans="1:49" ht="21.75" customHeight="1">
      <c r="A13" s="585"/>
      <c r="B13" s="586"/>
      <c r="C13" s="586"/>
      <c r="D13" s="560" t="s">
        <v>219</v>
      </c>
      <c r="E13" s="561"/>
      <c r="F13" s="561"/>
      <c r="G13" s="561"/>
      <c r="H13" s="561"/>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31">
        <f>SUM(I13:AR14)</f>
        <v>0</v>
      </c>
      <c r="AT13" s="531"/>
      <c r="AU13" s="531"/>
      <c r="AV13" s="531"/>
      <c r="AW13" s="532"/>
    </row>
    <row r="14" spans="1:49" ht="21.75" customHeight="1">
      <c r="A14" s="585"/>
      <c r="B14" s="586"/>
      <c r="C14" s="586"/>
      <c r="D14" s="562"/>
      <c r="E14" s="561"/>
      <c r="F14" s="561"/>
      <c r="G14" s="561"/>
      <c r="H14" s="561"/>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31"/>
      <c r="AT14" s="531"/>
      <c r="AU14" s="531"/>
      <c r="AV14" s="531"/>
      <c r="AW14" s="532"/>
    </row>
    <row r="15" spans="1:49" ht="21.75" customHeight="1">
      <c r="A15" s="585"/>
      <c r="B15" s="586"/>
      <c r="C15" s="586"/>
      <c r="D15" s="560" t="s">
        <v>220</v>
      </c>
      <c r="E15" s="561"/>
      <c r="F15" s="561"/>
      <c r="G15" s="561"/>
      <c r="H15" s="561"/>
      <c r="I15" s="570"/>
      <c r="J15" s="570"/>
      <c r="K15" s="570"/>
      <c r="L15" s="564"/>
      <c r="M15" s="565"/>
      <c r="N15" s="566"/>
      <c r="O15" s="564"/>
      <c r="P15" s="565"/>
      <c r="Q15" s="566"/>
      <c r="R15" s="564"/>
      <c r="S15" s="565"/>
      <c r="T15" s="566"/>
      <c r="U15" s="564"/>
      <c r="V15" s="565"/>
      <c r="W15" s="566"/>
      <c r="X15" s="564"/>
      <c r="Y15" s="565"/>
      <c r="Z15" s="566"/>
      <c r="AA15" s="570"/>
      <c r="AB15" s="570"/>
      <c r="AC15" s="570"/>
      <c r="AD15" s="564"/>
      <c r="AE15" s="565"/>
      <c r="AF15" s="566"/>
      <c r="AG15" s="564"/>
      <c r="AH15" s="565"/>
      <c r="AI15" s="566"/>
      <c r="AJ15" s="564"/>
      <c r="AK15" s="565"/>
      <c r="AL15" s="566"/>
      <c r="AM15" s="564"/>
      <c r="AN15" s="565"/>
      <c r="AO15" s="566"/>
      <c r="AP15" s="564"/>
      <c r="AQ15" s="565"/>
      <c r="AR15" s="566"/>
      <c r="AS15" s="531">
        <f t="shared" ref="AS15" si="0">SUM(I15:AR16)</f>
        <v>0</v>
      </c>
      <c r="AT15" s="531"/>
      <c r="AU15" s="531"/>
      <c r="AV15" s="531"/>
      <c r="AW15" s="532"/>
    </row>
    <row r="16" spans="1:49" ht="21.75" customHeight="1">
      <c r="A16" s="585"/>
      <c r="B16" s="586"/>
      <c r="C16" s="586"/>
      <c r="D16" s="562"/>
      <c r="E16" s="561"/>
      <c r="F16" s="561"/>
      <c r="G16" s="561"/>
      <c r="H16" s="561"/>
      <c r="I16" s="570"/>
      <c r="J16" s="570"/>
      <c r="K16" s="570"/>
      <c r="L16" s="567"/>
      <c r="M16" s="568"/>
      <c r="N16" s="569"/>
      <c r="O16" s="567"/>
      <c r="P16" s="568"/>
      <c r="Q16" s="569"/>
      <c r="R16" s="567"/>
      <c r="S16" s="568"/>
      <c r="T16" s="569"/>
      <c r="U16" s="567"/>
      <c r="V16" s="568"/>
      <c r="W16" s="569"/>
      <c r="X16" s="567"/>
      <c r="Y16" s="568"/>
      <c r="Z16" s="569"/>
      <c r="AA16" s="570"/>
      <c r="AB16" s="570"/>
      <c r="AC16" s="570"/>
      <c r="AD16" s="567"/>
      <c r="AE16" s="568"/>
      <c r="AF16" s="569"/>
      <c r="AG16" s="567"/>
      <c r="AH16" s="568"/>
      <c r="AI16" s="569"/>
      <c r="AJ16" s="567"/>
      <c r="AK16" s="568"/>
      <c r="AL16" s="569"/>
      <c r="AM16" s="567"/>
      <c r="AN16" s="568"/>
      <c r="AO16" s="569"/>
      <c r="AP16" s="567"/>
      <c r="AQ16" s="568"/>
      <c r="AR16" s="569"/>
      <c r="AS16" s="531"/>
      <c r="AT16" s="531"/>
      <c r="AU16" s="531"/>
      <c r="AV16" s="531"/>
      <c r="AW16" s="532"/>
    </row>
    <row r="17" spans="1:57" ht="21.75" customHeight="1">
      <c r="A17" s="585"/>
      <c r="B17" s="586"/>
      <c r="C17" s="586"/>
      <c r="D17" s="560" t="s">
        <v>221</v>
      </c>
      <c r="E17" s="561"/>
      <c r="F17" s="561"/>
      <c r="G17" s="561"/>
      <c r="H17" s="561"/>
      <c r="I17" s="563"/>
      <c r="J17" s="563"/>
      <c r="K17" s="563"/>
      <c r="L17" s="525"/>
      <c r="M17" s="526"/>
      <c r="N17" s="527"/>
      <c r="O17" s="525"/>
      <c r="P17" s="526"/>
      <c r="Q17" s="527"/>
      <c r="R17" s="525"/>
      <c r="S17" s="526"/>
      <c r="T17" s="527"/>
      <c r="U17" s="525"/>
      <c r="V17" s="526"/>
      <c r="W17" s="527"/>
      <c r="X17" s="525"/>
      <c r="Y17" s="526"/>
      <c r="Z17" s="527"/>
      <c r="AA17" s="525"/>
      <c r="AB17" s="526"/>
      <c r="AC17" s="527"/>
      <c r="AD17" s="525"/>
      <c r="AE17" s="526"/>
      <c r="AF17" s="527"/>
      <c r="AG17" s="525"/>
      <c r="AH17" s="526"/>
      <c r="AI17" s="527"/>
      <c r="AJ17" s="525"/>
      <c r="AK17" s="526"/>
      <c r="AL17" s="527"/>
      <c r="AM17" s="525"/>
      <c r="AN17" s="526"/>
      <c r="AO17" s="527"/>
      <c r="AP17" s="525"/>
      <c r="AQ17" s="526"/>
      <c r="AR17" s="527"/>
      <c r="AS17" s="531">
        <f t="shared" ref="AS17" si="1">SUM(I17:AR18)</f>
        <v>0</v>
      </c>
      <c r="AT17" s="531"/>
      <c r="AU17" s="531"/>
      <c r="AV17" s="531"/>
      <c r="AW17" s="532"/>
    </row>
    <row r="18" spans="1:57" ht="21.75" customHeight="1" thickBot="1">
      <c r="A18" s="585"/>
      <c r="B18" s="586"/>
      <c r="C18" s="586"/>
      <c r="D18" s="562"/>
      <c r="E18" s="561"/>
      <c r="F18" s="561"/>
      <c r="G18" s="561"/>
      <c r="H18" s="561"/>
      <c r="I18" s="563"/>
      <c r="J18" s="563"/>
      <c r="K18" s="563"/>
      <c r="L18" s="557"/>
      <c r="M18" s="558"/>
      <c r="N18" s="559"/>
      <c r="O18" s="557"/>
      <c r="P18" s="558"/>
      <c r="Q18" s="559"/>
      <c r="R18" s="557"/>
      <c r="S18" s="558"/>
      <c r="T18" s="559"/>
      <c r="U18" s="557"/>
      <c r="V18" s="558"/>
      <c r="W18" s="559"/>
      <c r="X18" s="557"/>
      <c r="Y18" s="558"/>
      <c r="Z18" s="559"/>
      <c r="AA18" s="557"/>
      <c r="AB18" s="558"/>
      <c r="AC18" s="559"/>
      <c r="AD18" s="557"/>
      <c r="AE18" s="558"/>
      <c r="AF18" s="559"/>
      <c r="AG18" s="557"/>
      <c r="AH18" s="558"/>
      <c r="AI18" s="530"/>
      <c r="AJ18" s="528"/>
      <c r="AK18" s="529"/>
      <c r="AL18" s="530"/>
      <c r="AM18" s="528"/>
      <c r="AN18" s="529"/>
      <c r="AO18" s="530"/>
      <c r="AP18" s="528"/>
      <c r="AQ18" s="529"/>
      <c r="AR18" s="530"/>
      <c r="AS18" s="533"/>
      <c r="AT18" s="533"/>
      <c r="AU18" s="533"/>
      <c r="AV18" s="533"/>
      <c r="AW18" s="534"/>
    </row>
    <row r="19" spans="1:57" ht="25.5" customHeight="1">
      <c r="A19" s="585"/>
      <c r="B19" s="586"/>
      <c r="C19" s="586"/>
      <c r="D19" s="535" t="s">
        <v>222</v>
      </c>
      <c r="E19" s="536"/>
      <c r="F19" s="536"/>
      <c r="G19" s="536"/>
      <c r="H19" s="536"/>
      <c r="I19" s="536"/>
      <c r="J19" s="536"/>
      <c r="K19" s="536"/>
      <c r="L19" s="536"/>
      <c r="M19" s="536"/>
      <c r="N19" s="536"/>
      <c r="O19" s="536"/>
      <c r="P19" s="536"/>
      <c r="Q19" s="536"/>
      <c r="R19" s="536"/>
      <c r="S19" s="536"/>
      <c r="T19" s="536"/>
      <c r="U19" s="536"/>
      <c r="V19" s="536"/>
      <c r="W19" s="536"/>
      <c r="X19" s="536"/>
      <c r="Y19" s="536"/>
      <c r="Z19" s="537"/>
      <c r="AA19" s="541" t="e">
        <f>AS13/(ROUNDUP(AS15/AS17,1))/COUNTA(I17:AR18)</f>
        <v>#DIV/0!</v>
      </c>
      <c r="AB19" s="541"/>
      <c r="AC19" s="541"/>
      <c r="AD19" s="541"/>
      <c r="AE19" s="541"/>
      <c r="AF19" s="541"/>
      <c r="AG19" s="543" t="s">
        <v>41</v>
      </c>
      <c r="AH19" s="544"/>
      <c r="AI19" s="547" t="s">
        <v>223</v>
      </c>
      <c r="AJ19" s="548"/>
      <c r="AK19" s="548"/>
      <c r="AL19" s="548"/>
      <c r="AM19" s="548"/>
      <c r="AN19" s="548"/>
      <c r="AO19" s="549"/>
      <c r="AP19" s="553" t="str">
        <f>IFERROR((AA19-AA9)/AA19*100,"-")</f>
        <v>-</v>
      </c>
      <c r="AQ19" s="553"/>
      <c r="AR19" s="553"/>
      <c r="AS19" s="553"/>
      <c r="AT19" s="553"/>
      <c r="AU19" s="553"/>
      <c r="AV19" s="548" t="s">
        <v>73</v>
      </c>
      <c r="AW19" s="555"/>
    </row>
    <row r="20" spans="1:57" ht="18.75" customHeight="1" thickBot="1">
      <c r="A20" s="538"/>
      <c r="B20" s="539"/>
      <c r="C20" s="539"/>
      <c r="D20" s="538"/>
      <c r="E20" s="539"/>
      <c r="F20" s="539"/>
      <c r="G20" s="539"/>
      <c r="H20" s="539"/>
      <c r="I20" s="539"/>
      <c r="J20" s="539"/>
      <c r="K20" s="539"/>
      <c r="L20" s="539"/>
      <c r="M20" s="539"/>
      <c r="N20" s="539"/>
      <c r="O20" s="539"/>
      <c r="P20" s="539"/>
      <c r="Q20" s="539"/>
      <c r="R20" s="539"/>
      <c r="S20" s="539"/>
      <c r="T20" s="539"/>
      <c r="U20" s="539"/>
      <c r="V20" s="539"/>
      <c r="W20" s="539"/>
      <c r="X20" s="539"/>
      <c r="Y20" s="539"/>
      <c r="Z20" s="540"/>
      <c r="AA20" s="542"/>
      <c r="AB20" s="542"/>
      <c r="AC20" s="542"/>
      <c r="AD20" s="542"/>
      <c r="AE20" s="542"/>
      <c r="AF20" s="542"/>
      <c r="AG20" s="545"/>
      <c r="AH20" s="546"/>
      <c r="AI20" s="550"/>
      <c r="AJ20" s="551"/>
      <c r="AK20" s="551"/>
      <c r="AL20" s="551"/>
      <c r="AM20" s="551"/>
      <c r="AN20" s="551"/>
      <c r="AO20" s="552"/>
      <c r="AP20" s="554"/>
      <c r="AQ20" s="554"/>
      <c r="AR20" s="554"/>
      <c r="AS20" s="554"/>
      <c r="AT20" s="554"/>
      <c r="AU20" s="554"/>
      <c r="AV20" s="551"/>
      <c r="AW20" s="556"/>
    </row>
    <row r="21" spans="1:57" ht="30" customHeight="1">
      <c r="A21" s="183"/>
      <c r="B21" s="182"/>
      <c r="C21" s="182"/>
      <c r="AA21" s="184"/>
      <c r="AB21" s="184"/>
      <c r="AC21" s="184"/>
      <c r="AD21" s="184"/>
      <c r="AE21" s="184"/>
      <c r="AF21" s="184"/>
      <c r="AG21" s="184"/>
      <c r="AH21" s="184"/>
      <c r="AI21" s="184"/>
      <c r="AJ21" s="185"/>
      <c r="AK21" s="185"/>
      <c r="AL21" s="185"/>
      <c r="AM21" s="185"/>
      <c r="AN21" s="185"/>
      <c r="AO21" s="185"/>
      <c r="AP21" s="185"/>
      <c r="AQ21" s="185"/>
      <c r="AR21" s="185"/>
      <c r="AS21" s="185"/>
      <c r="AT21" s="185"/>
      <c r="AU21" s="185"/>
      <c r="AV21" s="181"/>
      <c r="AW21" s="181"/>
    </row>
    <row r="22" spans="1:57" ht="21" customHeight="1">
      <c r="A22" s="56" t="s">
        <v>136</v>
      </c>
      <c r="B22" s="57"/>
      <c r="C22" s="57"/>
      <c r="D22" s="57"/>
      <c r="E22" s="57"/>
      <c r="F22" s="57"/>
      <c r="G22" s="57"/>
      <c r="H22" s="57"/>
      <c r="I22" s="57"/>
      <c r="J22" s="57"/>
      <c r="K22" s="57"/>
      <c r="L22" s="57"/>
      <c r="M22" s="57"/>
      <c r="N22" s="57"/>
      <c r="O22" s="57"/>
      <c r="P22" s="57"/>
      <c r="Q22" s="57"/>
      <c r="R22" s="57"/>
      <c r="S22" s="57"/>
      <c r="T22" s="186"/>
      <c r="U22" s="186"/>
      <c r="V22" s="186"/>
      <c r="W22" s="186"/>
      <c r="X22" s="186"/>
      <c r="Y22" s="186"/>
      <c r="Z22" s="186"/>
      <c r="AA22" s="57"/>
      <c r="AB22" s="57"/>
      <c r="AC22" s="57"/>
      <c r="AD22" s="57"/>
      <c r="AE22" s="57"/>
      <c r="AF22" s="57"/>
      <c r="AG22" s="57"/>
      <c r="AH22" s="57"/>
      <c r="AI22" s="57"/>
      <c r="AK22" s="187"/>
    </row>
    <row r="23" spans="1:57" ht="31.5" customHeight="1">
      <c r="A23" s="188">
        <v>1</v>
      </c>
      <c r="B23" s="523" t="s">
        <v>224</v>
      </c>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4" t="str">
        <f>IF(D9&gt;=AZ23,"OK","NG")</f>
        <v>NG</v>
      </c>
      <c r="AW23" s="524"/>
      <c r="AY23" s="189" t="s">
        <v>225</v>
      </c>
      <c r="AZ23" s="190">
        <v>25561</v>
      </c>
      <c r="BA23" s="189" t="s">
        <v>41</v>
      </c>
      <c r="BB23" s="191"/>
      <c r="BC23" s="191"/>
      <c r="BD23" s="191"/>
      <c r="BE23" s="191"/>
    </row>
    <row r="24" spans="1:57" s="192" customFormat="1" ht="31.5" customHeight="1">
      <c r="A24" s="188">
        <v>2</v>
      </c>
      <c r="B24" s="523" t="s">
        <v>226</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4" t="str">
        <f>IF(AND(AP19&lt;&gt;"-",AP19&gt;= 1.5), "OK", "NG")</f>
        <v>NG</v>
      </c>
      <c r="AW24" s="524"/>
    </row>
    <row r="25" spans="1:57" s="192" customFormat="1" ht="23.25" customHeight="1">
      <c r="A25" s="193"/>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5"/>
      <c r="AW25" s="195"/>
    </row>
    <row r="26" spans="1:57" ht="17.25" customHeight="1">
      <c r="A26" s="521" t="s">
        <v>227</v>
      </c>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row>
    <row r="27" spans="1:57" ht="17.25" customHeight="1">
      <c r="A27" s="521" t="s">
        <v>228</v>
      </c>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row>
    <row r="28" spans="1:57" ht="17.25" customHeight="1">
      <c r="A28" s="521" t="s">
        <v>229</v>
      </c>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row>
    <row r="29" spans="1:57" ht="23.25" customHeight="1">
      <c r="A29" s="522" t="s">
        <v>230</v>
      </c>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row>
    <row r="30" spans="1:57" ht="17.25" customHeight="1">
      <c r="A30" s="521" t="s">
        <v>231</v>
      </c>
      <c r="B30" s="521"/>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row>
    <row r="31" spans="1:57" ht="15.75" customHeight="1">
      <c r="A31" s="196"/>
    </row>
    <row r="32" spans="1:57" ht="15.75" customHeight="1">
      <c r="A32" s="196"/>
    </row>
    <row r="33" spans="1:1" ht="15.75" customHeight="1">
      <c r="A33" s="196"/>
    </row>
    <row r="34" spans="1:1" ht="15.75" customHeight="1">
      <c r="A34" s="196"/>
    </row>
    <row r="35" spans="1:1" ht="15.75" customHeight="1">
      <c r="A35" s="196"/>
    </row>
    <row r="36" spans="1:1" ht="15.75" customHeight="1">
      <c r="A36" s="196"/>
    </row>
  </sheetData>
  <mergeCells count="83">
    <mergeCell ref="AK2:AW2"/>
    <mergeCell ref="A4:AW5"/>
    <mergeCell ref="A7:C7"/>
    <mergeCell ref="D7:AW7"/>
    <mergeCell ref="A8:C20"/>
    <mergeCell ref="D8:Z8"/>
    <mergeCell ref="AA8:AW8"/>
    <mergeCell ref="D9:X9"/>
    <mergeCell ref="Y9:Z9"/>
    <mergeCell ref="AA9:AU9"/>
    <mergeCell ref="AP11:AR12"/>
    <mergeCell ref="AS11:AW12"/>
    <mergeCell ref="AV9:AW9"/>
    <mergeCell ref="D10:AW10"/>
    <mergeCell ref="D11:H12"/>
    <mergeCell ref="I11:K12"/>
    <mergeCell ref="AM11:AO12"/>
    <mergeCell ref="D13:H14"/>
    <mergeCell ref="I13:K14"/>
    <mergeCell ref="L13:N14"/>
    <mergeCell ref="O13:Q14"/>
    <mergeCell ref="R13:T14"/>
    <mergeCell ref="AA11:AC12"/>
    <mergeCell ref="U13:W14"/>
    <mergeCell ref="AD11:AF12"/>
    <mergeCell ref="AG11:AI12"/>
    <mergeCell ref="AJ11:AL12"/>
    <mergeCell ref="L11:N12"/>
    <mergeCell ref="O11:Q12"/>
    <mergeCell ref="R11:T12"/>
    <mergeCell ref="U11:W12"/>
    <mergeCell ref="X11:Z12"/>
    <mergeCell ref="AP13:AR14"/>
    <mergeCell ref="AS13:AW14"/>
    <mergeCell ref="D15:H16"/>
    <mergeCell ref="I15:K16"/>
    <mergeCell ref="L15:N16"/>
    <mergeCell ref="O15:Q16"/>
    <mergeCell ref="R15:T16"/>
    <mergeCell ref="U15:W16"/>
    <mergeCell ref="X15:Z16"/>
    <mergeCell ref="AA15:AC16"/>
    <mergeCell ref="X13:Z14"/>
    <mergeCell ref="AA13:AC14"/>
    <mergeCell ref="AD13:AF14"/>
    <mergeCell ref="AG13:AI14"/>
    <mergeCell ref="AJ13:AL14"/>
    <mergeCell ref="AM13:AO14"/>
    <mergeCell ref="AG15:AI16"/>
    <mergeCell ref="AJ15:AL16"/>
    <mergeCell ref="AM15:AO16"/>
    <mergeCell ref="AP15:AR16"/>
    <mergeCell ref="AS15:AW16"/>
    <mergeCell ref="L17:N18"/>
    <mergeCell ref="O17:Q18"/>
    <mergeCell ref="R17:T18"/>
    <mergeCell ref="U17:W18"/>
    <mergeCell ref="AD15:AF16"/>
    <mergeCell ref="AP17:AR18"/>
    <mergeCell ref="AS17:AW18"/>
    <mergeCell ref="D19:Z20"/>
    <mergeCell ref="AA19:AF20"/>
    <mergeCell ref="AG19:AH20"/>
    <mergeCell ref="AI19:AO20"/>
    <mergeCell ref="AP19:AU20"/>
    <mergeCell ref="AV19:AW20"/>
    <mergeCell ref="X17:Z18"/>
    <mergeCell ref="AA17:AC18"/>
    <mergeCell ref="AD17:AF18"/>
    <mergeCell ref="AG17:AI18"/>
    <mergeCell ref="AJ17:AL18"/>
    <mergeCell ref="AM17:AO18"/>
    <mergeCell ref="D17:H18"/>
    <mergeCell ref="I17:K18"/>
    <mergeCell ref="A28:AW28"/>
    <mergeCell ref="A29:AW29"/>
    <mergeCell ref="A30:AW30"/>
    <mergeCell ref="B23:AU23"/>
    <mergeCell ref="AV23:AW23"/>
    <mergeCell ref="B24:AU24"/>
    <mergeCell ref="AV24:AW24"/>
    <mergeCell ref="A26:AW26"/>
    <mergeCell ref="A27:AW27"/>
  </mergeCells>
  <phoneticPr fontId="6"/>
  <conditionalFormatting sqref="AV23:AW25">
    <cfRule type="cellIs" dxfId="53" priority="1" operator="equal">
      <formula>"NG"</formula>
    </cfRule>
  </conditionalFormatting>
  <pageMargins left="0.51181102362204722" right="0.51181102362204722" top="0.74803149606299213" bottom="0.55118110236220474" header="0.31496062992125984" footer="0.31496062992125984"/>
  <pageSetup paperSize="9" scale="81"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C1F7-DBBE-4A13-820B-A28F65A46D57}">
  <sheetPr>
    <tabColor theme="0" tint="-0.249977111117893"/>
    <pageSetUpPr fitToPage="1"/>
  </sheetPr>
  <dimension ref="A2:BE30"/>
  <sheetViews>
    <sheetView showGridLines="0" view="pageBreakPreview" zoomScale="90" zoomScaleNormal="100" zoomScaleSheetLayoutView="90" workbookViewId="0"/>
  </sheetViews>
  <sheetFormatPr defaultColWidth="2.25" defaultRowHeight="13.5"/>
  <cols>
    <col min="1" max="1" width="3" style="181" customWidth="1"/>
    <col min="2" max="3" width="3" style="58" customWidth="1"/>
    <col min="4" max="4" width="2.25" style="58"/>
    <col min="5" max="35" width="2.375" style="58" customWidth="1"/>
    <col min="36" max="36" width="2.25" style="58"/>
    <col min="37" max="37" width="2.25" style="58" customWidth="1"/>
    <col min="38" max="50" width="2.25" style="58"/>
    <col min="51" max="51" width="39" style="58" customWidth="1"/>
    <col min="52" max="52" width="8.5" style="58" bestFit="1" customWidth="1"/>
    <col min="53" max="53" width="2.25" style="58"/>
    <col min="54" max="54" width="5.5" style="58" bestFit="1" customWidth="1"/>
    <col min="55" max="201" width="2.25" style="58"/>
    <col min="202" max="203" width="2.25" style="58" customWidth="1"/>
    <col min="204" max="206" width="2.25" style="58"/>
    <col min="207" max="207" width="2.5" style="58" bestFit="1" customWidth="1"/>
    <col min="208" max="209" width="2.25" style="58"/>
    <col min="210" max="237" width="2.375" style="58" customWidth="1"/>
    <col min="238" max="238" width="2.25" style="58"/>
    <col min="239" max="239" width="2.25" style="58" customWidth="1"/>
    <col min="240" max="457" width="2.25" style="58"/>
    <col min="458" max="459" width="2.25" style="58" customWidth="1"/>
    <col min="460" max="462" width="2.25" style="58"/>
    <col min="463" max="463" width="2.5" style="58" bestFit="1" customWidth="1"/>
    <col min="464" max="465" width="2.25" style="58"/>
    <col min="466" max="493" width="2.375" style="58" customWidth="1"/>
    <col min="494" max="494" width="2.25" style="58"/>
    <col min="495" max="495" width="2.25" style="58" customWidth="1"/>
    <col min="496" max="713" width="2.25" style="58"/>
    <col min="714" max="715" width="2.25" style="58" customWidth="1"/>
    <col min="716" max="718" width="2.25" style="58"/>
    <col min="719" max="719" width="2.5" style="58" bestFit="1" customWidth="1"/>
    <col min="720" max="721" width="2.25" style="58"/>
    <col min="722" max="749" width="2.375" style="58" customWidth="1"/>
    <col min="750" max="750" width="2.25" style="58"/>
    <col min="751" max="751" width="2.25" style="58" customWidth="1"/>
    <col min="752" max="969" width="2.25" style="58"/>
    <col min="970" max="971" width="2.25" style="58" customWidth="1"/>
    <col min="972" max="974" width="2.25" style="58"/>
    <col min="975" max="975" width="2.5" style="58" bestFit="1" customWidth="1"/>
    <col min="976" max="977" width="2.25" style="58"/>
    <col min="978" max="1005" width="2.375" style="58" customWidth="1"/>
    <col min="1006" max="1006" width="2.25" style="58"/>
    <col min="1007" max="1007" width="2.25" style="58" customWidth="1"/>
    <col min="1008" max="1225" width="2.25" style="58"/>
    <col min="1226" max="1227" width="2.25" style="58" customWidth="1"/>
    <col min="1228" max="1230" width="2.25" style="58"/>
    <col min="1231" max="1231" width="2.5" style="58" bestFit="1" customWidth="1"/>
    <col min="1232" max="1233" width="2.25" style="58"/>
    <col min="1234" max="1261" width="2.375" style="58" customWidth="1"/>
    <col min="1262" max="1262" width="2.25" style="58"/>
    <col min="1263" max="1263" width="2.25" style="58" customWidth="1"/>
    <col min="1264" max="1481" width="2.25" style="58"/>
    <col min="1482" max="1483" width="2.25" style="58" customWidth="1"/>
    <col min="1484" max="1486" width="2.25" style="58"/>
    <col min="1487" max="1487" width="2.5" style="58" bestFit="1" customWidth="1"/>
    <col min="1488" max="1489" width="2.25" style="58"/>
    <col min="1490" max="1517" width="2.375" style="58" customWidth="1"/>
    <col min="1518" max="1518" width="2.25" style="58"/>
    <col min="1519" max="1519" width="2.25" style="58" customWidth="1"/>
    <col min="1520" max="1737" width="2.25" style="58"/>
    <col min="1738" max="1739" width="2.25" style="58" customWidth="1"/>
    <col min="1740" max="1742" width="2.25" style="58"/>
    <col min="1743" max="1743" width="2.5" style="58" bestFit="1" customWidth="1"/>
    <col min="1744" max="1745" width="2.25" style="58"/>
    <col min="1746" max="1773" width="2.375" style="58" customWidth="1"/>
    <col min="1774" max="1774" width="2.25" style="58"/>
    <col min="1775" max="1775" width="2.25" style="58" customWidth="1"/>
    <col min="1776" max="1993" width="2.25" style="58"/>
    <col min="1994" max="1995" width="2.25" style="58" customWidth="1"/>
    <col min="1996" max="1998" width="2.25" style="58"/>
    <col min="1999" max="1999" width="2.5" style="58" bestFit="1" customWidth="1"/>
    <col min="2000" max="2001" width="2.25" style="58"/>
    <col min="2002" max="2029" width="2.375" style="58" customWidth="1"/>
    <col min="2030" max="2030" width="2.25" style="58"/>
    <col min="2031" max="2031" width="2.25" style="58" customWidth="1"/>
    <col min="2032" max="2249" width="2.25" style="58"/>
    <col min="2250" max="2251" width="2.25" style="58" customWidth="1"/>
    <col min="2252" max="2254" width="2.25" style="58"/>
    <col min="2255" max="2255" width="2.5" style="58" bestFit="1" customWidth="1"/>
    <col min="2256" max="2257" width="2.25" style="58"/>
    <col min="2258" max="2285" width="2.375" style="58" customWidth="1"/>
    <col min="2286" max="2286" width="2.25" style="58"/>
    <col min="2287" max="2287" width="2.25" style="58" customWidth="1"/>
    <col min="2288" max="2505" width="2.25" style="58"/>
    <col min="2506" max="2507" width="2.25" style="58" customWidth="1"/>
    <col min="2508" max="2510" width="2.25" style="58"/>
    <col min="2511" max="2511" width="2.5" style="58" bestFit="1" customWidth="1"/>
    <col min="2512" max="2513" width="2.25" style="58"/>
    <col min="2514" max="2541" width="2.375" style="58" customWidth="1"/>
    <col min="2542" max="2542" width="2.25" style="58"/>
    <col min="2543" max="2543" width="2.25" style="58" customWidth="1"/>
    <col min="2544" max="2761" width="2.25" style="58"/>
    <col min="2762" max="2763" width="2.25" style="58" customWidth="1"/>
    <col min="2764" max="2766" width="2.25" style="58"/>
    <col min="2767" max="2767" width="2.5" style="58" bestFit="1" customWidth="1"/>
    <col min="2768" max="2769" width="2.25" style="58"/>
    <col min="2770" max="2797" width="2.375" style="58" customWidth="1"/>
    <col min="2798" max="2798" width="2.25" style="58"/>
    <col min="2799" max="2799" width="2.25" style="58" customWidth="1"/>
    <col min="2800" max="3017" width="2.25" style="58"/>
    <col min="3018" max="3019" width="2.25" style="58" customWidth="1"/>
    <col min="3020" max="3022" width="2.25" style="58"/>
    <col min="3023" max="3023" width="2.5" style="58" bestFit="1" customWidth="1"/>
    <col min="3024" max="3025" width="2.25" style="58"/>
    <col min="3026" max="3053" width="2.375" style="58" customWidth="1"/>
    <col min="3054" max="3054" width="2.25" style="58"/>
    <col min="3055" max="3055" width="2.25" style="58" customWidth="1"/>
    <col min="3056" max="3273" width="2.25" style="58"/>
    <col min="3274" max="3275" width="2.25" style="58" customWidth="1"/>
    <col min="3276" max="3278" width="2.25" style="58"/>
    <col min="3279" max="3279" width="2.5" style="58" bestFit="1" customWidth="1"/>
    <col min="3280" max="3281" width="2.25" style="58"/>
    <col min="3282" max="3309" width="2.375" style="58" customWidth="1"/>
    <col min="3310" max="3310" width="2.25" style="58"/>
    <col min="3311" max="3311" width="2.25" style="58" customWidth="1"/>
    <col min="3312" max="3529" width="2.25" style="58"/>
    <col min="3530" max="3531" width="2.25" style="58" customWidth="1"/>
    <col min="3532" max="3534" width="2.25" style="58"/>
    <col min="3535" max="3535" width="2.5" style="58" bestFit="1" customWidth="1"/>
    <col min="3536" max="3537" width="2.25" style="58"/>
    <col min="3538" max="3565" width="2.375" style="58" customWidth="1"/>
    <col min="3566" max="3566" width="2.25" style="58"/>
    <col min="3567" max="3567" width="2.25" style="58" customWidth="1"/>
    <col min="3568" max="3785" width="2.25" style="58"/>
    <col min="3786" max="3787" width="2.25" style="58" customWidth="1"/>
    <col min="3788" max="3790" width="2.25" style="58"/>
    <col min="3791" max="3791" width="2.5" style="58" bestFit="1" customWidth="1"/>
    <col min="3792" max="3793" width="2.25" style="58"/>
    <col min="3794" max="3821" width="2.375" style="58" customWidth="1"/>
    <col min="3822" max="3822" width="2.25" style="58"/>
    <col min="3823" max="3823" width="2.25" style="58" customWidth="1"/>
    <col min="3824" max="4041" width="2.25" style="58"/>
    <col min="4042" max="4043" width="2.25" style="58" customWidth="1"/>
    <col min="4044" max="4046" width="2.25" style="58"/>
    <col min="4047" max="4047" width="2.5" style="58" bestFit="1" customWidth="1"/>
    <col min="4048" max="4049" width="2.25" style="58"/>
    <col min="4050" max="4077" width="2.375" style="58" customWidth="1"/>
    <col min="4078" max="4078" width="2.25" style="58"/>
    <col min="4079" max="4079" width="2.25" style="58" customWidth="1"/>
    <col min="4080" max="4297" width="2.25" style="58"/>
    <col min="4298" max="4299" width="2.25" style="58" customWidth="1"/>
    <col min="4300" max="4302" width="2.25" style="58"/>
    <col min="4303" max="4303" width="2.5" style="58" bestFit="1" customWidth="1"/>
    <col min="4304" max="4305" width="2.25" style="58"/>
    <col min="4306" max="4333" width="2.375" style="58" customWidth="1"/>
    <col min="4334" max="4334" width="2.25" style="58"/>
    <col min="4335" max="4335" width="2.25" style="58" customWidth="1"/>
    <col min="4336" max="4553" width="2.25" style="58"/>
    <col min="4554" max="4555" width="2.25" style="58" customWidth="1"/>
    <col min="4556" max="4558" width="2.25" style="58"/>
    <col min="4559" max="4559" width="2.5" style="58" bestFit="1" customWidth="1"/>
    <col min="4560" max="4561" width="2.25" style="58"/>
    <col min="4562" max="4589" width="2.375" style="58" customWidth="1"/>
    <col min="4590" max="4590" width="2.25" style="58"/>
    <col min="4591" max="4591" width="2.25" style="58" customWidth="1"/>
    <col min="4592" max="4809" width="2.25" style="58"/>
    <col min="4810" max="4811" width="2.25" style="58" customWidth="1"/>
    <col min="4812" max="4814" width="2.25" style="58"/>
    <col min="4815" max="4815" width="2.5" style="58" bestFit="1" customWidth="1"/>
    <col min="4816" max="4817" width="2.25" style="58"/>
    <col min="4818" max="4845" width="2.375" style="58" customWidth="1"/>
    <col min="4846" max="4846" width="2.25" style="58"/>
    <col min="4847" max="4847" width="2.25" style="58" customWidth="1"/>
    <col min="4848" max="5065" width="2.25" style="58"/>
    <col min="5066" max="5067" width="2.25" style="58" customWidth="1"/>
    <col min="5068" max="5070" width="2.25" style="58"/>
    <col min="5071" max="5071" width="2.5" style="58" bestFit="1" customWidth="1"/>
    <col min="5072" max="5073" width="2.25" style="58"/>
    <col min="5074" max="5101" width="2.375" style="58" customWidth="1"/>
    <col min="5102" max="5102" width="2.25" style="58"/>
    <col min="5103" max="5103" width="2.25" style="58" customWidth="1"/>
    <col min="5104" max="5321" width="2.25" style="58"/>
    <col min="5322" max="5323" width="2.25" style="58" customWidth="1"/>
    <col min="5324" max="5326" width="2.25" style="58"/>
    <col min="5327" max="5327" width="2.5" style="58" bestFit="1" customWidth="1"/>
    <col min="5328" max="5329" width="2.25" style="58"/>
    <col min="5330" max="5357" width="2.375" style="58" customWidth="1"/>
    <col min="5358" max="5358" width="2.25" style="58"/>
    <col min="5359" max="5359" width="2.25" style="58" customWidth="1"/>
    <col min="5360" max="5577" width="2.25" style="58"/>
    <col min="5578" max="5579" width="2.25" style="58" customWidth="1"/>
    <col min="5580" max="5582" width="2.25" style="58"/>
    <col min="5583" max="5583" width="2.5" style="58" bestFit="1" customWidth="1"/>
    <col min="5584" max="5585" width="2.25" style="58"/>
    <col min="5586" max="5613" width="2.375" style="58" customWidth="1"/>
    <col min="5614" max="5614" width="2.25" style="58"/>
    <col min="5615" max="5615" width="2.25" style="58" customWidth="1"/>
    <col min="5616" max="5833" width="2.25" style="58"/>
    <col min="5834" max="5835" width="2.25" style="58" customWidth="1"/>
    <col min="5836" max="5838" width="2.25" style="58"/>
    <col min="5839" max="5839" width="2.5" style="58" bestFit="1" customWidth="1"/>
    <col min="5840" max="5841" width="2.25" style="58"/>
    <col min="5842" max="5869" width="2.375" style="58" customWidth="1"/>
    <col min="5870" max="5870" width="2.25" style="58"/>
    <col min="5871" max="5871" width="2.25" style="58" customWidth="1"/>
    <col min="5872" max="6089" width="2.25" style="58"/>
    <col min="6090" max="6091" width="2.25" style="58" customWidth="1"/>
    <col min="6092" max="6094" width="2.25" style="58"/>
    <col min="6095" max="6095" width="2.5" style="58" bestFit="1" customWidth="1"/>
    <col min="6096" max="6097" width="2.25" style="58"/>
    <col min="6098" max="6125" width="2.375" style="58" customWidth="1"/>
    <col min="6126" max="6126" width="2.25" style="58"/>
    <col min="6127" max="6127" width="2.25" style="58" customWidth="1"/>
    <col min="6128" max="6345" width="2.25" style="58"/>
    <col min="6346" max="6347" width="2.25" style="58" customWidth="1"/>
    <col min="6348" max="6350" width="2.25" style="58"/>
    <col min="6351" max="6351" width="2.5" style="58" bestFit="1" customWidth="1"/>
    <col min="6352" max="6353" width="2.25" style="58"/>
    <col min="6354" max="6381" width="2.375" style="58" customWidth="1"/>
    <col min="6382" max="6382" width="2.25" style="58"/>
    <col min="6383" max="6383" width="2.25" style="58" customWidth="1"/>
    <col min="6384" max="6601" width="2.25" style="58"/>
    <col min="6602" max="6603" width="2.25" style="58" customWidth="1"/>
    <col min="6604" max="6606" width="2.25" style="58"/>
    <col min="6607" max="6607" width="2.5" style="58" bestFit="1" customWidth="1"/>
    <col min="6608" max="6609" width="2.25" style="58"/>
    <col min="6610" max="6637" width="2.375" style="58" customWidth="1"/>
    <col min="6638" max="6638" width="2.25" style="58"/>
    <col min="6639" max="6639" width="2.25" style="58" customWidth="1"/>
    <col min="6640" max="6857" width="2.25" style="58"/>
    <col min="6858" max="6859" width="2.25" style="58" customWidth="1"/>
    <col min="6860" max="6862" width="2.25" style="58"/>
    <col min="6863" max="6863" width="2.5" style="58" bestFit="1" customWidth="1"/>
    <col min="6864" max="6865" width="2.25" style="58"/>
    <col min="6866" max="6893" width="2.375" style="58" customWidth="1"/>
    <col min="6894" max="6894" width="2.25" style="58"/>
    <col min="6895" max="6895" width="2.25" style="58" customWidth="1"/>
    <col min="6896" max="7113" width="2.25" style="58"/>
    <col min="7114" max="7115" width="2.25" style="58" customWidth="1"/>
    <col min="7116" max="7118" width="2.25" style="58"/>
    <col min="7119" max="7119" width="2.5" style="58" bestFit="1" customWidth="1"/>
    <col min="7120" max="7121" width="2.25" style="58"/>
    <col min="7122" max="7149" width="2.375" style="58" customWidth="1"/>
    <col min="7150" max="7150" width="2.25" style="58"/>
    <col min="7151" max="7151" width="2.25" style="58" customWidth="1"/>
    <col min="7152" max="7369" width="2.25" style="58"/>
    <col min="7370" max="7371" width="2.25" style="58" customWidth="1"/>
    <col min="7372" max="7374" width="2.25" style="58"/>
    <col min="7375" max="7375" width="2.5" style="58" bestFit="1" customWidth="1"/>
    <col min="7376" max="7377" width="2.25" style="58"/>
    <col min="7378" max="7405" width="2.375" style="58" customWidth="1"/>
    <col min="7406" max="7406" width="2.25" style="58"/>
    <col min="7407" max="7407" width="2.25" style="58" customWidth="1"/>
    <col min="7408" max="7625" width="2.25" style="58"/>
    <col min="7626" max="7627" width="2.25" style="58" customWidth="1"/>
    <col min="7628" max="7630" width="2.25" style="58"/>
    <col min="7631" max="7631" width="2.5" style="58" bestFit="1" customWidth="1"/>
    <col min="7632" max="7633" width="2.25" style="58"/>
    <col min="7634" max="7661" width="2.375" style="58" customWidth="1"/>
    <col min="7662" max="7662" width="2.25" style="58"/>
    <col min="7663" max="7663" width="2.25" style="58" customWidth="1"/>
    <col min="7664" max="7881" width="2.25" style="58"/>
    <col min="7882" max="7883" width="2.25" style="58" customWidth="1"/>
    <col min="7884" max="7886" width="2.25" style="58"/>
    <col min="7887" max="7887" width="2.5" style="58" bestFit="1" customWidth="1"/>
    <col min="7888" max="7889" width="2.25" style="58"/>
    <col min="7890" max="7917" width="2.375" style="58" customWidth="1"/>
    <col min="7918" max="7918" width="2.25" style="58"/>
    <col min="7919" max="7919" width="2.25" style="58" customWidth="1"/>
    <col min="7920" max="8137" width="2.25" style="58"/>
    <col min="8138" max="8139" width="2.25" style="58" customWidth="1"/>
    <col min="8140" max="8142" width="2.25" style="58"/>
    <col min="8143" max="8143" width="2.5" style="58" bestFit="1" customWidth="1"/>
    <col min="8144" max="8145" width="2.25" style="58"/>
    <col min="8146" max="8173" width="2.375" style="58" customWidth="1"/>
    <col min="8174" max="8174" width="2.25" style="58"/>
    <col min="8175" max="8175" width="2.25" style="58" customWidth="1"/>
    <col min="8176" max="8393" width="2.25" style="58"/>
    <col min="8394" max="8395" width="2.25" style="58" customWidth="1"/>
    <col min="8396" max="8398" width="2.25" style="58"/>
    <col min="8399" max="8399" width="2.5" style="58" bestFit="1" customWidth="1"/>
    <col min="8400" max="8401" width="2.25" style="58"/>
    <col min="8402" max="8429" width="2.375" style="58" customWidth="1"/>
    <col min="8430" max="8430" width="2.25" style="58"/>
    <col min="8431" max="8431" width="2.25" style="58" customWidth="1"/>
    <col min="8432" max="8649" width="2.25" style="58"/>
    <col min="8650" max="8651" width="2.25" style="58" customWidth="1"/>
    <col min="8652" max="8654" width="2.25" style="58"/>
    <col min="8655" max="8655" width="2.5" style="58" bestFit="1" customWidth="1"/>
    <col min="8656" max="8657" width="2.25" style="58"/>
    <col min="8658" max="8685" width="2.375" style="58" customWidth="1"/>
    <col min="8686" max="8686" width="2.25" style="58"/>
    <col min="8687" max="8687" width="2.25" style="58" customWidth="1"/>
    <col min="8688" max="8905" width="2.25" style="58"/>
    <col min="8906" max="8907" width="2.25" style="58" customWidth="1"/>
    <col min="8908" max="8910" width="2.25" style="58"/>
    <col min="8911" max="8911" width="2.5" style="58" bestFit="1" customWidth="1"/>
    <col min="8912" max="8913" width="2.25" style="58"/>
    <col min="8914" max="8941" width="2.375" style="58" customWidth="1"/>
    <col min="8942" max="8942" width="2.25" style="58"/>
    <col min="8943" max="8943" width="2.25" style="58" customWidth="1"/>
    <col min="8944" max="9161" width="2.25" style="58"/>
    <col min="9162" max="9163" width="2.25" style="58" customWidth="1"/>
    <col min="9164" max="9166" width="2.25" style="58"/>
    <col min="9167" max="9167" width="2.5" style="58" bestFit="1" customWidth="1"/>
    <col min="9168" max="9169" width="2.25" style="58"/>
    <col min="9170" max="9197" width="2.375" style="58" customWidth="1"/>
    <col min="9198" max="9198" width="2.25" style="58"/>
    <col min="9199" max="9199" width="2.25" style="58" customWidth="1"/>
    <col min="9200" max="9417" width="2.25" style="58"/>
    <col min="9418" max="9419" width="2.25" style="58" customWidth="1"/>
    <col min="9420" max="9422" width="2.25" style="58"/>
    <col min="9423" max="9423" width="2.5" style="58" bestFit="1" customWidth="1"/>
    <col min="9424" max="9425" width="2.25" style="58"/>
    <col min="9426" max="9453" width="2.375" style="58" customWidth="1"/>
    <col min="9454" max="9454" width="2.25" style="58"/>
    <col min="9455" max="9455" width="2.25" style="58" customWidth="1"/>
    <col min="9456" max="9673" width="2.25" style="58"/>
    <col min="9674" max="9675" width="2.25" style="58" customWidth="1"/>
    <col min="9676" max="9678" width="2.25" style="58"/>
    <col min="9679" max="9679" width="2.5" style="58" bestFit="1" customWidth="1"/>
    <col min="9680" max="9681" width="2.25" style="58"/>
    <col min="9682" max="9709" width="2.375" style="58" customWidth="1"/>
    <col min="9710" max="9710" width="2.25" style="58"/>
    <col min="9711" max="9711" width="2.25" style="58" customWidth="1"/>
    <col min="9712" max="9929" width="2.25" style="58"/>
    <col min="9930" max="9931" width="2.25" style="58" customWidth="1"/>
    <col min="9932" max="9934" width="2.25" style="58"/>
    <col min="9935" max="9935" width="2.5" style="58" bestFit="1" customWidth="1"/>
    <col min="9936" max="9937" width="2.25" style="58"/>
    <col min="9938" max="9965" width="2.375" style="58" customWidth="1"/>
    <col min="9966" max="9966" width="2.25" style="58"/>
    <col min="9967" max="9967" width="2.25" style="58" customWidth="1"/>
    <col min="9968" max="10185" width="2.25" style="58"/>
    <col min="10186" max="10187" width="2.25" style="58" customWidth="1"/>
    <col min="10188" max="10190" width="2.25" style="58"/>
    <col min="10191" max="10191" width="2.5" style="58" bestFit="1" customWidth="1"/>
    <col min="10192" max="10193" width="2.25" style="58"/>
    <col min="10194" max="10221" width="2.375" style="58" customWidth="1"/>
    <col min="10222" max="10222" width="2.25" style="58"/>
    <col min="10223" max="10223" width="2.25" style="58" customWidth="1"/>
    <col min="10224" max="10441" width="2.25" style="58"/>
    <col min="10442" max="10443" width="2.25" style="58" customWidth="1"/>
    <col min="10444" max="10446" width="2.25" style="58"/>
    <col min="10447" max="10447" width="2.5" style="58" bestFit="1" customWidth="1"/>
    <col min="10448" max="10449" width="2.25" style="58"/>
    <col min="10450" max="10477" width="2.375" style="58" customWidth="1"/>
    <col min="10478" max="10478" width="2.25" style="58"/>
    <col min="10479" max="10479" width="2.25" style="58" customWidth="1"/>
    <col min="10480" max="10697" width="2.25" style="58"/>
    <col min="10698" max="10699" width="2.25" style="58" customWidth="1"/>
    <col min="10700" max="10702" width="2.25" style="58"/>
    <col min="10703" max="10703" width="2.5" style="58" bestFit="1" customWidth="1"/>
    <col min="10704" max="10705" width="2.25" style="58"/>
    <col min="10706" max="10733" width="2.375" style="58" customWidth="1"/>
    <col min="10734" max="10734" width="2.25" style="58"/>
    <col min="10735" max="10735" width="2.25" style="58" customWidth="1"/>
    <col min="10736" max="10953" width="2.25" style="58"/>
    <col min="10954" max="10955" width="2.25" style="58" customWidth="1"/>
    <col min="10956" max="10958" width="2.25" style="58"/>
    <col min="10959" max="10959" width="2.5" style="58" bestFit="1" customWidth="1"/>
    <col min="10960" max="10961" width="2.25" style="58"/>
    <col min="10962" max="10989" width="2.375" style="58" customWidth="1"/>
    <col min="10990" max="10990" width="2.25" style="58"/>
    <col min="10991" max="10991" width="2.25" style="58" customWidth="1"/>
    <col min="10992" max="11209" width="2.25" style="58"/>
    <col min="11210" max="11211" width="2.25" style="58" customWidth="1"/>
    <col min="11212" max="11214" width="2.25" style="58"/>
    <col min="11215" max="11215" width="2.5" style="58" bestFit="1" customWidth="1"/>
    <col min="11216" max="11217" width="2.25" style="58"/>
    <col min="11218" max="11245" width="2.375" style="58" customWidth="1"/>
    <col min="11246" max="11246" width="2.25" style="58"/>
    <col min="11247" max="11247" width="2.25" style="58" customWidth="1"/>
    <col min="11248" max="11465" width="2.25" style="58"/>
    <col min="11466" max="11467" width="2.25" style="58" customWidth="1"/>
    <col min="11468" max="11470" width="2.25" style="58"/>
    <col min="11471" max="11471" width="2.5" style="58" bestFit="1" customWidth="1"/>
    <col min="11472" max="11473" width="2.25" style="58"/>
    <col min="11474" max="11501" width="2.375" style="58" customWidth="1"/>
    <col min="11502" max="11502" width="2.25" style="58"/>
    <col min="11503" max="11503" width="2.25" style="58" customWidth="1"/>
    <col min="11504" max="11721" width="2.25" style="58"/>
    <col min="11722" max="11723" width="2.25" style="58" customWidth="1"/>
    <col min="11724" max="11726" width="2.25" style="58"/>
    <col min="11727" max="11727" width="2.5" style="58" bestFit="1" customWidth="1"/>
    <col min="11728" max="11729" width="2.25" style="58"/>
    <col min="11730" max="11757" width="2.375" style="58" customWidth="1"/>
    <col min="11758" max="11758" width="2.25" style="58"/>
    <col min="11759" max="11759" width="2.25" style="58" customWidth="1"/>
    <col min="11760" max="11977" width="2.25" style="58"/>
    <col min="11978" max="11979" width="2.25" style="58" customWidth="1"/>
    <col min="11980" max="11982" width="2.25" style="58"/>
    <col min="11983" max="11983" width="2.5" style="58" bestFit="1" customWidth="1"/>
    <col min="11984" max="11985" width="2.25" style="58"/>
    <col min="11986" max="12013" width="2.375" style="58" customWidth="1"/>
    <col min="12014" max="12014" width="2.25" style="58"/>
    <col min="12015" max="12015" width="2.25" style="58" customWidth="1"/>
    <col min="12016" max="12233" width="2.25" style="58"/>
    <col min="12234" max="12235" width="2.25" style="58" customWidth="1"/>
    <col min="12236" max="12238" width="2.25" style="58"/>
    <col min="12239" max="12239" width="2.5" style="58" bestFit="1" customWidth="1"/>
    <col min="12240" max="12241" width="2.25" style="58"/>
    <col min="12242" max="12269" width="2.375" style="58" customWidth="1"/>
    <col min="12270" max="12270" width="2.25" style="58"/>
    <col min="12271" max="12271" width="2.25" style="58" customWidth="1"/>
    <col min="12272" max="12489" width="2.25" style="58"/>
    <col min="12490" max="12491" width="2.25" style="58" customWidth="1"/>
    <col min="12492" max="12494" width="2.25" style="58"/>
    <col min="12495" max="12495" width="2.5" style="58" bestFit="1" customWidth="1"/>
    <col min="12496" max="12497" width="2.25" style="58"/>
    <col min="12498" max="12525" width="2.375" style="58" customWidth="1"/>
    <col min="12526" max="12526" width="2.25" style="58"/>
    <col min="12527" max="12527" width="2.25" style="58" customWidth="1"/>
    <col min="12528" max="12745" width="2.25" style="58"/>
    <col min="12746" max="12747" width="2.25" style="58" customWidth="1"/>
    <col min="12748" max="12750" width="2.25" style="58"/>
    <col min="12751" max="12751" width="2.5" style="58" bestFit="1" customWidth="1"/>
    <col min="12752" max="12753" width="2.25" style="58"/>
    <col min="12754" max="12781" width="2.375" style="58" customWidth="1"/>
    <col min="12782" max="12782" width="2.25" style="58"/>
    <col min="12783" max="12783" width="2.25" style="58" customWidth="1"/>
    <col min="12784" max="13001" width="2.25" style="58"/>
    <col min="13002" max="13003" width="2.25" style="58" customWidth="1"/>
    <col min="13004" max="13006" width="2.25" style="58"/>
    <col min="13007" max="13007" width="2.5" style="58" bestFit="1" customWidth="1"/>
    <col min="13008" max="13009" width="2.25" style="58"/>
    <col min="13010" max="13037" width="2.375" style="58" customWidth="1"/>
    <col min="13038" max="13038" width="2.25" style="58"/>
    <col min="13039" max="13039" width="2.25" style="58" customWidth="1"/>
    <col min="13040" max="13257" width="2.25" style="58"/>
    <col min="13258" max="13259" width="2.25" style="58" customWidth="1"/>
    <col min="13260" max="13262" width="2.25" style="58"/>
    <col min="13263" max="13263" width="2.5" style="58" bestFit="1" customWidth="1"/>
    <col min="13264" max="13265" width="2.25" style="58"/>
    <col min="13266" max="13293" width="2.375" style="58" customWidth="1"/>
    <col min="13294" max="13294" width="2.25" style="58"/>
    <col min="13295" max="13295" width="2.25" style="58" customWidth="1"/>
    <col min="13296" max="13513" width="2.25" style="58"/>
    <col min="13514" max="13515" width="2.25" style="58" customWidth="1"/>
    <col min="13516" max="13518" width="2.25" style="58"/>
    <col min="13519" max="13519" width="2.5" style="58" bestFit="1" customWidth="1"/>
    <col min="13520" max="13521" width="2.25" style="58"/>
    <col min="13522" max="13549" width="2.375" style="58" customWidth="1"/>
    <col min="13550" max="13550" width="2.25" style="58"/>
    <col min="13551" max="13551" width="2.25" style="58" customWidth="1"/>
    <col min="13552" max="13769" width="2.25" style="58"/>
    <col min="13770" max="13771" width="2.25" style="58" customWidth="1"/>
    <col min="13772" max="13774" width="2.25" style="58"/>
    <col min="13775" max="13775" width="2.5" style="58" bestFit="1" customWidth="1"/>
    <col min="13776" max="13777" width="2.25" style="58"/>
    <col min="13778" max="13805" width="2.375" style="58" customWidth="1"/>
    <col min="13806" max="13806" width="2.25" style="58"/>
    <col min="13807" max="13807" width="2.25" style="58" customWidth="1"/>
    <col min="13808" max="14025" width="2.25" style="58"/>
    <col min="14026" max="14027" width="2.25" style="58" customWidth="1"/>
    <col min="14028" max="14030" width="2.25" style="58"/>
    <col min="14031" max="14031" width="2.5" style="58" bestFit="1" customWidth="1"/>
    <col min="14032" max="14033" width="2.25" style="58"/>
    <col min="14034" max="14061" width="2.375" style="58" customWidth="1"/>
    <col min="14062" max="14062" width="2.25" style="58"/>
    <col min="14063" max="14063" width="2.25" style="58" customWidth="1"/>
    <col min="14064" max="14281" width="2.25" style="58"/>
    <col min="14282" max="14283" width="2.25" style="58" customWidth="1"/>
    <col min="14284" max="14286" width="2.25" style="58"/>
    <col min="14287" max="14287" width="2.5" style="58" bestFit="1" customWidth="1"/>
    <col min="14288" max="14289" width="2.25" style="58"/>
    <col min="14290" max="14317" width="2.375" style="58" customWidth="1"/>
    <col min="14318" max="14318" width="2.25" style="58"/>
    <col min="14319" max="14319" width="2.25" style="58" customWidth="1"/>
    <col min="14320" max="14537" width="2.25" style="58"/>
    <col min="14538" max="14539" width="2.25" style="58" customWidth="1"/>
    <col min="14540" max="14542" width="2.25" style="58"/>
    <col min="14543" max="14543" width="2.5" style="58" bestFit="1" customWidth="1"/>
    <col min="14544" max="14545" width="2.25" style="58"/>
    <col min="14546" max="14573" width="2.375" style="58" customWidth="1"/>
    <col min="14574" max="14574" width="2.25" style="58"/>
    <col min="14575" max="14575" width="2.25" style="58" customWidth="1"/>
    <col min="14576" max="14793" width="2.25" style="58"/>
    <col min="14794" max="14795" width="2.25" style="58" customWidth="1"/>
    <col min="14796" max="14798" width="2.25" style="58"/>
    <col min="14799" max="14799" width="2.5" style="58" bestFit="1" customWidth="1"/>
    <col min="14800" max="14801" width="2.25" style="58"/>
    <col min="14802" max="14829" width="2.375" style="58" customWidth="1"/>
    <col min="14830" max="14830" width="2.25" style="58"/>
    <col min="14831" max="14831" width="2.25" style="58" customWidth="1"/>
    <col min="14832" max="15049" width="2.25" style="58"/>
    <col min="15050" max="15051" width="2.25" style="58" customWidth="1"/>
    <col min="15052" max="15054" width="2.25" style="58"/>
    <col min="15055" max="15055" width="2.5" style="58" bestFit="1" customWidth="1"/>
    <col min="15056" max="15057" width="2.25" style="58"/>
    <col min="15058" max="15085" width="2.375" style="58" customWidth="1"/>
    <col min="15086" max="15086" width="2.25" style="58"/>
    <col min="15087" max="15087" width="2.25" style="58" customWidth="1"/>
    <col min="15088" max="15305" width="2.25" style="58"/>
    <col min="15306" max="15307" width="2.25" style="58" customWidth="1"/>
    <col min="15308" max="15310" width="2.25" style="58"/>
    <col min="15311" max="15311" width="2.5" style="58" bestFit="1" customWidth="1"/>
    <col min="15312" max="15313" width="2.25" style="58"/>
    <col min="15314" max="15341" width="2.375" style="58" customWidth="1"/>
    <col min="15342" max="15342" width="2.25" style="58"/>
    <col min="15343" max="15343" width="2.25" style="58" customWidth="1"/>
    <col min="15344" max="15561" width="2.25" style="58"/>
    <col min="15562" max="15563" width="2.25" style="58" customWidth="1"/>
    <col min="15564" max="15566" width="2.25" style="58"/>
    <col min="15567" max="15567" width="2.5" style="58" bestFit="1" customWidth="1"/>
    <col min="15568" max="15569" width="2.25" style="58"/>
    <col min="15570" max="15597" width="2.375" style="58" customWidth="1"/>
    <col min="15598" max="15598" width="2.25" style="58"/>
    <col min="15599" max="15599" width="2.25" style="58" customWidth="1"/>
    <col min="15600" max="15817" width="2.25" style="58"/>
    <col min="15818" max="15819" width="2.25" style="58" customWidth="1"/>
    <col min="15820" max="15822" width="2.25" style="58"/>
    <col min="15823" max="15823" width="2.5" style="58" bestFit="1" customWidth="1"/>
    <col min="15824" max="15825" width="2.25" style="58"/>
    <col min="15826" max="15853" width="2.375" style="58" customWidth="1"/>
    <col min="15854" max="15854" width="2.25" style="58"/>
    <col min="15855" max="15855" width="2.25" style="58" customWidth="1"/>
    <col min="15856" max="16073" width="2.25" style="58"/>
    <col min="16074" max="16075" width="2.25" style="58" customWidth="1"/>
    <col min="16076" max="16078" width="2.25" style="58"/>
    <col min="16079" max="16079" width="2.5" style="58" bestFit="1" customWidth="1"/>
    <col min="16080" max="16081" width="2.25" style="58"/>
    <col min="16082" max="16109" width="2.375" style="58" customWidth="1"/>
    <col min="16110" max="16110" width="2.25" style="58"/>
    <col min="16111" max="16111" width="2.25" style="58" customWidth="1"/>
    <col min="16112" max="16384" width="2.25" style="58"/>
  </cols>
  <sheetData>
    <row r="2" spans="1:49">
      <c r="A2" s="66" t="s">
        <v>237</v>
      </c>
      <c r="AK2" s="578" t="s">
        <v>211</v>
      </c>
      <c r="AL2" s="578"/>
      <c r="AM2" s="578"/>
      <c r="AN2" s="578"/>
      <c r="AO2" s="578"/>
      <c r="AP2" s="578"/>
      <c r="AQ2" s="578"/>
      <c r="AR2" s="578"/>
      <c r="AS2" s="578"/>
      <c r="AT2" s="578"/>
      <c r="AU2" s="578"/>
      <c r="AV2" s="578"/>
      <c r="AW2" s="578"/>
    </row>
    <row r="3" spans="1:49" ht="18" customHeight="1"/>
    <row r="4" spans="1:49" ht="12.75" customHeight="1">
      <c r="A4" s="579" t="s">
        <v>212</v>
      </c>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row>
    <row r="5" spans="1:49" ht="12.75" customHeight="1">
      <c r="A5" s="579"/>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row>
    <row r="6" spans="1:49" ht="25.5" customHeight="1" thickBot="1"/>
    <row r="7" spans="1:49" ht="39.75" customHeight="1" thickBot="1">
      <c r="A7" s="580" t="s">
        <v>213</v>
      </c>
      <c r="B7" s="581"/>
      <c r="C7" s="582"/>
      <c r="D7" s="609" t="s">
        <v>238</v>
      </c>
      <c r="E7" s="609"/>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609"/>
      <c r="AT7" s="609"/>
      <c r="AU7" s="609"/>
      <c r="AV7" s="609"/>
      <c r="AW7" s="610"/>
    </row>
    <row r="8" spans="1:49" ht="25.5" customHeight="1">
      <c r="A8" s="585" t="s">
        <v>214</v>
      </c>
      <c r="B8" s="586"/>
      <c r="C8" s="586"/>
      <c r="D8" s="587" t="s">
        <v>215</v>
      </c>
      <c r="E8" s="588"/>
      <c r="F8" s="588"/>
      <c r="G8" s="588"/>
      <c r="H8" s="588"/>
      <c r="I8" s="588"/>
      <c r="J8" s="588"/>
      <c r="K8" s="588"/>
      <c r="L8" s="588"/>
      <c r="M8" s="588"/>
      <c r="N8" s="588"/>
      <c r="O8" s="588"/>
      <c r="P8" s="588"/>
      <c r="Q8" s="588"/>
      <c r="R8" s="588"/>
      <c r="S8" s="588"/>
      <c r="T8" s="588"/>
      <c r="U8" s="588"/>
      <c r="V8" s="588"/>
      <c r="W8" s="588"/>
      <c r="X8" s="588"/>
      <c r="Y8" s="588"/>
      <c r="Z8" s="589"/>
      <c r="AA8" s="587" t="s">
        <v>216</v>
      </c>
      <c r="AB8" s="588"/>
      <c r="AC8" s="588"/>
      <c r="AD8" s="588"/>
      <c r="AE8" s="588"/>
      <c r="AF8" s="588"/>
      <c r="AG8" s="588"/>
      <c r="AH8" s="588"/>
      <c r="AI8" s="588"/>
      <c r="AJ8" s="588"/>
      <c r="AK8" s="588"/>
      <c r="AL8" s="588"/>
      <c r="AM8" s="588"/>
      <c r="AN8" s="588"/>
      <c r="AO8" s="588"/>
      <c r="AP8" s="588"/>
      <c r="AQ8" s="588"/>
      <c r="AR8" s="588"/>
      <c r="AS8" s="588"/>
      <c r="AT8" s="588"/>
      <c r="AU8" s="588"/>
      <c r="AV8" s="588"/>
      <c r="AW8" s="589"/>
    </row>
    <row r="9" spans="1:49" ht="39.75" customHeight="1" thickBot="1">
      <c r="A9" s="585"/>
      <c r="B9" s="586"/>
      <c r="C9" s="586"/>
      <c r="D9" s="590">
        <v>25871</v>
      </c>
      <c r="E9" s="591"/>
      <c r="F9" s="591"/>
      <c r="G9" s="591"/>
      <c r="H9" s="591"/>
      <c r="I9" s="591"/>
      <c r="J9" s="591"/>
      <c r="K9" s="591"/>
      <c r="L9" s="591"/>
      <c r="M9" s="591"/>
      <c r="N9" s="591"/>
      <c r="O9" s="591"/>
      <c r="P9" s="591"/>
      <c r="Q9" s="591"/>
      <c r="R9" s="591"/>
      <c r="S9" s="591"/>
      <c r="T9" s="591"/>
      <c r="U9" s="591"/>
      <c r="V9" s="591"/>
      <c r="W9" s="591"/>
      <c r="X9" s="592"/>
      <c r="Y9" s="593" t="s">
        <v>41</v>
      </c>
      <c r="Z9" s="594"/>
      <c r="AA9" s="595">
        <v>26000</v>
      </c>
      <c r="AB9" s="596"/>
      <c r="AC9" s="596"/>
      <c r="AD9" s="596"/>
      <c r="AE9" s="596"/>
      <c r="AF9" s="596"/>
      <c r="AG9" s="596"/>
      <c r="AH9" s="596"/>
      <c r="AI9" s="596"/>
      <c r="AJ9" s="596"/>
      <c r="AK9" s="596"/>
      <c r="AL9" s="596"/>
      <c r="AM9" s="596"/>
      <c r="AN9" s="596"/>
      <c r="AO9" s="596"/>
      <c r="AP9" s="596"/>
      <c r="AQ9" s="596"/>
      <c r="AR9" s="596"/>
      <c r="AS9" s="596"/>
      <c r="AT9" s="596"/>
      <c r="AU9" s="596"/>
      <c r="AV9" s="598" t="s">
        <v>41</v>
      </c>
      <c r="AW9" s="599"/>
    </row>
    <row r="10" spans="1:49" ht="25.5" customHeight="1">
      <c r="A10" s="585"/>
      <c r="B10" s="586"/>
      <c r="C10" s="586"/>
      <c r="D10" s="600" t="s">
        <v>217</v>
      </c>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c r="AR10" s="601"/>
      <c r="AS10" s="601"/>
      <c r="AT10" s="601"/>
      <c r="AU10" s="601"/>
      <c r="AV10" s="601"/>
      <c r="AW10" s="602"/>
    </row>
    <row r="11" spans="1:49" ht="21.75" customHeight="1">
      <c r="A11" s="585"/>
      <c r="B11" s="586"/>
      <c r="C11" s="586"/>
      <c r="D11" s="603" t="s">
        <v>218</v>
      </c>
      <c r="E11" s="604"/>
      <c r="F11" s="604"/>
      <c r="G11" s="604"/>
      <c r="H11" s="605"/>
      <c r="I11" s="572">
        <v>4</v>
      </c>
      <c r="J11" s="573"/>
      <c r="K11" s="574"/>
      <c r="L11" s="572">
        <v>5</v>
      </c>
      <c r="M11" s="573"/>
      <c r="N11" s="574"/>
      <c r="O11" s="572">
        <v>6</v>
      </c>
      <c r="P11" s="573"/>
      <c r="Q11" s="574"/>
      <c r="R11" s="572">
        <v>7</v>
      </c>
      <c r="S11" s="573"/>
      <c r="T11" s="574"/>
      <c r="U11" s="572">
        <v>8</v>
      </c>
      <c r="V11" s="573"/>
      <c r="W11" s="574"/>
      <c r="X11" s="572">
        <v>9</v>
      </c>
      <c r="Y11" s="573"/>
      <c r="Z11" s="574"/>
      <c r="AA11" s="572">
        <v>10</v>
      </c>
      <c r="AB11" s="573"/>
      <c r="AC11" s="574"/>
      <c r="AD11" s="572">
        <v>11</v>
      </c>
      <c r="AE11" s="573"/>
      <c r="AF11" s="574"/>
      <c r="AG11" s="571">
        <v>12</v>
      </c>
      <c r="AH11" s="571"/>
      <c r="AI11" s="571"/>
      <c r="AJ11" s="571">
        <v>1</v>
      </c>
      <c r="AK11" s="571"/>
      <c r="AL11" s="571"/>
      <c r="AM11" s="571">
        <v>2</v>
      </c>
      <c r="AN11" s="571"/>
      <c r="AO11" s="571"/>
      <c r="AP11" s="571">
        <v>3</v>
      </c>
      <c r="AQ11" s="571"/>
      <c r="AR11" s="571"/>
      <c r="AS11" s="571" t="s">
        <v>132</v>
      </c>
      <c r="AT11" s="571"/>
      <c r="AU11" s="571"/>
      <c r="AV11" s="571"/>
      <c r="AW11" s="597"/>
    </row>
    <row r="12" spans="1:49" ht="21.75" customHeight="1">
      <c r="A12" s="585"/>
      <c r="B12" s="586"/>
      <c r="C12" s="586"/>
      <c r="D12" s="606"/>
      <c r="E12" s="607"/>
      <c r="F12" s="607"/>
      <c r="G12" s="607"/>
      <c r="H12" s="608"/>
      <c r="I12" s="575"/>
      <c r="J12" s="576"/>
      <c r="K12" s="577"/>
      <c r="L12" s="575"/>
      <c r="M12" s="576"/>
      <c r="N12" s="577"/>
      <c r="O12" s="575"/>
      <c r="P12" s="576"/>
      <c r="Q12" s="577"/>
      <c r="R12" s="575"/>
      <c r="S12" s="576"/>
      <c r="T12" s="577"/>
      <c r="U12" s="575"/>
      <c r="V12" s="576"/>
      <c r="W12" s="577"/>
      <c r="X12" s="575"/>
      <c r="Y12" s="576"/>
      <c r="Z12" s="577"/>
      <c r="AA12" s="575"/>
      <c r="AB12" s="576"/>
      <c r="AC12" s="577"/>
      <c r="AD12" s="575"/>
      <c r="AE12" s="576"/>
      <c r="AF12" s="577"/>
      <c r="AG12" s="571"/>
      <c r="AH12" s="571"/>
      <c r="AI12" s="571"/>
      <c r="AJ12" s="571"/>
      <c r="AK12" s="571"/>
      <c r="AL12" s="571"/>
      <c r="AM12" s="571"/>
      <c r="AN12" s="571"/>
      <c r="AO12" s="571"/>
      <c r="AP12" s="571"/>
      <c r="AQ12" s="571"/>
      <c r="AR12" s="571"/>
      <c r="AS12" s="571"/>
      <c r="AT12" s="571"/>
      <c r="AU12" s="571"/>
      <c r="AV12" s="571"/>
      <c r="AW12" s="597"/>
    </row>
    <row r="13" spans="1:49" ht="21.75" customHeight="1">
      <c r="A13" s="585"/>
      <c r="B13" s="586"/>
      <c r="C13" s="586"/>
      <c r="D13" s="560" t="s">
        <v>219</v>
      </c>
      <c r="E13" s="561"/>
      <c r="F13" s="561"/>
      <c r="G13" s="561"/>
      <c r="H13" s="561"/>
      <c r="I13" s="570">
        <v>280000</v>
      </c>
      <c r="J13" s="570"/>
      <c r="K13" s="570"/>
      <c r="L13" s="570">
        <v>280000</v>
      </c>
      <c r="M13" s="570"/>
      <c r="N13" s="570"/>
      <c r="O13" s="570">
        <v>280000</v>
      </c>
      <c r="P13" s="570"/>
      <c r="Q13" s="570"/>
      <c r="R13" s="570">
        <v>280000</v>
      </c>
      <c r="S13" s="570"/>
      <c r="T13" s="570"/>
      <c r="U13" s="570">
        <v>280000</v>
      </c>
      <c r="V13" s="570"/>
      <c r="W13" s="570"/>
      <c r="X13" s="570">
        <v>280000</v>
      </c>
      <c r="Y13" s="570"/>
      <c r="Z13" s="570"/>
      <c r="AA13" s="570">
        <v>280000</v>
      </c>
      <c r="AB13" s="570"/>
      <c r="AC13" s="570"/>
      <c r="AD13" s="570">
        <v>280000</v>
      </c>
      <c r="AE13" s="570"/>
      <c r="AF13" s="570"/>
      <c r="AG13" s="570">
        <v>280000</v>
      </c>
      <c r="AH13" s="570"/>
      <c r="AI13" s="570"/>
      <c r="AJ13" s="570">
        <v>280000</v>
      </c>
      <c r="AK13" s="570"/>
      <c r="AL13" s="570"/>
      <c r="AM13" s="570">
        <v>280000</v>
      </c>
      <c r="AN13" s="570"/>
      <c r="AO13" s="570"/>
      <c r="AP13" s="570">
        <v>280000</v>
      </c>
      <c r="AQ13" s="570"/>
      <c r="AR13" s="570"/>
      <c r="AS13" s="531">
        <f>SUM(I13:AR14)</f>
        <v>3360000</v>
      </c>
      <c r="AT13" s="531"/>
      <c r="AU13" s="531"/>
      <c r="AV13" s="531"/>
      <c r="AW13" s="532"/>
    </row>
    <row r="14" spans="1:49" ht="21.75" customHeight="1">
      <c r="A14" s="585"/>
      <c r="B14" s="586"/>
      <c r="C14" s="586"/>
      <c r="D14" s="562"/>
      <c r="E14" s="561"/>
      <c r="F14" s="561"/>
      <c r="G14" s="561"/>
      <c r="H14" s="561"/>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31"/>
      <c r="AT14" s="531"/>
      <c r="AU14" s="531"/>
      <c r="AV14" s="531"/>
      <c r="AW14" s="532"/>
    </row>
    <row r="15" spans="1:49" ht="21.75" customHeight="1">
      <c r="A15" s="585"/>
      <c r="B15" s="586"/>
      <c r="C15" s="586"/>
      <c r="D15" s="560" t="s">
        <v>220</v>
      </c>
      <c r="E15" s="561"/>
      <c r="F15" s="561"/>
      <c r="G15" s="561"/>
      <c r="H15" s="561"/>
      <c r="I15" s="570">
        <v>200</v>
      </c>
      <c r="J15" s="570"/>
      <c r="K15" s="570"/>
      <c r="L15" s="570">
        <v>200</v>
      </c>
      <c r="M15" s="570"/>
      <c r="N15" s="570"/>
      <c r="O15" s="570">
        <v>200</v>
      </c>
      <c r="P15" s="570"/>
      <c r="Q15" s="570"/>
      <c r="R15" s="570">
        <v>200</v>
      </c>
      <c r="S15" s="570"/>
      <c r="T15" s="570"/>
      <c r="U15" s="570">
        <v>200</v>
      </c>
      <c r="V15" s="570"/>
      <c r="W15" s="570"/>
      <c r="X15" s="570">
        <v>200</v>
      </c>
      <c r="Y15" s="570"/>
      <c r="Z15" s="570"/>
      <c r="AA15" s="570">
        <v>200</v>
      </c>
      <c r="AB15" s="570"/>
      <c r="AC15" s="570"/>
      <c r="AD15" s="570">
        <v>200</v>
      </c>
      <c r="AE15" s="570"/>
      <c r="AF15" s="570"/>
      <c r="AG15" s="570">
        <v>200</v>
      </c>
      <c r="AH15" s="570"/>
      <c r="AI15" s="570"/>
      <c r="AJ15" s="570">
        <v>200</v>
      </c>
      <c r="AK15" s="570"/>
      <c r="AL15" s="570"/>
      <c r="AM15" s="570">
        <v>200</v>
      </c>
      <c r="AN15" s="570"/>
      <c r="AO15" s="570"/>
      <c r="AP15" s="570">
        <v>200</v>
      </c>
      <c r="AQ15" s="570"/>
      <c r="AR15" s="570"/>
      <c r="AS15" s="531">
        <f t="shared" ref="AS15" si="0">SUM(I15:AR16)</f>
        <v>2400</v>
      </c>
      <c r="AT15" s="531"/>
      <c r="AU15" s="531"/>
      <c r="AV15" s="531"/>
      <c r="AW15" s="532"/>
    </row>
    <row r="16" spans="1:49" ht="21.75" customHeight="1">
      <c r="A16" s="585"/>
      <c r="B16" s="586"/>
      <c r="C16" s="586"/>
      <c r="D16" s="562"/>
      <c r="E16" s="561"/>
      <c r="F16" s="561"/>
      <c r="G16" s="561"/>
      <c r="H16" s="561"/>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570"/>
      <c r="AL16" s="570"/>
      <c r="AM16" s="570"/>
      <c r="AN16" s="570"/>
      <c r="AO16" s="570"/>
      <c r="AP16" s="570"/>
      <c r="AQ16" s="570"/>
      <c r="AR16" s="570"/>
      <c r="AS16" s="531"/>
      <c r="AT16" s="531"/>
      <c r="AU16" s="531"/>
      <c r="AV16" s="531"/>
      <c r="AW16" s="532"/>
    </row>
    <row r="17" spans="1:57" ht="21.75" customHeight="1">
      <c r="A17" s="585"/>
      <c r="B17" s="586"/>
      <c r="C17" s="586"/>
      <c r="D17" s="560" t="s">
        <v>221</v>
      </c>
      <c r="E17" s="561"/>
      <c r="F17" s="561"/>
      <c r="G17" s="561"/>
      <c r="H17" s="561"/>
      <c r="I17" s="563">
        <v>20</v>
      </c>
      <c r="J17" s="563"/>
      <c r="K17" s="563"/>
      <c r="L17" s="563">
        <v>20</v>
      </c>
      <c r="M17" s="563"/>
      <c r="N17" s="563"/>
      <c r="O17" s="563">
        <v>20</v>
      </c>
      <c r="P17" s="563"/>
      <c r="Q17" s="563"/>
      <c r="R17" s="563">
        <v>20</v>
      </c>
      <c r="S17" s="563"/>
      <c r="T17" s="563"/>
      <c r="U17" s="563">
        <v>20</v>
      </c>
      <c r="V17" s="563"/>
      <c r="W17" s="563"/>
      <c r="X17" s="563">
        <v>20</v>
      </c>
      <c r="Y17" s="563"/>
      <c r="Z17" s="563"/>
      <c r="AA17" s="563">
        <v>20</v>
      </c>
      <c r="AB17" s="563"/>
      <c r="AC17" s="563"/>
      <c r="AD17" s="563">
        <v>20</v>
      </c>
      <c r="AE17" s="563"/>
      <c r="AF17" s="563"/>
      <c r="AG17" s="563">
        <v>20</v>
      </c>
      <c r="AH17" s="563"/>
      <c r="AI17" s="563"/>
      <c r="AJ17" s="563">
        <v>20</v>
      </c>
      <c r="AK17" s="563"/>
      <c r="AL17" s="563"/>
      <c r="AM17" s="563">
        <v>20</v>
      </c>
      <c r="AN17" s="563"/>
      <c r="AO17" s="563"/>
      <c r="AP17" s="563">
        <v>20</v>
      </c>
      <c r="AQ17" s="563"/>
      <c r="AR17" s="563"/>
      <c r="AS17" s="531">
        <f t="shared" ref="AS17" si="1">SUM(I17:AR18)</f>
        <v>240</v>
      </c>
      <c r="AT17" s="531"/>
      <c r="AU17" s="531"/>
      <c r="AV17" s="531"/>
      <c r="AW17" s="532"/>
    </row>
    <row r="18" spans="1:57" ht="21.75" customHeight="1" thickBot="1">
      <c r="A18" s="585"/>
      <c r="B18" s="586"/>
      <c r="C18" s="586"/>
      <c r="D18" s="562"/>
      <c r="E18" s="561"/>
      <c r="F18" s="561"/>
      <c r="G18" s="561"/>
      <c r="H18" s="561"/>
      <c r="I18" s="563"/>
      <c r="J18" s="563"/>
      <c r="K18" s="563"/>
      <c r="L18" s="563"/>
      <c r="M18" s="563"/>
      <c r="N18" s="563"/>
      <c r="O18" s="563"/>
      <c r="P18" s="563"/>
      <c r="Q18" s="563"/>
      <c r="R18" s="563"/>
      <c r="S18" s="563"/>
      <c r="T18" s="563"/>
      <c r="U18" s="563"/>
      <c r="V18" s="563"/>
      <c r="W18" s="563"/>
      <c r="X18" s="563"/>
      <c r="Y18" s="563"/>
      <c r="Z18" s="563"/>
      <c r="AA18" s="563"/>
      <c r="AB18" s="563"/>
      <c r="AC18" s="563"/>
      <c r="AD18" s="563"/>
      <c r="AE18" s="563"/>
      <c r="AF18" s="563"/>
      <c r="AG18" s="563"/>
      <c r="AH18" s="563"/>
      <c r="AI18" s="563"/>
      <c r="AJ18" s="563"/>
      <c r="AK18" s="563"/>
      <c r="AL18" s="563"/>
      <c r="AM18" s="563"/>
      <c r="AN18" s="563"/>
      <c r="AO18" s="563"/>
      <c r="AP18" s="563"/>
      <c r="AQ18" s="563"/>
      <c r="AR18" s="563"/>
      <c r="AS18" s="533"/>
      <c r="AT18" s="533"/>
      <c r="AU18" s="533"/>
      <c r="AV18" s="533"/>
      <c r="AW18" s="534"/>
    </row>
    <row r="19" spans="1:57" ht="25.5" customHeight="1">
      <c r="A19" s="585"/>
      <c r="B19" s="586"/>
      <c r="C19" s="586"/>
      <c r="D19" s="535" t="s">
        <v>222</v>
      </c>
      <c r="E19" s="536"/>
      <c r="F19" s="536"/>
      <c r="G19" s="536"/>
      <c r="H19" s="536"/>
      <c r="I19" s="536"/>
      <c r="J19" s="536"/>
      <c r="K19" s="536"/>
      <c r="L19" s="536"/>
      <c r="M19" s="536"/>
      <c r="N19" s="536"/>
      <c r="O19" s="536"/>
      <c r="P19" s="536"/>
      <c r="Q19" s="536"/>
      <c r="R19" s="536"/>
      <c r="S19" s="536"/>
      <c r="T19" s="536"/>
      <c r="U19" s="536"/>
      <c r="V19" s="536"/>
      <c r="W19" s="536"/>
      <c r="X19" s="536"/>
      <c r="Y19" s="536"/>
      <c r="Z19" s="537"/>
      <c r="AA19" s="541">
        <f>AS13/(ROUNDUP(AS15/AS17,1))/COUNTA(I17:AR18)</f>
        <v>28000</v>
      </c>
      <c r="AB19" s="541"/>
      <c r="AC19" s="541"/>
      <c r="AD19" s="541"/>
      <c r="AE19" s="541"/>
      <c r="AF19" s="541"/>
      <c r="AG19" s="543" t="s">
        <v>41</v>
      </c>
      <c r="AH19" s="544"/>
      <c r="AI19" s="547" t="s">
        <v>223</v>
      </c>
      <c r="AJ19" s="548"/>
      <c r="AK19" s="548"/>
      <c r="AL19" s="548"/>
      <c r="AM19" s="548"/>
      <c r="AN19" s="548"/>
      <c r="AO19" s="549"/>
      <c r="AP19" s="553">
        <f>IFERROR((AA19-AA9)/AA19*100,"-")</f>
        <v>7.1428571428571423</v>
      </c>
      <c r="AQ19" s="553"/>
      <c r="AR19" s="553"/>
      <c r="AS19" s="553"/>
      <c r="AT19" s="553"/>
      <c r="AU19" s="553"/>
      <c r="AV19" s="548" t="s">
        <v>73</v>
      </c>
      <c r="AW19" s="555"/>
    </row>
    <row r="20" spans="1:57" ht="18.75" customHeight="1" thickBot="1">
      <c r="A20" s="538"/>
      <c r="B20" s="539"/>
      <c r="C20" s="539"/>
      <c r="D20" s="538"/>
      <c r="E20" s="539"/>
      <c r="F20" s="539"/>
      <c r="G20" s="539"/>
      <c r="H20" s="539"/>
      <c r="I20" s="539"/>
      <c r="J20" s="539"/>
      <c r="K20" s="539"/>
      <c r="L20" s="539"/>
      <c r="M20" s="539"/>
      <c r="N20" s="539"/>
      <c r="O20" s="539"/>
      <c r="P20" s="539"/>
      <c r="Q20" s="539"/>
      <c r="R20" s="539"/>
      <c r="S20" s="539"/>
      <c r="T20" s="539"/>
      <c r="U20" s="539"/>
      <c r="V20" s="539"/>
      <c r="W20" s="539"/>
      <c r="X20" s="539"/>
      <c r="Y20" s="539"/>
      <c r="Z20" s="540"/>
      <c r="AA20" s="542"/>
      <c r="AB20" s="542"/>
      <c r="AC20" s="542"/>
      <c r="AD20" s="542"/>
      <c r="AE20" s="542"/>
      <c r="AF20" s="542"/>
      <c r="AG20" s="545"/>
      <c r="AH20" s="546"/>
      <c r="AI20" s="550"/>
      <c r="AJ20" s="551"/>
      <c r="AK20" s="551"/>
      <c r="AL20" s="551"/>
      <c r="AM20" s="551"/>
      <c r="AN20" s="551"/>
      <c r="AO20" s="552"/>
      <c r="AP20" s="554"/>
      <c r="AQ20" s="554"/>
      <c r="AR20" s="554"/>
      <c r="AS20" s="554"/>
      <c r="AT20" s="554"/>
      <c r="AU20" s="554"/>
      <c r="AV20" s="551"/>
      <c r="AW20" s="556"/>
    </row>
    <row r="21" spans="1:57" ht="30" customHeight="1">
      <c r="A21" s="183"/>
      <c r="B21" s="182"/>
      <c r="C21" s="182"/>
      <c r="AA21" s="184"/>
      <c r="AB21" s="184"/>
      <c r="AC21" s="184"/>
      <c r="AD21" s="184"/>
      <c r="AE21" s="184"/>
      <c r="AF21" s="184"/>
      <c r="AG21" s="184"/>
      <c r="AH21" s="184"/>
      <c r="AI21" s="184"/>
      <c r="AJ21" s="185"/>
      <c r="AK21" s="185"/>
      <c r="AL21" s="185"/>
      <c r="AM21" s="185"/>
      <c r="AN21" s="185"/>
      <c r="AO21" s="185"/>
      <c r="AP21" s="185"/>
      <c r="AQ21" s="185"/>
      <c r="AR21" s="185"/>
      <c r="AS21" s="185"/>
      <c r="AT21" s="185"/>
      <c r="AU21" s="185"/>
      <c r="AV21" s="181"/>
      <c r="AW21" s="181"/>
    </row>
    <row r="22" spans="1:57" ht="21" customHeight="1">
      <c r="A22" s="56" t="s">
        <v>136</v>
      </c>
      <c r="B22" s="57"/>
      <c r="C22" s="57"/>
      <c r="D22" s="57"/>
      <c r="E22" s="57"/>
      <c r="F22" s="57"/>
      <c r="G22" s="57"/>
      <c r="H22" s="57"/>
      <c r="I22" s="57"/>
      <c r="J22" s="57"/>
      <c r="K22" s="57"/>
      <c r="L22" s="57"/>
      <c r="M22" s="57"/>
      <c r="N22" s="57"/>
      <c r="O22" s="57"/>
      <c r="P22" s="57"/>
      <c r="Q22" s="57"/>
      <c r="R22" s="57"/>
      <c r="S22" s="57"/>
      <c r="T22" s="186"/>
      <c r="U22" s="186"/>
      <c r="V22" s="186"/>
      <c r="W22" s="186"/>
      <c r="X22" s="186"/>
      <c r="Y22" s="186"/>
      <c r="Z22" s="186"/>
      <c r="AA22" s="57"/>
      <c r="AB22" s="57"/>
      <c r="AC22" s="57"/>
      <c r="AD22" s="57"/>
      <c r="AE22" s="57"/>
      <c r="AF22" s="57"/>
      <c r="AG22" s="57"/>
      <c r="AH22" s="57"/>
      <c r="AI22" s="57"/>
      <c r="AK22" s="187"/>
    </row>
    <row r="23" spans="1:57" ht="31.5" customHeight="1">
      <c r="A23" s="188">
        <v>1</v>
      </c>
      <c r="B23" s="523" t="s">
        <v>224</v>
      </c>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4" t="str">
        <f>IF(D9&gt;=AZ23,"OK","NG")</f>
        <v>OK</v>
      </c>
      <c r="AW23" s="524"/>
      <c r="AY23" s="189" t="s">
        <v>225</v>
      </c>
      <c r="AZ23" s="190">
        <v>25561</v>
      </c>
      <c r="BA23" s="189" t="s">
        <v>41</v>
      </c>
      <c r="BB23" s="191"/>
      <c r="BC23" s="191"/>
      <c r="BD23" s="191"/>
      <c r="BE23" s="191"/>
    </row>
    <row r="24" spans="1:57" s="192" customFormat="1" ht="31.5" customHeight="1">
      <c r="A24" s="188">
        <v>2</v>
      </c>
      <c r="B24" s="523" t="s">
        <v>226</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4" t="str">
        <f>IF(AND(AP19&lt;&gt;"-",AP19&gt;= 1.5), "OK", "NG")</f>
        <v>OK</v>
      </c>
      <c r="AW24" s="524"/>
    </row>
    <row r="25" spans="1:57" s="192" customFormat="1" ht="23.25" customHeight="1">
      <c r="A25" s="193"/>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5"/>
      <c r="AW25" s="195"/>
    </row>
    <row r="26" spans="1:57" ht="17.25" customHeight="1">
      <c r="A26" s="521" t="s">
        <v>227</v>
      </c>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row>
    <row r="27" spans="1:57" ht="17.25" customHeight="1">
      <c r="A27" s="521" t="s">
        <v>228</v>
      </c>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row>
    <row r="28" spans="1:57" ht="17.25" customHeight="1">
      <c r="A28" s="521" t="s">
        <v>229</v>
      </c>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row>
    <row r="29" spans="1:57" ht="23.25" customHeight="1">
      <c r="A29" s="522" t="s">
        <v>230</v>
      </c>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row>
    <row r="30" spans="1:57" ht="17.25" customHeight="1">
      <c r="A30" s="521" t="s">
        <v>231</v>
      </c>
      <c r="B30" s="521"/>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row>
  </sheetData>
  <mergeCells count="83">
    <mergeCell ref="AK2:AW2"/>
    <mergeCell ref="A4:AW5"/>
    <mergeCell ref="A7:C7"/>
    <mergeCell ref="D7:AW7"/>
    <mergeCell ref="A8:C20"/>
    <mergeCell ref="D8:Z8"/>
    <mergeCell ref="AA8:AW8"/>
    <mergeCell ref="D9:X9"/>
    <mergeCell ref="Y9:Z9"/>
    <mergeCell ref="AA9:AU9"/>
    <mergeCell ref="AP11:AR12"/>
    <mergeCell ref="AS11:AW12"/>
    <mergeCell ref="AV9:AW9"/>
    <mergeCell ref="D10:AW10"/>
    <mergeCell ref="D11:H12"/>
    <mergeCell ref="I11:K12"/>
    <mergeCell ref="AM11:AO12"/>
    <mergeCell ref="D13:H14"/>
    <mergeCell ref="I13:K14"/>
    <mergeCell ref="L13:N14"/>
    <mergeCell ref="O13:Q14"/>
    <mergeCell ref="R13:T14"/>
    <mergeCell ref="AA11:AC12"/>
    <mergeCell ref="U13:W14"/>
    <mergeCell ref="AD11:AF12"/>
    <mergeCell ref="AG11:AI12"/>
    <mergeCell ref="AJ11:AL12"/>
    <mergeCell ref="L11:N12"/>
    <mergeCell ref="O11:Q12"/>
    <mergeCell ref="R11:T12"/>
    <mergeCell ref="U11:W12"/>
    <mergeCell ref="X11:Z12"/>
    <mergeCell ref="AP13:AR14"/>
    <mergeCell ref="AS13:AW14"/>
    <mergeCell ref="D15:H16"/>
    <mergeCell ref="I15:K16"/>
    <mergeCell ref="L15:N16"/>
    <mergeCell ref="O15:Q16"/>
    <mergeCell ref="R15:T16"/>
    <mergeCell ref="U15:W16"/>
    <mergeCell ref="X15:Z16"/>
    <mergeCell ref="AA15:AC16"/>
    <mergeCell ref="X13:Z14"/>
    <mergeCell ref="AA13:AC14"/>
    <mergeCell ref="AD13:AF14"/>
    <mergeCell ref="AG13:AI14"/>
    <mergeCell ref="AJ13:AL14"/>
    <mergeCell ref="AM13:AO14"/>
    <mergeCell ref="AG15:AI16"/>
    <mergeCell ref="AJ15:AL16"/>
    <mergeCell ref="AM15:AO16"/>
    <mergeCell ref="AP15:AR16"/>
    <mergeCell ref="AS15:AW16"/>
    <mergeCell ref="L17:N18"/>
    <mergeCell ref="O17:Q18"/>
    <mergeCell ref="R17:T18"/>
    <mergeCell ref="U17:W18"/>
    <mergeCell ref="AD15:AF16"/>
    <mergeCell ref="AP17:AR18"/>
    <mergeCell ref="AS17:AW18"/>
    <mergeCell ref="D19:Z20"/>
    <mergeCell ref="AA19:AF20"/>
    <mergeCell ref="AG19:AH20"/>
    <mergeCell ref="AI19:AO20"/>
    <mergeCell ref="AP19:AU20"/>
    <mergeCell ref="AV19:AW20"/>
    <mergeCell ref="X17:Z18"/>
    <mergeCell ref="AA17:AC18"/>
    <mergeCell ref="AD17:AF18"/>
    <mergeCell ref="AG17:AI18"/>
    <mergeCell ref="AJ17:AL18"/>
    <mergeCell ref="AM17:AO18"/>
    <mergeCell ref="D17:H18"/>
    <mergeCell ref="I17:K18"/>
    <mergeCell ref="A28:AW28"/>
    <mergeCell ref="A29:AW29"/>
    <mergeCell ref="A30:AW30"/>
    <mergeCell ref="B23:AU23"/>
    <mergeCell ref="AV23:AW23"/>
    <mergeCell ref="B24:AU24"/>
    <mergeCell ref="AV24:AW24"/>
    <mergeCell ref="A26:AW26"/>
    <mergeCell ref="A27:AW27"/>
  </mergeCells>
  <phoneticPr fontId="6"/>
  <conditionalFormatting sqref="AV23:AW25">
    <cfRule type="cellIs" dxfId="52" priority="1" operator="equal">
      <formula>"NG"</formula>
    </cfRule>
  </conditionalFormatting>
  <pageMargins left="0.51181102362204722" right="0.51181102362204722" top="0.74803149606299213" bottom="0.55118110236220474" header="0.31496062992125984" footer="0.31496062992125984"/>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43"/>
  <sheetViews>
    <sheetView showZeros="0" view="pageBreakPreview" topLeftCell="A3" zoomScaleNormal="100" zoomScaleSheetLayoutView="100" workbookViewId="0">
      <selection activeCell="W6" sqref="W6:X6"/>
    </sheetView>
  </sheetViews>
  <sheetFormatPr defaultColWidth="9" defaultRowHeight="13.5"/>
  <cols>
    <col min="1" max="1" width="0.625" style="31" customWidth="1"/>
    <col min="2" max="3" width="3.125" style="31" customWidth="1"/>
    <col min="4" max="5" width="1.375" style="31" customWidth="1"/>
    <col min="6" max="6" width="3" style="31" customWidth="1"/>
    <col min="7" max="7" width="3.125" style="31" customWidth="1"/>
    <col min="8" max="8" width="3" style="31" customWidth="1"/>
    <col min="9" max="9" width="3.125" style="31" customWidth="1"/>
    <col min="10" max="11" width="3" style="31" customWidth="1"/>
    <col min="12" max="12" width="1.5" style="31" customWidth="1"/>
    <col min="13" max="13" width="1.375" style="31" customWidth="1"/>
    <col min="14" max="14" width="1.5" style="31" customWidth="1"/>
    <col min="15" max="15" width="2.5" style="31" customWidth="1"/>
    <col min="16" max="16" width="2.25" style="31" customWidth="1"/>
    <col min="17" max="17" width="2.125" style="31" customWidth="1"/>
    <col min="18" max="18" width="3" style="31" customWidth="1"/>
    <col min="19" max="21" width="3.75" style="31" customWidth="1"/>
    <col min="22" max="24" width="3.125" style="31" customWidth="1"/>
    <col min="25" max="25" width="3.375" style="31" customWidth="1"/>
    <col min="26" max="26" width="2.5" style="31" customWidth="1"/>
    <col min="27" max="27" width="2.75" style="31" customWidth="1"/>
    <col min="28" max="28" width="3" style="31" customWidth="1"/>
    <col min="29" max="29" width="2.75" style="31" customWidth="1"/>
    <col min="30" max="30" width="3" style="31" customWidth="1"/>
    <col min="31" max="31" width="2.75" style="31" customWidth="1"/>
    <col min="32" max="34" width="3" style="31" customWidth="1"/>
    <col min="35" max="39" width="3.125" style="31" customWidth="1"/>
    <col min="40" max="16384" width="9" style="31"/>
  </cols>
  <sheetData>
    <row r="1" spans="2:34" ht="18.75" customHeight="1">
      <c r="B1" s="31" t="s">
        <v>375</v>
      </c>
    </row>
    <row r="2" spans="2:34" ht="11.25" customHeight="1"/>
    <row r="3" spans="2:34" ht="18.75" customHeight="1">
      <c r="F3" s="35"/>
      <c r="G3" s="35"/>
      <c r="H3" s="621">
        <f>'要綱第1号（申請）'!H3</f>
        <v>0</v>
      </c>
      <c r="I3" s="621"/>
      <c r="J3" s="36">
        <f>'要綱第1号（申請）'!K3</f>
        <v>0</v>
      </c>
      <c r="K3" s="31" t="str">
        <f>'要綱第1号（申請）'!L3</f>
        <v>年度大分県就労継続支援事業所活躍推進事業費補助金</v>
      </c>
    </row>
    <row r="4" spans="2:34" ht="18.75" customHeight="1">
      <c r="H4" s="309" t="s">
        <v>43</v>
      </c>
      <c r="I4" s="309"/>
      <c r="J4" s="309"/>
      <c r="K4" s="309"/>
      <c r="L4" s="309"/>
      <c r="M4" s="309"/>
      <c r="N4" s="309"/>
      <c r="O4" s="309"/>
      <c r="P4" s="309"/>
      <c r="Q4" s="309"/>
      <c r="R4" s="309"/>
      <c r="S4" s="309"/>
      <c r="T4" s="309"/>
      <c r="U4" s="309"/>
      <c r="V4" s="309"/>
      <c r="W4" s="309"/>
      <c r="X4" s="309"/>
      <c r="Y4" s="309"/>
      <c r="Z4" s="309"/>
      <c r="AA4" s="309"/>
    </row>
    <row r="5" spans="2:34" ht="18.75" customHeight="1">
      <c r="G5" s="25"/>
      <c r="H5" s="35"/>
    </row>
    <row r="6" spans="2:34" ht="18.75" customHeight="1">
      <c r="G6" s="25"/>
      <c r="H6" s="35"/>
      <c r="W6" s="622">
        <f>H3</f>
        <v>0</v>
      </c>
      <c r="X6" s="309"/>
      <c r="Y6" s="12"/>
      <c r="Z6" s="31" t="s">
        <v>3</v>
      </c>
      <c r="AA6" s="315"/>
      <c r="AB6" s="315"/>
      <c r="AC6" s="35" t="s">
        <v>6</v>
      </c>
      <c r="AD6" s="309"/>
      <c r="AE6" s="309"/>
      <c r="AF6" s="31" t="s">
        <v>2</v>
      </c>
    </row>
    <row r="7" spans="2:34" ht="18.75" customHeight="1"/>
    <row r="8" spans="2:34" ht="18.75" customHeight="1">
      <c r="B8" s="316" t="s">
        <v>0</v>
      </c>
      <c r="C8" s="316"/>
      <c r="D8" s="316"/>
      <c r="E8" s="316"/>
      <c r="F8" s="316"/>
      <c r="G8" s="315">
        <f>'要綱第1号（申請）'!I8</f>
        <v>0</v>
      </c>
      <c r="H8" s="315"/>
      <c r="I8" s="315"/>
      <c r="J8" s="315"/>
      <c r="K8" s="31" t="s">
        <v>1</v>
      </c>
    </row>
    <row r="9" spans="2:34" ht="18.75" customHeight="1"/>
    <row r="10" spans="2:34" ht="18.75" customHeight="1">
      <c r="L10" s="625"/>
      <c r="M10" s="625"/>
      <c r="N10" s="625"/>
      <c r="O10" s="625"/>
      <c r="P10" s="625"/>
      <c r="Q10" s="625"/>
      <c r="R10" s="625"/>
      <c r="S10" s="625"/>
      <c r="T10" s="625"/>
      <c r="U10" s="625"/>
      <c r="V10" s="625"/>
      <c r="W10" s="625"/>
      <c r="X10" s="625"/>
      <c r="Y10" s="625"/>
      <c r="Z10" s="625"/>
      <c r="AA10" s="625"/>
      <c r="AB10" s="625"/>
      <c r="AC10" s="625"/>
      <c r="AD10" s="625"/>
      <c r="AE10" s="625"/>
      <c r="AF10" s="625"/>
    </row>
    <row r="11" spans="2:34" ht="18.75" customHeight="1">
      <c r="O11" s="312" t="s">
        <v>80</v>
      </c>
      <c r="P11" s="312"/>
      <c r="Q11" s="312"/>
      <c r="R11" s="312"/>
      <c r="S11" s="312"/>
      <c r="T11" s="203"/>
      <c r="U11" s="314">
        <f>'要綱第1号（申請）'!U10</f>
        <v>0</v>
      </c>
      <c r="V11" s="314"/>
      <c r="W11" s="314"/>
      <c r="X11" s="314"/>
      <c r="Y11" s="314"/>
      <c r="Z11" s="314"/>
      <c r="AA11" s="314"/>
      <c r="AB11" s="314"/>
      <c r="AC11" s="314"/>
      <c r="AD11" s="314"/>
      <c r="AE11" s="314"/>
      <c r="AF11" s="314"/>
      <c r="AG11" s="314"/>
      <c r="AH11" s="314"/>
    </row>
    <row r="12" spans="2:34" ht="18.75" customHeight="1">
      <c r="O12" s="312" t="s">
        <v>82</v>
      </c>
      <c r="P12" s="312"/>
      <c r="Q12" s="312"/>
      <c r="R12" s="312"/>
      <c r="S12" s="312"/>
      <c r="T12" s="203"/>
      <c r="U12" s="314">
        <f>'要綱第1号（申請）'!U11</f>
        <v>0</v>
      </c>
      <c r="V12" s="314"/>
      <c r="W12" s="314"/>
      <c r="X12" s="314"/>
      <c r="Y12" s="314"/>
      <c r="Z12" s="314"/>
      <c r="AA12" s="314"/>
      <c r="AB12" s="314"/>
      <c r="AC12" s="314"/>
      <c r="AD12" s="314"/>
      <c r="AE12" s="314"/>
      <c r="AF12" s="314"/>
      <c r="AG12" s="314"/>
      <c r="AH12" s="314"/>
    </row>
    <row r="13" spans="2:34" ht="18.75" customHeight="1">
      <c r="O13" s="312" t="s">
        <v>81</v>
      </c>
      <c r="P13" s="312"/>
      <c r="Q13" s="312"/>
      <c r="R13" s="312"/>
      <c r="S13" s="312"/>
      <c r="T13" s="203"/>
      <c r="U13" s="314">
        <f>'要綱第1号（申請）'!U12</f>
        <v>0</v>
      </c>
      <c r="V13" s="314"/>
      <c r="W13" s="314"/>
      <c r="X13" s="314"/>
      <c r="Y13" s="314"/>
      <c r="Z13" s="314"/>
      <c r="AA13" s="314"/>
      <c r="AB13" s="314"/>
      <c r="AC13" s="314"/>
      <c r="AD13" s="314"/>
      <c r="AE13" s="314"/>
      <c r="AF13" s="314"/>
      <c r="AG13" s="314"/>
      <c r="AH13" s="314"/>
    </row>
    <row r="14" spans="2:34" ht="18.75" customHeight="1">
      <c r="O14" s="312" t="s">
        <v>83</v>
      </c>
      <c r="P14" s="312"/>
      <c r="Q14" s="312"/>
      <c r="R14" s="312"/>
      <c r="S14" s="312"/>
      <c r="T14" s="203"/>
      <c r="U14" s="314">
        <f>'要綱第1号（申請）'!U13</f>
        <v>0</v>
      </c>
      <c r="V14" s="314"/>
      <c r="W14" s="314"/>
      <c r="X14" s="314"/>
      <c r="Y14" s="314"/>
      <c r="Z14" s="314"/>
      <c r="AA14" s="314"/>
      <c r="AB14" s="314"/>
      <c r="AC14" s="314"/>
      <c r="AD14" s="314"/>
      <c r="AE14" s="314"/>
      <c r="AF14" s="314"/>
      <c r="AG14" s="314"/>
      <c r="AH14" s="314"/>
    </row>
    <row r="15" spans="2:34" ht="18.75" customHeight="1">
      <c r="O15" s="312" t="s">
        <v>4</v>
      </c>
      <c r="P15" s="312"/>
      <c r="Q15" s="312"/>
      <c r="R15" s="312"/>
      <c r="S15" s="312"/>
      <c r="T15" s="203"/>
      <c r="U15" s="314">
        <f>'要綱第1号（申請）'!U14</f>
        <v>0</v>
      </c>
      <c r="V15" s="314"/>
      <c r="W15" s="314"/>
      <c r="X15" s="314"/>
      <c r="Y15" s="314"/>
      <c r="Z15" s="314"/>
      <c r="AA15" s="314"/>
      <c r="AB15" s="314"/>
      <c r="AC15" s="314"/>
      <c r="AD15" s="314"/>
      <c r="AE15" s="314"/>
      <c r="AF15" s="314"/>
      <c r="AG15" s="314"/>
      <c r="AH15" s="314"/>
    </row>
    <row r="16" spans="2:34" ht="18.75" customHeight="1">
      <c r="O16" s="312" t="s">
        <v>5</v>
      </c>
      <c r="P16" s="312"/>
      <c r="Q16" s="312"/>
      <c r="R16" s="312"/>
      <c r="S16" s="312"/>
      <c r="T16" s="203"/>
      <c r="U16" s="314">
        <f>'要綱第1号（申請）'!U15</f>
        <v>0</v>
      </c>
      <c r="V16" s="314"/>
      <c r="W16" s="314"/>
      <c r="X16" s="314"/>
      <c r="Y16" s="314"/>
      <c r="Z16" s="314"/>
      <c r="AA16" s="314"/>
      <c r="AB16" s="314"/>
      <c r="AC16" s="314"/>
      <c r="AD16" s="314"/>
      <c r="AE16" s="314"/>
      <c r="AF16" s="314"/>
      <c r="AG16" s="314"/>
      <c r="AH16" s="314"/>
    </row>
    <row r="17" spans="2:35" ht="18.75" customHeight="1">
      <c r="O17" s="620" t="s">
        <v>17</v>
      </c>
      <c r="P17" s="620"/>
      <c r="Q17" s="620"/>
      <c r="R17" s="620"/>
      <c r="S17" s="620"/>
      <c r="T17" s="39"/>
      <c r="U17" s="314">
        <f>'要綱第1号（申請）'!U16</f>
        <v>0</v>
      </c>
      <c r="V17" s="314"/>
      <c r="W17" s="314"/>
      <c r="X17" s="314"/>
      <c r="Y17" s="314"/>
      <c r="Z17" s="314"/>
      <c r="AA17" s="314"/>
      <c r="AB17" s="314"/>
      <c r="AC17" s="314"/>
      <c r="AD17" s="314"/>
      <c r="AE17" s="314"/>
      <c r="AF17" s="314"/>
      <c r="AG17" s="314"/>
      <c r="AH17" s="314"/>
    </row>
    <row r="18" spans="2:35" ht="18.75" customHeight="1"/>
    <row r="19" spans="2:35" ht="57.75" customHeight="1">
      <c r="B19" s="611" t="str">
        <f>CONCATENATE("　",IF('要綱第10号（交付決定）'!W7="","　",'要綱第10号（交付決定）'!W7)&amp;'要綱第10号（交付決定）'!Y7,"年",IF('要綱第10号（交付決定）'!AA7="","　",'要綱第10号（交付決定）'!AA7),"月")&amp;CONCATENATE(IF('要綱第10号（交付決定）'!AD7="","　",'要綱第10号（交付決定）'!AD7),"日付け",IF('要綱第10号（交付決定）'!V6="","　　　",'要綱第10号（交付決定）'!V6)&amp;"第",IF('要綱第10号（交付決定）'!AA6="","             ",'要綱第10号（交付決定）'!AA6)&amp;"号で交付決定通知のあった",IF('要領第1号（計画申請）'!H3="","　",H3&amp;J3))&amp;"年度大分県就労継続支援事業所活躍推進事業について、下記のとおり変更したいので承認されるよう,大分県就労継続支援事業所活躍推進事業費補助金交付要綱第５条第１項第１号の規定により申請します。"</f>
        <v>　　年　月　日付け　　　第             号で交付決定通知のあった　年度大分県就労継続支援事業所活躍推進事業について、下記のとおり変更したいので承認されるよう,大分県就労継続支援事業所活躍推進事業費補助金交付要綱第５条第１項第１号の規定により申請します。</v>
      </c>
      <c r="C19" s="611"/>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1"/>
      <c r="AG19" s="611"/>
      <c r="AH19" s="611"/>
    </row>
    <row r="20" spans="2:35" ht="18.75" customHeight="1">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row>
    <row r="21" spans="2:35" ht="18.75" customHeight="1">
      <c r="B21" s="309" t="s">
        <v>7</v>
      </c>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row>
    <row r="22" spans="2:35" ht="18.75" customHeight="1"/>
    <row r="23" spans="2:35" ht="18.75" customHeight="1">
      <c r="C23" s="217" t="s">
        <v>8</v>
      </c>
      <c r="D23" s="31" t="s">
        <v>37</v>
      </c>
    </row>
    <row r="24" spans="2:35" ht="3.75" customHeight="1">
      <c r="C24" s="217"/>
    </row>
    <row r="25" spans="2:35" ht="18.75" customHeight="1">
      <c r="E25" s="239"/>
      <c r="F25" s="623" t="s">
        <v>29</v>
      </c>
      <c r="G25" s="623"/>
      <c r="H25" s="623"/>
      <c r="I25" s="623"/>
      <c r="J25" s="623"/>
      <c r="K25" s="623"/>
      <c r="L25" s="240"/>
      <c r="M25" s="218"/>
      <c r="N25" s="241"/>
      <c r="O25" s="242" t="s">
        <v>32</v>
      </c>
      <c r="P25" s="624" t="str">
        <f>'要綱第2号（計画）【変更】'!M35</f>
        <v/>
      </c>
      <c r="Q25" s="624"/>
      <c r="R25" s="624"/>
      <c r="S25" s="624"/>
      <c r="T25" s="624"/>
      <c r="U25" s="219" t="s">
        <v>41</v>
      </c>
      <c r="AB25" s="25"/>
      <c r="AC25" s="25"/>
    </row>
    <row r="26" spans="2:35" ht="18.75" customHeight="1">
      <c r="E26" s="239"/>
      <c r="F26" s="623" t="s">
        <v>30</v>
      </c>
      <c r="G26" s="623"/>
      <c r="H26" s="623"/>
      <c r="I26" s="623"/>
      <c r="J26" s="623"/>
      <c r="K26" s="623"/>
      <c r="L26" s="240"/>
      <c r="M26" s="218"/>
      <c r="N26" s="241"/>
      <c r="O26" s="242" t="s">
        <v>32</v>
      </c>
      <c r="P26" s="612" t="str">
        <f>'要綱第10号（交付決定）'!P21</f>
        <v/>
      </c>
      <c r="Q26" s="612"/>
      <c r="R26" s="612"/>
      <c r="S26" s="612"/>
      <c r="T26" s="612"/>
      <c r="U26" s="219" t="s">
        <v>41</v>
      </c>
      <c r="AB26" s="25"/>
      <c r="AC26" s="25"/>
    </row>
    <row r="27" spans="2:35" ht="18.75" customHeight="1">
      <c r="E27" s="239"/>
      <c r="F27" s="623" t="s">
        <v>31</v>
      </c>
      <c r="G27" s="623"/>
      <c r="H27" s="623"/>
      <c r="I27" s="623"/>
      <c r="J27" s="623"/>
      <c r="K27" s="623"/>
      <c r="L27" s="240"/>
      <c r="M27" s="218"/>
      <c r="N27" s="241"/>
      <c r="O27" s="242" t="s">
        <v>32</v>
      </c>
      <c r="P27" s="612" t="e">
        <f>P25-P26</f>
        <v>#VALUE!</v>
      </c>
      <c r="Q27" s="612"/>
      <c r="R27" s="612"/>
      <c r="S27" s="612"/>
      <c r="T27" s="612"/>
      <c r="U27" s="219" t="s">
        <v>41</v>
      </c>
      <c r="AB27" s="25"/>
      <c r="AC27" s="25"/>
    </row>
    <row r="28" spans="2:35" ht="18.75" customHeight="1"/>
    <row r="29" spans="2:35" ht="18.75" customHeight="1">
      <c r="C29" s="217" t="s">
        <v>9</v>
      </c>
      <c r="D29" s="31" t="s">
        <v>28</v>
      </c>
    </row>
    <row r="30" spans="2:35" ht="3.75" customHeight="1">
      <c r="C30" s="217"/>
    </row>
    <row r="31" spans="2:35" ht="38.25" customHeight="1">
      <c r="C31" s="217"/>
      <c r="D31" s="29"/>
      <c r="E31" s="220"/>
      <c r="F31" s="619"/>
      <c r="G31" s="619"/>
      <c r="H31" s="619"/>
      <c r="I31" s="619"/>
      <c r="J31" s="619"/>
      <c r="K31" s="619"/>
      <c r="L31" s="619"/>
      <c r="M31" s="619"/>
      <c r="N31" s="619"/>
      <c r="O31" s="619"/>
      <c r="P31" s="619"/>
      <c r="Q31" s="619"/>
      <c r="R31" s="619"/>
      <c r="S31" s="619"/>
      <c r="T31" s="619"/>
      <c r="U31" s="619"/>
      <c r="V31" s="619"/>
      <c r="W31" s="619"/>
      <c r="X31" s="619"/>
      <c r="Y31" s="619"/>
      <c r="Z31" s="619"/>
      <c r="AA31" s="619"/>
      <c r="AB31" s="619"/>
      <c r="AC31" s="619"/>
      <c r="AD31" s="619"/>
      <c r="AE31" s="619"/>
      <c r="AF31" s="619"/>
      <c r="AG31" s="243"/>
    </row>
    <row r="32" spans="2:35" ht="18.75" customHeight="1"/>
    <row r="33" spans="3:36" ht="18.75" customHeight="1">
      <c r="C33" s="217" t="s">
        <v>10</v>
      </c>
      <c r="D33" s="31" t="s">
        <v>18</v>
      </c>
    </row>
    <row r="34" spans="3:36" ht="3.75" customHeight="1">
      <c r="C34" s="217"/>
    </row>
    <row r="35" spans="3:36" ht="18.75" customHeight="1">
      <c r="C35" s="217"/>
      <c r="E35" s="614" t="s">
        <v>33</v>
      </c>
      <c r="F35" s="614"/>
      <c r="G35" s="614"/>
      <c r="H35" s="614"/>
      <c r="I35" s="617">
        <f>'要綱第1号（申請）'!F36</f>
        <v>0</v>
      </c>
      <c r="J35" s="618"/>
      <c r="K35" s="618"/>
      <c r="L35" s="618"/>
      <c r="M35" s="618"/>
      <c r="N35" s="618"/>
      <c r="O35" s="618"/>
      <c r="P35" s="618"/>
      <c r="Q35" s="618"/>
      <c r="R35" s="618"/>
      <c r="S35" s="244"/>
      <c r="AJ35" s="8" t="s">
        <v>60</v>
      </c>
    </row>
    <row r="36" spans="3:36" ht="18.75" customHeight="1">
      <c r="C36" s="217"/>
      <c r="E36" s="614" t="s">
        <v>34</v>
      </c>
      <c r="F36" s="614"/>
      <c r="G36" s="614"/>
      <c r="H36" s="614"/>
      <c r="I36" s="615">
        <f>'要綱第2号（計画）【変更】'!P14</f>
        <v>0</v>
      </c>
      <c r="J36" s="616"/>
      <c r="K36" s="616"/>
      <c r="L36" s="616"/>
      <c r="M36" s="616"/>
      <c r="N36" s="616"/>
      <c r="O36" s="616"/>
      <c r="P36" s="616"/>
      <c r="Q36" s="616"/>
      <c r="R36" s="616"/>
      <c r="S36" s="244"/>
      <c r="U36" s="31" t="s">
        <v>35</v>
      </c>
      <c r="AJ36" s="8" t="s">
        <v>57</v>
      </c>
    </row>
    <row r="37" spans="3:36" ht="18.75" customHeight="1"/>
    <row r="38" spans="3:36" ht="18.75" customHeight="1">
      <c r="C38" s="217" t="s">
        <v>19</v>
      </c>
      <c r="D38" s="31" t="s">
        <v>11</v>
      </c>
    </row>
    <row r="39" spans="3:36" ht="3.75" customHeight="1">
      <c r="C39" s="217"/>
    </row>
    <row r="40" spans="3:36" ht="18.75" customHeight="1">
      <c r="C40" s="217"/>
      <c r="E40" s="304" t="s">
        <v>249</v>
      </c>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row>
    <row r="41" spans="3:36" ht="18.75" customHeight="1">
      <c r="C41" s="217"/>
      <c r="E41" s="304" t="s">
        <v>36</v>
      </c>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row>
    <row r="42" spans="3:36" ht="18.75" customHeight="1">
      <c r="E42" s="304" t="s">
        <v>62</v>
      </c>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row>
    <row r="43" spans="3:36" ht="30" customHeight="1">
      <c r="F43" s="350" t="s">
        <v>250</v>
      </c>
      <c r="G43" s="613"/>
      <c r="H43" s="613"/>
      <c r="I43" s="613"/>
      <c r="J43" s="613"/>
      <c r="K43" s="613"/>
      <c r="L43" s="613"/>
      <c r="M43" s="613"/>
      <c r="N43" s="613"/>
      <c r="O43" s="613"/>
      <c r="P43" s="613"/>
      <c r="Q43" s="613"/>
      <c r="R43" s="613"/>
      <c r="S43" s="613"/>
      <c r="T43" s="613"/>
      <c r="U43" s="613"/>
      <c r="V43" s="613"/>
      <c r="W43" s="613"/>
      <c r="X43" s="613"/>
      <c r="Y43" s="613"/>
      <c r="Z43" s="613"/>
      <c r="AA43" s="613"/>
      <c r="AB43" s="613"/>
      <c r="AC43" s="613"/>
      <c r="AD43" s="613"/>
      <c r="AE43" s="613"/>
      <c r="AF43" s="613"/>
    </row>
  </sheetData>
  <sheetProtection formatCells="0" formatRows="0"/>
  <mergeCells count="39">
    <mergeCell ref="B8:F8"/>
    <mergeCell ref="G8:J8"/>
    <mergeCell ref="O11:S11"/>
    <mergeCell ref="L10:AF10"/>
    <mergeCell ref="O12:S12"/>
    <mergeCell ref="H3:I3"/>
    <mergeCell ref="H4:AA4"/>
    <mergeCell ref="O16:S16"/>
    <mergeCell ref="O13:S13"/>
    <mergeCell ref="P27:T27"/>
    <mergeCell ref="W6:X6"/>
    <mergeCell ref="U11:AH11"/>
    <mergeCell ref="U12:AH12"/>
    <mergeCell ref="U13:AH13"/>
    <mergeCell ref="U14:AH14"/>
    <mergeCell ref="AD6:AE6"/>
    <mergeCell ref="AA6:AB6"/>
    <mergeCell ref="F25:K25"/>
    <mergeCell ref="F26:K26"/>
    <mergeCell ref="F27:K27"/>
    <mergeCell ref="P25:T25"/>
    <mergeCell ref="O14:S14"/>
    <mergeCell ref="O15:S15"/>
    <mergeCell ref="U15:AH15"/>
    <mergeCell ref="U16:AH16"/>
    <mergeCell ref="U17:AH17"/>
    <mergeCell ref="O17:S17"/>
    <mergeCell ref="B19:AH19"/>
    <mergeCell ref="P26:T26"/>
    <mergeCell ref="F43:AF43"/>
    <mergeCell ref="E36:H36"/>
    <mergeCell ref="I36:R36"/>
    <mergeCell ref="E40:AF40"/>
    <mergeCell ref="E41:AF41"/>
    <mergeCell ref="E42:AF42"/>
    <mergeCell ref="E35:H35"/>
    <mergeCell ref="I35:R35"/>
    <mergeCell ref="B21:AG21"/>
    <mergeCell ref="F31:AF31"/>
  </mergeCells>
  <phoneticPr fontId="6"/>
  <conditionalFormatting sqref="F31:AF31 I36:R36">
    <cfRule type="containsBlanks" dxfId="51" priority="1">
      <formula>LEN(TRIM(F31))=0</formula>
    </cfRule>
  </conditionalFormatting>
  <conditionalFormatting sqref="U11:AH17">
    <cfRule type="containsBlanks" dxfId="50" priority="2">
      <formula>LEN(TRIM(U11))=0</formula>
    </cfRule>
  </conditionalFormatting>
  <conditionalFormatting sqref="Y6">
    <cfRule type="containsBlanks" dxfId="49" priority="4">
      <formula>LEN(TRIM(Y6))=0</formula>
    </cfRule>
  </conditionalFormatting>
  <conditionalFormatting sqref="AA6 AD6">
    <cfRule type="containsBlanks" dxfId="48" priority="3">
      <formula>LEN(TRIM(AA6))=0</formula>
    </cfRule>
  </conditionalFormatting>
  <dataValidations count="3">
    <dataValidation type="list" allowBlank="1" showInputMessage="1" showErrorMessage="1" sqref="AD6" xr:uid="{93FF5ABD-CE23-45AA-8FC0-8CFCEC2BFE22}">
      <formula1>"1,2,3,4,5,6,7,8,9,10,11,12,13,14,15,16,17,18,19,20,21,22,23,24,25,26,27,28,29,30,31"</formula1>
    </dataValidation>
    <dataValidation type="list" allowBlank="1" showInputMessage="1" showErrorMessage="1" sqref="AA6" xr:uid="{A672019C-2A8A-4F05-A72C-A4300E7970D3}">
      <formula1>"4,5,6,7,8,9,10,11,12,1,2,3"</formula1>
    </dataValidation>
    <dataValidation type="list" allowBlank="1" showInputMessage="1" showErrorMessage="1" sqref="Y6" xr:uid="{FF38C273-E32E-457C-A784-63ABA0F58099}">
      <formula1>"8,9"</formula1>
    </dataValidation>
  </dataValidations>
  <pageMargins left="0.78740157480314965" right="0.78740157480314965" top="0.74803149606299213" bottom="0.55118110236220474" header="0.31496062992125984" footer="0.31496062992125984"/>
  <pageSetup paperSize="9" scale="91" orientation="portrait" r:id="rId1"/>
  <colBreaks count="1" manualBreakCount="1">
    <brk id="35" max="4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5EC8-98AC-4A38-9021-67F9923FD48D}">
  <sheetPr>
    <tabColor theme="7" tint="0.59999389629810485"/>
  </sheetPr>
  <dimension ref="B1:AN39"/>
  <sheetViews>
    <sheetView showZeros="0" view="pageBreakPreview" topLeftCell="A18" zoomScale="90" zoomScaleNormal="100" zoomScaleSheetLayoutView="90" workbookViewId="0">
      <selection activeCell="Z35" sqref="Z35"/>
    </sheetView>
  </sheetViews>
  <sheetFormatPr defaultRowHeight="18.75"/>
  <cols>
    <col min="1" max="1" width="1.25" style="224" customWidth="1"/>
    <col min="2" max="23" width="4.25" style="224" customWidth="1"/>
    <col min="24" max="24" width="1.25" style="224" customWidth="1"/>
    <col min="25" max="30" width="4.25" style="224" customWidth="1"/>
    <col min="31" max="31" width="22.75" style="224" bestFit="1" customWidth="1"/>
    <col min="32" max="32" width="11.625" style="224" bestFit="1" customWidth="1"/>
    <col min="33" max="33" width="22.75" style="224" bestFit="1" customWidth="1"/>
    <col min="34" max="34" width="9" style="224"/>
    <col min="35" max="35" width="19.25" style="224" bestFit="1" customWidth="1"/>
    <col min="36" max="37" width="9" style="224"/>
    <col min="38" max="40" width="18.75" style="224" hidden="1" customWidth="1"/>
    <col min="41" max="16384" width="9" style="224"/>
  </cols>
  <sheetData>
    <row r="1" spans="2:40">
      <c r="B1" s="224" t="s">
        <v>85</v>
      </c>
    </row>
    <row r="2" spans="2:40" ht="19.5">
      <c r="B2" s="405" t="s">
        <v>86</v>
      </c>
      <c r="C2" s="405"/>
      <c r="D2" s="405"/>
      <c r="E2" s="405"/>
      <c r="F2" s="405"/>
      <c r="G2" s="405"/>
      <c r="H2" s="405"/>
      <c r="I2" s="405"/>
      <c r="J2" s="405"/>
      <c r="K2" s="405"/>
      <c r="L2" s="405"/>
      <c r="M2" s="405"/>
      <c r="N2" s="405"/>
      <c r="O2" s="405"/>
      <c r="P2" s="405"/>
      <c r="Q2" s="405"/>
      <c r="R2" s="405"/>
      <c r="S2" s="405"/>
      <c r="T2" s="405"/>
      <c r="U2" s="405"/>
      <c r="V2" s="405"/>
    </row>
    <row r="3" spans="2:40" ht="19.5">
      <c r="B3" s="405" t="s">
        <v>395</v>
      </c>
      <c r="C3" s="405"/>
      <c r="D3" s="405"/>
      <c r="E3" s="405"/>
      <c r="F3" s="405"/>
      <c r="G3" s="405"/>
      <c r="H3" s="405"/>
      <c r="I3" s="405"/>
      <c r="J3" s="405"/>
      <c r="K3" s="405"/>
      <c r="L3" s="405"/>
      <c r="M3" s="405"/>
      <c r="N3" s="405"/>
      <c r="O3" s="405"/>
      <c r="P3" s="405"/>
      <c r="Q3" s="405"/>
      <c r="R3" s="405"/>
      <c r="S3" s="405"/>
      <c r="T3" s="405"/>
      <c r="U3" s="405"/>
      <c r="V3" s="405"/>
    </row>
    <row r="4" spans="2:40" ht="12.75" customHeight="1"/>
    <row r="5" spans="2:40">
      <c r="B5" s="224" t="s">
        <v>87</v>
      </c>
    </row>
    <row r="6" spans="2:40">
      <c r="B6" s="374" t="s">
        <v>88</v>
      </c>
      <c r="C6" s="406"/>
      <c r="D6" s="406"/>
      <c r="E6" s="406"/>
      <c r="F6" s="375">
        <f>'要綱第2号（計画）'!F5</f>
        <v>0</v>
      </c>
      <c r="G6" s="399"/>
      <c r="H6" s="399"/>
      <c r="I6" s="399"/>
      <c r="J6" s="399"/>
      <c r="K6" s="399"/>
      <c r="L6" s="399"/>
      <c r="M6" s="399"/>
      <c r="N6" s="399"/>
      <c r="O6" s="399"/>
      <c r="P6" s="399"/>
      <c r="Q6" s="399"/>
      <c r="R6" s="399"/>
      <c r="S6" s="399"/>
      <c r="T6" s="399"/>
      <c r="U6" s="399"/>
      <c r="V6" s="399"/>
      <c r="W6" s="400"/>
    </row>
    <row r="7" spans="2:40">
      <c r="B7" s="374" t="s">
        <v>89</v>
      </c>
      <c r="C7" s="406"/>
      <c r="D7" s="406"/>
      <c r="E7" s="406"/>
      <c r="F7" s="375"/>
      <c r="G7" s="399"/>
      <c r="H7" s="399"/>
      <c r="I7" s="399"/>
      <c r="J7" s="399"/>
      <c r="K7" s="399"/>
      <c r="L7" s="399"/>
      <c r="M7" s="399"/>
      <c r="N7" s="399"/>
      <c r="O7" s="399"/>
      <c r="P7" s="399"/>
      <c r="Q7" s="399"/>
      <c r="R7" s="399"/>
      <c r="S7" s="399"/>
      <c r="T7" s="399"/>
      <c r="U7" s="399"/>
      <c r="V7" s="399"/>
      <c r="W7" s="400"/>
      <c r="Z7" s="11" t="s">
        <v>311</v>
      </c>
    </row>
    <row r="8" spans="2:40" ht="12.75" customHeight="1"/>
    <row r="9" spans="2:40">
      <c r="B9" s="225" t="s">
        <v>90</v>
      </c>
    </row>
    <row r="10" spans="2:40">
      <c r="B10" s="374" t="s">
        <v>373</v>
      </c>
      <c r="C10" s="374"/>
      <c r="D10" s="374"/>
      <c r="E10" s="374"/>
      <c r="F10" s="396" t="s">
        <v>91</v>
      </c>
      <c r="G10" s="397"/>
      <c r="H10" s="397"/>
      <c r="I10" s="397"/>
      <c r="J10" s="397"/>
      <c r="K10" s="397"/>
      <c r="L10" s="397"/>
      <c r="M10" s="397"/>
      <c r="N10" s="397"/>
      <c r="O10" s="397"/>
      <c r="P10" s="397"/>
      <c r="Q10" s="397"/>
      <c r="R10" s="397"/>
      <c r="S10" s="397"/>
      <c r="T10" s="397"/>
      <c r="U10" s="397"/>
      <c r="V10" s="397"/>
      <c r="W10" s="398"/>
      <c r="AG10" s="226"/>
      <c r="AL10" s="227" t="s">
        <v>120</v>
      </c>
      <c r="AM10" s="227" t="s">
        <v>113</v>
      </c>
      <c r="AN10" s="227" t="s">
        <v>114</v>
      </c>
    </row>
    <row r="11" spans="2:40">
      <c r="B11" s="374"/>
      <c r="C11" s="374"/>
      <c r="D11" s="374"/>
      <c r="E11" s="374"/>
      <c r="F11" s="363"/>
      <c r="G11" s="364"/>
      <c r="H11" s="364"/>
      <c r="I11" s="364"/>
      <c r="J11" s="364"/>
      <c r="K11" s="364"/>
      <c r="L11" s="364"/>
      <c r="M11" s="364"/>
      <c r="N11" s="364"/>
      <c r="O11" s="364"/>
      <c r="P11" s="364"/>
      <c r="Q11" s="364"/>
      <c r="R11" s="364"/>
      <c r="S11" s="364"/>
      <c r="T11" s="364"/>
      <c r="U11" s="364"/>
      <c r="V11" s="364"/>
      <c r="W11" s="365"/>
      <c r="Z11" s="11" t="s">
        <v>312</v>
      </c>
      <c r="AL11" s="227" t="s">
        <v>115</v>
      </c>
      <c r="AM11" s="227" t="s">
        <v>116</v>
      </c>
      <c r="AN11" s="227" t="s">
        <v>117</v>
      </c>
    </row>
    <row r="12" spans="2:40">
      <c r="B12" s="395" t="s">
        <v>92</v>
      </c>
      <c r="C12" s="395"/>
      <c r="D12" s="395"/>
      <c r="E12" s="395"/>
      <c r="F12" s="396" t="s">
        <v>93</v>
      </c>
      <c r="G12" s="397"/>
      <c r="H12" s="397"/>
      <c r="I12" s="397"/>
      <c r="J12" s="397"/>
      <c r="K12" s="397"/>
      <c r="L12" s="397"/>
      <c r="M12" s="397"/>
      <c r="N12" s="397"/>
      <c r="O12" s="397"/>
      <c r="P12" s="397"/>
      <c r="Q12" s="397"/>
      <c r="R12" s="397"/>
      <c r="S12" s="397"/>
      <c r="T12" s="397"/>
      <c r="U12" s="397"/>
      <c r="V12" s="397"/>
      <c r="W12" s="398"/>
      <c r="AL12" s="227" t="s">
        <v>118</v>
      </c>
      <c r="AM12" s="227" t="s">
        <v>116</v>
      </c>
      <c r="AN12" s="227" t="s">
        <v>119</v>
      </c>
    </row>
    <row r="13" spans="2:40">
      <c r="B13" s="395"/>
      <c r="C13" s="395"/>
      <c r="D13" s="395"/>
      <c r="E13" s="395"/>
      <c r="F13" s="363"/>
      <c r="G13" s="364"/>
      <c r="H13" s="364"/>
      <c r="I13" s="364"/>
      <c r="J13" s="364"/>
      <c r="K13" s="364"/>
      <c r="L13" s="364"/>
      <c r="M13" s="364"/>
      <c r="N13" s="364"/>
      <c r="O13" s="364"/>
      <c r="P13" s="364"/>
      <c r="Q13" s="364"/>
      <c r="R13" s="364"/>
      <c r="S13" s="364"/>
      <c r="T13" s="364"/>
      <c r="U13" s="364"/>
      <c r="V13" s="364"/>
      <c r="W13" s="365"/>
      <c r="Z13" s="11" t="s">
        <v>313</v>
      </c>
    </row>
    <row r="14" spans="2:40">
      <c r="B14" s="375" t="s">
        <v>94</v>
      </c>
      <c r="C14" s="399"/>
      <c r="D14" s="399"/>
      <c r="E14" s="400"/>
      <c r="F14" s="401"/>
      <c r="G14" s="402"/>
      <c r="H14" s="402"/>
      <c r="I14" s="402"/>
      <c r="J14" s="402"/>
      <c r="K14" s="402"/>
      <c r="L14" s="402"/>
      <c r="M14" s="402"/>
      <c r="N14" s="399" t="s">
        <v>95</v>
      </c>
      <c r="O14" s="399"/>
      <c r="P14" s="403"/>
      <c r="Q14" s="403"/>
      <c r="R14" s="403"/>
      <c r="S14" s="403"/>
      <c r="T14" s="403"/>
      <c r="U14" s="403"/>
      <c r="V14" s="403"/>
      <c r="W14" s="404"/>
      <c r="Z14" s="11" t="s">
        <v>314</v>
      </c>
      <c r="AI14" s="226"/>
    </row>
    <row r="15" spans="2:40" ht="19.5" customHeight="1">
      <c r="B15" s="360" t="s">
        <v>96</v>
      </c>
      <c r="C15" s="361"/>
      <c r="D15" s="361"/>
      <c r="E15" s="362"/>
      <c r="F15" s="366" t="s">
        <v>307</v>
      </c>
      <c r="G15" s="393"/>
      <c r="H15" s="393"/>
      <c r="I15" s="393"/>
      <c r="J15" s="393"/>
      <c r="K15" s="393"/>
      <c r="L15" s="393"/>
      <c r="M15" s="393"/>
      <c r="N15" s="393"/>
      <c r="O15" s="393"/>
      <c r="P15" s="393"/>
      <c r="Q15" s="393"/>
      <c r="R15" s="393"/>
      <c r="S15" s="393"/>
      <c r="T15" s="393"/>
      <c r="U15" s="393"/>
      <c r="V15" s="393"/>
      <c r="W15" s="394"/>
      <c r="Y15" s="224" t="s">
        <v>315</v>
      </c>
      <c r="Z15" s="202" t="s">
        <v>319</v>
      </c>
    </row>
    <row r="16" spans="2:40" ht="51.75" customHeight="1">
      <c r="B16" s="363"/>
      <c r="C16" s="364"/>
      <c r="D16" s="364"/>
      <c r="E16" s="365"/>
      <c r="F16" s="369"/>
      <c r="G16" s="370"/>
      <c r="H16" s="370"/>
      <c r="I16" s="370"/>
      <c r="J16" s="370"/>
      <c r="K16" s="370"/>
      <c r="L16" s="370"/>
      <c r="M16" s="370"/>
      <c r="N16" s="370"/>
      <c r="O16" s="370"/>
      <c r="P16" s="370"/>
      <c r="Q16" s="370"/>
      <c r="R16" s="370"/>
      <c r="S16" s="370"/>
      <c r="T16" s="370"/>
      <c r="U16" s="370"/>
      <c r="V16" s="370"/>
      <c r="W16" s="371"/>
      <c r="Z16" s="228" t="s">
        <v>316</v>
      </c>
    </row>
    <row r="17" spans="2:32" ht="18.75" customHeight="1">
      <c r="B17" s="360" t="s">
        <v>302</v>
      </c>
      <c r="C17" s="361"/>
      <c r="D17" s="361"/>
      <c r="E17" s="362"/>
      <c r="F17" s="366" t="s">
        <v>97</v>
      </c>
      <c r="G17" s="367"/>
      <c r="H17" s="367"/>
      <c r="I17" s="367"/>
      <c r="J17" s="367"/>
      <c r="K17" s="367"/>
      <c r="L17" s="367"/>
      <c r="M17" s="367"/>
      <c r="N17" s="367"/>
      <c r="O17" s="367"/>
      <c r="P17" s="367"/>
      <c r="Q17" s="367"/>
      <c r="R17" s="367"/>
      <c r="S17" s="367"/>
      <c r="T17" s="367"/>
      <c r="U17" s="367"/>
      <c r="V17" s="367"/>
      <c r="W17" s="368"/>
    </row>
    <row r="18" spans="2:32" ht="189.75" customHeight="1">
      <c r="B18" s="363"/>
      <c r="C18" s="364"/>
      <c r="D18" s="364"/>
      <c r="E18" s="365"/>
      <c r="F18" s="369"/>
      <c r="G18" s="370"/>
      <c r="H18" s="370"/>
      <c r="I18" s="370"/>
      <c r="J18" s="370"/>
      <c r="K18" s="370"/>
      <c r="L18" s="370"/>
      <c r="M18" s="370"/>
      <c r="N18" s="370"/>
      <c r="O18" s="370"/>
      <c r="P18" s="370"/>
      <c r="Q18" s="370"/>
      <c r="R18" s="370"/>
      <c r="S18" s="370"/>
      <c r="T18" s="370"/>
      <c r="U18" s="370"/>
      <c r="V18" s="370"/>
      <c r="W18" s="371"/>
      <c r="Z18" s="202" t="s">
        <v>318</v>
      </c>
    </row>
    <row r="19" spans="2:32" ht="18.75" customHeight="1">
      <c r="B19" s="360" t="s">
        <v>303</v>
      </c>
      <c r="C19" s="361"/>
      <c r="D19" s="361"/>
      <c r="E19" s="362"/>
      <c r="F19" s="366" t="s">
        <v>98</v>
      </c>
      <c r="G19" s="367"/>
      <c r="H19" s="367"/>
      <c r="I19" s="367"/>
      <c r="J19" s="367"/>
      <c r="K19" s="367"/>
      <c r="L19" s="367"/>
      <c r="M19" s="367"/>
      <c r="N19" s="367"/>
      <c r="O19" s="367"/>
      <c r="P19" s="367"/>
      <c r="Q19" s="367"/>
      <c r="R19" s="367"/>
      <c r="S19" s="367"/>
      <c r="T19" s="367"/>
      <c r="U19" s="367"/>
      <c r="V19" s="367"/>
      <c r="W19" s="368"/>
    </row>
    <row r="20" spans="2:32" ht="81.75" customHeight="1">
      <c r="B20" s="363"/>
      <c r="C20" s="364"/>
      <c r="D20" s="364"/>
      <c r="E20" s="365"/>
      <c r="F20" s="369"/>
      <c r="G20" s="370"/>
      <c r="H20" s="370"/>
      <c r="I20" s="370"/>
      <c r="J20" s="370"/>
      <c r="K20" s="370"/>
      <c r="L20" s="370"/>
      <c r="M20" s="370"/>
      <c r="N20" s="370"/>
      <c r="O20" s="370"/>
      <c r="P20" s="370"/>
      <c r="Q20" s="370"/>
      <c r="R20" s="370"/>
      <c r="S20" s="370"/>
      <c r="T20" s="370"/>
      <c r="U20" s="370"/>
      <c r="V20" s="370"/>
      <c r="W20" s="371"/>
      <c r="Z20" s="202" t="s">
        <v>317</v>
      </c>
      <c r="AE20" s="267"/>
    </row>
    <row r="21" spans="2:32" ht="12.75" customHeight="1"/>
    <row r="22" spans="2:32">
      <c r="B22" s="224" t="s">
        <v>99</v>
      </c>
      <c r="U22" s="364" t="s">
        <v>100</v>
      </c>
      <c r="V22" s="364"/>
      <c r="W22" s="364"/>
    </row>
    <row r="23" spans="2:32">
      <c r="B23" s="626" t="s">
        <v>101</v>
      </c>
      <c r="C23" s="626"/>
      <c r="D23" s="626"/>
      <c r="E23" s="626"/>
      <c r="F23" s="627"/>
      <c r="G23" s="626" t="s">
        <v>102</v>
      </c>
      <c r="H23" s="626"/>
      <c r="I23" s="626"/>
      <c r="J23" s="626"/>
      <c r="K23" s="626"/>
      <c r="L23" s="626"/>
      <c r="M23" s="626" t="s">
        <v>103</v>
      </c>
      <c r="N23" s="626"/>
      <c r="O23" s="626"/>
      <c r="P23" s="626"/>
      <c r="Q23" s="626"/>
      <c r="R23" s="626"/>
      <c r="S23" s="626"/>
      <c r="T23" s="626"/>
      <c r="U23" s="626"/>
      <c r="V23" s="626"/>
      <c r="W23" s="626"/>
    </row>
    <row r="24" spans="2:32">
      <c r="B24" s="628"/>
      <c r="C24" s="629"/>
      <c r="D24" s="629"/>
      <c r="E24" s="629"/>
      <c r="F24" s="629"/>
      <c r="G24" s="630"/>
      <c r="H24" s="631"/>
      <c r="I24" s="631"/>
      <c r="J24" s="631"/>
      <c r="K24" s="631"/>
      <c r="L24" s="632"/>
      <c r="M24" s="633"/>
      <c r="N24" s="634"/>
      <c r="O24" s="634"/>
      <c r="P24" s="634"/>
      <c r="Q24" s="634"/>
      <c r="R24" s="634"/>
      <c r="S24" s="634"/>
      <c r="T24" s="634"/>
      <c r="U24" s="634"/>
      <c r="V24" s="634"/>
      <c r="W24" s="635"/>
      <c r="Z24" s="202" t="s">
        <v>320</v>
      </c>
    </row>
    <row r="25" spans="2:32">
      <c r="B25" s="628"/>
      <c r="C25" s="629"/>
      <c r="D25" s="629"/>
      <c r="E25" s="629"/>
      <c r="F25" s="629"/>
      <c r="G25" s="636"/>
      <c r="H25" s="637"/>
      <c r="I25" s="637"/>
      <c r="J25" s="637"/>
      <c r="K25" s="637"/>
      <c r="L25" s="638"/>
      <c r="M25" s="269"/>
      <c r="N25" s="268"/>
      <c r="O25" s="268"/>
      <c r="P25" s="268"/>
      <c r="Q25" s="268"/>
      <c r="R25" s="268"/>
      <c r="S25" s="268"/>
      <c r="T25" s="268"/>
      <c r="U25" s="268"/>
      <c r="V25" s="268"/>
      <c r="W25" s="270"/>
      <c r="Z25" s="224" t="s">
        <v>321</v>
      </c>
    </row>
    <row r="26" spans="2:32">
      <c r="B26" s="372"/>
      <c r="C26" s="373"/>
      <c r="D26" s="373"/>
      <c r="E26" s="373"/>
      <c r="F26" s="373"/>
      <c r="G26" s="357"/>
      <c r="H26" s="358"/>
      <c r="I26" s="358"/>
      <c r="J26" s="358"/>
      <c r="K26" s="358"/>
      <c r="L26" s="359"/>
      <c r="M26" s="372"/>
      <c r="N26" s="373"/>
      <c r="O26" s="373"/>
      <c r="P26" s="373"/>
      <c r="Q26" s="373"/>
      <c r="R26" s="373"/>
      <c r="S26" s="373"/>
      <c r="T26" s="373"/>
      <c r="U26" s="373"/>
      <c r="V26" s="373"/>
      <c r="W26" s="392"/>
      <c r="Y26" s="224" t="s">
        <v>315</v>
      </c>
      <c r="Z26" s="265" t="s">
        <v>405</v>
      </c>
    </row>
    <row r="27" spans="2:32" ht="18.75" customHeight="1">
      <c r="B27" s="372"/>
      <c r="C27" s="373"/>
      <c r="D27" s="373"/>
      <c r="E27" s="373"/>
      <c r="F27" s="373"/>
      <c r="G27" s="357"/>
      <c r="H27" s="358"/>
      <c r="I27" s="358"/>
      <c r="J27" s="358"/>
      <c r="K27" s="358"/>
      <c r="L27" s="359"/>
      <c r="M27" s="372"/>
      <c r="N27" s="373"/>
      <c r="O27" s="373"/>
      <c r="P27" s="373"/>
      <c r="Q27" s="373"/>
      <c r="R27" s="373"/>
      <c r="S27" s="373"/>
      <c r="T27" s="373"/>
      <c r="U27" s="373"/>
      <c r="V27" s="373"/>
      <c r="W27" s="392"/>
      <c r="Z27" s="224" t="s">
        <v>406</v>
      </c>
    </row>
    <row r="28" spans="2:32">
      <c r="B28" s="372"/>
      <c r="C28" s="373"/>
      <c r="D28" s="373"/>
      <c r="E28" s="373"/>
      <c r="F28" s="373"/>
      <c r="G28" s="357"/>
      <c r="H28" s="358"/>
      <c r="I28" s="358"/>
      <c r="J28" s="358"/>
      <c r="K28" s="358"/>
      <c r="L28" s="359"/>
      <c r="M28" s="372"/>
      <c r="N28" s="373"/>
      <c r="O28" s="373"/>
      <c r="P28" s="373"/>
      <c r="Q28" s="373"/>
      <c r="R28" s="373"/>
      <c r="S28" s="373"/>
      <c r="T28" s="373"/>
      <c r="U28" s="373"/>
      <c r="V28" s="373"/>
      <c r="W28" s="392"/>
      <c r="AF28" s="267"/>
    </row>
    <row r="29" spans="2:32">
      <c r="B29" s="372"/>
      <c r="C29" s="373"/>
      <c r="D29" s="373"/>
      <c r="E29" s="373"/>
      <c r="F29" s="392"/>
      <c r="G29" s="357"/>
      <c r="H29" s="358"/>
      <c r="I29" s="358"/>
      <c r="J29" s="358"/>
      <c r="K29" s="358"/>
      <c r="L29" s="359"/>
      <c r="M29" s="372"/>
      <c r="N29" s="373"/>
      <c r="O29" s="373"/>
      <c r="P29" s="373"/>
      <c r="Q29" s="373"/>
      <c r="R29" s="373"/>
      <c r="S29" s="373"/>
      <c r="T29" s="373"/>
      <c r="U29" s="373"/>
      <c r="V29" s="373"/>
      <c r="W29" s="392"/>
    </row>
    <row r="30" spans="2:32">
      <c r="B30" s="363"/>
      <c r="C30" s="364"/>
      <c r="D30" s="364"/>
      <c r="E30" s="364"/>
      <c r="F30" s="364"/>
      <c r="G30" s="357"/>
      <c r="H30" s="358"/>
      <c r="I30" s="358"/>
      <c r="J30" s="358"/>
      <c r="K30" s="358"/>
      <c r="L30" s="359"/>
      <c r="M30" s="363"/>
      <c r="N30" s="364"/>
      <c r="O30" s="364"/>
      <c r="P30" s="364"/>
      <c r="Q30" s="364"/>
      <c r="R30" s="364"/>
      <c r="S30" s="364"/>
      <c r="T30" s="364"/>
      <c r="U30" s="364"/>
      <c r="V30" s="364"/>
      <c r="W30" s="365"/>
    </row>
    <row r="31" spans="2:32">
      <c r="B31" s="379" t="s">
        <v>104</v>
      </c>
      <c r="C31" s="380"/>
      <c r="D31" s="380"/>
      <c r="E31" s="380"/>
      <c r="F31" s="380"/>
      <c r="G31" s="381"/>
      <c r="H31" s="382"/>
      <c r="I31" s="382"/>
      <c r="J31" s="382"/>
      <c r="K31" s="382"/>
      <c r="L31" s="382"/>
      <c r="Z31" s="202" t="s">
        <v>407</v>
      </c>
    </row>
    <row r="32" spans="2:32" ht="12.75" customHeight="1"/>
    <row r="33" spans="2:32" ht="19.5" thickBot="1">
      <c r="B33" s="224" t="s">
        <v>105</v>
      </c>
    </row>
    <row r="34" spans="2:32">
      <c r="C34" s="383" t="s">
        <v>106</v>
      </c>
      <c r="D34" s="383"/>
      <c r="E34" s="383"/>
      <c r="F34" s="383"/>
      <c r="G34" s="372" t="s">
        <v>107</v>
      </c>
      <c r="H34" s="373"/>
      <c r="I34" s="383" t="s">
        <v>108</v>
      </c>
      <c r="J34" s="383"/>
      <c r="K34" s="373" t="s">
        <v>109</v>
      </c>
      <c r="L34" s="373"/>
      <c r="M34" s="384" t="s">
        <v>110</v>
      </c>
      <c r="N34" s="385"/>
      <c r="O34" s="385"/>
      <c r="P34" s="385"/>
      <c r="Q34" s="386"/>
      <c r="S34" s="380" t="s">
        <v>111</v>
      </c>
      <c r="T34" s="380"/>
      <c r="U34" s="380"/>
      <c r="V34" s="380"/>
      <c r="W34" s="380"/>
    </row>
    <row r="35" spans="2:32" ht="19.5" thickBot="1">
      <c r="C35" s="387">
        <f>G31</f>
        <v>0</v>
      </c>
      <c r="D35" s="387"/>
      <c r="E35" s="387"/>
      <c r="F35" s="387"/>
      <c r="G35" s="372"/>
      <c r="H35" s="373"/>
      <c r="I35" s="388" t="str">
        <f>IF(F11="通常枠",1/2,IF(OR(F11="賃上げ枠",F11="高工賃チャレンジ枠"),2/3,""))</f>
        <v/>
      </c>
      <c r="J35" s="388"/>
      <c r="K35" s="373"/>
      <c r="L35" s="373"/>
      <c r="M35" s="389" t="str">
        <f>IFERROR(IF((ROUNDDOWN(C35*I35,-3)&gt;S35),S35,ROUNDDOWN(C35*I35,-3)),"")</f>
        <v/>
      </c>
      <c r="N35" s="390"/>
      <c r="O35" s="390"/>
      <c r="P35" s="390"/>
      <c r="Q35" s="391"/>
      <c r="S35" s="387" t="str">
        <f>IF(F13="通常分野",1000000,IF(F13="重点支援分野",2000000,""))</f>
        <v/>
      </c>
      <c r="T35" s="387"/>
      <c r="U35" s="387"/>
      <c r="V35" s="387"/>
      <c r="W35" s="387"/>
      <c r="Z35" s="202" t="s">
        <v>322</v>
      </c>
      <c r="AF35" s="232"/>
    </row>
    <row r="36" spans="2:32" ht="12.75" customHeight="1"/>
    <row r="37" spans="2:32">
      <c r="B37" s="49" t="s">
        <v>374</v>
      </c>
    </row>
    <row r="38" spans="2:32" ht="36" customHeight="1">
      <c r="B38" s="50" t="b">
        <v>0</v>
      </c>
      <c r="C38" s="376" t="s">
        <v>112</v>
      </c>
      <c r="D38" s="377"/>
      <c r="E38" s="377"/>
      <c r="F38" s="377"/>
      <c r="G38" s="377"/>
      <c r="H38" s="377"/>
      <c r="I38" s="377"/>
      <c r="J38" s="377"/>
      <c r="K38" s="377"/>
      <c r="L38" s="377"/>
      <c r="M38" s="377"/>
      <c r="N38" s="377"/>
      <c r="O38" s="377"/>
      <c r="P38" s="377"/>
      <c r="Q38" s="377"/>
      <c r="R38" s="377"/>
      <c r="S38" s="377"/>
      <c r="T38" s="377"/>
      <c r="U38" s="377"/>
      <c r="V38" s="377"/>
      <c r="W38" s="378"/>
      <c r="Z38" s="202" t="s">
        <v>323</v>
      </c>
    </row>
    <row r="39" spans="2:32" ht="12.75" customHeight="1"/>
  </sheetData>
  <mergeCells count="62">
    <mergeCell ref="C38:W38"/>
    <mergeCell ref="B3:V3"/>
    <mergeCell ref="M34:Q34"/>
    <mergeCell ref="S34:W34"/>
    <mergeCell ref="C35:F35"/>
    <mergeCell ref="I35:J35"/>
    <mergeCell ref="M35:Q35"/>
    <mergeCell ref="S35:W35"/>
    <mergeCell ref="B31:F31"/>
    <mergeCell ref="G31:L31"/>
    <mergeCell ref="C34:F34"/>
    <mergeCell ref="G34:H35"/>
    <mergeCell ref="I34:J34"/>
    <mergeCell ref="K34:L35"/>
    <mergeCell ref="B29:F29"/>
    <mergeCell ref="G29:L29"/>
    <mergeCell ref="M29:W29"/>
    <mergeCell ref="B30:F30"/>
    <mergeCell ref="G30:L30"/>
    <mergeCell ref="M30:W30"/>
    <mergeCell ref="B27:F27"/>
    <mergeCell ref="G27:L27"/>
    <mergeCell ref="M27:W27"/>
    <mergeCell ref="B28:F28"/>
    <mergeCell ref="G28:L28"/>
    <mergeCell ref="M28:W28"/>
    <mergeCell ref="B26:F26"/>
    <mergeCell ref="G26:L26"/>
    <mergeCell ref="M26:W26"/>
    <mergeCell ref="B19:E20"/>
    <mergeCell ref="F19:W19"/>
    <mergeCell ref="F20:W20"/>
    <mergeCell ref="U22:W22"/>
    <mergeCell ref="B23:F23"/>
    <mergeCell ref="G23:L23"/>
    <mergeCell ref="M23:W23"/>
    <mergeCell ref="B24:F24"/>
    <mergeCell ref="G24:L24"/>
    <mergeCell ref="M24:W24"/>
    <mergeCell ref="B25:F25"/>
    <mergeCell ref="G25:L25"/>
    <mergeCell ref="B15:E16"/>
    <mergeCell ref="F15:W15"/>
    <mergeCell ref="F16:W16"/>
    <mergeCell ref="B17:E18"/>
    <mergeCell ref="F17:W17"/>
    <mergeCell ref="F18:W18"/>
    <mergeCell ref="B12:E13"/>
    <mergeCell ref="F12:W12"/>
    <mergeCell ref="F13:W13"/>
    <mergeCell ref="B14:E14"/>
    <mergeCell ref="F14:M14"/>
    <mergeCell ref="N14:O14"/>
    <mergeCell ref="P14:W14"/>
    <mergeCell ref="B10:E11"/>
    <mergeCell ref="F10:W10"/>
    <mergeCell ref="F11:W11"/>
    <mergeCell ref="B2:V2"/>
    <mergeCell ref="B6:E6"/>
    <mergeCell ref="F6:W6"/>
    <mergeCell ref="B7:E7"/>
    <mergeCell ref="F7:W7"/>
  </mergeCells>
  <phoneticPr fontId="6"/>
  <conditionalFormatting sqref="B38">
    <cfRule type="expression" dxfId="47" priority="2">
      <formula>$B$38=FALSE</formula>
    </cfRule>
  </conditionalFormatting>
  <conditionalFormatting sqref="B24:W30 G31:L31">
    <cfRule type="containsBlanks" dxfId="46" priority="1">
      <formula>LEN(TRIM(B24))=0</formula>
    </cfRule>
  </conditionalFormatting>
  <conditionalFormatting sqref="F6:W7 F11:W11 F13:W13 F14:M14 P14:W14 F16:W16 F18:W18 F20:W20">
    <cfRule type="containsBlanks" dxfId="45" priority="3">
      <formula>LEN(TRIM(F6))=0</formula>
    </cfRule>
  </conditionalFormatting>
  <conditionalFormatting sqref="M35:Q35">
    <cfRule type="containsErrors" priority="4">
      <formula>ISERROR(M35)</formula>
    </cfRule>
  </conditionalFormatting>
  <dataValidations count="5">
    <dataValidation type="list" allowBlank="1" showInputMessage="1" showErrorMessage="1" sqref="B24:F30" xr:uid="{CC8BF525-F9BC-4D66-B080-85FBDE2FF146}">
      <formula1>"報償費,需用費,役務費,委託料,使用料及び賃借料,備品購入費,工事請負費,負担金"</formula1>
    </dataValidation>
    <dataValidation type="list" allowBlank="1" showInputMessage="1" showErrorMessage="1" sqref="F7" xr:uid="{68DAF29F-6634-4FDC-A87B-ED9345AD28DB}">
      <formula1>"就労継続支援A型事業所,就労継続支援B型事業所"</formula1>
    </dataValidation>
    <dataValidation type="list" allowBlank="1" showInputMessage="1" showErrorMessage="1" sqref="F11:W11" xr:uid="{611F766F-78DA-4AD4-9C79-C424061DB976}">
      <formula1>INDIRECT(IF(F7="就労継続支援A型事業所","A型リスト","B型リスト"))</formula1>
    </dataValidation>
    <dataValidation type="list" allowBlank="1" showInputMessage="1" showErrorMessage="1" sqref="F13:W13" xr:uid="{EAB46DDC-BFC3-495F-A942-4334284E59B1}">
      <formula1>"通常分野,重点支援分野"</formula1>
    </dataValidation>
    <dataValidation type="date" allowBlank="1" showInputMessage="1" showErrorMessage="1" sqref="F14:M14 P14:W14" xr:uid="{9DE642D5-28CA-40AF-87A3-BFD47CAB118B}">
      <formula1>46113</formula1>
      <formula2>46477</formula2>
    </dataValidation>
  </dataValidations>
  <printOptions horizontalCentered="1"/>
  <pageMargins left="0.23622047244094491" right="0.23622047244094491" top="0.35433070866141736" bottom="0.35433070866141736" header="0.11811023622047245" footer="0.11811023622047245"/>
  <pageSetup paperSize="9" scale="89" orientation="portrait" errors="blank"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5A60-8328-4EB4-BD73-49466D228637}">
  <sheetPr>
    <tabColor theme="7" tint="0.59999389629810485"/>
  </sheetPr>
  <dimension ref="B1:P56"/>
  <sheetViews>
    <sheetView showZeros="0" view="pageBreakPreview" zoomScaleNormal="100" zoomScaleSheetLayoutView="100" workbookViewId="0">
      <selection activeCell="E7" sqref="E7"/>
    </sheetView>
  </sheetViews>
  <sheetFormatPr defaultColWidth="9" defaultRowHeight="13.5"/>
  <cols>
    <col min="1" max="1" width="1.25" customWidth="1"/>
    <col min="2" max="2" width="16.5" customWidth="1"/>
    <col min="3" max="3" width="15.625" hidden="1" customWidth="1"/>
    <col min="4" max="4" width="15.625" customWidth="1"/>
    <col min="5" max="5" width="8.375" customWidth="1"/>
    <col min="6" max="6" width="24.625" customWidth="1"/>
    <col min="7" max="7" width="1.625" customWidth="1"/>
    <col min="8" max="8" width="12.5" customWidth="1"/>
  </cols>
  <sheetData>
    <row r="1" spans="2:9" ht="18.75" customHeight="1">
      <c r="B1" s="31" t="s">
        <v>56</v>
      </c>
      <c r="C1" s="31"/>
      <c r="D1" s="31"/>
      <c r="E1" s="31"/>
      <c r="F1" s="31"/>
      <c r="G1" s="31"/>
    </row>
    <row r="2" spans="2:9">
      <c r="B2" s="31"/>
      <c r="C2" s="31"/>
      <c r="D2" s="31"/>
      <c r="E2" s="31"/>
      <c r="F2" s="31"/>
      <c r="G2" s="31"/>
    </row>
    <row r="3" spans="2:9" ht="22.5" customHeight="1">
      <c r="B3" s="309" t="s">
        <v>55</v>
      </c>
      <c r="C3" s="309"/>
      <c r="D3" s="309"/>
      <c r="E3" s="309"/>
      <c r="F3" s="31"/>
      <c r="G3" s="31"/>
    </row>
    <row r="4" spans="2:9" ht="33.75" customHeight="1">
      <c r="B4" s="35"/>
      <c r="C4" s="35"/>
      <c r="D4" s="35"/>
      <c r="E4" s="35"/>
      <c r="F4" s="31"/>
      <c r="G4" s="31"/>
    </row>
    <row r="5" spans="2:9" ht="22.5" customHeight="1">
      <c r="B5" s="24" t="s">
        <v>133</v>
      </c>
      <c r="C5" s="24"/>
      <c r="D5" s="24"/>
      <c r="E5" s="643" t="s">
        <v>14</v>
      </c>
      <c r="F5" s="643"/>
      <c r="G5" s="24"/>
    </row>
    <row r="6" spans="2:9" ht="38.25" customHeight="1">
      <c r="B6" s="51" t="s">
        <v>129</v>
      </c>
      <c r="C6" s="52" t="s">
        <v>24</v>
      </c>
      <c r="D6" s="52" t="s">
        <v>22</v>
      </c>
      <c r="E6" s="644" t="s">
        <v>13</v>
      </c>
      <c r="F6" s="645"/>
      <c r="G6" s="24"/>
    </row>
    <row r="7" spans="2:9" ht="19.5" customHeight="1">
      <c r="B7" s="639" t="s">
        <v>130</v>
      </c>
      <c r="C7" s="52"/>
      <c r="D7" s="298" t="str">
        <f>IF('要綱第2号（計画）【変更】'!M35='要綱第2号（計画）'!M34,"",('要綱第2号（計画）'!M34))</f>
        <v/>
      </c>
      <c r="E7" s="297" t="s">
        <v>138</v>
      </c>
      <c r="F7" s="300" t="str">
        <f>IF('要綱第2号（計画）【変更】'!I35='要綱第2号（計画）'!I34,"",'要綱第2号（計画）'!I34)</f>
        <v/>
      </c>
      <c r="G7" s="24"/>
      <c r="H7" s="202" t="s">
        <v>322</v>
      </c>
    </row>
    <row r="8" spans="2:9" ht="19.5" customHeight="1">
      <c r="B8" s="640"/>
      <c r="C8" s="261"/>
      <c r="D8" s="262" t="str">
        <f>'要綱第2号（計画）【変更】'!M35</f>
        <v/>
      </c>
      <c r="E8" s="296"/>
      <c r="F8" s="299" t="str">
        <f>'要綱第2号（計画）【変更】'!I35</f>
        <v/>
      </c>
      <c r="G8" s="24"/>
      <c r="H8" s="8"/>
    </row>
    <row r="9" spans="2:9" ht="19.5" customHeight="1">
      <c r="B9" s="639" t="s">
        <v>131</v>
      </c>
      <c r="C9" s="261"/>
      <c r="D9" s="298" t="str">
        <f>IF('要綱第2号（計画）【変更】'!M35='要綱第2号（計画）'!M34,"",'要綱第3号（予算書）'!D9)</f>
        <v/>
      </c>
      <c r="E9" s="646"/>
      <c r="F9" s="647"/>
      <c r="G9" s="24"/>
      <c r="H9" s="202" t="s">
        <v>322</v>
      </c>
    </row>
    <row r="10" spans="2:9" ht="19.5" customHeight="1">
      <c r="B10" s="640"/>
      <c r="C10" s="261"/>
      <c r="D10" s="262" t="str">
        <f>IF('要綱第2号（計画）【変更】'!G31="",'要綱第3号（予算書）'!D9,'要綱第2号（計画）【変更】'!C35-'要綱第2号（計画）【変更】'!M35)</f>
        <v/>
      </c>
      <c r="E10" s="648"/>
      <c r="F10" s="649"/>
      <c r="G10" s="24"/>
    </row>
    <row r="11" spans="2:9" ht="19.5" customHeight="1">
      <c r="B11" s="641" t="s">
        <v>132</v>
      </c>
      <c r="C11" s="261"/>
      <c r="D11" s="260"/>
      <c r="E11" s="646"/>
      <c r="F11" s="647"/>
      <c r="G11" s="24"/>
    </row>
    <row r="12" spans="2:9" ht="19.5" customHeight="1">
      <c r="B12" s="642"/>
      <c r="C12" s="54">
        <f>SUM(C8:C10)</f>
        <v>0</v>
      </c>
      <c r="D12" s="259" t="e">
        <f>D8+D10</f>
        <v>#VALUE!</v>
      </c>
      <c r="E12" s="648"/>
      <c r="F12" s="649"/>
      <c r="G12" s="24"/>
      <c r="H12" s="55"/>
      <c r="I12" s="22"/>
    </row>
    <row r="13" spans="2:9" ht="18.75" customHeight="1">
      <c r="B13" s="24"/>
      <c r="C13" s="24"/>
      <c r="D13" s="24"/>
      <c r="E13" s="24"/>
      <c r="F13" s="24"/>
      <c r="G13" s="24"/>
    </row>
    <row r="14" spans="2:9" ht="22.5" customHeight="1">
      <c r="B14" s="24" t="s">
        <v>134</v>
      </c>
      <c r="C14" s="24"/>
      <c r="D14" s="24"/>
      <c r="E14" s="643" t="s">
        <v>14</v>
      </c>
      <c r="F14" s="643"/>
      <c r="G14" s="24"/>
    </row>
    <row r="15" spans="2:9" ht="38.25" customHeight="1">
      <c r="B15" s="51" t="s">
        <v>129</v>
      </c>
      <c r="C15" s="52" t="s">
        <v>24</v>
      </c>
      <c r="D15" s="52" t="s">
        <v>22</v>
      </c>
      <c r="E15" s="644" t="s">
        <v>13</v>
      </c>
      <c r="F15" s="645"/>
      <c r="G15" s="24"/>
    </row>
    <row r="16" spans="2:9" ht="19.5" customHeight="1">
      <c r="B16" s="263"/>
      <c r="C16" s="263"/>
      <c r="D16" s="263"/>
      <c r="E16" s="646"/>
      <c r="F16" s="647"/>
      <c r="G16" s="24"/>
    </row>
    <row r="17" spans="2:16" ht="19.5" customHeight="1">
      <c r="B17" s="264"/>
      <c r="C17" s="264"/>
      <c r="D17" s="264"/>
      <c r="E17" s="648"/>
      <c r="F17" s="649"/>
      <c r="G17" s="24"/>
    </row>
    <row r="18" spans="2:16" ht="19.5" customHeight="1">
      <c r="B18" s="263"/>
      <c r="C18" s="263"/>
      <c r="D18" s="263"/>
      <c r="E18" s="646"/>
      <c r="F18" s="647"/>
      <c r="G18" s="24"/>
    </row>
    <row r="19" spans="2:16" ht="19.5" customHeight="1">
      <c r="B19" s="264"/>
      <c r="C19" s="264"/>
      <c r="D19" s="264"/>
      <c r="E19" s="648"/>
      <c r="F19" s="649"/>
      <c r="G19" s="24"/>
    </row>
    <row r="20" spans="2:16" ht="19.5" customHeight="1">
      <c r="B20" s="263"/>
      <c r="C20" s="263"/>
      <c r="D20" s="263"/>
      <c r="E20" s="646"/>
      <c r="F20" s="647"/>
      <c r="G20" s="24"/>
    </row>
    <row r="21" spans="2:16" ht="19.5" customHeight="1">
      <c r="B21" s="264"/>
      <c r="C21" s="264"/>
      <c r="D21" s="264"/>
      <c r="E21" s="648"/>
      <c r="F21" s="649"/>
      <c r="G21" s="24"/>
    </row>
    <row r="22" spans="2:16" ht="19.5" customHeight="1">
      <c r="B22" s="263"/>
      <c r="C22" s="263"/>
      <c r="D22" s="263"/>
      <c r="E22" s="646"/>
      <c r="F22" s="647"/>
      <c r="G22" s="24"/>
      <c r="H22" s="56"/>
      <c r="I22" s="57"/>
      <c r="J22" s="57"/>
      <c r="K22" s="57"/>
      <c r="L22" s="57"/>
      <c r="M22" s="57"/>
      <c r="N22" s="57"/>
      <c r="O22" s="58"/>
      <c r="P22" s="58"/>
    </row>
    <row r="23" spans="2:16" ht="19.5" customHeight="1">
      <c r="B23" s="264"/>
      <c r="C23" s="264"/>
      <c r="D23" s="264"/>
      <c r="E23" s="648"/>
      <c r="F23" s="649"/>
      <c r="G23" s="24"/>
    </row>
    <row r="24" spans="2:16" ht="19.5" customHeight="1">
      <c r="B24" s="263"/>
      <c r="C24" s="263"/>
      <c r="D24" s="263"/>
      <c r="E24" s="646"/>
      <c r="F24" s="647"/>
      <c r="G24" s="24"/>
    </row>
    <row r="25" spans="2:16" ht="19.5" customHeight="1">
      <c r="B25" s="264"/>
      <c r="C25" s="264"/>
      <c r="D25" s="264"/>
      <c r="E25" s="648"/>
      <c r="F25" s="649"/>
      <c r="G25" s="24"/>
    </row>
    <row r="26" spans="2:16" ht="19.5" customHeight="1">
      <c r="B26" s="263"/>
      <c r="C26" s="263"/>
      <c r="D26" s="263"/>
      <c r="E26" s="646"/>
      <c r="F26" s="647"/>
      <c r="G26" s="24"/>
    </row>
    <row r="27" spans="2:16" ht="19.5" customHeight="1">
      <c r="B27" s="264"/>
      <c r="C27" s="264"/>
      <c r="D27" s="264"/>
      <c r="E27" s="648"/>
      <c r="F27" s="649"/>
      <c r="G27" s="24"/>
    </row>
    <row r="28" spans="2:16" ht="19.5" customHeight="1">
      <c r="B28" s="263"/>
      <c r="C28" s="263"/>
      <c r="D28" s="263"/>
      <c r="E28" s="646"/>
      <c r="F28" s="647"/>
      <c r="G28" s="24"/>
    </row>
    <row r="29" spans="2:16" ht="19.5" customHeight="1">
      <c r="B29" s="264"/>
      <c r="C29" s="264"/>
      <c r="D29" s="264"/>
      <c r="E29" s="648"/>
      <c r="F29" s="649"/>
      <c r="G29" s="24"/>
      <c r="H29" s="56" t="s">
        <v>136</v>
      </c>
      <c r="I29" s="57"/>
      <c r="J29" s="57"/>
      <c r="K29" s="57"/>
      <c r="L29" s="57"/>
      <c r="M29" s="57"/>
      <c r="N29" s="57"/>
      <c r="O29" s="58"/>
      <c r="P29" s="58"/>
    </row>
    <row r="30" spans="2:16" ht="19.5" customHeight="1">
      <c r="B30" s="641" t="s">
        <v>132</v>
      </c>
      <c r="C30" s="20"/>
      <c r="D30" s="263"/>
      <c r="E30" s="650"/>
      <c r="F30" s="651"/>
      <c r="G30" s="24"/>
      <c r="H30" s="56"/>
      <c r="I30" s="57"/>
      <c r="J30" s="57"/>
      <c r="K30" s="57"/>
      <c r="L30" s="57"/>
      <c r="M30" s="57"/>
      <c r="N30" s="57"/>
      <c r="O30" s="58"/>
      <c r="P30" s="58"/>
    </row>
    <row r="31" spans="2:16" ht="19.5" customHeight="1">
      <c r="B31" s="642"/>
      <c r="C31" s="54">
        <f>SUM(C24:C28)</f>
        <v>0</v>
      </c>
      <c r="D31" s="264">
        <f>D17+D19+D21+D23+D25+D27+D29</f>
        <v>0</v>
      </c>
      <c r="E31" s="652"/>
      <c r="F31" s="653"/>
      <c r="G31" s="24"/>
      <c r="H31" s="408" t="s">
        <v>137</v>
      </c>
      <c r="I31" s="409"/>
      <c r="J31" s="409"/>
      <c r="K31" s="409"/>
      <c r="L31" s="409"/>
      <c r="M31" s="409"/>
      <c r="N31" s="409"/>
      <c r="O31" s="410"/>
      <c r="P31" s="59" t="e">
        <f>IF(D12-D31=0,"OK","NG")</f>
        <v>#VALUE!</v>
      </c>
    </row>
    <row r="32" spans="2:16" ht="6.75" customHeight="1">
      <c r="B32" s="24"/>
      <c r="C32" s="24"/>
      <c r="D32" s="24"/>
      <c r="E32" s="24"/>
      <c r="F32" s="24"/>
      <c r="G32" s="24"/>
    </row>
    <row r="33" spans="2:14" ht="18.75" customHeight="1">
      <c r="B33" s="407" t="s">
        <v>16</v>
      </c>
      <c r="C33" s="407"/>
      <c r="D33" s="407"/>
      <c r="E33" s="407"/>
      <c r="F33" s="407"/>
      <c r="G33" s="407"/>
    </row>
    <row r="34" spans="2:14" ht="18.75" customHeight="1">
      <c r="B34" s="24" t="s">
        <v>135</v>
      </c>
      <c r="C34" s="31"/>
      <c r="D34" s="31"/>
      <c r="E34" s="31"/>
      <c r="F34" s="31"/>
      <c r="G34" s="31"/>
    </row>
    <row r="35" spans="2:14" ht="18.75" customHeight="1">
      <c r="B35" s="24"/>
      <c r="C35" s="217"/>
      <c r="D35" s="217"/>
      <c r="E35" s="217"/>
      <c r="F35" s="31"/>
      <c r="G35" s="31"/>
    </row>
    <row r="36" spans="2:14" ht="18.75" customHeight="1"/>
    <row r="37" spans="2:14" ht="18.75" customHeight="1"/>
    <row r="38" spans="2:14" ht="18.75" customHeight="1"/>
    <row r="39" spans="2:14" ht="18.75" customHeight="1"/>
    <row r="40" spans="2:14" ht="18.75" customHeight="1">
      <c r="N40" s="27"/>
    </row>
    <row r="41" spans="2:14" ht="18.75" customHeight="1"/>
    <row r="42" spans="2:14" ht="18.75" customHeight="1"/>
    <row r="43" spans="2:14" ht="18.75" customHeight="1"/>
    <row r="44" spans="2:14" ht="18.75" customHeight="1"/>
    <row r="45" spans="2:14" ht="18.75" customHeight="1"/>
    <row r="46" spans="2:14" ht="18.75" customHeight="1"/>
    <row r="47" spans="2:14" ht="18.75" customHeight="1"/>
    <row r="48" spans="2:14" ht="18.75" customHeight="1"/>
    <row r="49" ht="18.75" customHeight="1"/>
    <row r="50" ht="18.75" customHeight="1"/>
    <row r="51" ht="18.75" customHeight="1"/>
    <row r="52" ht="18.75" customHeight="1"/>
    <row r="53" ht="18.75" customHeight="1"/>
    <row r="54" ht="18.75" customHeight="1"/>
    <row r="55" ht="18.75" customHeight="1"/>
    <row r="56" ht="18.75" customHeight="1"/>
  </sheetData>
  <sheetProtection formatCells="0" formatRows="0"/>
  <mergeCells count="28">
    <mergeCell ref="E28:F28"/>
    <mergeCell ref="E29:F29"/>
    <mergeCell ref="E23:F23"/>
    <mergeCell ref="E24:F24"/>
    <mergeCell ref="E25:F25"/>
    <mergeCell ref="E26:F26"/>
    <mergeCell ref="E27:F27"/>
    <mergeCell ref="E18:F18"/>
    <mergeCell ref="E19:F19"/>
    <mergeCell ref="E20:F20"/>
    <mergeCell ref="E21:F21"/>
    <mergeCell ref="E22:F22"/>
    <mergeCell ref="B3:E3"/>
    <mergeCell ref="B7:B8"/>
    <mergeCell ref="H31:O31"/>
    <mergeCell ref="B33:G33"/>
    <mergeCell ref="B9:B10"/>
    <mergeCell ref="B11:B12"/>
    <mergeCell ref="B30:B31"/>
    <mergeCell ref="E5:F5"/>
    <mergeCell ref="E6:F6"/>
    <mergeCell ref="E9:F10"/>
    <mergeCell ref="E11:F12"/>
    <mergeCell ref="E14:F14"/>
    <mergeCell ref="E15:F15"/>
    <mergeCell ref="E30:F31"/>
    <mergeCell ref="E16:F16"/>
    <mergeCell ref="E17:F17"/>
  </mergeCells>
  <phoneticPr fontId="6"/>
  <conditionalFormatting sqref="B16:F29">
    <cfRule type="containsBlanks" dxfId="44" priority="1">
      <formula>LEN(TRIM(B16))=0</formula>
    </cfRule>
  </conditionalFormatting>
  <conditionalFormatting sqref="P31">
    <cfRule type="cellIs" dxfId="43" priority="2" operator="equal">
      <formula>"NG"</formula>
    </cfRule>
  </conditionalFormatting>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976DC-6C2E-4726-9CEF-C4FCFC0E3A21}">
  <sheetPr>
    <tabColor theme="7" tint="0.59999389629810485"/>
  </sheetPr>
  <dimension ref="C1:BD118"/>
  <sheetViews>
    <sheetView showZeros="0" view="pageBreakPreview" zoomScale="96" zoomScaleNormal="100" zoomScaleSheetLayoutView="96" workbookViewId="0">
      <selection activeCell="P22" sqref="P22:W22"/>
    </sheetView>
  </sheetViews>
  <sheetFormatPr defaultColWidth="9" defaultRowHeight="13.5"/>
  <cols>
    <col min="1" max="1" width="2.25" style="31" customWidth="1"/>
    <col min="2" max="2" width="1.25" style="31" customWidth="1"/>
    <col min="3" max="3" width="2.5" style="31" customWidth="1"/>
    <col min="4" max="4" width="2.25" style="31" customWidth="1"/>
    <col min="5" max="5" width="1.25" style="31" customWidth="1"/>
    <col min="6" max="6" width="3.125" style="31" customWidth="1"/>
    <col min="7" max="7" width="3" style="31" customWidth="1"/>
    <col min="8" max="10" width="2.25" style="31" customWidth="1"/>
    <col min="11" max="24" width="3" style="31" customWidth="1"/>
    <col min="25" max="25" width="2.75" style="31" customWidth="1"/>
    <col min="26" max="26" width="2.875" style="31" customWidth="1"/>
    <col min="27" max="28" width="2.75" style="31" customWidth="1"/>
    <col min="29" max="30" width="2.875" style="31" customWidth="1"/>
    <col min="31" max="31" width="2.75" style="31" customWidth="1"/>
    <col min="32" max="32" width="3.625" style="31" customWidth="1"/>
    <col min="33" max="33" width="3.125" style="31" customWidth="1"/>
    <col min="34" max="35" width="1.25" style="31" customWidth="1"/>
    <col min="36" max="38" width="3.125" style="31" customWidth="1"/>
    <col min="39" max="39" width="23" style="31" customWidth="1"/>
    <col min="40" max="40" width="3.125" style="31" customWidth="1"/>
    <col min="41" max="41" width="21.625" style="31" customWidth="1"/>
    <col min="42" max="42" width="3.125" style="31" customWidth="1"/>
    <col min="43" max="43" width="4.375" style="31" customWidth="1"/>
    <col min="44" max="16384" width="9" style="31"/>
  </cols>
  <sheetData>
    <row r="1" spans="3:56" ht="18.75" customHeight="1">
      <c r="C1" s="31" t="s">
        <v>379</v>
      </c>
      <c r="AI1" s="12"/>
      <c r="AJ1" s="12"/>
      <c r="AK1" s="12"/>
      <c r="AL1" s="12"/>
      <c r="AM1" s="12"/>
      <c r="AN1" s="12"/>
      <c r="AO1" s="12"/>
      <c r="AP1" s="12"/>
      <c r="AQ1" s="12"/>
      <c r="AR1" s="12"/>
      <c r="AS1" s="12"/>
      <c r="AT1" s="12"/>
      <c r="AU1" s="12"/>
      <c r="AV1" s="12"/>
      <c r="AW1" s="12"/>
      <c r="AX1" s="12"/>
      <c r="AY1" s="12"/>
      <c r="AZ1" s="12"/>
      <c r="BA1" s="12"/>
      <c r="BB1" s="12"/>
      <c r="BC1" s="12"/>
      <c r="BD1" s="12"/>
    </row>
    <row r="2" spans="3:56" ht="11.25" customHeight="1">
      <c r="AI2" s="12"/>
      <c r="AJ2" s="12"/>
      <c r="AK2" s="12"/>
      <c r="AL2" s="12"/>
      <c r="AM2" s="12"/>
      <c r="AN2" s="12"/>
      <c r="AO2" s="12"/>
      <c r="AP2" s="12"/>
      <c r="AQ2" s="12"/>
      <c r="AR2" s="12"/>
      <c r="AS2" s="12"/>
      <c r="AT2" s="12"/>
      <c r="AU2" s="12"/>
      <c r="AV2" s="12"/>
      <c r="AW2" s="12"/>
      <c r="AX2" s="12"/>
      <c r="AY2" s="12"/>
      <c r="AZ2" s="12"/>
      <c r="BA2" s="12"/>
      <c r="BB2" s="12"/>
      <c r="BC2" s="12"/>
      <c r="BD2" s="12"/>
    </row>
    <row r="3" spans="3:56" ht="18.75" customHeight="1">
      <c r="G3" s="35"/>
      <c r="H3" s="310">
        <f>'要綱第1号（申請）'!H3</f>
        <v>0</v>
      </c>
      <c r="I3" s="310"/>
      <c r="J3" s="310"/>
      <c r="K3" s="65">
        <f>'要綱第1号（申請）'!K3</f>
        <v>0</v>
      </c>
      <c r="L3" s="31" t="s">
        <v>239</v>
      </c>
      <c r="AI3" s="12"/>
      <c r="AJ3" s="12"/>
      <c r="AK3" s="12"/>
      <c r="AL3" s="12"/>
      <c r="AM3" s="12"/>
      <c r="AN3" s="12"/>
      <c r="AO3" s="12"/>
      <c r="AP3" s="12"/>
      <c r="AQ3" s="12"/>
      <c r="AR3" s="12"/>
      <c r="AS3" s="12"/>
      <c r="AT3" s="12"/>
      <c r="AU3" s="12"/>
      <c r="AV3" s="12"/>
      <c r="AW3" s="12"/>
      <c r="AX3" s="12"/>
      <c r="AY3" s="12"/>
      <c r="AZ3" s="12"/>
      <c r="BA3" s="12"/>
      <c r="BB3" s="12"/>
      <c r="BC3" s="12"/>
      <c r="BD3" s="12"/>
    </row>
    <row r="4" spans="3:56" ht="18.75" customHeight="1">
      <c r="H4" s="309" t="s">
        <v>399</v>
      </c>
      <c r="I4" s="309"/>
      <c r="J4" s="309"/>
      <c r="K4" s="309"/>
      <c r="L4" s="309"/>
      <c r="M4" s="309"/>
      <c r="N4" s="309"/>
      <c r="O4" s="309"/>
      <c r="P4" s="309"/>
      <c r="Q4" s="309"/>
      <c r="R4" s="309"/>
      <c r="S4" s="309"/>
      <c r="T4" s="309"/>
      <c r="U4" s="309"/>
      <c r="V4" s="309"/>
      <c r="W4" s="309"/>
      <c r="X4" s="309"/>
      <c r="Y4" s="309"/>
      <c r="Z4" s="309"/>
      <c r="AA4" s="35"/>
      <c r="AB4" s="35"/>
      <c r="AC4" s="35"/>
      <c r="AD4" s="35"/>
      <c r="AE4" s="35"/>
      <c r="AF4" s="35"/>
      <c r="AI4" s="12"/>
      <c r="AJ4" s="12"/>
      <c r="AK4" s="12"/>
      <c r="AL4" s="12"/>
      <c r="AM4" s="12"/>
      <c r="AN4" s="12"/>
      <c r="AO4" s="12"/>
      <c r="AP4" s="12"/>
      <c r="AQ4" s="12"/>
      <c r="AR4" s="12"/>
      <c r="AS4" s="12"/>
      <c r="AT4" s="12"/>
      <c r="AU4" s="12"/>
      <c r="AV4" s="12"/>
      <c r="AW4" s="12"/>
      <c r="AX4" s="12"/>
      <c r="AY4" s="12"/>
      <c r="AZ4" s="12"/>
      <c r="BA4" s="12"/>
      <c r="BB4" s="12"/>
      <c r="BC4" s="12"/>
      <c r="BD4" s="12"/>
    </row>
    <row r="5" spans="3:56" ht="18.75" customHeight="1">
      <c r="H5" s="35"/>
      <c r="I5" s="35"/>
      <c r="J5" s="35"/>
      <c r="K5" s="35"/>
      <c r="L5" s="35"/>
      <c r="M5" s="35"/>
      <c r="N5" s="35"/>
      <c r="O5" s="35"/>
      <c r="P5" s="35"/>
      <c r="Q5" s="35"/>
      <c r="R5" s="35"/>
      <c r="S5" s="35"/>
      <c r="T5" s="35"/>
      <c r="U5" s="35"/>
      <c r="V5" s="35"/>
      <c r="W5" s="35"/>
      <c r="X5" s="35"/>
      <c r="Y5" s="35"/>
      <c r="Z5" s="35"/>
      <c r="AA5" s="35"/>
      <c r="AB5" s="35"/>
      <c r="AC5" s="35"/>
      <c r="AD5" s="35"/>
      <c r="AE5" s="35"/>
      <c r="AF5" s="35"/>
      <c r="AI5" s="12"/>
      <c r="AJ5" s="12"/>
      <c r="AK5" s="12"/>
      <c r="AL5" s="12"/>
      <c r="AM5" s="12"/>
      <c r="AN5" s="12"/>
      <c r="AO5" s="12"/>
      <c r="AP5" s="12"/>
      <c r="AQ5" s="12"/>
      <c r="AR5" s="12"/>
      <c r="AS5" s="12"/>
      <c r="AT5" s="12"/>
      <c r="AU5" s="12"/>
      <c r="AV5" s="12"/>
      <c r="AW5" s="12"/>
      <c r="AX5" s="12"/>
      <c r="AY5" s="12"/>
      <c r="AZ5" s="12"/>
      <c r="BA5" s="12"/>
      <c r="BB5" s="12"/>
      <c r="BC5" s="12"/>
      <c r="BD5" s="12"/>
    </row>
    <row r="6" spans="3:56" ht="18.75" customHeight="1">
      <c r="H6" s="35"/>
      <c r="I6" s="35"/>
      <c r="J6" s="35"/>
      <c r="K6" s="35"/>
      <c r="L6" s="35"/>
      <c r="M6" s="35"/>
      <c r="N6" s="35"/>
      <c r="O6" s="35"/>
      <c r="P6" s="35"/>
      <c r="Q6" s="35"/>
      <c r="R6" s="35"/>
      <c r="S6" s="35"/>
      <c r="T6" s="35"/>
      <c r="U6" s="35"/>
      <c r="V6" s="316"/>
      <c r="W6" s="316"/>
      <c r="X6" s="316"/>
      <c r="Y6" s="316"/>
      <c r="Z6" s="35" t="s">
        <v>27</v>
      </c>
      <c r="AA6" s="654"/>
      <c r="AB6" s="654"/>
      <c r="AC6" s="654"/>
      <c r="AD6" s="654"/>
      <c r="AE6" s="654"/>
      <c r="AF6" s="32" t="s">
        <v>39</v>
      </c>
      <c r="AI6" s="12"/>
      <c r="AJ6" s="12"/>
      <c r="AK6" s="12"/>
      <c r="AL6" s="12"/>
      <c r="AM6" s="12"/>
      <c r="AN6" s="12"/>
      <c r="AO6" s="12"/>
      <c r="AP6" s="12"/>
      <c r="AQ6" s="12"/>
      <c r="AR6" s="12"/>
      <c r="AS6" s="12"/>
      <c r="AT6" s="12"/>
      <c r="AU6" s="12"/>
      <c r="AV6" s="12"/>
      <c r="AW6" s="12"/>
      <c r="AX6" s="12"/>
      <c r="AY6" s="12"/>
      <c r="AZ6" s="12"/>
      <c r="BA6" s="12"/>
      <c r="BB6" s="12"/>
      <c r="BC6" s="12"/>
      <c r="BD6" s="12"/>
    </row>
    <row r="7" spans="3:56" ht="18.75" customHeight="1">
      <c r="G7" s="25"/>
      <c r="H7" s="35"/>
      <c r="V7" s="37"/>
      <c r="W7" s="309"/>
      <c r="X7" s="309"/>
      <c r="Y7" s="12"/>
      <c r="Z7" s="31" t="s">
        <v>3</v>
      </c>
      <c r="AA7" s="315"/>
      <c r="AB7" s="315"/>
      <c r="AC7" s="35" t="s">
        <v>6</v>
      </c>
      <c r="AD7" s="309"/>
      <c r="AE7" s="309"/>
      <c r="AF7" s="31" t="s">
        <v>2</v>
      </c>
      <c r="AH7" s="35"/>
      <c r="AI7" s="12"/>
      <c r="AJ7" s="11" t="s">
        <v>209</v>
      </c>
      <c r="AK7" s="12"/>
      <c r="AL7" s="12"/>
      <c r="AM7" s="12"/>
      <c r="AN7" s="12"/>
      <c r="AO7" s="12"/>
      <c r="AP7" s="12"/>
      <c r="AQ7" s="12"/>
      <c r="AR7" s="12"/>
      <c r="AS7" s="12"/>
      <c r="AT7" s="12"/>
      <c r="AU7" s="12"/>
      <c r="AV7" s="12"/>
      <c r="AW7" s="12"/>
      <c r="AX7" s="12"/>
      <c r="AY7" s="12"/>
      <c r="AZ7" s="12"/>
      <c r="BA7" s="12"/>
      <c r="BB7" s="12"/>
      <c r="BC7" s="12"/>
      <c r="BD7" s="12"/>
    </row>
    <row r="8" spans="3:56" ht="18.75" customHeight="1">
      <c r="AI8" s="12"/>
      <c r="AJ8" s="12"/>
      <c r="AK8" s="12"/>
      <c r="AL8" s="12"/>
      <c r="AM8" s="12"/>
      <c r="AN8" s="12"/>
      <c r="AO8" s="12"/>
      <c r="AP8" s="12"/>
      <c r="AQ8" s="12"/>
      <c r="AR8" s="12"/>
      <c r="AS8" s="12"/>
      <c r="AT8" s="12"/>
      <c r="AU8" s="12"/>
      <c r="AV8" s="12"/>
      <c r="AW8" s="12"/>
      <c r="AX8" s="12"/>
      <c r="AY8" s="12"/>
      <c r="AZ8" s="12"/>
      <c r="BA8" s="12"/>
      <c r="BB8" s="12"/>
      <c r="BC8" s="12"/>
      <c r="BD8" s="12"/>
    </row>
    <row r="9" spans="3:56" ht="18.75" customHeight="1">
      <c r="C9" s="655">
        <f>'要綱第1号（申請）'!U11</f>
        <v>0</v>
      </c>
      <c r="D9" s="655"/>
      <c r="E9" s="655"/>
      <c r="F9" s="655"/>
      <c r="G9" s="655"/>
      <c r="H9" s="655"/>
      <c r="I9" s="655"/>
      <c r="J9" s="655"/>
      <c r="K9" s="655"/>
      <c r="L9" s="655"/>
      <c r="M9" s="655"/>
      <c r="AI9" s="12"/>
      <c r="AJ9" s="12"/>
      <c r="AK9" s="12"/>
      <c r="AL9" s="12"/>
      <c r="AM9" s="12"/>
      <c r="AN9" s="12"/>
      <c r="AO9" s="12"/>
      <c r="AP9" s="12"/>
      <c r="AQ9" s="12"/>
      <c r="AR9" s="12"/>
      <c r="AS9" s="12"/>
      <c r="AT9" s="12"/>
      <c r="AU9" s="12"/>
      <c r="AV9" s="12"/>
      <c r="AW9" s="12"/>
      <c r="AX9" s="12"/>
      <c r="AY9" s="12"/>
      <c r="AZ9" s="12"/>
      <c r="BA9" s="12"/>
      <c r="BB9" s="12"/>
      <c r="BC9" s="12"/>
      <c r="BD9" s="12"/>
    </row>
    <row r="10" spans="3:56" ht="18.75" customHeight="1">
      <c r="C10" s="25"/>
      <c r="D10" s="654">
        <f>'要綱第1号（申請）'!U13</f>
        <v>0</v>
      </c>
      <c r="E10" s="654"/>
      <c r="F10" s="654"/>
      <c r="G10" s="654"/>
      <c r="H10" s="654"/>
      <c r="I10" s="654"/>
      <c r="J10" s="654"/>
      <c r="K10" s="654"/>
      <c r="L10" s="654"/>
      <c r="M10" s="654"/>
      <c r="O10" s="31" t="s">
        <v>59</v>
      </c>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3:56" ht="18.75" customHeight="1">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3:56" ht="18.75" customHeight="1">
      <c r="T12" s="309" t="s">
        <v>208</v>
      </c>
      <c r="U12" s="309"/>
      <c r="V12" s="309"/>
      <c r="W12" s="309"/>
      <c r="X12" s="248"/>
      <c r="Y12" s="656">
        <f>'要綱第1号（申請）'!I8</f>
        <v>0</v>
      </c>
      <c r="Z12" s="656"/>
      <c r="AA12" s="656"/>
      <c r="AB12" s="656"/>
      <c r="AC12" s="656"/>
      <c r="AD12" s="656"/>
      <c r="AE12" s="656"/>
      <c r="AF12" s="248"/>
      <c r="AG12" s="248"/>
      <c r="AH12" s="32"/>
      <c r="AI12" s="216"/>
      <c r="AJ12" s="11"/>
      <c r="AK12" s="12"/>
      <c r="AL12" s="12"/>
      <c r="AM12" s="12"/>
      <c r="AN12" s="12"/>
      <c r="AO12" s="12"/>
      <c r="AP12" s="12"/>
      <c r="AQ12" s="12"/>
      <c r="AR12" s="12"/>
      <c r="AS12" s="12"/>
      <c r="AT12" s="12"/>
      <c r="AU12" s="12"/>
      <c r="AV12" s="12"/>
      <c r="AW12" s="12"/>
      <c r="AX12" s="12"/>
      <c r="AY12" s="12"/>
      <c r="AZ12" s="12"/>
      <c r="BA12" s="12"/>
      <c r="BB12" s="12"/>
      <c r="BC12" s="12"/>
      <c r="BD12" s="12"/>
    </row>
    <row r="13" spans="3:56" ht="18.75" customHeight="1">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3:56" ht="45" customHeight="1">
      <c r="D14" s="303" t="str">
        <f>CONCATENATE("　"&amp;'要綱第10号（交付決定）'!W7&amp;'要綱第10号（交付決定）'!Y7&amp;"年"&amp;'要綱第10号（交付決定）'!AA7&amp;"月"&amp;'要綱第10号（交付決定）'!AD7&amp;"日","付け",'要綱第10号（交付決定）'!V6&amp;"第",'要綱第10号（交付決定）'!AA6&amp;"号で交付決定通知のあった",'要綱第10号（交付決定）'!H3&amp;'要綱第10号（交付決定）'!K3&amp;"年度大分県就労継続支援事業所活躍推進事業費補助金については、下記のとおり変更交付することに決定したので大分県就労継続支援事業所活躍推進事業費補助金交付要綱第６条の規定により通知します。")</f>
        <v>　年月日付け第号で交付決定通知のあった00年度大分県就労継続支援事業所活躍推進事業費補助金については、下記のとおり変更交付することに決定したので大分県就労継続支援事業所活躍推進事業費補助金交付要綱第６条の規定により通知します。</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I14" s="12"/>
      <c r="AJ14" s="11"/>
      <c r="AK14" s="12"/>
      <c r="AL14" s="12"/>
      <c r="AM14" s="12"/>
      <c r="AN14" s="12"/>
      <c r="AO14" s="12"/>
      <c r="AP14" s="12"/>
      <c r="AQ14" s="12"/>
      <c r="AR14" s="12"/>
      <c r="AS14" s="12"/>
      <c r="AT14" s="12"/>
      <c r="AU14" s="12"/>
      <c r="AV14" s="12"/>
      <c r="AW14" s="12"/>
      <c r="AX14" s="12"/>
      <c r="AY14" s="12"/>
      <c r="AZ14" s="12"/>
      <c r="BA14" s="12"/>
      <c r="BB14" s="12"/>
      <c r="BC14" s="12"/>
      <c r="BD14" s="12"/>
    </row>
    <row r="15" spans="3:56" ht="18.75" customHeight="1">
      <c r="AI15" s="12"/>
      <c r="AJ15" s="12"/>
      <c r="AK15" s="12"/>
      <c r="AL15" s="12"/>
      <c r="AM15" s="12"/>
      <c r="AN15" s="12"/>
      <c r="AO15" s="12"/>
      <c r="AP15" s="12"/>
      <c r="AQ15" s="12"/>
      <c r="AR15" s="12"/>
      <c r="AS15" s="12"/>
      <c r="AT15" s="12"/>
      <c r="AU15" s="12"/>
      <c r="AV15" s="12"/>
      <c r="AW15" s="12"/>
      <c r="AX15" s="12"/>
      <c r="AY15" s="12"/>
      <c r="AZ15" s="12"/>
      <c r="BA15" s="12"/>
      <c r="BB15" s="12"/>
      <c r="BC15" s="12"/>
      <c r="BD15" s="12"/>
    </row>
    <row r="16" spans="3:56" ht="18.75" customHeight="1">
      <c r="D16" s="309" t="s">
        <v>7</v>
      </c>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I16" s="12"/>
      <c r="AJ16" s="12"/>
      <c r="AK16" s="12"/>
      <c r="AL16" s="12"/>
      <c r="AM16" s="12"/>
      <c r="AN16" s="12"/>
      <c r="AO16" s="12"/>
      <c r="AP16" s="12"/>
      <c r="AQ16" s="12"/>
      <c r="AR16" s="12"/>
      <c r="AS16" s="12"/>
      <c r="AT16" s="12"/>
      <c r="AU16" s="12"/>
      <c r="AV16" s="12"/>
      <c r="AW16" s="12"/>
      <c r="AX16" s="12"/>
      <c r="AY16" s="12"/>
      <c r="AZ16" s="12"/>
      <c r="BA16" s="12"/>
      <c r="BB16" s="12"/>
      <c r="BC16" s="12"/>
      <c r="BD16" s="12"/>
    </row>
    <row r="17" spans="4:56" ht="13.5" customHeight="1">
      <c r="AI17" s="12"/>
      <c r="AJ17" s="12"/>
      <c r="AK17" s="12"/>
      <c r="AL17" s="12"/>
      <c r="AM17" s="12"/>
      <c r="AN17" s="12"/>
      <c r="AO17" s="12"/>
      <c r="AP17" s="12"/>
      <c r="AQ17" s="12"/>
      <c r="AR17" s="12"/>
      <c r="AS17" s="12"/>
      <c r="AT17" s="12"/>
      <c r="AU17" s="12"/>
      <c r="AV17" s="12"/>
      <c r="AW17" s="12"/>
      <c r="AX17" s="12"/>
      <c r="AY17" s="12"/>
      <c r="AZ17" s="12"/>
      <c r="BA17" s="12"/>
      <c r="BB17" s="12"/>
      <c r="BC17" s="12"/>
      <c r="BD17" s="12"/>
    </row>
    <row r="18" spans="4:56" ht="18.75" customHeight="1">
      <c r="D18" s="217"/>
      <c r="O18" s="25" t="s">
        <v>396</v>
      </c>
      <c r="P18" s="657">
        <f>'要綱第10号（交付決定）'!P19</f>
        <v>0</v>
      </c>
      <c r="Q18" s="657"/>
      <c r="R18" s="657"/>
      <c r="S18" s="657"/>
      <c r="T18" s="657"/>
      <c r="U18" s="657"/>
      <c r="V18" s="657"/>
      <c r="W18" s="657"/>
      <c r="X18" s="32" t="s">
        <v>400</v>
      </c>
      <c r="Y18" s="31" t="s">
        <v>41</v>
      </c>
      <c r="AI18" s="12"/>
      <c r="AJ18" s="12"/>
      <c r="AK18" s="12"/>
      <c r="AL18" s="12"/>
      <c r="AM18" s="12"/>
      <c r="AN18" s="12"/>
      <c r="BA18" s="12"/>
      <c r="BB18" s="12"/>
      <c r="BC18" s="12"/>
      <c r="BD18" s="12"/>
    </row>
    <row r="19" spans="4:56" ht="18.75" customHeight="1">
      <c r="D19" s="31">
        <v>1</v>
      </c>
      <c r="F19" s="31" t="s">
        <v>63</v>
      </c>
      <c r="N19" s="31" t="s">
        <v>242</v>
      </c>
      <c r="P19" s="657">
        <f>'要綱第2号（計画）【変更】'!C35</f>
        <v>0</v>
      </c>
      <c r="Q19" s="309"/>
      <c r="R19" s="309"/>
      <c r="S19" s="309"/>
      <c r="T19" s="309"/>
      <c r="U19" s="309"/>
      <c r="V19" s="309"/>
      <c r="W19" s="309"/>
      <c r="Y19" s="31" t="s">
        <v>41</v>
      </c>
      <c r="AI19" s="12"/>
      <c r="AJ19" s="12"/>
      <c r="AK19" s="12"/>
      <c r="AL19" s="12"/>
      <c r="AM19" s="12"/>
      <c r="AN19" s="12"/>
      <c r="AO19" s="12"/>
      <c r="AP19" s="12"/>
      <c r="AQ19" s="12"/>
      <c r="AR19" s="12"/>
      <c r="AS19" s="12"/>
      <c r="AT19" s="12"/>
      <c r="AU19" s="12"/>
      <c r="AV19" s="12"/>
      <c r="AW19" s="12"/>
      <c r="AX19" s="12"/>
      <c r="AY19" s="12"/>
      <c r="AZ19" s="12"/>
      <c r="BA19" s="12"/>
      <c r="BB19" s="12"/>
      <c r="BC19" s="12"/>
      <c r="BD19" s="12"/>
    </row>
    <row r="20" spans="4:56" ht="11.25" customHeight="1">
      <c r="P20" s="204"/>
      <c r="Q20" s="35"/>
      <c r="R20" s="35"/>
      <c r="S20" s="35"/>
      <c r="T20" s="35"/>
      <c r="U20" s="35"/>
      <c r="V20" s="35"/>
      <c r="W20" s="35"/>
      <c r="AI20" s="12"/>
      <c r="AJ20" s="12"/>
      <c r="AK20" s="12"/>
      <c r="AL20" s="12"/>
      <c r="AM20" s="12"/>
      <c r="AN20" s="12"/>
      <c r="AO20" s="12"/>
      <c r="AP20" s="12"/>
      <c r="AQ20" s="12"/>
      <c r="AR20" s="12"/>
      <c r="AS20" s="12"/>
      <c r="AT20" s="12"/>
      <c r="AU20" s="12"/>
      <c r="AV20" s="12"/>
      <c r="AW20" s="12"/>
      <c r="AX20" s="12"/>
      <c r="AY20" s="12"/>
      <c r="AZ20" s="12"/>
      <c r="BA20" s="12"/>
      <c r="BB20" s="12"/>
      <c r="BC20" s="12"/>
      <c r="BD20" s="12"/>
    </row>
    <row r="21" spans="4:56" ht="18.75" customHeight="1">
      <c r="D21" s="217"/>
      <c r="O21" s="25" t="s">
        <v>396</v>
      </c>
      <c r="P21" s="657" t="str">
        <f>'要綱第10号（交付決定）'!P21</f>
        <v/>
      </c>
      <c r="Q21" s="657"/>
      <c r="R21" s="657"/>
      <c r="S21" s="657"/>
      <c r="T21" s="657"/>
      <c r="U21" s="657"/>
      <c r="V21" s="657"/>
      <c r="W21" s="657"/>
      <c r="X21" s="32" t="s">
        <v>400</v>
      </c>
      <c r="Y21" s="31" t="s">
        <v>41</v>
      </c>
      <c r="AI21" s="12"/>
      <c r="AJ21" s="12"/>
      <c r="AK21" s="12"/>
      <c r="AL21" s="12"/>
      <c r="AM21" s="12"/>
      <c r="AN21" s="12"/>
      <c r="BA21" s="12"/>
      <c r="BB21" s="12"/>
      <c r="BC21" s="12"/>
      <c r="BD21" s="12"/>
    </row>
    <row r="22" spans="4:56" ht="18.75" customHeight="1">
      <c r="D22" s="31">
        <v>2</v>
      </c>
      <c r="F22" s="31" t="s">
        <v>38</v>
      </c>
      <c r="N22" s="31" t="s">
        <v>242</v>
      </c>
      <c r="P22" s="657" t="str">
        <f>'要綱第2号（計画）【変更】'!M35</f>
        <v/>
      </c>
      <c r="Q22" s="309"/>
      <c r="R22" s="309"/>
      <c r="S22" s="309"/>
      <c r="T22" s="309"/>
      <c r="U22" s="309"/>
      <c r="V22" s="309"/>
      <c r="W22" s="309"/>
      <c r="Y22" s="31" t="s">
        <v>41</v>
      </c>
      <c r="AI22" s="12"/>
      <c r="AJ22" s="12"/>
      <c r="AK22" s="12"/>
      <c r="AL22" s="12"/>
      <c r="AM22" s="12"/>
      <c r="AN22" s="12"/>
      <c r="AO22" s="12"/>
      <c r="AP22" s="12"/>
      <c r="AQ22" s="12"/>
      <c r="AR22" s="12"/>
      <c r="AS22" s="12"/>
      <c r="AT22" s="12"/>
      <c r="AU22" s="12"/>
      <c r="AV22" s="12"/>
      <c r="AW22" s="12"/>
      <c r="AX22" s="12"/>
      <c r="AY22" s="12"/>
      <c r="AZ22" s="12"/>
      <c r="BA22" s="12"/>
      <c r="BB22" s="12"/>
      <c r="BC22" s="12"/>
      <c r="BD22" s="12"/>
    </row>
    <row r="23" spans="4:56" ht="17.25" customHeight="1">
      <c r="AI23" s="12"/>
      <c r="AJ23" s="12"/>
      <c r="AK23" s="12"/>
      <c r="AL23" s="12"/>
      <c r="AM23" s="12"/>
      <c r="AN23" s="12"/>
      <c r="AO23" s="12"/>
      <c r="AP23" s="12"/>
      <c r="AQ23" s="12"/>
      <c r="AR23" s="12"/>
      <c r="AS23" s="12"/>
      <c r="AT23" s="12"/>
      <c r="AU23" s="12"/>
      <c r="AV23" s="12"/>
      <c r="AW23" s="12"/>
      <c r="AX23" s="12"/>
      <c r="AY23" s="12"/>
      <c r="AZ23" s="12"/>
      <c r="BA23" s="12"/>
      <c r="BB23" s="12"/>
      <c r="BC23" s="12"/>
      <c r="BD23" s="12"/>
    </row>
    <row r="24" spans="4:56" ht="17.25" customHeight="1">
      <c r="D24" s="31">
        <v>3</v>
      </c>
      <c r="F24" s="31" t="s">
        <v>243</v>
      </c>
      <c r="AI24" s="12"/>
      <c r="AJ24" s="12"/>
      <c r="AK24" s="12"/>
      <c r="AL24" s="12"/>
      <c r="AM24" s="12"/>
      <c r="AN24" s="12"/>
      <c r="AO24" s="12"/>
      <c r="AP24" s="12"/>
      <c r="AQ24" s="12"/>
      <c r="AR24" s="12"/>
      <c r="AS24" s="12"/>
      <c r="AT24" s="12"/>
      <c r="AU24" s="12"/>
      <c r="AV24" s="12"/>
      <c r="AW24" s="12"/>
      <c r="AX24" s="12"/>
      <c r="AY24" s="12"/>
      <c r="AZ24" s="12"/>
      <c r="BA24" s="12"/>
      <c r="BB24" s="12"/>
      <c r="BC24" s="12"/>
      <c r="BD24" s="12"/>
    </row>
    <row r="25" spans="4:56" ht="409.5" customHeight="1">
      <c r="F25" s="350" t="s">
        <v>380</v>
      </c>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c r="AG25" s="613"/>
      <c r="AI25" s="12"/>
      <c r="AJ25" s="12"/>
      <c r="AK25" s="12"/>
      <c r="AL25" s="12"/>
      <c r="AM25" s="12"/>
      <c r="AN25" s="12"/>
      <c r="AO25" s="12"/>
      <c r="AP25" s="12"/>
      <c r="AQ25" s="12"/>
      <c r="AR25" s="12"/>
      <c r="AS25" s="12"/>
      <c r="AT25" s="12"/>
      <c r="AU25" s="12"/>
      <c r="AV25" s="12"/>
      <c r="AW25" s="12"/>
      <c r="AX25" s="12"/>
      <c r="AY25" s="12"/>
      <c r="AZ25" s="12"/>
      <c r="BA25" s="12"/>
      <c r="BB25" s="12"/>
      <c r="BC25" s="12"/>
      <c r="BD25" s="12"/>
    </row>
    <row r="26" spans="4:56">
      <c r="AI26" s="12"/>
      <c r="AJ26" s="12"/>
      <c r="AK26" s="12"/>
      <c r="AL26" s="12"/>
      <c r="AM26" s="12"/>
      <c r="AN26" s="12"/>
      <c r="AO26" s="12"/>
      <c r="AP26" s="12"/>
      <c r="AQ26" s="12"/>
      <c r="AR26" s="12"/>
      <c r="AS26" s="12"/>
      <c r="AT26" s="12"/>
      <c r="AU26" s="12"/>
      <c r="AV26" s="12"/>
      <c r="AW26" s="12"/>
      <c r="AX26" s="12"/>
      <c r="AY26" s="12"/>
      <c r="AZ26" s="12"/>
      <c r="BA26" s="12"/>
      <c r="BB26" s="12"/>
      <c r="BC26" s="12"/>
      <c r="BD26" s="12"/>
    </row>
    <row r="27" spans="4:56" ht="346.5" customHeight="1">
      <c r="F27" s="350" t="s">
        <v>381</v>
      </c>
      <c r="G27" s="613"/>
      <c r="H27" s="613"/>
      <c r="I27" s="613"/>
      <c r="J27" s="613"/>
      <c r="K27" s="613"/>
      <c r="L27" s="613"/>
      <c r="M27" s="613"/>
      <c r="N27" s="613"/>
      <c r="O27" s="613"/>
      <c r="P27" s="613"/>
      <c r="Q27" s="613"/>
      <c r="R27" s="613"/>
      <c r="S27" s="613"/>
      <c r="T27" s="613"/>
      <c r="U27" s="613"/>
      <c r="V27" s="613"/>
      <c r="W27" s="613"/>
      <c r="X27" s="613"/>
      <c r="Y27" s="613"/>
      <c r="Z27" s="613"/>
      <c r="AA27" s="613"/>
      <c r="AB27" s="613"/>
      <c r="AC27" s="613"/>
      <c r="AD27" s="613"/>
      <c r="AE27" s="613"/>
      <c r="AF27" s="613"/>
      <c r="AG27" s="613"/>
      <c r="AI27" s="12"/>
      <c r="AJ27" s="12"/>
      <c r="AK27" s="12"/>
      <c r="AL27" s="12"/>
      <c r="AM27" s="12"/>
      <c r="AN27" s="12"/>
      <c r="AO27" s="12"/>
      <c r="AP27" s="12"/>
      <c r="AQ27" s="12"/>
      <c r="AR27" s="12"/>
      <c r="AS27" s="12"/>
      <c r="AT27" s="12"/>
      <c r="AU27" s="12"/>
      <c r="AV27" s="12"/>
      <c r="AW27" s="12"/>
      <c r="AX27" s="12"/>
      <c r="AY27" s="12"/>
      <c r="AZ27" s="12"/>
      <c r="BA27" s="12"/>
      <c r="BB27" s="12"/>
      <c r="BC27" s="12"/>
      <c r="BD27" s="12"/>
    </row>
    <row r="28" spans="4:56">
      <c r="AI28" s="12"/>
      <c r="AJ28" s="12"/>
      <c r="AK28" s="12"/>
      <c r="AL28" s="12"/>
      <c r="AM28" s="12"/>
      <c r="AN28" s="12"/>
      <c r="AO28" s="12"/>
      <c r="AP28" s="12"/>
      <c r="AQ28" s="12"/>
      <c r="AR28" s="12"/>
      <c r="AS28" s="12"/>
      <c r="AT28" s="12"/>
      <c r="AU28" s="12"/>
      <c r="AV28" s="12"/>
      <c r="AW28" s="12"/>
      <c r="AX28" s="12"/>
      <c r="AY28" s="12"/>
      <c r="AZ28" s="12"/>
      <c r="BA28" s="12"/>
      <c r="BB28" s="12"/>
      <c r="BC28" s="12"/>
      <c r="BD28" s="12"/>
    </row>
    <row r="29" spans="4:56">
      <c r="AI29" s="12"/>
      <c r="AJ29" s="12"/>
      <c r="AK29" s="12"/>
      <c r="AL29" s="12"/>
      <c r="AM29" s="12"/>
      <c r="AN29" s="12"/>
      <c r="AO29" s="12"/>
      <c r="AP29" s="12"/>
      <c r="AQ29" s="12"/>
      <c r="AR29" s="12"/>
      <c r="AS29" s="12"/>
      <c r="AT29" s="12"/>
      <c r="AU29" s="12"/>
      <c r="AV29" s="12"/>
      <c r="AW29" s="12"/>
      <c r="AX29" s="12"/>
      <c r="AY29" s="12"/>
      <c r="AZ29" s="12"/>
      <c r="BA29" s="12"/>
      <c r="BB29" s="12"/>
      <c r="BC29" s="12"/>
      <c r="BD29" s="12"/>
    </row>
    <row r="30" spans="4:56">
      <c r="AI30" s="12"/>
      <c r="AJ30" s="12"/>
      <c r="AK30" s="12"/>
      <c r="AL30" s="12"/>
      <c r="AM30" s="12"/>
      <c r="AN30" s="12"/>
      <c r="AO30" s="12"/>
      <c r="AP30" s="12"/>
      <c r="AQ30" s="12"/>
      <c r="AR30" s="12"/>
      <c r="AS30" s="12"/>
      <c r="AT30" s="12"/>
      <c r="AU30" s="12"/>
      <c r="AV30" s="12"/>
      <c r="AW30" s="12"/>
      <c r="AX30" s="12"/>
      <c r="AY30" s="12"/>
      <c r="AZ30" s="12"/>
      <c r="BA30" s="12"/>
      <c r="BB30" s="12"/>
      <c r="BC30" s="12"/>
      <c r="BD30" s="12"/>
    </row>
    <row r="31" spans="4:56">
      <c r="AI31" s="12"/>
      <c r="AJ31" s="12"/>
      <c r="AK31" s="12"/>
      <c r="AL31" s="12"/>
      <c r="AM31" s="12"/>
      <c r="AN31" s="12"/>
      <c r="AO31" s="12"/>
      <c r="AP31" s="12"/>
      <c r="AQ31" s="12"/>
      <c r="AR31" s="12"/>
      <c r="AS31" s="12"/>
      <c r="AT31" s="12"/>
      <c r="AU31" s="12"/>
      <c r="AV31" s="12"/>
      <c r="AW31" s="12"/>
      <c r="AX31" s="12"/>
      <c r="AY31" s="12"/>
      <c r="AZ31" s="12"/>
      <c r="BA31" s="12"/>
      <c r="BB31" s="12"/>
      <c r="BC31" s="12"/>
      <c r="BD31" s="12"/>
    </row>
    <row r="32" spans="4:56">
      <c r="AI32" s="12"/>
      <c r="AJ32" s="12"/>
      <c r="AK32" s="12"/>
      <c r="AL32" s="12"/>
      <c r="AM32" s="12"/>
      <c r="AN32" s="12"/>
      <c r="AO32" s="12"/>
      <c r="AP32" s="12"/>
      <c r="AQ32" s="12"/>
      <c r="AR32" s="12"/>
      <c r="AS32" s="12"/>
      <c r="AT32" s="12"/>
      <c r="AU32" s="12"/>
      <c r="AV32" s="12"/>
      <c r="AW32" s="12"/>
      <c r="AX32" s="12"/>
      <c r="AY32" s="12"/>
      <c r="AZ32" s="12"/>
      <c r="BA32" s="12"/>
      <c r="BB32" s="12"/>
      <c r="BC32" s="12"/>
      <c r="BD32" s="12"/>
    </row>
    <row r="33" spans="35:56">
      <c r="AI33" s="12"/>
      <c r="AJ33" s="12"/>
      <c r="AK33" s="12"/>
      <c r="AL33" s="12"/>
      <c r="AM33" s="12"/>
      <c r="AN33" s="12"/>
      <c r="AO33" s="12"/>
      <c r="AP33" s="12"/>
      <c r="AQ33" s="12"/>
      <c r="AR33" s="12"/>
      <c r="AS33" s="12"/>
      <c r="AT33" s="12"/>
      <c r="AU33" s="12"/>
      <c r="AV33" s="12"/>
      <c r="AW33" s="12"/>
      <c r="AX33" s="12"/>
      <c r="AY33" s="12"/>
      <c r="AZ33" s="12"/>
      <c r="BA33" s="12"/>
      <c r="BB33" s="12"/>
      <c r="BC33" s="12"/>
      <c r="BD33" s="12"/>
    </row>
    <row r="34" spans="35:56">
      <c r="AI34" s="12"/>
      <c r="AJ34" s="12"/>
      <c r="AK34" s="12"/>
      <c r="AL34" s="12"/>
      <c r="AM34" s="12"/>
      <c r="AN34" s="12"/>
      <c r="AO34" s="12"/>
      <c r="AP34" s="12"/>
      <c r="AQ34" s="12"/>
      <c r="AR34" s="12"/>
      <c r="AS34" s="12"/>
      <c r="AT34" s="12"/>
      <c r="AU34" s="12"/>
      <c r="AV34" s="12"/>
      <c r="AW34" s="12"/>
      <c r="AX34" s="12"/>
      <c r="AY34" s="12"/>
      <c r="AZ34" s="12"/>
      <c r="BA34" s="12"/>
      <c r="BB34" s="12"/>
      <c r="BC34" s="12"/>
      <c r="BD34" s="12"/>
    </row>
    <row r="35" spans="35:56">
      <c r="AI35" s="12"/>
      <c r="AJ35" s="12"/>
      <c r="AK35" s="12"/>
      <c r="AL35" s="12"/>
      <c r="AM35" s="12"/>
      <c r="AN35" s="12"/>
      <c r="AO35" s="12"/>
      <c r="AP35" s="12"/>
      <c r="AQ35" s="12"/>
      <c r="AR35" s="12"/>
      <c r="AS35" s="12"/>
      <c r="AT35" s="12"/>
      <c r="AU35" s="12"/>
      <c r="AV35" s="12"/>
      <c r="AW35" s="12"/>
      <c r="AX35" s="12"/>
      <c r="AY35" s="12"/>
      <c r="AZ35" s="12"/>
      <c r="BA35" s="12"/>
      <c r="BB35" s="12"/>
      <c r="BC35" s="12"/>
      <c r="BD35" s="12"/>
    </row>
    <row r="36" spans="35:56">
      <c r="AI36" s="12"/>
      <c r="AJ36" s="12"/>
      <c r="AK36" s="12"/>
      <c r="AL36" s="12"/>
      <c r="AM36" s="12"/>
      <c r="AN36" s="12"/>
      <c r="AO36" s="12"/>
      <c r="AP36" s="12"/>
      <c r="AQ36" s="12"/>
      <c r="AR36" s="12"/>
      <c r="AS36" s="12"/>
      <c r="AT36" s="12"/>
      <c r="AU36" s="12"/>
      <c r="AV36" s="12"/>
      <c r="AW36" s="12"/>
      <c r="AX36" s="12"/>
      <c r="AY36" s="12"/>
      <c r="AZ36" s="12"/>
      <c r="BA36" s="12"/>
      <c r="BB36" s="12"/>
      <c r="BC36" s="12"/>
      <c r="BD36" s="12"/>
    </row>
    <row r="37" spans="35:56">
      <c r="AI37" s="12"/>
      <c r="AJ37" s="12"/>
      <c r="AK37" s="12"/>
      <c r="AL37" s="12"/>
      <c r="AM37" s="12"/>
      <c r="AN37" s="12"/>
      <c r="AO37" s="12"/>
      <c r="AP37" s="12"/>
      <c r="AQ37" s="12"/>
      <c r="AR37" s="12"/>
      <c r="AS37" s="12"/>
      <c r="AT37" s="12"/>
      <c r="AU37" s="12"/>
      <c r="AV37" s="12"/>
      <c r="AW37" s="12"/>
      <c r="AX37" s="12"/>
      <c r="AY37" s="12"/>
      <c r="AZ37" s="12"/>
      <c r="BA37" s="12"/>
      <c r="BB37" s="12"/>
      <c r="BC37" s="12"/>
      <c r="BD37" s="12"/>
    </row>
    <row r="38" spans="35:56">
      <c r="AI38" s="12"/>
      <c r="AJ38" s="12"/>
      <c r="AK38" s="12"/>
      <c r="AL38" s="12"/>
      <c r="AM38" s="12"/>
      <c r="AN38" s="12"/>
      <c r="AO38" s="12"/>
      <c r="AP38" s="12"/>
      <c r="AQ38" s="12"/>
      <c r="AR38" s="12"/>
      <c r="AS38" s="12"/>
      <c r="AT38" s="12"/>
      <c r="AU38" s="12"/>
      <c r="AV38" s="12"/>
      <c r="AW38" s="12"/>
      <c r="AX38" s="12"/>
      <c r="AY38" s="12"/>
      <c r="AZ38" s="12"/>
      <c r="BA38" s="12"/>
      <c r="BB38" s="12"/>
      <c r="BC38" s="12"/>
      <c r="BD38" s="12"/>
    </row>
    <row r="39" spans="35:56">
      <c r="AI39" s="12"/>
      <c r="AJ39" s="12"/>
      <c r="AK39" s="12"/>
      <c r="AL39" s="12"/>
      <c r="AM39" s="12"/>
      <c r="AN39" s="12"/>
      <c r="AO39" s="12"/>
      <c r="AP39" s="12"/>
      <c r="AQ39" s="12"/>
      <c r="AR39" s="12"/>
      <c r="AS39" s="12"/>
      <c r="AT39" s="12"/>
      <c r="AU39" s="12"/>
      <c r="AV39" s="12"/>
      <c r="AW39" s="12"/>
      <c r="AX39" s="12"/>
      <c r="AY39" s="12"/>
      <c r="AZ39" s="12"/>
      <c r="BA39" s="12"/>
      <c r="BB39" s="12"/>
      <c r="BC39" s="12"/>
      <c r="BD39" s="12"/>
    </row>
    <row r="40" spans="35:56">
      <c r="AI40" s="12"/>
      <c r="AJ40" s="12"/>
      <c r="AK40" s="12"/>
      <c r="AL40" s="12"/>
      <c r="AM40" s="12"/>
      <c r="AN40" s="12"/>
      <c r="AO40" s="12"/>
      <c r="AP40" s="12"/>
      <c r="AQ40" s="12"/>
      <c r="AR40" s="12"/>
      <c r="AS40" s="12"/>
      <c r="AT40" s="12"/>
      <c r="AU40" s="12"/>
      <c r="AV40" s="12"/>
      <c r="AW40" s="12"/>
      <c r="AX40" s="12"/>
      <c r="AY40" s="12"/>
      <c r="AZ40" s="12"/>
      <c r="BA40" s="12"/>
      <c r="BB40" s="12"/>
      <c r="BC40" s="12"/>
      <c r="BD40" s="12"/>
    </row>
    <row r="41" spans="35:56">
      <c r="AI41" s="12"/>
      <c r="AJ41" s="12"/>
      <c r="AK41" s="12"/>
      <c r="AL41" s="12"/>
      <c r="AM41" s="12"/>
      <c r="AN41" s="12"/>
      <c r="AO41" s="12"/>
      <c r="AP41" s="12"/>
      <c r="AQ41" s="12"/>
      <c r="AR41" s="12"/>
      <c r="AS41" s="12"/>
      <c r="AT41" s="12"/>
      <c r="AU41" s="12"/>
      <c r="AV41" s="12"/>
      <c r="AW41" s="12"/>
      <c r="AX41" s="12"/>
      <c r="AY41" s="12"/>
      <c r="AZ41" s="12"/>
      <c r="BA41" s="12"/>
      <c r="BB41" s="12"/>
      <c r="BC41" s="12"/>
      <c r="BD41" s="12"/>
    </row>
    <row r="42" spans="35:56">
      <c r="AI42" s="12"/>
      <c r="AJ42" s="12"/>
      <c r="AK42" s="12"/>
      <c r="AL42" s="12"/>
      <c r="AM42" s="12"/>
      <c r="AN42" s="12"/>
      <c r="AO42" s="12"/>
      <c r="AP42" s="12"/>
      <c r="AQ42" s="12"/>
      <c r="AR42" s="12"/>
      <c r="AS42" s="12"/>
      <c r="AT42" s="12"/>
      <c r="AU42" s="12"/>
      <c r="AV42" s="12"/>
      <c r="AW42" s="12"/>
      <c r="AX42" s="12"/>
      <c r="AY42" s="12"/>
      <c r="AZ42" s="12"/>
      <c r="BA42" s="12"/>
      <c r="BB42" s="12"/>
      <c r="BC42" s="12"/>
      <c r="BD42" s="12"/>
    </row>
    <row r="43" spans="35:56">
      <c r="AI43" s="12"/>
      <c r="AJ43" s="12"/>
      <c r="AK43" s="12"/>
      <c r="AL43" s="12"/>
      <c r="AM43" s="12"/>
      <c r="AN43" s="12"/>
      <c r="AO43" s="12"/>
      <c r="AP43" s="12"/>
      <c r="AQ43" s="12"/>
      <c r="AR43" s="12"/>
      <c r="AS43" s="12"/>
      <c r="AT43" s="12"/>
      <c r="AU43" s="12"/>
      <c r="AV43" s="12"/>
      <c r="AW43" s="12"/>
      <c r="AX43" s="12"/>
      <c r="AY43" s="12"/>
      <c r="AZ43" s="12"/>
      <c r="BA43" s="12"/>
      <c r="BB43" s="12"/>
      <c r="BC43" s="12"/>
      <c r="BD43" s="12"/>
    </row>
    <row r="44" spans="35:56">
      <c r="AI44" s="12"/>
      <c r="AJ44" s="12"/>
      <c r="AK44" s="12"/>
      <c r="AL44" s="12"/>
      <c r="AM44" s="12"/>
      <c r="AN44" s="12"/>
      <c r="AO44" s="12"/>
      <c r="AP44" s="12"/>
      <c r="AQ44" s="12"/>
      <c r="AR44" s="12"/>
      <c r="AS44" s="12"/>
      <c r="AT44" s="12"/>
      <c r="AU44" s="12"/>
      <c r="AV44" s="12"/>
      <c r="AW44" s="12"/>
      <c r="AX44" s="12"/>
      <c r="AY44" s="12"/>
      <c r="AZ44" s="12"/>
      <c r="BA44" s="12"/>
      <c r="BB44" s="12"/>
      <c r="BC44" s="12"/>
      <c r="BD44" s="12"/>
    </row>
    <row r="45" spans="35:56">
      <c r="AI45" s="12"/>
      <c r="AJ45" s="12"/>
      <c r="AK45" s="12"/>
      <c r="AL45" s="12"/>
      <c r="AM45" s="12"/>
      <c r="AN45" s="12"/>
      <c r="AO45" s="12"/>
      <c r="AP45" s="12"/>
      <c r="AQ45" s="12"/>
      <c r="AR45" s="12"/>
      <c r="AS45" s="12"/>
      <c r="AT45" s="12"/>
      <c r="AU45" s="12"/>
      <c r="AV45" s="12"/>
      <c r="AW45" s="12"/>
      <c r="AX45" s="12"/>
      <c r="AY45" s="12"/>
      <c r="AZ45" s="12"/>
      <c r="BA45" s="12"/>
      <c r="BB45" s="12"/>
      <c r="BC45" s="12"/>
      <c r="BD45" s="12"/>
    </row>
    <row r="46" spans="35:56">
      <c r="AI46" s="12"/>
      <c r="AJ46" s="12"/>
      <c r="AK46" s="12"/>
      <c r="AL46" s="12"/>
      <c r="AM46" s="12"/>
      <c r="AN46" s="12"/>
      <c r="AO46" s="12"/>
      <c r="AP46" s="12"/>
      <c r="AQ46" s="12"/>
      <c r="AR46" s="12"/>
      <c r="AS46" s="12"/>
      <c r="AT46" s="12"/>
      <c r="AU46" s="12"/>
      <c r="AV46" s="12"/>
      <c r="AW46" s="12"/>
      <c r="AX46" s="12"/>
      <c r="AY46" s="12"/>
      <c r="AZ46" s="12"/>
      <c r="BA46" s="12"/>
      <c r="BB46" s="12"/>
      <c r="BC46" s="12"/>
      <c r="BD46" s="12"/>
    </row>
    <row r="47" spans="35:56">
      <c r="AI47" s="12"/>
      <c r="AJ47" s="12"/>
      <c r="AK47" s="12"/>
      <c r="AL47" s="12"/>
      <c r="AM47" s="12"/>
      <c r="AN47" s="12"/>
      <c r="AO47" s="12"/>
      <c r="AP47" s="12"/>
      <c r="AQ47" s="12"/>
      <c r="AR47" s="12"/>
      <c r="AS47" s="12"/>
      <c r="AT47" s="12"/>
      <c r="AU47" s="12"/>
      <c r="AV47" s="12"/>
      <c r="AW47" s="12"/>
      <c r="AX47" s="12"/>
      <c r="AY47" s="12"/>
      <c r="AZ47" s="12"/>
      <c r="BA47" s="12"/>
      <c r="BB47" s="12"/>
      <c r="BC47" s="12"/>
      <c r="BD47" s="12"/>
    </row>
    <row r="48" spans="35:56">
      <c r="AI48" s="12"/>
      <c r="AJ48" s="12"/>
      <c r="AK48" s="12"/>
      <c r="AL48" s="12"/>
      <c r="AM48" s="12"/>
      <c r="AN48" s="12"/>
      <c r="AO48" s="12"/>
      <c r="AP48" s="12"/>
      <c r="AQ48" s="12"/>
      <c r="AR48" s="12"/>
      <c r="AS48" s="12"/>
      <c r="AT48" s="12"/>
      <c r="AU48" s="12"/>
      <c r="AV48" s="12"/>
      <c r="AW48" s="12"/>
      <c r="AX48" s="12"/>
      <c r="AY48" s="12"/>
      <c r="AZ48" s="12"/>
      <c r="BA48" s="12"/>
      <c r="BB48" s="12"/>
      <c r="BC48" s="12"/>
      <c r="BD48" s="12"/>
    </row>
    <row r="49" spans="35:56">
      <c r="AI49" s="12"/>
      <c r="AJ49" s="12"/>
      <c r="AK49" s="12"/>
      <c r="AL49" s="12"/>
      <c r="AM49" s="12"/>
      <c r="AN49" s="12"/>
      <c r="AO49" s="12"/>
      <c r="AP49" s="12"/>
      <c r="AQ49" s="12"/>
      <c r="AR49" s="12"/>
      <c r="AS49" s="12"/>
      <c r="AT49" s="12"/>
      <c r="AU49" s="12"/>
      <c r="AV49" s="12"/>
      <c r="AW49" s="12"/>
      <c r="AX49" s="12"/>
      <c r="AY49" s="12"/>
      <c r="AZ49" s="12"/>
      <c r="BA49" s="12"/>
      <c r="BB49" s="12"/>
      <c r="BC49" s="12"/>
      <c r="BD49" s="12"/>
    </row>
    <row r="50" spans="35:56">
      <c r="AI50" s="12"/>
      <c r="AJ50" s="12"/>
      <c r="AK50" s="12"/>
      <c r="AL50" s="12"/>
      <c r="AM50" s="12"/>
      <c r="AN50" s="12"/>
      <c r="AO50" s="12"/>
      <c r="AP50" s="12"/>
      <c r="AQ50" s="12"/>
      <c r="AR50" s="12"/>
      <c r="AS50" s="12"/>
      <c r="AT50" s="12"/>
      <c r="AU50" s="12"/>
      <c r="AV50" s="12"/>
      <c r="AW50" s="12"/>
      <c r="AX50" s="12"/>
      <c r="AY50" s="12"/>
      <c r="AZ50" s="12"/>
      <c r="BA50" s="12"/>
      <c r="BB50" s="12"/>
      <c r="BC50" s="12"/>
      <c r="BD50" s="12"/>
    </row>
    <row r="51" spans="35:56">
      <c r="AI51" s="12"/>
      <c r="AJ51" s="12"/>
      <c r="AK51" s="12"/>
      <c r="AL51" s="12"/>
      <c r="AM51" s="12"/>
      <c r="AN51" s="12"/>
      <c r="AO51" s="12"/>
      <c r="AP51" s="12"/>
      <c r="AQ51" s="12"/>
      <c r="AR51" s="12"/>
      <c r="AS51" s="12"/>
      <c r="AT51" s="12"/>
      <c r="AU51" s="12"/>
      <c r="AV51" s="12"/>
      <c r="AW51" s="12"/>
      <c r="AX51" s="12"/>
      <c r="AY51" s="12"/>
      <c r="AZ51" s="12"/>
      <c r="BA51" s="12"/>
      <c r="BB51" s="12"/>
      <c r="BC51" s="12"/>
      <c r="BD51" s="12"/>
    </row>
    <row r="52" spans="35:56">
      <c r="AI52" s="12"/>
      <c r="AJ52" s="12"/>
      <c r="AK52" s="12"/>
      <c r="AL52" s="12"/>
      <c r="AM52" s="12"/>
      <c r="AN52" s="12"/>
      <c r="AO52" s="12"/>
      <c r="AP52" s="12"/>
      <c r="AQ52" s="12"/>
      <c r="AR52" s="12"/>
      <c r="AS52" s="12"/>
      <c r="AT52" s="12"/>
      <c r="AU52" s="12"/>
      <c r="AV52" s="12"/>
      <c r="AW52" s="12"/>
      <c r="AX52" s="12"/>
      <c r="AY52" s="12"/>
      <c r="AZ52" s="12"/>
      <c r="BA52" s="12"/>
      <c r="BB52" s="12"/>
      <c r="BC52" s="12"/>
      <c r="BD52" s="12"/>
    </row>
    <row r="53" spans="35:56">
      <c r="AI53" s="12"/>
      <c r="AJ53" s="12"/>
      <c r="AK53" s="12"/>
      <c r="AL53" s="12"/>
      <c r="AM53" s="12"/>
      <c r="AN53" s="12"/>
      <c r="AO53" s="12"/>
      <c r="AP53" s="12"/>
      <c r="AQ53" s="12"/>
      <c r="AR53" s="12"/>
      <c r="AS53" s="12"/>
      <c r="AT53" s="12"/>
      <c r="AU53" s="12"/>
      <c r="AV53" s="12"/>
      <c r="AW53" s="12"/>
      <c r="AX53" s="12"/>
      <c r="AY53" s="12"/>
      <c r="AZ53" s="12"/>
      <c r="BA53" s="12"/>
      <c r="BB53" s="12"/>
      <c r="BC53" s="12"/>
      <c r="BD53" s="12"/>
    </row>
    <row r="54" spans="35:56">
      <c r="AI54" s="12"/>
      <c r="AJ54" s="12"/>
      <c r="AK54" s="12"/>
      <c r="AL54" s="12"/>
      <c r="AM54" s="12"/>
      <c r="AN54" s="12"/>
      <c r="AO54" s="12"/>
      <c r="AP54" s="12"/>
      <c r="AQ54" s="12"/>
      <c r="AR54" s="12"/>
      <c r="AS54" s="12"/>
      <c r="AT54" s="12"/>
      <c r="AU54" s="12"/>
      <c r="AV54" s="12"/>
      <c r="AW54" s="12"/>
      <c r="AX54" s="12"/>
      <c r="AY54" s="12"/>
      <c r="AZ54" s="12"/>
      <c r="BA54" s="12"/>
      <c r="BB54" s="12"/>
      <c r="BC54" s="12"/>
      <c r="BD54" s="12"/>
    </row>
    <row r="55" spans="35:56">
      <c r="AI55" s="12"/>
      <c r="AJ55" s="12"/>
      <c r="AK55" s="12"/>
      <c r="AL55" s="12"/>
      <c r="AM55" s="12"/>
      <c r="AN55" s="12"/>
      <c r="AO55" s="12"/>
      <c r="AP55" s="12"/>
      <c r="AQ55" s="12"/>
      <c r="AR55" s="12"/>
      <c r="AS55" s="12"/>
      <c r="AT55" s="12"/>
      <c r="AU55" s="12"/>
      <c r="AV55" s="12"/>
      <c r="AW55" s="12"/>
      <c r="AX55" s="12"/>
      <c r="AY55" s="12"/>
      <c r="AZ55" s="12"/>
      <c r="BA55" s="12"/>
      <c r="BB55" s="12"/>
      <c r="BC55" s="12"/>
      <c r="BD55" s="12"/>
    </row>
    <row r="56" spans="35:56">
      <c r="AI56" s="12"/>
      <c r="AJ56" s="12"/>
      <c r="AK56" s="12"/>
      <c r="AL56" s="12"/>
      <c r="AM56" s="12"/>
      <c r="AN56" s="12"/>
      <c r="AO56" s="12"/>
      <c r="AP56" s="12"/>
      <c r="AQ56" s="12"/>
      <c r="AR56" s="12"/>
      <c r="AS56" s="12"/>
      <c r="AT56" s="12"/>
      <c r="AU56" s="12"/>
      <c r="AV56" s="12"/>
      <c r="AW56" s="12"/>
      <c r="AX56" s="12"/>
      <c r="AY56" s="12"/>
      <c r="AZ56" s="12"/>
      <c r="BA56" s="12"/>
      <c r="BB56" s="12"/>
      <c r="BC56" s="12"/>
      <c r="BD56" s="12"/>
    </row>
    <row r="57" spans="35:56">
      <c r="AI57" s="12"/>
      <c r="AJ57" s="12"/>
      <c r="AK57" s="12"/>
      <c r="AL57" s="12"/>
      <c r="AM57" s="12"/>
      <c r="AN57" s="12"/>
      <c r="AO57" s="12"/>
      <c r="AP57" s="12"/>
      <c r="AQ57" s="12"/>
      <c r="AR57" s="12"/>
      <c r="AS57" s="12"/>
      <c r="AT57" s="12"/>
      <c r="AU57" s="12"/>
      <c r="AV57" s="12"/>
      <c r="AW57" s="12"/>
      <c r="AX57" s="12"/>
      <c r="AY57" s="12"/>
      <c r="AZ57" s="12"/>
      <c r="BA57" s="12"/>
      <c r="BB57" s="12"/>
      <c r="BC57" s="12"/>
      <c r="BD57" s="12"/>
    </row>
    <row r="58" spans="35:56">
      <c r="AI58" s="12"/>
      <c r="AJ58" s="12"/>
      <c r="AK58" s="12"/>
      <c r="AL58" s="12"/>
      <c r="AM58" s="12"/>
      <c r="AN58" s="12"/>
      <c r="AO58" s="12"/>
      <c r="AP58" s="12"/>
      <c r="AQ58" s="12"/>
      <c r="AR58" s="12"/>
      <c r="AS58" s="12"/>
      <c r="AT58" s="12"/>
      <c r="AU58" s="12"/>
      <c r="AV58" s="12"/>
      <c r="AW58" s="12"/>
      <c r="AX58" s="12"/>
      <c r="AY58" s="12"/>
      <c r="AZ58" s="12"/>
      <c r="BA58" s="12"/>
      <c r="BB58" s="12"/>
      <c r="BC58" s="12"/>
      <c r="BD58" s="12"/>
    </row>
    <row r="59" spans="35:56">
      <c r="AI59" s="12"/>
      <c r="AJ59" s="12"/>
      <c r="AK59" s="12"/>
      <c r="AL59" s="12"/>
      <c r="AM59" s="12"/>
      <c r="AN59" s="12"/>
      <c r="AO59" s="12"/>
      <c r="AP59" s="12"/>
      <c r="AQ59" s="12"/>
      <c r="AR59" s="12"/>
      <c r="AS59" s="12"/>
      <c r="AT59" s="12"/>
      <c r="AU59" s="12"/>
      <c r="AV59" s="12"/>
      <c r="AW59" s="12"/>
      <c r="AX59" s="12"/>
      <c r="AY59" s="12"/>
      <c r="AZ59" s="12"/>
      <c r="BA59" s="12"/>
      <c r="BB59" s="12"/>
      <c r="BC59" s="12"/>
      <c r="BD59" s="12"/>
    </row>
    <row r="60" spans="35:56">
      <c r="AI60" s="12"/>
      <c r="AJ60" s="12"/>
      <c r="AK60" s="12"/>
      <c r="AL60" s="12"/>
      <c r="AM60" s="12"/>
      <c r="AN60" s="12"/>
      <c r="AO60" s="12"/>
      <c r="AP60" s="12"/>
      <c r="AQ60" s="12"/>
      <c r="AR60" s="12"/>
      <c r="AS60" s="12"/>
      <c r="AT60" s="12"/>
      <c r="AU60" s="12"/>
      <c r="AV60" s="12"/>
      <c r="AW60" s="12"/>
      <c r="AX60" s="12"/>
      <c r="AY60" s="12"/>
      <c r="AZ60" s="12"/>
      <c r="BA60" s="12"/>
      <c r="BB60" s="12"/>
      <c r="BC60" s="12"/>
      <c r="BD60" s="12"/>
    </row>
    <row r="61" spans="35:56">
      <c r="AI61" s="12"/>
      <c r="AJ61" s="12"/>
      <c r="AK61" s="12"/>
      <c r="AL61" s="12"/>
      <c r="AM61" s="12"/>
      <c r="AN61" s="12"/>
      <c r="AO61" s="12"/>
      <c r="AP61" s="12"/>
      <c r="AQ61" s="12"/>
      <c r="AR61" s="12"/>
      <c r="AS61" s="12"/>
      <c r="AT61" s="12"/>
      <c r="AU61" s="12"/>
      <c r="AV61" s="12"/>
      <c r="AW61" s="12"/>
      <c r="AX61" s="12"/>
      <c r="AY61" s="12"/>
      <c r="AZ61" s="12"/>
      <c r="BA61" s="12"/>
      <c r="BB61" s="12"/>
      <c r="BC61" s="12"/>
      <c r="BD61" s="12"/>
    </row>
    <row r="62" spans="35:56">
      <c r="AI62" s="12"/>
      <c r="AJ62" s="12"/>
      <c r="AK62" s="12"/>
      <c r="AL62" s="12"/>
      <c r="AM62" s="12"/>
      <c r="AN62" s="12"/>
      <c r="AO62" s="12"/>
      <c r="AP62" s="12"/>
      <c r="AQ62" s="12"/>
      <c r="AR62" s="12"/>
      <c r="AS62" s="12"/>
      <c r="AT62" s="12"/>
      <c r="AU62" s="12"/>
      <c r="AV62" s="12"/>
      <c r="AW62" s="12"/>
      <c r="AX62" s="12"/>
      <c r="AY62" s="12"/>
      <c r="AZ62" s="12"/>
      <c r="BA62" s="12"/>
      <c r="BB62" s="12"/>
      <c r="BC62" s="12"/>
      <c r="BD62" s="12"/>
    </row>
    <row r="63" spans="35:56">
      <c r="AI63" s="12"/>
      <c r="AJ63" s="12"/>
      <c r="AK63" s="12"/>
      <c r="AL63" s="12"/>
      <c r="AM63" s="12"/>
      <c r="AN63" s="12"/>
      <c r="AO63" s="12"/>
      <c r="AP63" s="12"/>
      <c r="AQ63" s="12"/>
      <c r="AR63" s="12"/>
      <c r="AS63" s="12"/>
      <c r="AT63" s="12"/>
      <c r="AU63" s="12"/>
      <c r="AV63" s="12"/>
      <c r="AW63" s="12"/>
      <c r="AX63" s="12"/>
      <c r="AY63" s="12"/>
      <c r="AZ63" s="12"/>
      <c r="BA63" s="12"/>
      <c r="BB63" s="12"/>
      <c r="BC63" s="12"/>
      <c r="BD63" s="12"/>
    </row>
    <row r="64" spans="35:56">
      <c r="AI64" s="12"/>
      <c r="AJ64" s="12"/>
      <c r="AK64" s="12"/>
      <c r="AL64" s="12"/>
      <c r="AM64" s="12"/>
      <c r="AN64" s="12"/>
      <c r="AO64" s="12"/>
      <c r="AP64" s="12"/>
      <c r="AQ64" s="12"/>
      <c r="AR64" s="12"/>
      <c r="AS64" s="12"/>
      <c r="AT64" s="12"/>
      <c r="AU64" s="12"/>
      <c r="AV64" s="12"/>
      <c r="AW64" s="12"/>
      <c r="AX64" s="12"/>
      <c r="AY64" s="12"/>
      <c r="AZ64" s="12"/>
      <c r="BA64" s="12"/>
      <c r="BB64" s="12"/>
      <c r="BC64" s="12"/>
      <c r="BD64" s="12"/>
    </row>
    <row r="65" spans="35:56">
      <c r="AI65" s="12"/>
      <c r="AJ65" s="12"/>
      <c r="AK65" s="12"/>
      <c r="AL65" s="12"/>
      <c r="AM65" s="12"/>
      <c r="AN65" s="12"/>
      <c r="AO65" s="12"/>
      <c r="AP65" s="12"/>
      <c r="AQ65" s="12"/>
      <c r="AR65" s="12"/>
      <c r="AS65" s="12"/>
      <c r="AT65" s="12"/>
      <c r="AU65" s="12"/>
      <c r="AV65" s="12"/>
      <c r="AW65" s="12"/>
      <c r="AX65" s="12"/>
      <c r="AY65" s="12"/>
      <c r="AZ65" s="12"/>
      <c r="BA65" s="12"/>
      <c r="BB65" s="12"/>
      <c r="BC65" s="12"/>
      <c r="BD65" s="12"/>
    </row>
    <row r="66" spans="35:56">
      <c r="AI66" s="12"/>
      <c r="AJ66" s="12"/>
      <c r="AK66" s="12"/>
      <c r="AL66" s="12"/>
      <c r="AM66" s="12"/>
      <c r="AN66" s="12"/>
      <c r="AO66" s="12"/>
      <c r="AP66" s="12"/>
      <c r="AQ66" s="12"/>
      <c r="AR66" s="12"/>
      <c r="AS66" s="12"/>
      <c r="AT66" s="12"/>
      <c r="AU66" s="12"/>
      <c r="AV66" s="12"/>
      <c r="AW66" s="12"/>
      <c r="AX66" s="12"/>
      <c r="AY66" s="12"/>
      <c r="AZ66" s="12"/>
      <c r="BA66" s="12"/>
      <c r="BB66" s="12"/>
      <c r="BC66" s="12"/>
      <c r="BD66" s="12"/>
    </row>
    <row r="67" spans="35:56">
      <c r="AI67" s="12"/>
      <c r="AJ67" s="12"/>
      <c r="AK67" s="12"/>
      <c r="AL67" s="12"/>
      <c r="AM67" s="12"/>
      <c r="AN67" s="12"/>
      <c r="AO67" s="12"/>
      <c r="AP67" s="12"/>
      <c r="AQ67" s="12"/>
      <c r="AR67" s="12"/>
      <c r="AS67" s="12"/>
      <c r="AT67" s="12"/>
      <c r="AU67" s="12"/>
      <c r="AV67" s="12"/>
      <c r="AW67" s="12"/>
      <c r="AX67" s="12"/>
      <c r="AY67" s="12"/>
      <c r="AZ67" s="12"/>
      <c r="BA67" s="12"/>
      <c r="BB67" s="12"/>
      <c r="BC67" s="12"/>
      <c r="BD67" s="12"/>
    </row>
    <row r="68" spans="35:56">
      <c r="AI68" s="12"/>
      <c r="AJ68" s="12"/>
      <c r="AK68" s="12"/>
      <c r="AL68" s="12"/>
      <c r="AM68" s="12"/>
      <c r="AN68" s="12"/>
      <c r="AO68" s="12"/>
      <c r="AP68" s="12"/>
      <c r="AQ68" s="12"/>
      <c r="AR68" s="12"/>
      <c r="AS68" s="12"/>
      <c r="AT68" s="12"/>
      <c r="AU68" s="12"/>
      <c r="AV68" s="12"/>
      <c r="AW68" s="12"/>
      <c r="AX68" s="12"/>
      <c r="AY68" s="12"/>
      <c r="AZ68" s="12"/>
      <c r="BA68" s="12"/>
      <c r="BB68" s="12"/>
      <c r="BC68" s="12"/>
      <c r="BD68" s="12"/>
    </row>
    <row r="69" spans="35:56">
      <c r="AI69" s="12"/>
      <c r="AJ69" s="12"/>
      <c r="AK69" s="12"/>
      <c r="AL69" s="12"/>
      <c r="AM69" s="12"/>
      <c r="AN69" s="12"/>
      <c r="AO69" s="12"/>
      <c r="AP69" s="12"/>
      <c r="AQ69" s="12"/>
      <c r="AR69" s="12"/>
      <c r="AS69" s="12"/>
      <c r="AT69" s="12"/>
      <c r="AU69" s="12"/>
      <c r="AV69" s="12"/>
      <c r="AW69" s="12"/>
      <c r="AX69" s="12"/>
      <c r="AY69" s="12"/>
      <c r="AZ69" s="12"/>
      <c r="BA69" s="12"/>
      <c r="BB69" s="12"/>
      <c r="BC69" s="12"/>
      <c r="BD69" s="12"/>
    </row>
    <row r="70" spans="35:56">
      <c r="AI70" s="12"/>
      <c r="AJ70" s="12"/>
      <c r="AK70" s="12"/>
      <c r="AL70" s="12"/>
      <c r="AM70" s="12"/>
      <c r="AN70" s="12"/>
      <c r="AO70" s="12"/>
      <c r="AP70" s="12"/>
      <c r="AQ70" s="12"/>
      <c r="AR70" s="12"/>
      <c r="AS70" s="12"/>
      <c r="AT70" s="12"/>
      <c r="AU70" s="12"/>
      <c r="AV70" s="12"/>
      <c r="AW70" s="12"/>
      <c r="AX70" s="12"/>
      <c r="AY70" s="12"/>
      <c r="AZ70" s="12"/>
      <c r="BA70" s="12"/>
      <c r="BB70" s="12"/>
      <c r="BC70" s="12"/>
      <c r="BD70" s="12"/>
    </row>
    <row r="71" spans="35:56">
      <c r="AI71" s="12"/>
      <c r="AJ71" s="12"/>
      <c r="AK71" s="12"/>
      <c r="AL71" s="12"/>
      <c r="AM71" s="12"/>
      <c r="AN71" s="12"/>
      <c r="AO71" s="12"/>
      <c r="AP71" s="12"/>
      <c r="AQ71" s="12"/>
      <c r="AR71" s="12"/>
      <c r="AS71" s="12"/>
      <c r="AT71" s="12"/>
      <c r="AU71" s="12"/>
      <c r="AV71" s="12"/>
      <c r="AW71" s="12"/>
      <c r="AX71" s="12"/>
      <c r="AY71" s="12"/>
      <c r="AZ71" s="12"/>
      <c r="BA71" s="12"/>
      <c r="BB71" s="12"/>
      <c r="BC71" s="12"/>
      <c r="BD71" s="12"/>
    </row>
    <row r="72" spans="35:56">
      <c r="AI72" s="12"/>
      <c r="AJ72" s="12"/>
      <c r="AK72" s="12"/>
      <c r="AL72" s="12"/>
      <c r="AM72" s="12"/>
      <c r="AN72" s="12"/>
      <c r="AO72" s="12"/>
      <c r="AP72" s="12"/>
      <c r="AQ72" s="12"/>
      <c r="AR72" s="12"/>
      <c r="AS72" s="12"/>
      <c r="AT72" s="12"/>
      <c r="AU72" s="12"/>
      <c r="AV72" s="12"/>
      <c r="AW72" s="12"/>
      <c r="AX72" s="12"/>
      <c r="AY72" s="12"/>
      <c r="AZ72" s="12"/>
      <c r="BA72" s="12"/>
      <c r="BB72" s="12"/>
      <c r="BC72" s="12"/>
      <c r="BD72" s="12"/>
    </row>
    <row r="73" spans="35:56">
      <c r="AI73" s="12"/>
      <c r="AJ73" s="12"/>
      <c r="AK73" s="12"/>
      <c r="AL73" s="12"/>
      <c r="AM73" s="12"/>
      <c r="AN73" s="12"/>
      <c r="AO73" s="12"/>
      <c r="AP73" s="12"/>
      <c r="AQ73" s="12"/>
      <c r="AR73" s="12"/>
      <c r="AS73" s="12"/>
      <c r="AT73" s="12"/>
      <c r="AU73" s="12"/>
      <c r="AV73" s="12"/>
      <c r="AW73" s="12"/>
      <c r="AX73" s="12"/>
      <c r="AY73" s="12"/>
      <c r="AZ73" s="12"/>
      <c r="BA73" s="12"/>
      <c r="BB73" s="12"/>
      <c r="BC73" s="12"/>
      <c r="BD73" s="12"/>
    </row>
    <row r="74" spans="35:56">
      <c r="AI74" s="12"/>
      <c r="AJ74" s="12"/>
      <c r="AK74" s="12"/>
      <c r="AL74" s="12"/>
      <c r="AM74" s="12"/>
      <c r="AN74" s="12"/>
      <c r="AO74" s="12"/>
      <c r="AP74" s="12"/>
      <c r="AQ74" s="12"/>
      <c r="AR74" s="12"/>
      <c r="AS74" s="12"/>
      <c r="AT74" s="12"/>
      <c r="AU74" s="12"/>
      <c r="AV74" s="12"/>
      <c r="AW74" s="12"/>
      <c r="AX74" s="12"/>
      <c r="AY74" s="12"/>
      <c r="AZ74" s="12"/>
      <c r="BA74" s="12"/>
      <c r="BB74" s="12"/>
      <c r="BC74" s="12"/>
      <c r="BD74" s="12"/>
    </row>
    <row r="75" spans="35:56">
      <c r="AI75" s="12"/>
      <c r="AJ75" s="12"/>
      <c r="AK75" s="12"/>
      <c r="AL75" s="12"/>
      <c r="AM75" s="12"/>
      <c r="AN75" s="12"/>
      <c r="AO75" s="12"/>
      <c r="AP75" s="12"/>
      <c r="AQ75" s="12"/>
      <c r="AR75" s="12"/>
      <c r="AS75" s="12"/>
      <c r="AT75" s="12"/>
      <c r="AU75" s="12"/>
      <c r="AV75" s="12"/>
      <c r="AW75" s="12"/>
      <c r="AX75" s="12"/>
      <c r="AY75" s="12"/>
      <c r="AZ75" s="12"/>
      <c r="BA75" s="12"/>
      <c r="BB75" s="12"/>
      <c r="BC75" s="12"/>
      <c r="BD75" s="12"/>
    </row>
    <row r="76" spans="35:56">
      <c r="AI76" s="12"/>
      <c r="AJ76" s="12"/>
      <c r="AK76" s="12"/>
      <c r="AL76" s="12"/>
      <c r="AM76" s="12"/>
      <c r="AN76" s="12"/>
      <c r="AO76" s="12"/>
      <c r="AP76" s="12"/>
      <c r="AQ76" s="12"/>
      <c r="AR76" s="12"/>
      <c r="AS76" s="12"/>
      <c r="AT76" s="12"/>
      <c r="AU76" s="12"/>
      <c r="AV76" s="12"/>
      <c r="AW76" s="12"/>
      <c r="AX76" s="12"/>
      <c r="AY76" s="12"/>
      <c r="AZ76" s="12"/>
      <c r="BA76" s="12"/>
      <c r="BB76" s="12"/>
      <c r="BC76" s="12"/>
      <c r="BD76" s="12"/>
    </row>
    <row r="77" spans="35:56">
      <c r="AI77" s="12"/>
      <c r="AJ77" s="12"/>
      <c r="AK77" s="12"/>
      <c r="AL77" s="12"/>
      <c r="AM77" s="12"/>
      <c r="AN77" s="12"/>
      <c r="AO77" s="12"/>
      <c r="AP77" s="12"/>
      <c r="AQ77" s="12"/>
      <c r="AR77" s="12"/>
      <c r="AS77" s="12"/>
      <c r="AT77" s="12"/>
      <c r="AU77" s="12"/>
      <c r="AV77" s="12"/>
      <c r="AW77" s="12"/>
      <c r="AX77" s="12"/>
      <c r="AY77" s="12"/>
      <c r="AZ77" s="12"/>
      <c r="BA77" s="12"/>
      <c r="BB77" s="12"/>
      <c r="BC77" s="12"/>
      <c r="BD77" s="12"/>
    </row>
    <row r="78" spans="35:56">
      <c r="AI78" s="12"/>
      <c r="AJ78" s="12"/>
      <c r="AK78" s="12"/>
      <c r="AL78" s="12"/>
      <c r="AM78" s="12"/>
      <c r="AN78" s="12"/>
      <c r="AO78" s="12"/>
      <c r="AP78" s="12"/>
      <c r="AQ78" s="12"/>
      <c r="AR78" s="12"/>
      <c r="AS78" s="12"/>
      <c r="AT78" s="12"/>
      <c r="AU78" s="12"/>
      <c r="AV78" s="12"/>
      <c r="AW78" s="12"/>
      <c r="AX78" s="12"/>
      <c r="AY78" s="12"/>
      <c r="AZ78" s="12"/>
      <c r="BA78" s="12"/>
      <c r="BB78" s="12"/>
      <c r="BC78" s="12"/>
      <c r="BD78" s="12"/>
    </row>
    <row r="79" spans="35:56">
      <c r="AI79" s="12"/>
      <c r="AJ79" s="12"/>
      <c r="AK79" s="12"/>
      <c r="AL79" s="12"/>
      <c r="AM79" s="12"/>
      <c r="AN79" s="12"/>
      <c r="AO79" s="12"/>
      <c r="AP79" s="12"/>
      <c r="AQ79" s="12"/>
      <c r="AR79" s="12"/>
      <c r="AS79" s="12"/>
      <c r="AT79" s="12"/>
      <c r="AU79" s="12"/>
      <c r="AV79" s="12"/>
      <c r="AW79" s="12"/>
      <c r="AX79" s="12"/>
      <c r="AY79" s="12"/>
      <c r="AZ79" s="12"/>
      <c r="BA79" s="12"/>
      <c r="BB79" s="12"/>
      <c r="BC79" s="12"/>
      <c r="BD79" s="12"/>
    </row>
    <row r="80" spans="35:56">
      <c r="AI80" s="12"/>
      <c r="AJ80" s="12"/>
      <c r="AK80" s="12"/>
      <c r="AL80" s="12"/>
      <c r="AM80" s="12"/>
      <c r="AN80" s="12"/>
      <c r="AO80" s="12"/>
      <c r="AP80" s="12"/>
      <c r="AQ80" s="12"/>
      <c r="AR80" s="12"/>
      <c r="AS80" s="12"/>
      <c r="AT80" s="12"/>
      <c r="AU80" s="12"/>
      <c r="AV80" s="12"/>
      <c r="AW80" s="12"/>
      <c r="AX80" s="12"/>
      <c r="AY80" s="12"/>
      <c r="AZ80" s="12"/>
      <c r="BA80" s="12"/>
      <c r="BB80" s="12"/>
      <c r="BC80" s="12"/>
      <c r="BD80" s="12"/>
    </row>
    <row r="81" spans="35:56">
      <c r="AI81" s="12"/>
      <c r="AJ81" s="12"/>
      <c r="AK81" s="12"/>
      <c r="AL81" s="12"/>
      <c r="AM81" s="12"/>
      <c r="AN81" s="12"/>
      <c r="AO81" s="12"/>
      <c r="AP81" s="12"/>
      <c r="AQ81" s="12"/>
      <c r="AR81" s="12"/>
      <c r="AS81" s="12"/>
      <c r="AT81" s="12"/>
      <c r="AU81" s="12"/>
      <c r="AV81" s="12"/>
      <c r="AW81" s="12"/>
      <c r="AX81" s="12"/>
      <c r="AY81" s="12"/>
      <c r="AZ81" s="12"/>
      <c r="BA81" s="12"/>
      <c r="BB81" s="12"/>
      <c r="BC81" s="12"/>
      <c r="BD81" s="12"/>
    </row>
    <row r="82" spans="35:56">
      <c r="AI82" s="12"/>
      <c r="AJ82" s="12"/>
      <c r="AK82" s="12"/>
      <c r="AL82" s="12"/>
      <c r="AM82" s="12"/>
      <c r="AN82" s="12"/>
      <c r="AO82" s="12"/>
      <c r="AP82" s="12"/>
      <c r="AQ82" s="12"/>
      <c r="AR82" s="12"/>
      <c r="AS82" s="12"/>
      <c r="AT82" s="12"/>
      <c r="AU82" s="12"/>
      <c r="AV82" s="12"/>
      <c r="AW82" s="12"/>
      <c r="AX82" s="12"/>
      <c r="AY82" s="12"/>
      <c r="AZ82" s="12"/>
      <c r="BA82" s="12"/>
      <c r="BB82" s="12"/>
      <c r="BC82" s="12"/>
      <c r="BD82" s="12"/>
    </row>
    <row r="83" spans="35:56">
      <c r="AI83" s="12"/>
      <c r="AJ83" s="12"/>
      <c r="AK83" s="12"/>
      <c r="AL83" s="12"/>
      <c r="AM83" s="12"/>
      <c r="AN83" s="12"/>
      <c r="AO83" s="12"/>
      <c r="AP83" s="12"/>
      <c r="AQ83" s="12"/>
      <c r="AR83" s="12"/>
      <c r="AS83" s="12"/>
      <c r="AT83" s="12"/>
      <c r="AU83" s="12"/>
      <c r="AV83" s="12"/>
      <c r="AW83" s="12"/>
      <c r="AX83" s="12"/>
      <c r="AY83" s="12"/>
      <c r="AZ83" s="12"/>
      <c r="BA83" s="12"/>
      <c r="BB83" s="12"/>
      <c r="BC83" s="12"/>
      <c r="BD83" s="12"/>
    </row>
    <row r="84" spans="35:56">
      <c r="AI84" s="12"/>
      <c r="AJ84" s="12"/>
      <c r="AK84" s="12"/>
      <c r="AL84" s="12"/>
      <c r="AM84" s="12"/>
      <c r="AN84" s="12"/>
      <c r="AO84" s="12"/>
      <c r="AP84" s="12"/>
      <c r="AQ84" s="12"/>
      <c r="AR84" s="12"/>
      <c r="AS84" s="12"/>
      <c r="AT84" s="12"/>
      <c r="AU84" s="12"/>
      <c r="AV84" s="12"/>
      <c r="AW84" s="12"/>
      <c r="AX84" s="12"/>
      <c r="AY84" s="12"/>
      <c r="AZ84" s="12"/>
      <c r="BA84" s="12"/>
      <c r="BB84" s="12"/>
      <c r="BC84" s="12"/>
      <c r="BD84" s="12"/>
    </row>
    <row r="85" spans="35:56">
      <c r="AI85" s="12"/>
      <c r="AJ85" s="12"/>
      <c r="AK85" s="12"/>
      <c r="AL85" s="12"/>
      <c r="AM85" s="12"/>
      <c r="AN85" s="12"/>
      <c r="AO85" s="12"/>
      <c r="AP85" s="12"/>
      <c r="AQ85" s="12"/>
      <c r="AR85" s="12"/>
      <c r="AS85" s="12"/>
      <c r="AT85" s="12"/>
      <c r="AU85" s="12"/>
      <c r="AV85" s="12"/>
      <c r="AW85" s="12"/>
      <c r="AX85" s="12"/>
      <c r="AY85" s="12"/>
      <c r="AZ85" s="12"/>
      <c r="BA85" s="12"/>
      <c r="BB85" s="12"/>
      <c r="BC85" s="12"/>
      <c r="BD85" s="12"/>
    </row>
    <row r="86" spans="35:56">
      <c r="AI86" s="12"/>
      <c r="AJ86" s="12"/>
      <c r="AK86" s="12"/>
      <c r="AL86" s="12"/>
      <c r="AM86" s="12"/>
      <c r="AN86" s="12"/>
      <c r="AO86" s="12"/>
      <c r="AP86" s="12"/>
      <c r="AQ86" s="12"/>
      <c r="AR86" s="12"/>
      <c r="AS86" s="12"/>
      <c r="AT86" s="12"/>
      <c r="AU86" s="12"/>
      <c r="AV86" s="12"/>
      <c r="AW86" s="12"/>
      <c r="AX86" s="12"/>
      <c r="AY86" s="12"/>
      <c r="AZ86" s="12"/>
      <c r="BA86" s="12"/>
      <c r="BB86" s="12"/>
      <c r="BC86" s="12"/>
      <c r="BD86" s="12"/>
    </row>
    <row r="87" spans="35:56">
      <c r="AI87" s="12"/>
      <c r="AJ87" s="12"/>
      <c r="AK87" s="12"/>
      <c r="AL87" s="12"/>
      <c r="AM87" s="12"/>
      <c r="AN87" s="12"/>
      <c r="AO87" s="12"/>
      <c r="AP87" s="12"/>
      <c r="AQ87" s="12"/>
      <c r="AR87" s="12"/>
      <c r="AS87" s="12"/>
      <c r="AT87" s="12"/>
      <c r="AU87" s="12"/>
      <c r="AV87" s="12"/>
      <c r="AW87" s="12"/>
      <c r="AX87" s="12"/>
      <c r="AY87" s="12"/>
      <c r="AZ87" s="12"/>
      <c r="BA87" s="12"/>
      <c r="BB87" s="12"/>
      <c r="BC87" s="12"/>
      <c r="BD87" s="12"/>
    </row>
    <row r="88" spans="35:56">
      <c r="AI88" s="12"/>
      <c r="AJ88" s="12"/>
      <c r="AK88" s="12"/>
      <c r="AL88" s="12"/>
      <c r="AM88" s="12"/>
      <c r="AN88" s="12"/>
      <c r="AO88" s="12"/>
      <c r="AP88" s="12"/>
      <c r="AQ88" s="12"/>
      <c r="AR88" s="12"/>
      <c r="AS88" s="12"/>
      <c r="AT88" s="12"/>
      <c r="AU88" s="12"/>
      <c r="AV88" s="12"/>
      <c r="AW88" s="12"/>
      <c r="AX88" s="12"/>
      <c r="AY88" s="12"/>
      <c r="AZ88" s="12"/>
      <c r="BA88" s="12"/>
      <c r="BB88" s="12"/>
      <c r="BC88" s="12"/>
      <c r="BD88" s="12"/>
    </row>
    <row r="89" spans="35:56">
      <c r="AI89" s="12"/>
      <c r="AJ89" s="12"/>
      <c r="AK89" s="12"/>
      <c r="AL89" s="12"/>
      <c r="AM89" s="12"/>
      <c r="AN89" s="12"/>
      <c r="AO89" s="12"/>
      <c r="AP89" s="12"/>
      <c r="AQ89" s="12"/>
      <c r="AR89" s="12"/>
      <c r="AS89" s="12"/>
      <c r="AT89" s="12"/>
      <c r="AU89" s="12"/>
      <c r="AV89" s="12"/>
      <c r="AW89" s="12"/>
      <c r="AX89" s="12"/>
      <c r="AY89" s="12"/>
      <c r="AZ89" s="12"/>
      <c r="BA89" s="12"/>
      <c r="BB89" s="12"/>
      <c r="BC89" s="12"/>
      <c r="BD89" s="12"/>
    </row>
    <row r="90" spans="35:56">
      <c r="AI90" s="12"/>
      <c r="AJ90" s="12"/>
      <c r="AK90" s="12"/>
      <c r="AL90" s="12"/>
      <c r="AM90" s="12"/>
      <c r="AN90" s="12"/>
      <c r="AO90" s="12"/>
      <c r="AP90" s="12"/>
      <c r="AQ90" s="12"/>
      <c r="AR90" s="12"/>
      <c r="AS90" s="12"/>
      <c r="AT90" s="12"/>
      <c r="AU90" s="12"/>
      <c r="AV90" s="12"/>
      <c r="AW90" s="12"/>
      <c r="AX90" s="12"/>
      <c r="AY90" s="12"/>
      <c r="AZ90" s="12"/>
      <c r="BA90" s="12"/>
      <c r="BB90" s="12"/>
      <c r="BC90" s="12"/>
      <c r="BD90" s="12"/>
    </row>
    <row r="91" spans="35:56">
      <c r="AI91" s="12"/>
      <c r="AJ91" s="12"/>
      <c r="AK91" s="12"/>
      <c r="AL91" s="12"/>
      <c r="AM91" s="12"/>
      <c r="AN91" s="12"/>
      <c r="AO91" s="12"/>
      <c r="AP91" s="12"/>
      <c r="AQ91" s="12"/>
      <c r="AR91" s="12"/>
      <c r="AS91" s="12"/>
      <c r="AT91" s="12"/>
      <c r="AU91" s="12"/>
      <c r="AV91" s="12"/>
      <c r="AW91" s="12"/>
      <c r="AX91" s="12"/>
      <c r="AY91" s="12"/>
      <c r="AZ91" s="12"/>
      <c r="BA91" s="12"/>
      <c r="BB91" s="12"/>
      <c r="BC91" s="12"/>
      <c r="BD91" s="12"/>
    </row>
    <row r="92" spans="35:56">
      <c r="AI92" s="12"/>
      <c r="AJ92" s="12"/>
      <c r="AK92" s="12"/>
      <c r="AL92" s="12"/>
      <c r="AM92" s="12"/>
      <c r="AN92" s="12"/>
      <c r="AO92" s="12"/>
      <c r="AP92" s="12"/>
      <c r="AQ92" s="12"/>
      <c r="AR92" s="12"/>
      <c r="AS92" s="12"/>
      <c r="AT92" s="12"/>
      <c r="AU92" s="12"/>
      <c r="AV92" s="12"/>
      <c r="AW92" s="12"/>
      <c r="AX92" s="12"/>
      <c r="AY92" s="12"/>
      <c r="AZ92" s="12"/>
      <c r="BA92" s="12"/>
      <c r="BB92" s="12"/>
      <c r="BC92" s="12"/>
      <c r="BD92" s="12"/>
    </row>
    <row r="93" spans="35:56">
      <c r="AI93" s="12"/>
      <c r="AJ93" s="12"/>
      <c r="AK93" s="12"/>
      <c r="AL93" s="12"/>
      <c r="AM93" s="12"/>
      <c r="AN93" s="12"/>
      <c r="AO93" s="12"/>
      <c r="AP93" s="12"/>
      <c r="AQ93" s="12"/>
      <c r="AR93" s="12"/>
      <c r="AS93" s="12"/>
      <c r="AT93" s="12"/>
      <c r="AU93" s="12"/>
      <c r="AV93" s="12"/>
      <c r="AW93" s="12"/>
      <c r="AX93" s="12"/>
      <c r="AY93" s="12"/>
      <c r="AZ93" s="12"/>
      <c r="BA93" s="12"/>
      <c r="BB93" s="12"/>
      <c r="BC93" s="12"/>
      <c r="BD93" s="12"/>
    </row>
    <row r="94" spans="35:56">
      <c r="AI94" s="12"/>
      <c r="AJ94" s="12"/>
      <c r="AK94" s="12"/>
      <c r="AL94" s="12"/>
      <c r="AM94" s="12"/>
      <c r="AN94" s="12"/>
      <c r="AO94" s="12"/>
      <c r="AP94" s="12"/>
      <c r="AQ94" s="12"/>
      <c r="AR94" s="12"/>
      <c r="AS94" s="12"/>
      <c r="AT94" s="12"/>
      <c r="AU94" s="12"/>
      <c r="AV94" s="12"/>
      <c r="AW94" s="12"/>
      <c r="AX94" s="12"/>
      <c r="AY94" s="12"/>
      <c r="AZ94" s="12"/>
      <c r="BA94" s="12"/>
      <c r="BB94" s="12"/>
      <c r="BC94" s="12"/>
      <c r="BD94" s="12"/>
    </row>
    <row r="95" spans="35:56">
      <c r="AI95" s="12"/>
      <c r="AJ95" s="12"/>
      <c r="AK95" s="12"/>
      <c r="AL95" s="12"/>
      <c r="AM95" s="12"/>
      <c r="AN95" s="12"/>
      <c r="AO95" s="12"/>
      <c r="AP95" s="12"/>
      <c r="AQ95" s="12"/>
      <c r="AR95" s="12"/>
      <c r="AS95" s="12"/>
      <c r="AT95" s="12"/>
      <c r="AU95" s="12"/>
      <c r="AV95" s="12"/>
      <c r="AW95" s="12"/>
      <c r="AX95" s="12"/>
      <c r="AY95" s="12"/>
      <c r="AZ95" s="12"/>
      <c r="BA95" s="12"/>
      <c r="BB95" s="12"/>
      <c r="BC95" s="12"/>
      <c r="BD95" s="12"/>
    </row>
    <row r="96" spans="35:56">
      <c r="AI96" s="12"/>
      <c r="AJ96" s="12"/>
      <c r="AK96" s="12"/>
      <c r="AL96" s="12"/>
      <c r="AM96" s="12"/>
      <c r="AN96" s="12"/>
      <c r="AO96" s="12"/>
      <c r="AP96" s="12"/>
      <c r="AQ96" s="12"/>
      <c r="AR96" s="12"/>
      <c r="AS96" s="12"/>
      <c r="AT96" s="12"/>
      <c r="AU96" s="12"/>
      <c r="AV96" s="12"/>
      <c r="AW96" s="12"/>
      <c r="AX96" s="12"/>
      <c r="AY96" s="12"/>
      <c r="AZ96" s="12"/>
      <c r="BA96" s="12"/>
      <c r="BB96" s="12"/>
      <c r="BC96" s="12"/>
      <c r="BD96" s="12"/>
    </row>
    <row r="97" spans="35:56">
      <c r="AI97" s="12"/>
      <c r="AJ97" s="12"/>
      <c r="AK97" s="12"/>
      <c r="AL97" s="12"/>
      <c r="AM97" s="12"/>
      <c r="AN97" s="12"/>
      <c r="AO97" s="12"/>
      <c r="AP97" s="12"/>
      <c r="AQ97" s="12"/>
      <c r="AR97" s="12"/>
      <c r="AS97" s="12"/>
      <c r="AT97" s="12"/>
      <c r="AU97" s="12"/>
      <c r="AV97" s="12"/>
      <c r="AW97" s="12"/>
      <c r="AX97" s="12"/>
      <c r="AY97" s="12"/>
      <c r="AZ97" s="12"/>
      <c r="BA97" s="12"/>
      <c r="BB97" s="12"/>
      <c r="BC97" s="12"/>
      <c r="BD97" s="12"/>
    </row>
    <row r="98" spans="35:56">
      <c r="AI98" s="12"/>
      <c r="AJ98" s="12"/>
      <c r="AK98" s="12"/>
      <c r="AL98" s="12"/>
      <c r="AM98" s="12"/>
      <c r="AN98" s="12"/>
      <c r="AO98" s="12"/>
      <c r="AP98" s="12"/>
      <c r="AQ98" s="12"/>
      <c r="AR98" s="12"/>
      <c r="AS98" s="12"/>
      <c r="AT98" s="12"/>
      <c r="AU98" s="12"/>
      <c r="AV98" s="12"/>
      <c r="AW98" s="12"/>
      <c r="AX98" s="12"/>
      <c r="AY98" s="12"/>
      <c r="AZ98" s="12"/>
      <c r="BA98" s="12"/>
      <c r="BB98" s="12"/>
      <c r="BC98" s="12"/>
      <c r="BD98" s="12"/>
    </row>
    <row r="99" spans="35:56">
      <c r="AI99" s="12"/>
      <c r="AJ99" s="12"/>
      <c r="AK99" s="12"/>
      <c r="AL99" s="12"/>
      <c r="AM99" s="12"/>
      <c r="AN99" s="12"/>
      <c r="AO99" s="12"/>
      <c r="AP99" s="12"/>
      <c r="AQ99" s="12"/>
      <c r="AR99" s="12"/>
      <c r="AS99" s="12"/>
      <c r="AT99" s="12"/>
      <c r="AU99" s="12"/>
      <c r="AV99" s="12"/>
      <c r="AW99" s="12"/>
      <c r="AX99" s="12"/>
      <c r="AY99" s="12"/>
      <c r="AZ99" s="12"/>
      <c r="BA99" s="12"/>
      <c r="BB99" s="12"/>
      <c r="BC99" s="12"/>
      <c r="BD99" s="12"/>
    </row>
    <row r="100" spans="35:56">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spans="35:56">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spans="35:56">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spans="35:56">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spans="35:56">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spans="35:56">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spans="35:56">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spans="35:56">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spans="35:56">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spans="35:56">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spans="35:56">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spans="35:56">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spans="35:56">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spans="35:56">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spans="35:56">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spans="35:56">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spans="35:56">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spans="35:56">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spans="35:56">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sheetData>
  <sheetProtection formatCells="0" formatRows="0"/>
  <mergeCells count="19">
    <mergeCell ref="P19:W19"/>
    <mergeCell ref="P22:W22"/>
    <mergeCell ref="F25:AG25"/>
    <mergeCell ref="F27:AG27"/>
    <mergeCell ref="P18:W18"/>
    <mergeCell ref="P21:W21"/>
    <mergeCell ref="D16:AG16"/>
    <mergeCell ref="H3:J3"/>
    <mergeCell ref="H4:Z4"/>
    <mergeCell ref="V6:Y6"/>
    <mergeCell ref="AA6:AE6"/>
    <mergeCell ref="W7:X7"/>
    <mergeCell ref="AA7:AB7"/>
    <mergeCell ref="AD7:AE7"/>
    <mergeCell ref="C9:M9"/>
    <mergeCell ref="D10:M10"/>
    <mergeCell ref="T12:W12"/>
    <mergeCell ref="Y12:AE12"/>
    <mergeCell ref="D14:AG14"/>
  </mergeCells>
  <phoneticPr fontId="6"/>
  <conditionalFormatting sqref="H3:K3">
    <cfRule type="containsBlanks" dxfId="42" priority="5">
      <formula>LEN(TRIM(H3))=0</formula>
    </cfRule>
  </conditionalFormatting>
  <conditionalFormatting sqref="P19:W19">
    <cfRule type="containsBlanks" dxfId="41" priority="1">
      <formula>LEN(TRIM(P19))=0</formula>
    </cfRule>
  </conditionalFormatting>
  <conditionalFormatting sqref="V6:Y6 AA6:AE6">
    <cfRule type="containsBlanks" dxfId="40" priority="3">
      <formula>LEN(TRIM(V6))=0</formula>
    </cfRule>
  </conditionalFormatting>
  <conditionalFormatting sqref="W7:Y7">
    <cfRule type="containsBlanks" dxfId="39" priority="2">
      <formula>LEN(TRIM(W7))=0</formula>
    </cfRule>
  </conditionalFormatting>
  <conditionalFormatting sqref="AA7:AB7 AD7:AE7">
    <cfRule type="containsBlanks" dxfId="38" priority="4">
      <formula>LEN(TRIM(AA7))=0</formula>
    </cfRule>
  </conditionalFormatting>
  <dataValidations count="5">
    <dataValidation type="list" allowBlank="1" showInputMessage="1" showErrorMessage="1" sqref="W7:X7" xr:uid="{F6BE2569-5701-4616-94F5-F52D8630FF60}">
      <formula1>"令和"</formula1>
    </dataValidation>
    <dataValidation type="list" allowBlank="1" showInputMessage="1" showErrorMessage="1" sqref="V6:Y6" xr:uid="{87086AA9-FF1F-42B0-BBFB-601A24744F06}">
      <formula1>"財障社"</formula1>
    </dataValidation>
    <dataValidation type="list" allowBlank="1" showInputMessage="1" showErrorMessage="1" sqref="Y7" xr:uid="{F094D1C6-7C6B-48E0-93EF-2EE771695137}">
      <formula1>"8,9"</formula1>
    </dataValidation>
    <dataValidation type="list" allowBlank="1" showInputMessage="1" showErrorMessage="1" sqref="AA7" xr:uid="{05E53241-5E42-4DB6-9DA0-CCC44B7653F4}">
      <formula1>"4,5,6,7,8,9,10,11,12,1,2,3"</formula1>
    </dataValidation>
    <dataValidation type="list" allowBlank="1" showInputMessage="1" showErrorMessage="1" sqref="AD7:AE7" xr:uid="{E263707E-8386-4F52-B26E-8545A0C4A1B3}">
      <formula1>"1,2,3,4,5,6,7,8,9,10,11,12,13,14,15,16,17,18,19,20,21,22,23,24,25,26,27,28,29,30,31"</formula1>
    </dataValidation>
  </dataValidations>
  <printOptions horizontalCentered="1" verticalCentered="1"/>
  <pageMargins left="0.78740157480314965" right="0.59055118110236227" top="0.74803149606299213" bottom="0.35433070866141736" header="0.31496062992125984" footer="0.31496062992125984"/>
  <pageSetup paperSize="9" scale="97" orientation="portrait" errors="blank" r:id="rId1"/>
  <rowBreaks count="1" manualBreakCount="1">
    <brk id="25" max="16383" man="1"/>
  </rowBreaks>
  <colBreaks count="2" manualBreakCount="2">
    <brk id="2" max="98" man="1"/>
    <brk id="3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C2B3-C1BF-4841-B1B7-AEADDD41138E}">
  <dimension ref="B1:AI35"/>
  <sheetViews>
    <sheetView showZeros="0" view="pageBreakPreview" topLeftCell="A9" zoomScaleNormal="100" zoomScaleSheetLayoutView="100" workbookViewId="0">
      <selection activeCell="U11" sqref="U11:AH17"/>
    </sheetView>
  </sheetViews>
  <sheetFormatPr defaultColWidth="9" defaultRowHeight="13.5"/>
  <cols>
    <col min="1" max="1" width="0.625" style="31" customWidth="1"/>
    <col min="2" max="3" width="3.125" style="31" customWidth="1"/>
    <col min="4" max="5" width="1.375" style="31" customWidth="1"/>
    <col min="6" max="6" width="3" style="31" customWidth="1"/>
    <col min="7" max="7" width="3.125" style="31" customWidth="1"/>
    <col min="8" max="8" width="3" style="31" customWidth="1"/>
    <col min="9" max="9" width="3.125" style="31" customWidth="1"/>
    <col min="10" max="11" width="3" style="31" customWidth="1"/>
    <col min="12" max="12" width="1.5" style="31" customWidth="1"/>
    <col min="13" max="13" width="1.375" style="31" customWidth="1"/>
    <col min="14" max="14" width="1.5" style="31" customWidth="1"/>
    <col min="15" max="15" width="2.5" style="31" customWidth="1"/>
    <col min="16" max="16" width="2.25" style="31" customWidth="1"/>
    <col min="17" max="17" width="2.125" style="31" customWidth="1"/>
    <col min="18" max="18" width="3" style="31" customWidth="1"/>
    <col min="19" max="21" width="3.75" style="31" customWidth="1"/>
    <col min="22" max="24" width="3.125" style="31" customWidth="1"/>
    <col min="25" max="25" width="3.375" style="31" customWidth="1"/>
    <col min="26" max="26" width="2.5" style="31" customWidth="1"/>
    <col min="27" max="27" width="2.75" style="31" customWidth="1"/>
    <col min="28" max="28" width="3" style="31" customWidth="1"/>
    <col min="29" max="29" width="2.75" style="31" customWidth="1"/>
    <col min="30" max="30" width="3" style="31" customWidth="1"/>
    <col min="31" max="31" width="2.75" style="31" customWidth="1"/>
    <col min="32" max="34" width="3" style="31" customWidth="1"/>
    <col min="35" max="39" width="3.125" style="31" customWidth="1"/>
    <col min="40" max="16384" width="9" style="31"/>
  </cols>
  <sheetData>
    <row r="1" spans="2:34" ht="18.75" customHeight="1">
      <c r="B1" s="31" t="s">
        <v>376</v>
      </c>
    </row>
    <row r="2" spans="2:34" ht="11.25" customHeight="1"/>
    <row r="3" spans="2:34" ht="18.75" customHeight="1">
      <c r="F3" s="35"/>
      <c r="G3" s="35"/>
      <c r="H3" s="621">
        <f>'要綱第1号（申請）'!H3</f>
        <v>0</v>
      </c>
      <c r="I3" s="621"/>
      <c r="J3" s="36">
        <f>'要綱第1号（申請）'!K3</f>
        <v>0</v>
      </c>
      <c r="K3" s="31" t="str">
        <f>'要綱第1号（申請）'!L3</f>
        <v>年度大分県就労継続支援事業所活躍推進事業費補助金</v>
      </c>
    </row>
    <row r="4" spans="2:34" ht="18.75" customHeight="1">
      <c r="H4" s="309" t="s">
        <v>246</v>
      </c>
      <c r="I4" s="309"/>
      <c r="J4" s="309"/>
      <c r="K4" s="309"/>
      <c r="L4" s="309"/>
      <c r="M4" s="309"/>
      <c r="N4" s="309"/>
      <c r="O4" s="309"/>
      <c r="P4" s="309"/>
      <c r="Q4" s="309"/>
      <c r="R4" s="309"/>
      <c r="S4" s="309"/>
      <c r="T4" s="309"/>
      <c r="U4" s="309"/>
      <c r="V4" s="309"/>
      <c r="W4" s="309"/>
      <c r="X4" s="309"/>
      <c r="Y4" s="309"/>
      <c r="Z4" s="309"/>
      <c r="AA4" s="309"/>
    </row>
    <row r="5" spans="2:34" ht="18.75" customHeight="1">
      <c r="G5" s="25"/>
      <c r="H5" s="35"/>
    </row>
    <row r="6" spans="2:34" ht="18.75" customHeight="1">
      <c r="G6" s="25"/>
      <c r="H6" s="35"/>
      <c r="W6" s="660">
        <f>H3</f>
        <v>0</v>
      </c>
      <c r="X6" s="661"/>
      <c r="Y6" s="12"/>
      <c r="Z6" s="31" t="s">
        <v>3</v>
      </c>
      <c r="AA6" s="315"/>
      <c r="AB6" s="315"/>
      <c r="AC6" s="35" t="s">
        <v>6</v>
      </c>
      <c r="AD6" s="309"/>
      <c r="AE6" s="309"/>
      <c r="AF6" s="31" t="s">
        <v>2</v>
      </c>
    </row>
    <row r="7" spans="2:34" ht="18.75" customHeight="1"/>
    <row r="8" spans="2:34" ht="18.75" customHeight="1">
      <c r="B8" s="316" t="s">
        <v>0</v>
      </c>
      <c r="C8" s="316"/>
      <c r="D8" s="316"/>
      <c r="E8" s="316"/>
      <c r="F8" s="316"/>
      <c r="G8" s="315">
        <f>'要綱第1号（申請）'!I8</f>
        <v>0</v>
      </c>
      <c r="H8" s="315"/>
      <c r="I8" s="315"/>
      <c r="J8" s="315"/>
      <c r="K8" s="31" t="s">
        <v>1</v>
      </c>
    </row>
    <row r="9" spans="2:34" ht="18.75" customHeight="1"/>
    <row r="10" spans="2:34" ht="18.75" customHeight="1">
      <c r="L10" s="625"/>
      <c r="M10" s="625"/>
      <c r="N10" s="625"/>
      <c r="O10" s="625"/>
      <c r="P10" s="625"/>
      <c r="Q10" s="625"/>
      <c r="R10" s="625"/>
      <c r="S10" s="625"/>
      <c r="T10" s="625"/>
      <c r="U10" s="625"/>
      <c r="V10" s="625"/>
      <c r="W10" s="625"/>
      <c r="X10" s="625"/>
      <c r="Y10" s="625"/>
      <c r="Z10" s="625"/>
      <c r="AA10" s="625"/>
      <c r="AB10" s="625"/>
      <c r="AC10" s="625"/>
      <c r="AD10" s="625"/>
      <c r="AE10" s="625"/>
      <c r="AF10" s="625"/>
    </row>
    <row r="11" spans="2:34" ht="18.75" customHeight="1">
      <c r="O11" s="312" t="s">
        <v>80</v>
      </c>
      <c r="P11" s="312"/>
      <c r="Q11" s="312"/>
      <c r="R11" s="312"/>
      <c r="S11" s="312"/>
      <c r="T11" s="203"/>
      <c r="U11" s="314">
        <f>'要綱第1号（申請）'!U10</f>
        <v>0</v>
      </c>
      <c r="V11" s="314"/>
      <c r="W11" s="314"/>
      <c r="X11" s="314"/>
      <c r="Y11" s="314"/>
      <c r="Z11" s="314"/>
      <c r="AA11" s="314"/>
      <c r="AB11" s="314"/>
      <c r="AC11" s="314"/>
      <c r="AD11" s="314"/>
      <c r="AE11" s="314"/>
      <c r="AF11" s="314"/>
      <c r="AG11" s="314"/>
      <c r="AH11" s="314"/>
    </row>
    <row r="12" spans="2:34" ht="18.75" customHeight="1">
      <c r="O12" s="312" t="s">
        <v>82</v>
      </c>
      <c r="P12" s="312"/>
      <c r="Q12" s="312"/>
      <c r="R12" s="312"/>
      <c r="S12" s="312"/>
      <c r="T12" s="203"/>
      <c r="U12" s="314">
        <f>'要綱第1号（申請）'!U11</f>
        <v>0</v>
      </c>
      <c r="V12" s="314"/>
      <c r="W12" s="314"/>
      <c r="X12" s="314"/>
      <c r="Y12" s="314"/>
      <c r="Z12" s="314"/>
      <c r="AA12" s="314"/>
      <c r="AB12" s="314"/>
      <c r="AC12" s="314"/>
      <c r="AD12" s="314"/>
      <c r="AE12" s="314"/>
      <c r="AF12" s="314"/>
      <c r="AG12" s="314"/>
      <c r="AH12" s="314"/>
    </row>
    <row r="13" spans="2:34" ht="18.75" customHeight="1">
      <c r="O13" s="312" t="s">
        <v>81</v>
      </c>
      <c r="P13" s="312"/>
      <c r="Q13" s="312"/>
      <c r="R13" s="312"/>
      <c r="S13" s="312"/>
      <c r="T13" s="203"/>
      <c r="U13" s="314">
        <f>'要綱第1号（申請）'!U12</f>
        <v>0</v>
      </c>
      <c r="V13" s="314"/>
      <c r="W13" s="314"/>
      <c r="X13" s="314"/>
      <c r="Y13" s="314"/>
      <c r="Z13" s="314"/>
      <c r="AA13" s="314"/>
      <c r="AB13" s="314"/>
      <c r="AC13" s="314"/>
      <c r="AD13" s="314"/>
      <c r="AE13" s="314"/>
      <c r="AF13" s="314"/>
      <c r="AG13" s="314"/>
      <c r="AH13" s="314"/>
    </row>
    <row r="14" spans="2:34" ht="18.75" customHeight="1">
      <c r="O14" s="312" t="s">
        <v>83</v>
      </c>
      <c r="P14" s="312"/>
      <c r="Q14" s="312"/>
      <c r="R14" s="312"/>
      <c r="S14" s="312"/>
      <c r="T14" s="203"/>
      <c r="U14" s="314">
        <f>'要綱第1号（申請）'!U13</f>
        <v>0</v>
      </c>
      <c r="V14" s="314"/>
      <c r="W14" s="314"/>
      <c r="X14" s="314"/>
      <c r="Y14" s="314"/>
      <c r="Z14" s="314"/>
      <c r="AA14" s="314"/>
      <c r="AB14" s="314"/>
      <c r="AC14" s="314"/>
      <c r="AD14" s="314"/>
      <c r="AE14" s="314"/>
      <c r="AF14" s="314"/>
      <c r="AG14" s="314"/>
      <c r="AH14" s="314"/>
    </row>
    <row r="15" spans="2:34" ht="18.75" customHeight="1">
      <c r="O15" s="312" t="s">
        <v>4</v>
      </c>
      <c r="P15" s="312"/>
      <c r="Q15" s="312"/>
      <c r="R15" s="312"/>
      <c r="S15" s="312"/>
      <c r="T15" s="203"/>
      <c r="U15" s="314">
        <f>'要綱第1号（申請）'!U14</f>
        <v>0</v>
      </c>
      <c r="V15" s="314"/>
      <c r="W15" s="314"/>
      <c r="X15" s="314"/>
      <c r="Y15" s="314"/>
      <c r="Z15" s="314"/>
      <c r="AA15" s="314"/>
      <c r="AB15" s="314"/>
      <c r="AC15" s="314"/>
      <c r="AD15" s="314"/>
      <c r="AE15" s="314"/>
      <c r="AF15" s="314"/>
      <c r="AG15" s="314"/>
      <c r="AH15" s="314"/>
    </row>
    <row r="16" spans="2:34" ht="18.75" customHeight="1">
      <c r="O16" s="312" t="s">
        <v>5</v>
      </c>
      <c r="P16" s="312"/>
      <c r="Q16" s="312"/>
      <c r="R16" s="312"/>
      <c r="S16" s="312"/>
      <c r="T16" s="203"/>
      <c r="U16" s="314">
        <f>'要綱第1号（申請）'!U15</f>
        <v>0</v>
      </c>
      <c r="V16" s="314"/>
      <c r="W16" s="314"/>
      <c r="X16" s="314"/>
      <c r="Y16" s="314"/>
      <c r="Z16" s="314"/>
      <c r="AA16" s="314"/>
      <c r="AB16" s="314"/>
      <c r="AC16" s="314"/>
      <c r="AD16" s="314"/>
      <c r="AE16" s="314"/>
      <c r="AF16" s="314"/>
      <c r="AG16" s="314"/>
      <c r="AH16" s="314"/>
    </row>
    <row r="17" spans="2:35" ht="18.75" customHeight="1">
      <c r="O17" s="620" t="s">
        <v>17</v>
      </c>
      <c r="P17" s="620"/>
      <c r="Q17" s="620"/>
      <c r="R17" s="620"/>
      <c r="S17" s="620"/>
      <c r="T17" s="39"/>
      <c r="U17" s="314">
        <f>'要綱第1号（申請）'!U16</f>
        <v>0</v>
      </c>
      <c r="V17" s="314"/>
      <c r="W17" s="314"/>
      <c r="X17" s="314"/>
      <c r="Y17" s="314"/>
      <c r="Z17" s="314"/>
      <c r="AA17" s="314"/>
      <c r="AB17" s="314"/>
      <c r="AC17" s="314"/>
      <c r="AD17" s="314"/>
      <c r="AE17" s="314"/>
      <c r="AF17" s="314"/>
      <c r="AG17" s="314"/>
      <c r="AH17" s="314"/>
    </row>
    <row r="18" spans="2:35" ht="18.75" customHeight="1"/>
    <row r="19" spans="2:35" ht="18.75" customHeight="1">
      <c r="B19" s="659">
        <f>'要綱第10号（交付決定）'!W7</f>
        <v>0</v>
      </c>
      <c r="C19" s="659"/>
      <c r="D19" s="660">
        <f>'要綱第10号（交付決定）'!Y7</f>
        <v>0</v>
      </c>
      <c r="E19" s="660"/>
      <c r="F19" s="40" t="s">
        <v>3</v>
      </c>
      <c r="G19" s="41">
        <f>'要綱第10号（交付決定）'!AA7</f>
        <v>0</v>
      </c>
      <c r="H19" s="41" t="s">
        <v>25</v>
      </c>
      <c r="I19" s="41">
        <f>'要綱第10号（交付決定）'!AD7</f>
        <v>0</v>
      </c>
      <c r="J19" s="41" t="s">
        <v>26</v>
      </c>
      <c r="K19" s="41"/>
      <c r="L19" s="661">
        <f>'要綱第10号（交付決定）'!V6</f>
        <v>0</v>
      </c>
      <c r="M19" s="661"/>
      <c r="N19" s="661"/>
      <c r="O19" s="661"/>
      <c r="P19" s="197" t="s">
        <v>27</v>
      </c>
      <c r="Q19" s="661">
        <f>'要綱第10号（交付決定）'!AA6</f>
        <v>0</v>
      </c>
      <c r="R19" s="661"/>
      <c r="S19" s="661"/>
      <c r="T19" s="661"/>
      <c r="U19" s="661"/>
      <c r="V19" s="661"/>
      <c r="W19" s="41" t="s">
        <v>245</v>
      </c>
      <c r="X19" s="41"/>
      <c r="Y19" s="41"/>
      <c r="Z19" s="42"/>
      <c r="AA19" s="42"/>
      <c r="AB19" s="42"/>
      <c r="AC19" s="42"/>
      <c r="AD19" s="42"/>
      <c r="AE19" s="660" t="str">
        <f>H3&amp;J3</f>
        <v>00</v>
      </c>
      <c r="AF19" s="660"/>
      <c r="AG19" s="42" t="s">
        <v>244</v>
      </c>
    </row>
    <row r="20" spans="2:35" ht="18.75" customHeight="1">
      <c r="B20" s="350" t="s">
        <v>247</v>
      </c>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row>
    <row r="21" spans="2:35" ht="18.75" customHeight="1">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row>
    <row r="22" spans="2:35" ht="18.75" customHeight="1">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row>
    <row r="23" spans="2:35" ht="18.75" customHeight="1">
      <c r="B23" s="309" t="s">
        <v>7</v>
      </c>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09"/>
      <c r="AG23" s="309"/>
    </row>
    <row r="24" spans="2:35" ht="18.75" customHeight="1"/>
    <row r="25" spans="2:35" ht="18.75" customHeight="1">
      <c r="C25" s="217" t="s">
        <v>8</v>
      </c>
      <c r="D25" s="31" t="s">
        <v>65</v>
      </c>
    </row>
    <row r="26" spans="2:35" ht="3.75" customHeight="1">
      <c r="C26" s="217"/>
    </row>
    <row r="27" spans="2:35" ht="69" customHeight="1">
      <c r="C27" s="217"/>
      <c r="D27" s="29"/>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245"/>
    </row>
    <row r="28" spans="2:35" ht="14.25" customHeight="1"/>
    <row r="29" spans="2:35" ht="18.75" customHeight="1">
      <c r="C29" s="217" t="s">
        <v>9</v>
      </c>
      <c r="D29" s="31" t="s">
        <v>248</v>
      </c>
    </row>
    <row r="30" spans="2:35" ht="3.75" customHeight="1">
      <c r="C30" s="217"/>
    </row>
    <row r="31" spans="2:35" ht="31.5" customHeight="1">
      <c r="C31" s="217"/>
      <c r="D31" s="29"/>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658"/>
      <c r="AC31" s="658"/>
      <c r="AD31" s="658"/>
      <c r="AE31" s="658"/>
      <c r="AF31" s="658"/>
      <c r="AG31" s="658"/>
      <c r="AH31" s="658"/>
      <c r="AI31" s="245"/>
    </row>
    <row r="32" spans="2:35" ht="18.75" customHeight="1"/>
    <row r="33" spans="3:35" ht="18.75" customHeight="1">
      <c r="C33" s="217" t="s">
        <v>10</v>
      </c>
      <c r="D33" s="31" t="s">
        <v>66</v>
      </c>
    </row>
    <row r="34" spans="3:35" ht="3.75" customHeight="1">
      <c r="C34" s="217"/>
    </row>
    <row r="35" spans="3:35" ht="69" customHeight="1">
      <c r="C35" s="217"/>
      <c r="D35" s="29"/>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245"/>
    </row>
  </sheetData>
  <sheetProtection formatCells="0" formatRows="0"/>
  <mergeCells count="32">
    <mergeCell ref="B8:F8"/>
    <mergeCell ref="G8:J8"/>
    <mergeCell ref="O13:S13"/>
    <mergeCell ref="U13:AH13"/>
    <mergeCell ref="H3:I3"/>
    <mergeCell ref="H4:AA4"/>
    <mergeCell ref="W6:X6"/>
    <mergeCell ref="AA6:AB6"/>
    <mergeCell ref="AD6:AE6"/>
    <mergeCell ref="L10:AF10"/>
    <mergeCell ref="O11:S11"/>
    <mergeCell ref="U11:AH11"/>
    <mergeCell ref="O12:S12"/>
    <mergeCell ref="U12:AH12"/>
    <mergeCell ref="O14:S14"/>
    <mergeCell ref="U14:AH14"/>
    <mergeCell ref="O15:S15"/>
    <mergeCell ref="U15:AH15"/>
    <mergeCell ref="O16:S16"/>
    <mergeCell ref="U16:AH16"/>
    <mergeCell ref="O17:S17"/>
    <mergeCell ref="U17:AH17"/>
    <mergeCell ref="B19:C19"/>
    <mergeCell ref="D19:E19"/>
    <mergeCell ref="L19:O19"/>
    <mergeCell ref="Q19:V19"/>
    <mergeCell ref="AE19:AF19"/>
    <mergeCell ref="B20:AI21"/>
    <mergeCell ref="B23:AG23"/>
    <mergeCell ref="E27:AH27"/>
    <mergeCell ref="E31:AH31"/>
    <mergeCell ref="E35:AH35"/>
  </mergeCells>
  <phoneticPr fontId="6"/>
  <conditionalFormatting sqref="E27:AH27 E31:AH31 E35:AH35">
    <cfRule type="containsBlanks" dxfId="37" priority="1">
      <formula>LEN(TRIM(E27))=0</formula>
    </cfRule>
  </conditionalFormatting>
  <conditionalFormatting sqref="U11:AH17">
    <cfRule type="containsBlanks" dxfId="36" priority="2">
      <formula>LEN(TRIM(U11))=0</formula>
    </cfRule>
  </conditionalFormatting>
  <conditionalFormatting sqref="Y6">
    <cfRule type="containsBlanks" dxfId="35" priority="4">
      <formula>LEN(TRIM(Y6))=0</formula>
    </cfRule>
  </conditionalFormatting>
  <conditionalFormatting sqref="AA6 AD6">
    <cfRule type="containsBlanks" dxfId="34" priority="3">
      <formula>LEN(TRIM(AA6))=0</formula>
    </cfRule>
  </conditionalFormatting>
  <dataValidations count="3">
    <dataValidation type="list" allowBlank="1" showInputMessage="1" showErrorMessage="1" sqref="Y6" xr:uid="{18F092B7-6ECE-43A7-B89E-CC08B722E08E}">
      <formula1>"8,9"</formula1>
    </dataValidation>
    <dataValidation type="list" allowBlank="1" showInputMessage="1" showErrorMessage="1" sqref="AA6" xr:uid="{65FC3244-B070-44EC-8E3C-904FE213AD43}">
      <formula1>"4,5,6,7,8,9,10,11,12,1,2,3"</formula1>
    </dataValidation>
    <dataValidation type="list" allowBlank="1" showInputMessage="1" showErrorMessage="1" sqref="AD6" xr:uid="{A1763508-D013-4513-A11A-288F951F1384}">
      <formula1>"1,2,3,4,5,6,7,8,9,10,11,12,13,14,15,16,17,18,19,20,21,22,23,24,25,26,27,28,29,30,31"</formula1>
    </dataValidation>
  </dataValidations>
  <pageMargins left="0.78740157480314965" right="0.78740157480314965" top="0.74803149606299213" bottom="0.55118110236220474" header="0.31496062992125984" footer="0.31496062992125984"/>
  <pageSetup paperSize="9" scale="91" orientation="portrait" r:id="rId1"/>
  <colBreaks count="1" manualBreakCount="1">
    <brk id="35" max="4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27D9-5AA1-4B4A-BDF8-14C2FAC7A2A1}">
  <dimension ref="B1:AI71"/>
  <sheetViews>
    <sheetView showZeros="0" view="pageBreakPreview" zoomScaleNormal="100" zoomScaleSheetLayoutView="100" workbookViewId="0">
      <selection activeCell="B19" sqref="B19:AH19"/>
    </sheetView>
  </sheetViews>
  <sheetFormatPr defaultColWidth="9" defaultRowHeight="13.5"/>
  <cols>
    <col min="1" max="1" width="0.625" customWidth="1"/>
    <col min="2" max="3" width="3.125" customWidth="1"/>
    <col min="4" max="5" width="1.375" customWidth="1"/>
    <col min="6" max="6" width="3" customWidth="1"/>
    <col min="7" max="7" width="3.125" customWidth="1"/>
    <col min="8" max="8" width="3" customWidth="1"/>
    <col min="9" max="9" width="3.125" customWidth="1"/>
    <col min="10" max="11" width="3" customWidth="1"/>
    <col min="12" max="13" width="2.75" customWidth="1"/>
    <col min="14" max="14" width="2.875" customWidth="1"/>
    <col min="15" max="15" width="2.5" customWidth="1"/>
    <col min="16" max="16" width="2.25" customWidth="1"/>
    <col min="17" max="18" width="3" customWidth="1"/>
    <col min="19" max="19" width="3.125" customWidth="1"/>
    <col min="20" max="21" width="3.75" customWidth="1"/>
    <col min="22" max="24" width="3.125" customWidth="1"/>
    <col min="25" max="25" width="3.375" customWidth="1"/>
    <col min="26" max="26" width="2.5" customWidth="1"/>
    <col min="27" max="27" width="2.75" customWidth="1"/>
    <col min="28" max="28" width="3" customWidth="1"/>
    <col min="29" max="29" width="2.75" customWidth="1"/>
    <col min="30" max="30" width="3" customWidth="1"/>
    <col min="31" max="31" width="2.75" customWidth="1"/>
    <col min="32" max="34" width="3" customWidth="1"/>
    <col min="35" max="39" width="3.125" customWidth="1"/>
  </cols>
  <sheetData>
    <row r="1" spans="2:34" ht="18.75" customHeight="1">
      <c r="B1" t="s">
        <v>377</v>
      </c>
    </row>
    <row r="2" spans="2:34" ht="11.25" customHeight="1"/>
    <row r="3" spans="2:34" ht="18.75" customHeight="1">
      <c r="B3" s="31"/>
      <c r="C3" s="31"/>
      <c r="D3" s="31"/>
      <c r="E3" s="31"/>
      <c r="F3" s="35"/>
      <c r="G3" s="35"/>
      <c r="H3" s="621">
        <f>'要綱第1号（申請）'!H3</f>
        <v>0</v>
      </c>
      <c r="I3" s="621"/>
      <c r="J3" s="36">
        <f>'要綱第1号（申請）'!K3</f>
        <v>0</v>
      </c>
      <c r="K3" s="31" t="str">
        <f>'要綱第1号（申請）'!L3</f>
        <v>年度大分県就労継続支援事業所活躍推進事業費補助金</v>
      </c>
      <c r="L3" s="31"/>
      <c r="M3" s="31"/>
      <c r="N3" s="31"/>
      <c r="O3" s="31"/>
      <c r="P3" s="31"/>
      <c r="Q3" s="31"/>
      <c r="R3" s="31"/>
      <c r="S3" s="31"/>
      <c r="T3" s="31"/>
      <c r="U3" s="31"/>
      <c r="V3" s="31"/>
      <c r="W3" s="31"/>
      <c r="X3" s="31"/>
      <c r="Y3" s="31"/>
      <c r="Z3" s="31"/>
      <c r="AA3" s="31"/>
      <c r="AB3" s="31"/>
      <c r="AC3" s="31"/>
      <c r="AD3" s="31"/>
      <c r="AE3" s="31"/>
      <c r="AF3" s="31"/>
      <c r="AG3" s="31"/>
    </row>
    <row r="4" spans="2:34" ht="18.75" customHeight="1">
      <c r="B4" s="31"/>
      <c r="C4" s="31"/>
      <c r="D4" s="31"/>
      <c r="E4" s="31"/>
      <c r="F4" s="31"/>
      <c r="G4" s="31"/>
      <c r="H4" s="309" t="s">
        <v>251</v>
      </c>
      <c r="I4" s="309"/>
      <c r="J4" s="309"/>
      <c r="K4" s="309"/>
      <c r="L4" s="309"/>
      <c r="M4" s="309"/>
      <c r="N4" s="309"/>
      <c r="O4" s="309"/>
      <c r="P4" s="309"/>
      <c r="Q4" s="309"/>
      <c r="R4" s="309"/>
      <c r="S4" s="309"/>
      <c r="T4" s="309"/>
      <c r="U4" s="309"/>
      <c r="V4" s="309"/>
      <c r="W4" s="309"/>
      <c r="X4" s="309"/>
      <c r="Y4" s="309"/>
      <c r="Z4" s="309"/>
      <c r="AA4" s="309"/>
      <c r="AB4" s="31"/>
      <c r="AC4" s="31"/>
      <c r="AD4" s="31"/>
      <c r="AE4" s="31"/>
      <c r="AF4" s="31"/>
      <c r="AG4" s="31"/>
    </row>
    <row r="5" spans="2:34" ht="18.75" customHeight="1">
      <c r="B5" s="31"/>
      <c r="C5" s="31"/>
      <c r="D5" s="31"/>
      <c r="E5" s="31"/>
      <c r="F5" s="31"/>
      <c r="G5" s="25"/>
      <c r="H5" s="35"/>
      <c r="I5" s="31"/>
      <c r="J5" s="31"/>
      <c r="K5" s="31"/>
      <c r="L5" s="31"/>
      <c r="M5" s="31"/>
      <c r="N5" s="31"/>
      <c r="O5" s="31"/>
      <c r="P5" s="31"/>
      <c r="Q5" s="31"/>
      <c r="R5" s="31"/>
      <c r="S5" s="31"/>
      <c r="T5" s="31"/>
      <c r="U5" s="31"/>
      <c r="V5" s="31"/>
      <c r="W5" s="31"/>
      <c r="X5" s="31"/>
      <c r="Y5" s="31"/>
      <c r="Z5" s="31"/>
      <c r="AA5" s="31"/>
      <c r="AB5" s="31"/>
      <c r="AC5" s="31"/>
      <c r="AD5" s="31"/>
      <c r="AE5" s="31"/>
      <c r="AF5" s="31"/>
      <c r="AG5" s="31"/>
    </row>
    <row r="6" spans="2:34" ht="18.75" customHeight="1">
      <c r="B6" s="31"/>
      <c r="C6" s="31"/>
      <c r="D6" s="31"/>
      <c r="E6" s="31"/>
      <c r="F6" s="31"/>
      <c r="G6" s="25"/>
      <c r="H6" s="35"/>
      <c r="I6" s="31"/>
      <c r="J6" s="31"/>
      <c r="K6" s="31"/>
      <c r="L6" s="31"/>
      <c r="M6" s="31"/>
      <c r="N6" s="31"/>
      <c r="O6" s="31"/>
      <c r="P6" s="31"/>
      <c r="Q6" s="31"/>
      <c r="R6" s="31"/>
      <c r="S6" s="31"/>
      <c r="T6" s="31"/>
      <c r="U6" s="31"/>
      <c r="V6" s="31"/>
      <c r="W6" s="660">
        <f>H3</f>
        <v>0</v>
      </c>
      <c r="X6" s="661"/>
      <c r="Y6" s="13"/>
      <c r="Z6" t="s">
        <v>3</v>
      </c>
      <c r="AA6" s="352"/>
      <c r="AB6" s="352"/>
      <c r="AC6" s="3" t="s">
        <v>6</v>
      </c>
      <c r="AD6" s="351"/>
      <c r="AE6" s="351"/>
      <c r="AF6" t="s">
        <v>2</v>
      </c>
    </row>
    <row r="7" spans="2:34" ht="18.75" customHeight="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row>
    <row r="8" spans="2:34" ht="18.75" customHeight="1">
      <c r="B8" s="316" t="s">
        <v>0</v>
      </c>
      <c r="C8" s="316"/>
      <c r="D8" s="316"/>
      <c r="E8" s="316"/>
      <c r="F8" s="316"/>
      <c r="G8" s="315">
        <f>'要綱第1号（申請）'!I8</f>
        <v>0</v>
      </c>
      <c r="H8" s="315"/>
      <c r="I8" s="315"/>
      <c r="J8" s="315"/>
      <c r="K8" s="31" t="s">
        <v>1</v>
      </c>
      <c r="L8" s="31"/>
      <c r="M8" s="31"/>
      <c r="N8" s="31"/>
      <c r="O8" s="31"/>
      <c r="P8" s="31"/>
      <c r="Q8" s="31"/>
      <c r="R8" s="31"/>
      <c r="S8" s="31"/>
      <c r="T8" s="31"/>
      <c r="U8" s="31"/>
      <c r="V8" s="31"/>
      <c r="W8" s="31"/>
      <c r="X8" s="31"/>
      <c r="Y8" s="31"/>
      <c r="Z8" s="31"/>
      <c r="AA8" s="31"/>
      <c r="AB8" s="31"/>
      <c r="AC8" s="31"/>
      <c r="AD8" s="31"/>
      <c r="AE8" s="31"/>
      <c r="AF8" s="31"/>
      <c r="AG8" s="31"/>
    </row>
    <row r="9" spans="2:34" ht="18.75" customHeight="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row>
    <row r="10" spans="2:34" ht="18.75" customHeight="1">
      <c r="B10" s="31"/>
      <c r="C10" s="31"/>
      <c r="D10" s="31"/>
      <c r="E10" s="31"/>
      <c r="F10" s="31"/>
      <c r="G10" s="31"/>
      <c r="H10" s="31"/>
      <c r="I10" s="31"/>
      <c r="J10" s="31"/>
      <c r="K10" s="31"/>
      <c r="L10" s="625"/>
      <c r="M10" s="625"/>
      <c r="N10" s="625"/>
      <c r="O10" s="625"/>
      <c r="P10" s="625"/>
      <c r="Q10" s="625"/>
      <c r="R10" s="625"/>
      <c r="S10" s="625"/>
      <c r="T10" s="625"/>
      <c r="U10" s="625"/>
      <c r="V10" s="625"/>
      <c r="W10" s="625"/>
      <c r="X10" s="625"/>
      <c r="Y10" s="625"/>
      <c r="Z10" s="625"/>
      <c r="AA10" s="625"/>
      <c r="AB10" s="625"/>
      <c r="AC10" s="625"/>
      <c r="AD10" s="625"/>
      <c r="AE10" s="625"/>
      <c r="AF10" s="625"/>
      <c r="AG10" s="31"/>
    </row>
    <row r="11" spans="2:34" ht="18.75" customHeight="1">
      <c r="B11" s="31"/>
      <c r="C11" s="31"/>
      <c r="D11" s="31"/>
      <c r="E11" s="31"/>
      <c r="F11" s="31"/>
      <c r="G11" s="31"/>
      <c r="H11" s="31"/>
      <c r="I11" s="31"/>
      <c r="J11" s="31"/>
      <c r="K11" s="31"/>
      <c r="L11" s="31"/>
      <c r="M11" s="31"/>
      <c r="N11" s="31"/>
      <c r="O11" s="312" t="s">
        <v>80</v>
      </c>
      <c r="P11" s="312"/>
      <c r="Q11" s="312"/>
      <c r="R11" s="312"/>
      <c r="S11" s="312"/>
      <c r="T11" s="246"/>
      <c r="U11" s="356">
        <f>'要綱第1号（申請）'!U10</f>
        <v>0</v>
      </c>
      <c r="V11" s="356"/>
      <c r="W11" s="356"/>
      <c r="X11" s="356"/>
      <c r="Y11" s="356"/>
      <c r="Z11" s="356"/>
      <c r="AA11" s="356"/>
      <c r="AB11" s="356"/>
      <c r="AC11" s="356"/>
      <c r="AD11" s="356"/>
      <c r="AE11" s="356"/>
      <c r="AF11" s="356"/>
      <c r="AG11" s="356"/>
      <c r="AH11" s="356"/>
    </row>
    <row r="12" spans="2:34" ht="18.75" customHeight="1">
      <c r="B12" s="31"/>
      <c r="C12" s="31"/>
      <c r="D12" s="31"/>
      <c r="E12" s="31"/>
      <c r="F12" s="31"/>
      <c r="G12" s="31"/>
      <c r="H12" s="31"/>
      <c r="I12" s="31"/>
      <c r="J12" s="31"/>
      <c r="K12" s="31"/>
      <c r="L12" s="31"/>
      <c r="M12" s="31"/>
      <c r="N12" s="31"/>
      <c r="O12" s="312" t="s">
        <v>82</v>
      </c>
      <c r="P12" s="312"/>
      <c r="Q12" s="312"/>
      <c r="R12" s="312"/>
      <c r="S12" s="312"/>
      <c r="T12" s="246"/>
      <c r="U12" s="356">
        <f>'要綱第1号（申請）'!U11</f>
        <v>0</v>
      </c>
      <c r="V12" s="356"/>
      <c r="W12" s="356"/>
      <c r="X12" s="356"/>
      <c r="Y12" s="356"/>
      <c r="Z12" s="356"/>
      <c r="AA12" s="356"/>
      <c r="AB12" s="356"/>
      <c r="AC12" s="356"/>
      <c r="AD12" s="356"/>
      <c r="AE12" s="356"/>
      <c r="AF12" s="356"/>
      <c r="AG12" s="356"/>
      <c r="AH12" s="356"/>
    </row>
    <row r="13" spans="2:34" ht="18.75" customHeight="1">
      <c r="B13" s="31"/>
      <c r="C13" s="31"/>
      <c r="D13" s="31"/>
      <c r="E13" s="31"/>
      <c r="F13" s="31"/>
      <c r="G13" s="31"/>
      <c r="H13" s="31"/>
      <c r="I13" s="31"/>
      <c r="J13" s="31"/>
      <c r="K13" s="31"/>
      <c r="L13" s="31"/>
      <c r="M13" s="31"/>
      <c r="N13" s="31"/>
      <c r="O13" s="312" t="s">
        <v>81</v>
      </c>
      <c r="P13" s="312"/>
      <c r="Q13" s="312"/>
      <c r="R13" s="312"/>
      <c r="S13" s="312"/>
      <c r="T13" s="246"/>
      <c r="U13" s="356">
        <f>'要綱第1号（申請）'!U12</f>
        <v>0</v>
      </c>
      <c r="V13" s="356"/>
      <c r="W13" s="356"/>
      <c r="X13" s="356"/>
      <c r="Y13" s="356"/>
      <c r="Z13" s="356"/>
      <c r="AA13" s="356"/>
      <c r="AB13" s="356"/>
      <c r="AC13" s="356"/>
      <c r="AD13" s="356"/>
      <c r="AE13" s="356"/>
      <c r="AF13" s="356"/>
      <c r="AG13" s="356"/>
      <c r="AH13" s="356"/>
    </row>
    <row r="14" spans="2:34" ht="18.75" customHeight="1">
      <c r="B14" s="31"/>
      <c r="C14" s="31"/>
      <c r="D14" s="31"/>
      <c r="E14" s="31"/>
      <c r="F14" s="31"/>
      <c r="G14" s="31"/>
      <c r="H14" s="31"/>
      <c r="I14" s="31"/>
      <c r="J14" s="31"/>
      <c r="K14" s="31"/>
      <c r="L14" s="31"/>
      <c r="M14" s="31"/>
      <c r="N14" s="31"/>
      <c r="O14" s="312" t="s">
        <v>83</v>
      </c>
      <c r="P14" s="312"/>
      <c r="Q14" s="312"/>
      <c r="R14" s="312"/>
      <c r="S14" s="312"/>
      <c r="T14" s="246"/>
      <c r="U14" s="356">
        <f>'要綱第1号（申請）'!U13</f>
        <v>0</v>
      </c>
      <c r="V14" s="356"/>
      <c r="W14" s="356"/>
      <c r="X14" s="356"/>
      <c r="Y14" s="356"/>
      <c r="Z14" s="356"/>
      <c r="AA14" s="356"/>
      <c r="AB14" s="356"/>
      <c r="AC14" s="356"/>
      <c r="AD14" s="356"/>
      <c r="AE14" s="356"/>
      <c r="AF14" s="356"/>
      <c r="AG14" s="356"/>
      <c r="AH14" s="356"/>
    </row>
    <row r="15" spans="2:34" ht="18.75" customHeight="1">
      <c r="B15" s="31"/>
      <c r="C15" s="31"/>
      <c r="D15" s="31"/>
      <c r="E15" s="31"/>
      <c r="F15" s="31"/>
      <c r="G15" s="31"/>
      <c r="H15" s="31"/>
      <c r="I15" s="31"/>
      <c r="J15" s="31"/>
      <c r="K15" s="31"/>
      <c r="L15" s="31"/>
      <c r="M15" s="31"/>
      <c r="N15" s="31"/>
      <c r="O15" s="312" t="s">
        <v>4</v>
      </c>
      <c r="P15" s="312"/>
      <c r="Q15" s="312"/>
      <c r="R15" s="312"/>
      <c r="S15" s="312"/>
      <c r="T15" s="246"/>
      <c r="U15" s="356">
        <f>'要綱第1号（申請）'!U14</f>
        <v>0</v>
      </c>
      <c r="V15" s="356"/>
      <c r="W15" s="356"/>
      <c r="X15" s="356"/>
      <c r="Y15" s="356"/>
      <c r="Z15" s="356"/>
      <c r="AA15" s="356"/>
      <c r="AB15" s="356"/>
      <c r="AC15" s="356"/>
      <c r="AD15" s="356"/>
      <c r="AE15" s="356"/>
      <c r="AF15" s="356"/>
      <c r="AG15" s="356"/>
      <c r="AH15" s="356"/>
    </row>
    <row r="16" spans="2:34" ht="18.75" customHeight="1">
      <c r="B16" s="31"/>
      <c r="C16" s="31"/>
      <c r="D16" s="31"/>
      <c r="E16" s="31"/>
      <c r="F16" s="31"/>
      <c r="G16" s="31"/>
      <c r="H16" s="31"/>
      <c r="I16" s="31"/>
      <c r="J16" s="31"/>
      <c r="K16" s="31"/>
      <c r="L16" s="31"/>
      <c r="M16" s="31"/>
      <c r="N16" s="31"/>
      <c r="O16" s="312" t="s">
        <v>5</v>
      </c>
      <c r="P16" s="312"/>
      <c r="Q16" s="312"/>
      <c r="R16" s="312"/>
      <c r="S16" s="312"/>
      <c r="T16" s="246"/>
      <c r="U16" s="356">
        <f>'要綱第1号（申請）'!U15</f>
        <v>0</v>
      </c>
      <c r="V16" s="356"/>
      <c r="W16" s="356"/>
      <c r="X16" s="356"/>
      <c r="Y16" s="356"/>
      <c r="Z16" s="356"/>
      <c r="AA16" s="356"/>
      <c r="AB16" s="356"/>
      <c r="AC16" s="356"/>
      <c r="AD16" s="356"/>
      <c r="AE16" s="356"/>
      <c r="AF16" s="356"/>
      <c r="AG16" s="356"/>
      <c r="AH16" s="356"/>
    </row>
    <row r="17" spans="2:35" ht="18.75" customHeight="1">
      <c r="B17" s="31"/>
      <c r="C17" s="31"/>
      <c r="D17" s="31"/>
      <c r="E17" s="31"/>
      <c r="F17" s="31"/>
      <c r="G17" s="31"/>
      <c r="H17" s="31"/>
      <c r="I17" s="31"/>
      <c r="J17" s="31"/>
      <c r="K17" s="31"/>
      <c r="L17" s="31"/>
      <c r="M17" s="31"/>
      <c r="N17" s="31"/>
      <c r="O17" s="620" t="s">
        <v>17</v>
      </c>
      <c r="P17" s="620"/>
      <c r="Q17" s="620"/>
      <c r="R17" s="620"/>
      <c r="S17" s="620"/>
      <c r="T17" s="215"/>
      <c r="U17" s="356">
        <f>'要綱第1号（申請）'!U16</f>
        <v>0</v>
      </c>
      <c r="V17" s="356"/>
      <c r="W17" s="356"/>
      <c r="X17" s="356"/>
      <c r="Y17" s="356"/>
      <c r="Z17" s="356"/>
      <c r="AA17" s="356"/>
      <c r="AB17" s="356"/>
      <c r="AC17" s="356"/>
      <c r="AD17" s="356"/>
      <c r="AE17" s="356"/>
      <c r="AF17" s="356"/>
      <c r="AG17" s="356"/>
      <c r="AH17" s="356"/>
    </row>
    <row r="18" spans="2:35" ht="18.75" customHeight="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row>
    <row r="19" spans="2:35" ht="53.25" customHeight="1">
      <c r="B19" s="611" t="str">
        <f>CONCATENATE("　",IF('要綱第10号（交付決定）'!W7="","　",'要綱第10号（交付決定）'!W7)&amp;'要綱第10号（交付決定）'!Y7,"年",IF('要綱第10号（交付決定）'!AA7="","　",'要綱第10号（交付決定）'!AA7),"月")&amp;CONCATENATE(IF('要綱第10号（交付決定）'!AD7="","　",'要綱第10号（交付決定）'!AD7),"日付け",IF('要綱第10号（交付決定）'!V6="","　　　",'要綱第10号（交付決定）'!V6)&amp;"第",IF('要綱第10号（交付決定）'!AA6="","             ",'要綱第10号（交付決定）'!AA6)&amp;"号で交付決定通知のあった",IF('要領第1号（計画申請）'!H3="","　",H3&amp;J3))&amp;"年度大分県就労継続支援事業所活躍推進事業費補助金に係る消費税等仕入控除額が確定したので、大分県就労継続支援事業活躍推進事業費補助金交付要綱第５条第１項第１０号の規定により、下記のとおり報告します。"</f>
        <v>　　年　月　日付け　　　第             号で交付決定通知のあった　年度大分県就労継続支援事業所活躍推進事業費補助金に係る消費税等仕入控除額が確定したので、大分県就労継続支援事業活躍推進事業費補助金交付要綱第５条第１項第１０号の規定により、下記のとおり報告します。</v>
      </c>
      <c r="C19" s="611"/>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611"/>
      <c r="AG19" s="611"/>
      <c r="AH19" s="611"/>
    </row>
    <row r="20" spans="2:35" ht="18.75" customHeight="1">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row>
    <row r="21" spans="2:35" ht="18.75" customHeight="1">
      <c r="B21" s="351" t="s">
        <v>7</v>
      </c>
      <c r="C21" s="351"/>
      <c r="D21" s="351"/>
      <c r="E21" s="351"/>
      <c r="F21" s="351"/>
      <c r="G21" s="351"/>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row>
    <row r="22" spans="2:35" ht="18.75" customHeight="1"/>
    <row r="23" spans="2:35">
      <c r="C23">
        <v>1</v>
      </c>
      <c r="E23" t="s">
        <v>252</v>
      </c>
      <c r="W23" t="s">
        <v>32</v>
      </c>
      <c r="X23" s="351"/>
      <c r="Y23" s="351"/>
      <c r="Z23" s="351"/>
      <c r="AA23" s="351"/>
      <c r="AB23" s="351"/>
      <c r="AC23" s="351"/>
      <c r="AD23" s="351"/>
      <c r="AE23" t="s">
        <v>41</v>
      </c>
    </row>
    <row r="24" spans="2:35">
      <c r="H24" t="s">
        <v>188</v>
      </c>
      <c r="I24" s="351"/>
      <c r="J24" s="351"/>
      <c r="K24" s="3"/>
      <c r="L24" t="s">
        <v>3</v>
      </c>
      <c r="N24" t="s">
        <v>25</v>
      </c>
      <c r="P24" s="3" t="s">
        <v>2</v>
      </c>
      <c r="Q24" s="351"/>
      <c r="R24" s="351"/>
      <c r="S24" s="351"/>
      <c r="T24" t="s">
        <v>27</v>
      </c>
      <c r="U24" s="661"/>
      <c r="V24" s="661"/>
      <c r="W24" s="661"/>
      <c r="X24" s="661"/>
      <c r="Y24" s="661"/>
      <c r="Z24" s="661"/>
      <c r="AA24" t="s">
        <v>253</v>
      </c>
    </row>
    <row r="26" spans="2:35">
      <c r="C26">
        <v>2</v>
      </c>
      <c r="E26" t="s">
        <v>254</v>
      </c>
      <c r="W26" t="s">
        <v>32</v>
      </c>
      <c r="X26" s="351"/>
      <c r="Y26" s="351"/>
      <c r="Z26" s="351"/>
      <c r="AA26" s="351"/>
      <c r="AB26" s="351"/>
      <c r="AC26" s="351"/>
      <c r="AD26" s="351"/>
      <c r="AE26" t="s">
        <v>41</v>
      </c>
    </row>
    <row r="28" spans="2:35">
      <c r="C28">
        <v>3</v>
      </c>
      <c r="E28" s="247" t="s">
        <v>255</v>
      </c>
      <c r="W28" t="s">
        <v>32</v>
      </c>
      <c r="X28" s="351"/>
      <c r="Y28" s="351"/>
      <c r="Z28" s="351"/>
      <c r="AA28" s="351"/>
      <c r="AB28" s="351"/>
      <c r="AC28" s="351"/>
      <c r="AD28" s="351"/>
      <c r="AE28" t="s">
        <v>41</v>
      </c>
    </row>
    <row r="30" spans="2:35">
      <c r="C30">
        <v>4</v>
      </c>
      <c r="E30" s="247" t="s">
        <v>256</v>
      </c>
      <c r="W30" t="s">
        <v>32</v>
      </c>
      <c r="X30" s="351">
        <f>X28-X26</f>
        <v>0</v>
      </c>
      <c r="Y30" s="351"/>
      <c r="Z30" s="351"/>
      <c r="AA30" s="351"/>
      <c r="AB30" s="351"/>
      <c r="AC30" s="351"/>
      <c r="AD30" s="351"/>
      <c r="AE30" t="s">
        <v>41</v>
      </c>
    </row>
    <row r="32" spans="2:35">
      <c r="C32">
        <v>5</v>
      </c>
      <c r="E32" s="247" t="s">
        <v>15</v>
      </c>
    </row>
    <row r="33" spans="5:6">
      <c r="E33" t="s">
        <v>257</v>
      </c>
    </row>
    <row r="34" spans="5:6">
      <c r="E34" s="247" t="s">
        <v>258</v>
      </c>
    </row>
    <row r="35" spans="5:6">
      <c r="F35" t="s">
        <v>259</v>
      </c>
    </row>
    <row r="60" spans="2:33" ht="18.75" customHeight="1">
      <c r="B60" t="s">
        <v>378</v>
      </c>
    </row>
    <row r="61" spans="2:33" ht="11.25" customHeight="1"/>
    <row r="62" spans="2:33" ht="18.75" customHeight="1">
      <c r="B62" s="31"/>
      <c r="C62" s="31"/>
      <c r="D62" s="31"/>
      <c r="E62" s="31"/>
      <c r="F62" s="35"/>
      <c r="G62" s="35"/>
      <c r="H62" s="621">
        <f>H3</f>
        <v>0</v>
      </c>
      <c r="I62" s="621"/>
      <c r="J62" s="36">
        <f>J3</f>
        <v>0</v>
      </c>
      <c r="K62" s="31" t="str">
        <f>K3</f>
        <v>年度大分県就労継続支援事業所活躍推進事業費補助金</v>
      </c>
      <c r="L62" s="31"/>
      <c r="M62" s="31"/>
      <c r="N62" s="31"/>
      <c r="O62" s="31"/>
      <c r="P62" s="31"/>
      <c r="Q62" s="31"/>
      <c r="R62" s="31"/>
      <c r="S62" s="31"/>
      <c r="T62" s="31"/>
      <c r="U62" s="31"/>
      <c r="V62" s="31"/>
      <c r="W62" s="31"/>
      <c r="X62" s="31"/>
      <c r="Y62" s="31"/>
      <c r="Z62" s="31"/>
      <c r="AA62" s="31"/>
      <c r="AB62" s="31"/>
      <c r="AC62" s="31"/>
      <c r="AD62" s="31"/>
      <c r="AE62" s="31"/>
      <c r="AF62" s="31"/>
      <c r="AG62" s="31"/>
    </row>
    <row r="63" spans="2:33" ht="18.75" customHeight="1">
      <c r="B63" s="31"/>
      <c r="C63" s="31"/>
      <c r="D63" s="31"/>
      <c r="E63" s="31"/>
      <c r="F63" s="31"/>
      <c r="G63" s="31"/>
      <c r="H63" s="309" t="s">
        <v>260</v>
      </c>
      <c r="I63" s="309"/>
      <c r="J63" s="309"/>
      <c r="K63" s="309"/>
      <c r="L63" s="309"/>
      <c r="M63" s="309"/>
      <c r="N63" s="309"/>
      <c r="O63" s="309"/>
      <c r="P63" s="309"/>
      <c r="Q63" s="309"/>
      <c r="R63" s="309"/>
      <c r="S63" s="309"/>
      <c r="T63" s="309"/>
      <c r="U63" s="309"/>
      <c r="V63" s="309"/>
      <c r="W63" s="309"/>
      <c r="X63" s="309"/>
      <c r="Y63" s="309"/>
      <c r="Z63" s="309"/>
      <c r="AA63" s="309"/>
      <c r="AB63" s="31"/>
      <c r="AC63" s="31"/>
      <c r="AD63" s="31"/>
      <c r="AE63" s="31"/>
      <c r="AF63" s="31"/>
      <c r="AG63" s="31"/>
    </row>
    <row r="66" spans="6:33">
      <c r="AE66" s="247" t="s">
        <v>261</v>
      </c>
    </row>
    <row r="67" spans="6:33" ht="52.5" customHeight="1">
      <c r="F67" s="665" t="s">
        <v>263</v>
      </c>
      <c r="G67" s="664"/>
      <c r="H67" s="664"/>
      <c r="I67" s="664"/>
      <c r="J67" s="664"/>
      <c r="K67" s="664"/>
      <c r="L67" s="664"/>
      <c r="M67" s="664"/>
      <c r="N67" s="664"/>
      <c r="O67" s="664"/>
      <c r="P67" s="664"/>
      <c r="Q67" s="665" t="s">
        <v>264</v>
      </c>
      <c r="R67" s="664"/>
      <c r="S67" s="664"/>
      <c r="T67" s="664"/>
      <c r="U67" s="665" t="s">
        <v>265</v>
      </c>
      <c r="V67" s="664"/>
      <c r="W67" s="664"/>
      <c r="X67" s="664"/>
      <c r="Y67" s="664"/>
      <c r="Z67" s="664"/>
      <c r="AA67" s="664"/>
      <c r="AB67" s="664"/>
      <c r="AC67" s="664"/>
      <c r="AD67" s="664" t="s">
        <v>262</v>
      </c>
      <c r="AE67" s="664"/>
      <c r="AF67" s="664"/>
      <c r="AG67" s="664"/>
    </row>
    <row r="68" spans="6:33" ht="210" customHeight="1">
      <c r="F68" s="664"/>
      <c r="G68" s="664"/>
      <c r="H68" s="664"/>
      <c r="I68" s="664"/>
      <c r="J68" s="664"/>
      <c r="K68" s="664"/>
      <c r="L68" s="664"/>
      <c r="M68" s="664"/>
      <c r="N68" s="664"/>
      <c r="O68" s="664"/>
      <c r="P68" s="664"/>
      <c r="Q68" s="664"/>
      <c r="R68" s="664"/>
      <c r="S68" s="664"/>
      <c r="T68" s="664"/>
      <c r="U68" s="664"/>
      <c r="V68" s="664"/>
      <c r="W68" s="664"/>
      <c r="X68" s="664"/>
      <c r="Y68" s="664"/>
      <c r="Z68" s="664"/>
      <c r="AA68" s="664"/>
      <c r="AB68" s="664"/>
      <c r="AC68" s="664"/>
      <c r="AD68" s="664"/>
      <c r="AE68" s="664"/>
      <c r="AF68" s="664"/>
      <c r="AG68" s="664"/>
    </row>
    <row r="71" spans="6:33" s="4" customFormat="1" ht="118.5" customHeight="1">
      <c r="F71" s="662" t="s">
        <v>266</v>
      </c>
      <c r="G71" s="663"/>
      <c r="H71" s="663"/>
      <c r="I71" s="663"/>
      <c r="J71" s="663"/>
      <c r="K71" s="663"/>
      <c r="L71" s="663"/>
      <c r="M71" s="663"/>
      <c r="N71" s="663"/>
      <c r="O71" s="663"/>
      <c r="P71" s="663"/>
      <c r="Q71" s="663"/>
      <c r="R71" s="663"/>
      <c r="S71" s="663"/>
      <c r="T71" s="663"/>
      <c r="U71" s="663"/>
      <c r="V71" s="663"/>
      <c r="W71" s="663"/>
      <c r="X71" s="663"/>
      <c r="Y71" s="663"/>
      <c r="Z71" s="663"/>
      <c r="AA71" s="663"/>
      <c r="AB71" s="663"/>
      <c r="AC71" s="663"/>
      <c r="AD71" s="663"/>
      <c r="AE71" s="663"/>
      <c r="AF71" s="663"/>
      <c r="AG71" s="663"/>
    </row>
  </sheetData>
  <sheetProtection formatCells="0" formatRows="0"/>
  <mergeCells count="42">
    <mergeCell ref="B8:F8"/>
    <mergeCell ref="G8:J8"/>
    <mergeCell ref="O13:S13"/>
    <mergeCell ref="U13:AH13"/>
    <mergeCell ref="H3:I3"/>
    <mergeCell ref="H4:AA4"/>
    <mergeCell ref="W6:X6"/>
    <mergeCell ref="AA6:AB6"/>
    <mergeCell ref="AD6:AE6"/>
    <mergeCell ref="L10:AF10"/>
    <mergeCell ref="O11:S11"/>
    <mergeCell ref="U11:AH11"/>
    <mergeCell ref="O12:S12"/>
    <mergeCell ref="U12:AH12"/>
    <mergeCell ref="O14:S14"/>
    <mergeCell ref="U14:AH14"/>
    <mergeCell ref="O15:S15"/>
    <mergeCell ref="U15:AH15"/>
    <mergeCell ref="O16:S16"/>
    <mergeCell ref="U16:AH16"/>
    <mergeCell ref="B21:AG21"/>
    <mergeCell ref="X23:AD23"/>
    <mergeCell ref="O17:S17"/>
    <mergeCell ref="U17:AH17"/>
    <mergeCell ref="B19:AH19"/>
    <mergeCell ref="I24:J24"/>
    <mergeCell ref="Q24:S24"/>
    <mergeCell ref="U24:Z24"/>
    <mergeCell ref="X26:AD26"/>
    <mergeCell ref="X28:AD28"/>
    <mergeCell ref="F71:AG71"/>
    <mergeCell ref="X30:AD30"/>
    <mergeCell ref="H62:I62"/>
    <mergeCell ref="H63:AA63"/>
    <mergeCell ref="AD67:AG67"/>
    <mergeCell ref="F67:P67"/>
    <mergeCell ref="Q67:T67"/>
    <mergeCell ref="U67:AC67"/>
    <mergeCell ref="F68:P68"/>
    <mergeCell ref="Q68:T68"/>
    <mergeCell ref="U68:AC68"/>
    <mergeCell ref="AD68:AG68"/>
  </mergeCells>
  <phoneticPr fontId="6"/>
  <conditionalFormatting sqref="U11:AH17">
    <cfRule type="containsBlanks" dxfId="33" priority="1">
      <formula>LEN(TRIM(U11))=0</formula>
    </cfRule>
  </conditionalFormatting>
  <conditionalFormatting sqref="X23:AD23 I24:K24 M24 O24 Q24:S24 U24:Z24">
    <cfRule type="containsBlanks" dxfId="32" priority="5">
      <formula>LEN(TRIM(I23))=0</formula>
    </cfRule>
  </conditionalFormatting>
  <conditionalFormatting sqref="X26:AD26">
    <cfRule type="containsBlanks" dxfId="31" priority="4">
      <formula>LEN(TRIM(X26))=0</formula>
    </cfRule>
  </conditionalFormatting>
  <conditionalFormatting sqref="X28:AD28">
    <cfRule type="containsBlanks" dxfId="30" priority="3">
      <formula>LEN(TRIM(X28))=0</formula>
    </cfRule>
  </conditionalFormatting>
  <conditionalFormatting sqref="X30:AD30">
    <cfRule type="containsBlanks" dxfId="29" priority="2">
      <formula>LEN(TRIM(X30))=0</formula>
    </cfRule>
  </conditionalFormatting>
  <conditionalFormatting sqref="Y6">
    <cfRule type="containsBlanks" dxfId="28" priority="8">
      <formula>LEN(TRIM(Y6))=0</formula>
    </cfRule>
  </conditionalFormatting>
  <conditionalFormatting sqref="AA6 AD6">
    <cfRule type="containsBlanks" dxfId="27" priority="7">
      <formula>LEN(TRIM(AA6))=0</formula>
    </cfRule>
  </conditionalFormatting>
  <dataValidations count="3">
    <dataValidation type="list" allowBlank="1" showInputMessage="1" showErrorMessage="1" sqref="AD6" xr:uid="{2915F0D3-63C2-4D9C-9DD9-999676E28181}">
      <formula1>"1,2,3,4,5,6,7,8,9,10,11,12,13,14,15,16,17,18,19,20,21,22,23,24,25,26,27,28,29,30,31"</formula1>
    </dataValidation>
    <dataValidation type="list" allowBlank="1" showInputMessage="1" showErrorMessage="1" sqref="AA6" xr:uid="{95627424-0BF0-4B1F-8B23-5C4EBBE24032}">
      <formula1>"4,5,6,7,8,9,10,11,12,1,2,3"</formula1>
    </dataValidation>
    <dataValidation type="list" allowBlank="1" showInputMessage="1" showErrorMessage="1" sqref="Y6" xr:uid="{90F87394-2FA8-497A-8D41-C80BF224FC77}">
      <formula1>"8,9"</formula1>
    </dataValidation>
  </dataValidations>
  <pageMargins left="0.78740157480314965" right="0.78740157480314965" top="0.74803149606299213" bottom="0.55118110236220474" header="0.31496062992125984" footer="0.31496062992125984"/>
  <pageSetup paperSize="9" scale="87" orientation="portrait" r:id="rId1"/>
  <colBreaks count="1" manualBreakCount="1">
    <brk id="35" max="4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7BA9-6C77-4506-8740-D6B3BA6AEFBA}">
  <sheetPr>
    <tabColor theme="7" tint="0.59999389629810485"/>
  </sheetPr>
  <dimension ref="C1:BD117"/>
  <sheetViews>
    <sheetView showZeros="0" view="pageBreakPreview" zoomScale="96" zoomScaleNormal="100" zoomScaleSheetLayoutView="96" workbookViewId="0">
      <selection activeCell="C9" activeCellId="1" sqref="D10:M10 C9:M9"/>
    </sheetView>
  </sheetViews>
  <sheetFormatPr defaultColWidth="9" defaultRowHeight="13.5"/>
  <cols>
    <col min="1" max="1" width="2.25" style="31" customWidth="1"/>
    <col min="2" max="2" width="1.25" style="31" customWidth="1"/>
    <col min="3" max="3" width="2.5" style="31" customWidth="1"/>
    <col min="4" max="4" width="2.25" style="31" customWidth="1"/>
    <col min="5" max="5" width="1.25" style="31" customWidth="1"/>
    <col min="6" max="6" width="3.125" style="31" customWidth="1"/>
    <col min="7" max="7" width="3" style="31" customWidth="1"/>
    <col min="8" max="10" width="2.25" style="31" customWidth="1"/>
    <col min="11" max="24" width="3" style="31" customWidth="1"/>
    <col min="25" max="25" width="2.75" style="31" customWidth="1"/>
    <col min="26" max="26" width="2.875" style="31" customWidth="1"/>
    <col min="27" max="28" width="2.75" style="31" customWidth="1"/>
    <col min="29" max="30" width="2.875" style="31" customWidth="1"/>
    <col min="31" max="31" width="2.75" style="31" customWidth="1"/>
    <col min="32" max="32" width="3.625" style="31" customWidth="1"/>
    <col min="33" max="33" width="3.125" style="31" customWidth="1"/>
    <col min="34" max="35" width="1.25" style="31" customWidth="1"/>
    <col min="36" max="38" width="3.125" style="31" customWidth="1"/>
    <col min="39" max="39" width="23" style="31" customWidth="1"/>
    <col min="40" max="40" width="3.125" style="31" customWidth="1"/>
    <col min="41" max="41" width="21.625" style="31" customWidth="1"/>
    <col min="42" max="42" width="3.125" style="31" customWidth="1"/>
    <col min="43" max="43" width="4.375" style="31" customWidth="1"/>
    <col min="44" max="16384" width="9" style="31"/>
  </cols>
  <sheetData>
    <row r="1" spans="3:56" ht="18.75" customHeight="1">
      <c r="C1" s="31" t="s">
        <v>379</v>
      </c>
      <c r="AI1" s="12"/>
      <c r="AJ1" s="12"/>
      <c r="AK1" s="12"/>
      <c r="AL1" s="12"/>
      <c r="AM1" s="12"/>
      <c r="AN1" s="12"/>
      <c r="AO1" s="12"/>
      <c r="AP1" s="12"/>
      <c r="AQ1" s="12"/>
      <c r="AR1" s="12"/>
      <c r="AS1" s="12"/>
      <c r="AT1" s="12"/>
      <c r="AU1" s="12"/>
      <c r="AV1" s="12"/>
      <c r="AW1" s="12"/>
      <c r="AX1" s="12"/>
      <c r="AY1" s="12"/>
      <c r="AZ1" s="12"/>
      <c r="BA1" s="12"/>
      <c r="BB1" s="12"/>
      <c r="BC1" s="12"/>
      <c r="BD1" s="12"/>
    </row>
    <row r="2" spans="3:56" ht="11.25" customHeight="1">
      <c r="AI2" s="12"/>
      <c r="AJ2" s="12"/>
      <c r="AK2" s="12"/>
      <c r="AL2" s="12"/>
      <c r="AM2" s="12"/>
      <c r="AN2" s="12"/>
      <c r="AO2" s="12"/>
      <c r="AP2" s="12"/>
      <c r="AQ2" s="12"/>
      <c r="AR2" s="12"/>
      <c r="AS2" s="12"/>
      <c r="AT2" s="12"/>
      <c r="AU2" s="12"/>
      <c r="AV2" s="12"/>
      <c r="AW2" s="12"/>
      <c r="AX2" s="12"/>
      <c r="AY2" s="12"/>
      <c r="AZ2" s="12"/>
      <c r="BA2" s="12"/>
      <c r="BB2" s="12"/>
      <c r="BC2" s="12"/>
      <c r="BD2" s="12"/>
    </row>
    <row r="3" spans="3:56" ht="18.75" customHeight="1">
      <c r="G3" s="35"/>
      <c r="H3" s="310">
        <f>'要綱第1号（申請）'!H3</f>
        <v>0</v>
      </c>
      <c r="I3" s="310"/>
      <c r="J3" s="310"/>
      <c r="K3" s="65">
        <f>'要綱第1号（申請）'!K3</f>
        <v>0</v>
      </c>
      <c r="L3" s="31" t="s">
        <v>239</v>
      </c>
      <c r="AI3" s="12"/>
      <c r="AJ3" s="12"/>
      <c r="AK3" s="12"/>
      <c r="AL3" s="12"/>
      <c r="AM3" s="12"/>
      <c r="AN3" s="12"/>
      <c r="AO3" s="12"/>
      <c r="AP3" s="12"/>
      <c r="AQ3" s="12"/>
      <c r="AR3" s="12"/>
      <c r="AS3" s="12"/>
      <c r="AT3" s="12"/>
      <c r="AU3" s="12"/>
      <c r="AV3" s="12"/>
      <c r="AW3" s="12"/>
      <c r="AX3" s="12"/>
      <c r="AY3" s="12"/>
      <c r="AZ3" s="12"/>
      <c r="BA3" s="12"/>
      <c r="BB3" s="12"/>
      <c r="BC3" s="12"/>
      <c r="BD3" s="12"/>
    </row>
    <row r="4" spans="3:56" ht="18.75" customHeight="1">
      <c r="H4" s="309" t="s">
        <v>240</v>
      </c>
      <c r="I4" s="309"/>
      <c r="J4" s="309"/>
      <c r="K4" s="309"/>
      <c r="L4" s="309"/>
      <c r="M4" s="309"/>
      <c r="N4" s="309"/>
      <c r="O4" s="309"/>
      <c r="P4" s="309"/>
      <c r="Q4" s="309"/>
      <c r="R4" s="309"/>
      <c r="S4" s="309"/>
      <c r="T4" s="309"/>
      <c r="U4" s="309"/>
      <c r="V4" s="309"/>
      <c r="W4" s="309"/>
      <c r="X4" s="309"/>
      <c r="Y4" s="309"/>
      <c r="Z4" s="309"/>
      <c r="AA4" s="35"/>
      <c r="AB4" s="35"/>
      <c r="AC4" s="35"/>
      <c r="AD4" s="35"/>
      <c r="AE4" s="35"/>
      <c r="AF4" s="35"/>
      <c r="AI4" s="12"/>
      <c r="AJ4" s="12"/>
      <c r="AK4" s="12"/>
      <c r="AL4" s="12"/>
      <c r="AM4" s="12"/>
      <c r="AN4" s="12"/>
      <c r="AO4" s="12"/>
      <c r="AP4" s="12"/>
      <c r="AQ4" s="12"/>
      <c r="AR4" s="12"/>
      <c r="AS4" s="12"/>
      <c r="AT4" s="12"/>
      <c r="AU4" s="12"/>
      <c r="AV4" s="12"/>
      <c r="AW4" s="12"/>
      <c r="AX4" s="12"/>
      <c r="AY4" s="12"/>
      <c r="AZ4" s="12"/>
      <c r="BA4" s="12"/>
      <c r="BB4" s="12"/>
      <c r="BC4" s="12"/>
      <c r="BD4" s="12"/>
    </row>
    <row r="5" spans="3:56" ht="18.75" customHeight="1">
      <c r="H5" s="35"/>
      <c r="I5" s="35"/>
      <c r="J5" s="35"/>
      <c r="K5" s="35"/>
      <c r="L5" s="35"/>
      <c r="M5" s="35"/>
      <c r="N5" s="35"/>
      <c r="O5" s="35"/>
      <c r="P5" s="35"/>
      <c r="Q5" s="35"/>
      <c r="R5" s="35"/>
      <c r="S5" s="35"/>
      <c r="T5" s="35"/>
      <c r="U5" s="35"/>
      <c r="V5" s="35"/>
      <c r="W5" s="35"/>
      <c r="X5" s="35"/>
      <c r="Y5" s="35"/>
      <c r="Z5" s="35"/>
      <c r="AA5" s="35"/>
      <c r="AB5" s="35"/>
      <c r="AC5" s="35"/>
      <c r="AD5" s="35"/>
      <c r="AE5" s="35"/>
      <c r="AF5" s="35"/>
      <c r="AI5" s="12"/>
      <c r="AJ5" s="12"/>
      <c r="AK5" s="12"/>
      <c r="AL5" s="12"/>
      <c r="AM5" s="12"/>
      <c r="AN5" s="12"/>
      <c r="AO5" s="12"/>
      <c r="AP5" s="12"/>
      <c r="AQ5" s="12"/>
      <c r="AR5" s="12"/>
      <c r="AS5" s="12"/>
      <c r="AT5" s="12"/>
      <c r="AU5" s="12"/>
      <c r="AV5" s="12"/>
      <c r="AW5" s="12"/>
      <c r="AX5" s="12"/>
      <c r="AY5" s="12"/>
      <c r="AZ5" s="12"/>
      <c r="BA5" s="12"/>
      <c r="BB5" s="12"/>
      <c r="BC5" s="12"/>
      <c r="BD5" s="12"/>
    </row>
    <row r="6" spans="3:56" ht="18.75" customHeight="1">
      <c r="H6" s="35"/>
      <c r="I6" s="35"/>
      <c r="J6" s="35"/>
      <c r="K6" s="35"/>
      <c r="L6" s="35"/>
      <c r="M6" s="35"/>
      <c r="N6" s="35"/>
      <c r="O6" s="35"/>
      <c r="P6" s="35"/>
      <c r="Q6" s="35"/>
      <c r="R6" s="35"/>
      <c r="S6" s="35"/>
      <c r="T6" s="35"/>
      <c r="U6" s="35"/>
      <c r="V6" s="316"/>
      <c r="W6" s="316"/>
      <c r="X6" s="316"/>
      <c r="Y6" s="316"/>
      <c r="Z6" s="35" t="s">
        <v>27</v>
      </c>
      <c r="AA6" s="654"/>
      <c r="AB6" s="654"/>
      <c r="AC6" s="654"/>
      <c r="AD6" s="654"/>
      <c r="AE6" s="654"/>
      <c r="AF6" s="32" t="s">
        <v>39</v>
      </c>
      <c r="AI6" s="12"/>
      <c r="AJ6" s="12"/>
      <c r="AK6" s="12"/>
      <c r="AL6" s="12"/>
      <c r="AM6" s="12"/>
      <c r="AN6" s="12"/>
      <c r="AO6" s="12"/>
      <c r="AP6" s="12"/>
      <c r="AQ6" s="12"/>
      <c r="AR6" s="12"/>
      <c r="AS6" s="12"/>
      <c r="AT6" s="12"/>
      <c r="AU6" s="12"/>
      <c r="AV6" s="12"/>
      <c r="AW6" s="12"/>
      <c r="AX6" s="12"/>
      <c r="AY6" s="12"/>
      <c r="AZ6" s="12"/>
      <c r="BA6" s="12"/>
      <c r="BB6" s="12"/>
      <c r="BC6" s="12"/>
      <c r="BD6" s="12"/>
    </row>
    <row r="7" spans="3:56" ht="18.75" customHeight="1">
      <c r="G7" s="25"/>
      <c r="H7" s="35"/>
      <c r="V7" s="37"/>
      <c r="W7" s="309"/>
      <c r="X7" s="309"/>
      <c r="Y7" s="12"/>
      <c r="Z7" s="31" t="s">
        <v>3</v>
      </c>
      <c r="AA7" s="315"/>
      <c r="AB7" s="315"/>
      <c r="AC7" s="35" t="s">
        <v>6</v>
      </c>
      <c r="AD7" s="309"/>
      <c r="AE7" s="309"/>
      <c r="AF7" s="31" t="s">
        <v>2</v>
      </c>
      <c r="AH7" s="35"/>
      <c r="AI7" s="12"/>
      <c r="AJ7" s="11" t="s">
        <v>209</v>
      </c>
      <c r="AK7" s="12"/>
      <c r="AL7" s="12"/>
      <c r="AM7" s="12"/>
      <c r="AN7" s="12"/>
      <c r="AO7" s="12"/>
      <c r="AP7" s="12"/>
      <c r="AQ7" s="12"/>
      <c r="AR7" s="12"/>
      <c r="AS7" s="12"/>
      <c r="AT7" s="12"/>
      <c r="AU7" s="12"/>
      <c r="AV7" s="12"/>
      <c r="AW7" s="12"/>
      <c r="AX7" s="12"/>
      <c r="AY7" s="12"/>
      <c r="AZ7" s="12"/>
      <c r="BA7" s="12"/>
      <c r="BB7" s="12"/>
      <c r="BC7" s="12"/>
      <c r="BD7" s="12"/>
    </row>
    <row r="8" spans="3:56" ht="18.75" customHeight="1">
      <c r="AI8" s="12"/>
      <c r="AJ8" s="12"/>
      <c r="AK8" s="12"/>
      <c r="AL8" s="12"/>
      <c r="AM8" s="12"/>
      <c r="AN8" s="12"/>
      <c r="AO8" s="12"/>
      <c r="AP8" s="12"/>
      <c r="AQ8" s="12"/>
      <c r="AR8" s="12"/>
      <c r="AS8" s="12"/>
      <c r="AT8" s="12"/>
      <c r="AU8" s="12"/>
      <c r="AV8" s="12"/>
      <c r="AW8" s="12"/>
      <c r="AX8" s="12"/>
      <c r="AY8" s="12"/>
      <c r="AZ8" s="12"/>
      <c r="BA8" s="12"/>
      <c r="BB8" s="12"/>
      <c r="BC8" s="12"/>
      <c r="BD8" s="12"/>
    </row>
    <row r="9" spans="3:56" ht="18.75" customHeight="1">
      <c r="C9" s="655">
        <f>'要綱第1号（申請）'!U11</f>
        <v>0</v>
      </c>
      <c r="D9" s="655"/>
      <c r="E9" s="655"/>
      <c r="F9" s="655"/>
      <c r="G9" s="655"/>
      <c r="H9" s="655"/>
      <c r="I9" s="655"/>
      <c r="J9" s="655"/>
      <c r="K9" s="655"/>
      <c r="L9" s="655"/>
      <c r="M9" s="655"/>
      <c r="AI9" s="12"/>
      <c r="AJ9" s="12"/>
      <c r="AK9" s="12"/>
      <c r="AL9" s="12"/>
      <c r="AM9" s="12"/>
      <c r="AN9" s="12"/>
      <c r="AO9" s="12" t="s">
        <v>291</v>
      </c>
      <c r="AP9" s="12" t="s">
        <v>292</v>
      </c>
      <c r="AQ9" s="12"/>
      <c r="AR9" s="12"/>
      <c r="AS9" s="12"/>
      <c r="AT9" s="12"/>
      <c r="AU9" s="12"/>
      <c r="AV9" s="12"/>
      <c r="AW9" s="12"/>
      <c r="AX9" s="12"/>
      <c r="AY9" s="12"/>
      <c r="AZ9" s="12"/>
      <c r="BA9" s="12"/>
      <c r="BB9" s="12"/>
      <c r="BC9" s="12"/>
      <c r="BD9" s="12"/>
    </row>
    <row r="10" spans="3:56" ht="18.75" customHeight="1">
      <c r="C10" s="25"/>
      <c r="D10" s="654">
        <f>'要綱第1号（申請）'!U13</f>
        <v>0</v>
      </c>
      <c r="E10" s="654"/>
      <c r="F10" s="654"/>
      <c r="G10" s="654"/>
      <c r="H10" s="654"/>
      <c r="I10" s="654"/>
      <c r="J10" s="654"/>
      <c r="K10" s="654"/>
      <c r="L10" s="654"/>
      <c r="M10" s="654"/>
      <c r="O10" s="31" t="s">
        <v>59</v>
      </c>
      <c r="AI10" s="12"/>
      <c r="AJ10" s="12"/>
      <c r="AK10" s="12"/>
      <c r="AL10" s="12"/>
      <c r="AM10" s="12"/>
      <c r="AN10" s="12"/>
      <c r="AO10" s="12"/>
      <c r="AP10" s="12"/>
      <c r="AQ10" s="12"/>
      <c r="AR10" s="12"/>
      <c r="AS10" s="12"/>
      <c r="AT10" s="12"/>
      <c r="AU10" s="12"/>
      <c r="AV10" s="12"/>
      <c r="AW10" s="12"/>
      <c r="AX10" s="12"/>
      <c r="AY10" s="12"/>
      <c r="AZ10" s="12"/>
      <c r="BA10" s="12"/>
      <c r="BB10" s="12"/>
      <c r="BC10" s="12"/>
      <c r="BD10" s="12"/>
    </row>
    <row r="11" spans="3:56" ht="18.75" customHeight="1">
      <c r="AI11" s="12"/>
      <c r="AJ11" s="12"/>
      <c r="AK11" s="12"/>
      <c r="AL11" s="12"/>
      <c r="AM11" s="12"/>
      <c r="AN11" s="12"/>
      <c r="AO11" s="12"/>
      <c r="AP11" s="12"/>
      <c r="AQ11" s="12"/>
      <c r="AR11" s="12"/>
      <c r="AS11" s="12"/>
      <c r="AT11" s="12"/>
      <c r="AU11" s="12"/>
      <c r="AV11" s="12"/>
      <c r="AW11" s="12"/>
      <c r="AX11" s="12"/>
      <c r="AY11" s="12"/>
      <c r="AZ11" s="12"/>
      <c r="BA11" s="12"/>
      <c r="BB11" s="12"/>
      <c r="BC11" s="12"/>
      <c r="BD11" s="12"/>
    </row>
    <row r="12" spans="3:56" ht="18.75" customHeight="1">
      <c r="T12" s="309" t="s">
        <v>208</v>
      </c>
      <c r="U12" s="309"/>
      <c r="V12" s="309"/>
      <c r="W12" s="309"/>
      <c r="X12" s="248"/>
      <c r="Y12" s="656">
        <f>'要綱第1号（申請）'!I8</f>
        <v>0</v>
      </c>
      <c r="Z12" s="656"/>
      <c r="AA12" s="656"/>
      <c r="AB12" s="656"/>
      <c r="AC12" s="656"/>
      <c r="AD12" s="656"/>
      <c r="AE12" s="656"/>
      <c r="AF12" s="248"/>
      <c r="AG12" s="248"/>
      <c r="AH12" s="32"/>
      <c r="AI12" s="216"/>
      <c r="AJ12" s="11"/>
      <c r="AK12" s="12"/>
      <c r="AL12" s="12"/>
      <c r="AM12" s="12"/>
      <c r="AN12" s="12"/>
      <c r="AO12" s="12"/>
      <c r="AP12" s="12"/>
      <c r="AQ12" s="12"/>
      <c r="AR12" s="12"/>
      <c r="AS12" s="12"/>
      <c r="AT12" s="12"/>
      <c r="AU12" s="12"/>
      <c r="AV12" s="12"/>
      <c r="AW12" s="12"/>
      <c r="AX12" s="12"/>
      <c r="AY12" s="12"/>
      <c r="AZ12" s="12"/>
      <c r="BA12" s="12"/>
      <c r="BB12" s="12"/>
      <c r="BC12" s="12"/>
      <c r="BD12" s="12"/>
    </row>
    <row r="13" spans="3:56" ht="18.75" customHeight="1">
      <c r="AI13" s="12"/>
      <c r="AJ13" s="12"/>
      <c r="AK13" s="12"/>
      <c r="AL13" s="12"/>
      <c r="AM13" s="12"/>
      <c r="AN13" s="12"/>
      <c r="AO13" s="12"/>
      <c r="AP13" s="12"/>
      <c r="AQ13" s="12"/>
      <c r="AR13" s="12"/>
      <c r="AS13" s="12"/>
      <c r="AT13" s="12"/>
      <c r="AU13" s="12"/>
      <c r="AV13" s="12"/>
      <c r="AW13" s="12"/>
      <c r="AX13" s="12"/>
      <c r="AY13" s="12"/>
      <c r="AZ13" s="12"/>
      <c r="BA13" s="12"/>
      <c r="BB13" s="12"/>
      <c r="BC13" s="12"/>
      <c r="BD13" s="12"/>
    </row>
    <row r="14" spans="3:56" ht="45" customHeight="1">
      <c r="D14" s="303" t="str">
        <f>CONCATENATE("　",IF('要綱第1号（申請）'!W6="","　　",'要綱第1号（申請）'!W6),'要綱第1号（申請）'!Y6&amp;"年",IF('要綱第1号（申請）'!AA6="","　　",'要綱第1号（申請）'!AA6)&amp;"月"&amp;IF('要綱第1号（申請）'!AD6="","　　",'要綱第1号（申請）'!AD6)&amp;"日付けで交付申請のあった",IF('要領第1号（計画申請）'!H3="","　 ",'要領第1号（計画申請）'!H3)&amp;'要領第1号（計画申請）'!K3&amp;"年度大分県就労継続支援事業所活躍推進事業費補助金については、下記のとおり交付することに決定したので大分県就労継続支援事業所活躍推進事業費補助金交付要綱第６条の規定により通知します。")</f>
        <v>　　　年　　月　　日付けで交付申請のあった　 年度大分県就労継続支援事業所活躍推進事業費補助金については、下記のとおり交付することに決定したので大分県就労継続支援事業所活躍推進事業費補助金交付要綱第６条の規定により通知します。</v>
      </c>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3"/>
      <c r="AI14" s="12"/>
      <c r="AJ14" s="11"/>
      <c r="AK14" s="12"/>
      <c r="AL14" s="12"/>
      <c r="AM14" s="12"/>
      <c r="AN14" s="12"/>
      <c r="AO14" s="12"/>
      <c r="AP14" s="12"/>
      <c r="AQ14" s="12"/>
      <c r="AR14" s="12"/>
      <c r="AS14" s="12"/>
      <c r="AT14" s="12"/>
      <c r="AU14" s="12"/>
      <c r="AV14" s="12"/>
      <c r="AW14" s="12"/>
      <c r="AX14" s="12"/>
      <c r="AY14" s="12"/>
      <c r="AZ14" s="12"/>
      <c r="BA14" s="12"/>
      <c r="BB14" s="12"/>
      <c r="BC14" s="12"/>
      <c r="BD14" s="12"/>
    </row>
    <row r="15" spans="3:56" ht="18.75" customHeight="1">
      <c r="AI15" s="12"/>
      <c r="AJ15" s="12"/>
      <c r="AK15" s="12"/>
      <c r="AL15" s="12"/>
      <c r="AM15" s="12"/>
      <c r="AN15" s="12"/>
      <c r="AO15" s="12"/>
      <c r="AP15" s="12"/>
      <c r="AQ15" s="12"/>
      <c r="AR15" s="12"/>
      <c r="AS15" s="12"/>
      <c r="AT15" s="12"/>
      <c r="AU15" s="12"/>
      <c r="AV15" s="12"/>
      <c r="AW15" s="12"/>
      <c r="AX15" s="12"/>
      <c r="AY15" s="12"/>
      <c r="AZ15" s="12"/>
      <c r="BA15" s="12"/>
      <c r="BB15" s="12"/>
      <c r="BC15" s="12"/>
      <c r="BD15" s="12"/>
    </row>
    <row r="16" spans="3:56" ht="18.75" customHeight="1">
      <c r="D16" s="309" t="s">
        <v>7</v>
      </c>
      <c r="E16" s="309"/>
      <c r="F16" s="309"/>
      <c r="G16" s="309"/>
      <c r="H16" s="309"/>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I16" s="12"/>
      <c r="AJ16" s="12"/>
      <c r="AK16" s="12"/>
      <c r="AL16" s="12"/>
      <c r="AM16" s="12"/>
      <c r="AN16" s="12"/>
      <c r="AO16" s="12"/>
      <c r="AP16" s="12"/>
      <c r="AQ16" s="12"/>
      <c r="AR16" s="12"/>
      <c r="AS16" s="12"/>
      <c r="AT16" s="12"/>
      <c r="AU16" s="12"/>
      <c r="AV16" s="12"/>
      <c r="AW16" s="12"/>
      <c r="AX16" s="12"/>
      <c r="AY16" s="12"/>
      <c r="AZ16" s="12"/>
      <c r="BA16" s="12"/>
      <c r="BB16" s="12"/>
      <c r="BC16" s="12"/>
      <c r="BD16" s="12"/>
    </row>
    <row r="17" spans="3:56" ht="18.75" customHeight="1">
      <c r="AI17" s="12"/>
      <c r="AJ17" s="12"/>
      <c r="AK17" s="12"/>
      <c r="AL17" s="12"/>
      <c r="AM17" s="12"/>
      <c r="AN17" s="12"/>
      <c r="AO17" s="12"/>
      <c r="AP17" s="12"/>
      <c r="AQ17" s="12"/>
      <c r="AR17" s="12"/>
      <c r="AS17" s="12"/>
      <c r="AT17" s="12"/>
      <c r="AU17" s="12"/>
      <c r="AV17" s="12"/>
      <c r="AW17" s="12"/>
      <c r="AX17" s="12"/>
      <c r="AY17" s="12"/>
      <c r="AZ17" s="12"/>
      <c r="BA17" s="12"/>
      <c r="BB17" s="12"/>
      <c r="BC17" s="12"/>
      <c r="BD17" s="12"/>
    </row>
    <row r="18" spans="3:56" ht="11.25" customHeight="1">
      <c r="D18" s="217"/>
      <c r="AI18" s="12"/>
      <c r="AJ18" s="12"/>
      <c r="AK18" s="12"/>
      <c r="AL18" s="12"/>
      <c r="AM18" s="12"/>
      <c r="AN18" s="12"/>
      <c r="BA18" s="12"/>
      <c r="BB18" s="12"/>
      <c r="BC18" s="12"/>
      <c r="BD18" s="12"/>
    </row>
    <row r="19" spans="3:56" ht="18.75" customHeight="1">
      <c r="D19" s="31">
        <v>1</v>
      </c>
      <c r="F19" s="31" t="s">
        <v>63</v>
      </c>
      <c r="N19" s="31" t="s">
        <v>242</v>
      </c>
      <c r="P19" s="657">
        <f>'要綱第2号（計画）'!C34</f>
        <v>0</v>
      </c>
      <c r="Q19" s="309"/>
      <c r="R19" s="309"/>
      <c r="S19" s="309"/>
      <c r="T19" s="309"/>
      <c r="U19" s="309"/>
      <c r="V19" s="309"/>
      <c r="W19" s="309"/>
      <c r="Y19" s="31" t="s">
        <v>41</v>
      </c>
      <c r="AI19" s="12"/>
      <c r="AJ19" s="12"/>
      <c r="AK19" s="12"/>
      <c r="AL19" s="12"/>
      <c r="AM19" s="12"/>
      <c r="AN19" s="12"/>
      <c r="AO19" s="12"/>
      <c r="AP19" s="12"/>
      <c r="AQ19" s="12"/>
      <c r="AR19" s="12"/>
      <c r="AS19" s="12"/>
      <c r="AT19" s="12"/>
      <c r="AU19" s="12"/>
      <c r="AV19" s="12"/>
      <c r="AW19" s="12"/>
      <c r="AX19" s="12"/>
      <c r="AY19" s="12"/>
      <c r="AZ19" s="12"/>
      <c r="BA19" s="12"/>
      <c r="BB19" s="12"/>
      <c r="BC19" s="12"/>
      <c r="BD19" s="12"/>
    </row>
    <row r="20" spans="3:56" ht="17.25" customHeight="1">
      <c r="C20" s="32"/>
      <c r="D20" s="217"/>
      <c r="AG20" s="32"/>
      <c r="AI20" s="12"/>
      <c r="AJ20" s="12"/>
      <c r="AK20" s="12"/>
      <c r="AL20" s="12"/>
      <c r="AM20" s="12"/>
      <c r="AN20" s="12"/>
      <c r="AO20" s="12"/>
      <c r="AP20" s="12"/>
      <c r="AQ20" s="12"/>
      <c r="AR20" s="12"/>
      <c r="AS20" s="12"/>
      <c r="AT20" s="12"/>
      <c r="AU20" s="12"/>
      <c r="AV20" s="12"/>
      <c r="AW20" s="12"/>
      <c r="AX20" s="12"/>
      <c r="AY20" s="12"/>
      <c r="AZ20" s="12"/>
      <c r="BA20" s="12"/>
      <c r="BB20" s="12"/>
      <c r="BC20" s="12"/>
      <c r="BD20" s="12"/>
    </row>
    <row r="21" spans="3:56" ht="18.75" customHeight="1">
      <c r="D21" s="31">
        <v>2</v>
      </c>
      <c r="F21" s="31" t="s">
        <v>38</v>
      </c>
      <c r="N21" s="31" t="s">
        <v>242</v>
      </c>
      <c r="P21" s="657" t="str">
        <f>'要綱第2号（計画）'!M34</f>
        <v/>
      </c>
      <c r="Q21" s="309"/>
      <c r="R21" s="309"/>
      <c r="S21" s="309"/>
      <c r="T21" s="309"/>
      <c r="U21" s="309"/>
      <c r="V21" s="309"/>
      <c r="W21" s="309"/>
      <c r="Y21" s="31" t="s">
        <v>41</v>
      </c>
      <c r="AI21" s="12"/>
      <c r="AJ21" s="12"/>
      <c r="AK21" s="12"/>
      <c r="AL21" s="12"/>
      <c r="AM21" s="12"/>
      <c r="AN21" s="12"/>
      <c r="AO21" s="12"/>
      <c r="AP21" s="12"/>
      <c r="AQ21" s="12"/>
      <c r="AR21" s="12"/>
      <c r="AS21" s="12"/>
      <c r="AT21" s="12"/>
      <c r="AU21" s="12"/>
      <c r="AV21" s="12"/>
      <c r="AW21" s="12"/>
      <c r="AX21" s="12"/>
      <c r="AY21" s="12"/>
      <c r="AZ21" s="12"/>
      <c r="BA21" s="12"/>
      <c r="BB21" s="12"/>
      <c r="BC21" s="12"/>
      <c r="BD21" s="12"/>
    </row>
    <row r="22" spans="3:56" ht="17.25" customHeight="1">
      <c r="AI22" s="12"/>
      <c r="AJ22" s="12"/>
      <c r="AK22" s="12"/>
      <c r="AL22" s="12"/>
      <c r="AM22" s="12"/>
      <c r="AN22" s="12"/>
      <c r="AO22" s="12"/>
      <c r="AP22" s="12"/>
      <c r="AQ22" s="12"/>
      <c r="AR22" s="12"/>
      <c r="AS22" s="12"/>
      <c r="AT22" s="12"/>
      <c r="AU22" s="12"/>
      <c r="AV22" s="12"/>
      <c r="AW22" s="12"/>
      <c r="AX22" s="12"/>
      <c r="AY22" s="12"/>
      <c r="AZ22" s="12"/>
      <c r="BA22" s="12"/>
      <c r="BB22" s="12"/>
      <c r="BC22" s="12"/>
      <c r="BD22" s="12"/>
    </row>
    <row r="23" spans="3:56" ht="17.25" customHeight="1">
      <c r="D23" s="31">
        <v>3</v>
      </c>
      <c r="F23" s="31" t="s">
        <v>243</v>
      </c>
      <c r="AI23" s="12"/>
      <c r="AJ23" s="12"/>
      <c r="AK23" s="12"/>
      <c r="AL23" s="12"/>
      <c r="AM23" s="12"/>
      <c r="AN23" s="12"/>
      <c r="AO23" s="12"/>
      <c r="AP23" s="12"/>
      <c r="AQ23" s="12"/>
      <c r="AR23" s="12"/>
      <c r="AS23" s="12"/>
      <c r="AT23" s="12"/>
      <c r="AU23" s="12"/>
      <c r="AV23" s="12"/>
      <c r="AW23" s="12"/>
      <c r="AX23" s="12"/>
      <c r="AY23" s="12"/>
      <c r="AZ23" s="12"/>
      <c r="BA23" s="12"/>
      <c r="BB23" s="12"/>
      <c r="BC23" s="12"/>
      <c r="BD23" s="12"/>
    </row>
    <row r="24" spans="3:56" ht="409.5" customHeight="1">
      <c r="F24" s="350" t="s">
        <v>380</v>
      </c>
      <c r="G24" s="613"/>
      <c r="H24" s="613"/>
      <c r="I24" s="613"/>
      <c r="J24" s="613"/>
      <c r="K24" s="613"/>
      <c r="L24" s="613"/>
      <c r="M24" s="613"/>
      <c r="N24" s="613"/>
      <c r="O24" s="613"/>
      <c r="P24" s="613"/>
      <c r="Q24" s="613"/>
      <c r="R24" s="613"/>
      <c r="S24" s="613"/>
      <c r="T24" s="613"/>
      <c r="U24" s="613"/>
      <c r="V24" s="613"/>
      <c r="W24" s="613"/>
      <c r="X24" s="613"/>
      <c r="Y24" s="613"/>
      <c r="Z24" s="613"/>
      <c r="AA24" s="613"/>
      <c r="AB24" s="613"/>
      <c r="AC24" s="613"/>
      <c r="AD24" s="613"/>
      <c r="AE24" s="613"/>
      <c r="AF24" s="613"/>
      <c r="AG24" s="613"/>
      <c r="AI24" s="12"/>
      <c r="AJ24" s="12"/>
      <c r="AK24" s="12"/>
      <c r="AL24" s="12"/>
      <c r="AM24" s="12"/>
      <c r="AN24" s="12"/>
      <c r="AO24" s="12"/>
      <c r="AP24" s="12"/>
      <c r="AQ24" s="12"/>
      <c r="AR24" s="12"/>
      <c r="AS24" s="12"/>
      <c r="AT24" s="12"/>
      <c r="AU24" s="12"/>
      <c r="AV24" s="12"/>
      <c r="AW24" s="12"/>
      <c r="AX24" s="12"/>
      <c r="AY24" s="12"/>
      <c r="AZ24" s="12"/>
      <c r="BA24" s="12"/>
      <c r="BB24" s="12"/>
      <c r="BC24" s="12"/>
      <c r="BD24" s="12"/>
    </row>
    <row r="25" spans="3:56">
      <c r="AI25" s="12"/>
      <c r="AJ25" s="12"/>
      <c r="AK25" s="12"/>
      <c r="AL25" s="12"/>
      <c r="AM25" s="12"/>
      <c r="AN25" s="12"/>
      <c r="AO25" s="12"/>
      <c r="AP25" s="12"/>
      <c r="AQ25" s="12"/>
      <c r="AR25" s="12"/>
      <c r="AS25" s="12"/>
      <c r="AT25" s="12"/>
      <c r="AU25" s="12"/>
      <c r="AV25" s="12"/>
      <c r="AW25" s="12"/>
      <c r="AX25" s="12"/>
      <c r="AY25" s="12"/>
      <c r="AZ25" s="12"/>
      <c r="BA25" s="12"/>
      <c r="BB25" s="12"/>
      <c r="BC25" s="12"/>
      <c r="BD25" s="12"/>
    </row>
    <row r="26" spans="3:56" ht="346.5" customHeight="1">
      <c r="F26" s="350" t="s">
        <v>381</v>
      </c>
      <c r="G26" s="613"/>
      <c r="H26" s="613"/>
      <c r="I26" s="613"/>
      <c r="J26" s="613"/>
      <c r="K26" s="613"/>
      <c r="L26" s="613"/>
      <c r="M26" s="613"/>
      <c r="N26" s="613"/>
      <c r="O26" s="613"/>
      <c r="P26" s="613"/>
      <c r="Q26" s="613"/>
      <c r="R26" s="613"/>
      <c r="S26" s="613"/>
      <c r="T26" s="613"/>
      <c r="U26" s="613"/>
      <c r="V26" s="613"/>
      <c r="W26" s="613"/>
      <c r="X26" s="613"/>
      <c r="Y26" s="613"/>
      <c r="Z26" s="613"/>
      <c r="AA26" s="613"/>
      <c r="AB26" s="613"/>
      <c r="AC26" s="613"/>
      <c r="AD26" s="613"/>
      <c r="AE26" s="613"/>
      <c r="AF26" s="613"/>
      <c r="AG26" s="613"/>
      <c r="AI26" s="12"/>
      <c r="AJ26" s="12"/>
      <c r="AK26" s="12"/>
      <c r="AL26" s="12"/>
      <c r="AM26" s="12"/>
      <c r="AN26" s="12"/>
      <c r="AO26" s="12"/>
      <c r="AP26" s="12"/>
      <c r="AQ26" s="12"/>
      <c r="AR26" s="12"/>
      <c r="AS26" s="12"/>
      <c r="AT26" s="12"/>
      <c r="AU26" s="12"/>
      <c r="AV26" s="12"/>
      <c r="AW26" s="12"/>
      <c r="AX26" s="12"/>
      <c r="AY26" s="12"/>
      <c r="AZ26" s="12"/>
      <c r="BA26" s="12"/>
      <c r="BB26" s="12"/>
      <c r="BC26" s="12"/>
      <c r="BD26" s="12"/>
    </row>
    <row r="27" spans="3:56">
      <c r="AI27" s="12"/>
      <c r="AJ27" s="12"/>
      <c r="AK27" s="12"/>
      <c r="AL27" s="12"/>
      <c r="AM27" s="12"/>
      <c r="AN27" s="12"/>
      <c r="AO27" s="12"/>
      <c r="AP27" s="12"/>
      <c r="AQ27" s="12"/>
      <c r="AR27" s="12"/>
      <c r="AS27" s="12"/>
      <c r="AT27" s="12"/>
      <c r="AU27" s="12"/>
      <c r="AV27" s="12"/>
      <c r="AW27" s="12"/>
      <c r="AX27" s="12"/>
      <c r="AY27" s="12"/>
      <c r="AZ27" s="12"/>
      <c r="BA27" s="12"/>
      <c r="BB27" s="12"/>
      <c r="BC27" s="12"/>
      <c r="BD27" s="12"/>
    </row>
    <row r="28" spans="3:56">
      <c r="AI28" s="12"/>
      <c r="AJ28" s="12"/>
      <c r="AK28" s="12"/>
      <c r="AL28" s="12"/>
      <c r="AM28" s="12"/>
      <c r="AN28" s="12"/>
      <c r="AO28" s="12"/>
      <c r="AP28" s="12"/>
      <c r="AQ28" s="12"/>
      <c r="AR28" s="12"/>
      <c r="AS28" s="12"/>
      <c r="AT28" s="12"/>
      <c r="AU28" s="12"/>
      <c r="AV28" s="12"/>
      <c r="AW28" s="12"/>
      <c r="AX28" s="12"/>
      <c r="AY28" s="12"/>
      <c r="AZ28" s="12"/>
      <c r="BA28" s="12"/>
      <c r="BB28" s="12"/>
      <c r="BC28" s="12"/>
      <c r="BD28" s="12"/>
    </row>
    <row r="29" spans="3:56">
      <c r="AI29" s="12"/>
      <c r="AJ29" s="12"/>
      <c r="AK29" s="12"/>
      <c r="AL29" s="12"/>
      <c r="AM29" s="12"/>
      <c r="AN29" s="12"/>
      <c r="AO29" s="12"/>
      <c r="AP29" s="12"/>
      <c r="AQ29" s="12"/>
      <c r="AR29" s="12"/>
      <c r="AS29" s="12"/>
      <c r="AT29" s="12"/>
      <c r="AU29" s="12"/>
      <c r="AV29" s="12"/>
      <c r="AW29" s="12"/>
      <c r="AX29" s="12"/>
      <c r="AY29" s="12"/>
      <c r="AZ29" s="12"/>
      <c r="BA29" s="12"/>
      <c r="BB29" s="12"/>
      <c r="BC29" s="12"/>
      <c r="BD29" s="12"/>
    </row>
    <row r="30" spans="3:56">
      <c r="AI30" s="12"/>
      <c r="AJ30" s="12"/>
      <c r="AK30" s="12"/>
      <c r="AL30" s="12"/>
      <c r="AM30" s="12"/>
      <c r="AN30" s="12"/>
      <c r="AO30" s="12"/>
      <c r="AP30" s="12"/>
      <c r="AQ30" s="12"/>
      <c r="AR30" s="12"/>
      <c r="AS30" s="12"/>
      <c r="AT30" s="12"/>
      <c r="AU30" s="12"/>
      <c r="AV30" s="12"/>
      <c r="AW30" s="12"/>
      <c r="AX30" s="12"/>
      <c r="AY30" s="12"/>
      <c r="AZ30" s="12"/>
      <c r="BA30" s="12"/>
      <c r="BB30" s="12"/>
      <c r="BC30" s="12"/>
      <c r="BD30" s="12"/>
    </row>
    <row r="31" spans="3:56">
      <c r="AI31" s="12"/>
      <c r="AJ31" s="12"/>
      <c r="AK31" s="12"/>
      <c r="AL31" s="12"/>
      <c r="AM31" s="12"/>
      <c r="AN31" s="12"/>
      <c r="AO31" s="12"/>
      <c r="AP31" s="12"/>
      <c r="AQ31" s="12"/>
      <c r="AR31" s="12"/>
      <c r="AS31" s="12"/>
      <c r="AT31" s="12"/>
      <c r="AU31" s="12"/>
      <c r="AV31" s="12"/>
      <c r="AW31" s="12"/>
      <c r="AX31" s="12"/>
      <c r="AY31" s="12"/>
      <c r="AZ31" s="12"/>
      <c r="BA31" s="12"/>
      <c r="BB31" s="12"/>
      <c r="BC31" s="12"/>
      <c r="BD31" s="12"/>
    </row>
    <row r="32" spans="3:56">
      <c r="AI32" s="12"/>
      <c r="AJ32" s="12"/>
      <c r="AK32" s="12"/>
      <c r="AL32" s="12"/>
      <c r="AM32" s="12"/>
      <c r="AN32" s="12"/>
      <c r="AO32" s="12"/>
      <c r="AP32" s="12"/>
      <c r="AQ32" s="12"/>
      <c r="AR32" s="12"/>
      <c r="AS32" s="12"/>
      <c r="AT32" s="12"/>
      <c r="AU32" s="12"/>
      <c r="AV32" s="12"/>
      <c r="AW32" s="12"/>
      <c r="AX32" s="12"/>
      <c r="AY32" s="12"/>
      <c r="AZ32" s="12"/>
      <c r="BA32" s="12"/>
      <c r="BB32" s="12"/>
      <c r="BC32" s="12"/>
      <c r="BD32" s="12"/>
    </row>
    <row r="33" spans="35:56">
      <c r="AI33" s="12"/>
      <c r="AJ33" s="12"/>
      <c r="AK33" s="12"/>
      <c r="AL33" s="12"/>
      <c r="AM33" s="12"/>
      <c r="AN33" s="12"/>
      <c r="AO33" s="12"/>
      <c r="AP33" s="12"/>
      <c r="AQ33" s="12"/>
      <c r="AR33" s="12"/>
      <c r="AS33" s="12"/>
      <c r="AT33" s="12"/>
      <c r="AU33" s="12"/>
      <c r="AV33" s="12"/>
      <c r="AW33" s="12"/>
      <c r="AX33" s="12"/>
      <c r="AY33" s="12"/>
      <c r="AZ33" s="12"/>
      <c r="BA33" s="12"/>
      <c r="BB33" s="12"/>
      <c r="BC33" s="12"/>
      <c r="BD33" s="12"/>
    </row>
    <row r="34" spans="35:56">
      <c r="AI34" s="12"/>
      <c r="AJ34" s="12"/>
      <c r="AK34" s="12"/>
      <c r="AL34" s="12"/>
      <c r="AM34" s="12"/>
      <c r="AN34" s="12"/>
      <c r="AO34" s="12"/>
      <c r="AP34" s="12"/>
      <c r="AQ34" s="12"/>
      <c r="AR34" s="12"/>
      <c r="AS34" s="12"/>
      <c r="AT34" s="12"/>
      <c r="AU34" s="12"/>
      <c r="AV34" s="12"/>
      <c r="AW34" s="12"/>
      <c r="AX34" s="12"/>
      <c r="AY34" s="12"/>
      <c r="AZ34" s="12"/>
      <c r="BA34" s="12"/>
      <c r="BB34" s="12"/>
      <c r="BC34" s="12"/>
      <c r="BD34" s="12"/>
    </row>
    <row r="35" spans="35:56">
      <c r="AI35" s="12"/>
      <c r="AJ35" s="12"/>
      <c r="AK35" s="12"/>
      <c r="AL35" s="12"/>
      <c r="AM35" s="12"/>
      <c r="AN35" s="12"/>
      <c r="AO35" s="12"/>
      <c r="AP35" s="12"/>
      <c r="AQ35" s="12"/>
      <c r="AR35" s="12"/>
      <c r="AS35" s="12"/>
      <c r="AT35" s="12"/>
      <c r="AU35" s="12"/>
      <c r="AV35" s="12"/>
      <c r="AW35" s="12"/>
      <c r="AX35" s="12"/>
      <c r="AY35" s="12"/>
      <c r="AZ35" s="12"/>
      <c r="BA35" s="12"/>
      <c r="BB35" s="12"/>
      <c r="BC35" s="12"/>
      <c r="BD35" s="12"/>
    </row>
    <row r="36" spans="35:56">
      <c r="AI36" s="12"/>
      <c r="AJ36" s="12"/>
      <c r="AK36" s="12"/>
      <c r="AL36" s="12"/>
      <c r="AM36" s="12"/>
      <c r="AN36" s="12"/>
      <c r="AO36" s="12"/>
      <c r="AP36" s="12"/>
      <c r="AQ36" s="12"/>
      <c r="AR36" s="12"/>
      <c r="AS36" s="12"/>
      <c r="AT36" s="12"/>
      <c r="AU36" s="12"/>
      <c r="AV36" s="12"/>
      <c r="AW36" s="12"/>
      <c r="AX36" s="12"/>
      <c r="AY36" s="12"/>
      <c r="AZ36" s="12"/>
      <c r="BA36" s="12"/>
      <c r="BB36" s="12"/>
      <c r="BC36" s="12"/>
      <c r="BD36" s="12"/>
    </row>
    <row r="37" spans="35:56">
      <c r="AI37" s="12"/>
      <c r="AJ37" s="12"/>
      <c r="AK37" s="12"/>
      <c r="AL37" s="12"/>
      <c r="AM37" s="12"/>
      <c r="AN37" s="12"/>
      <c r="AO37" s="12"/>
      <c r="AP37" s="12"/>
      <c r="AQ37" s="12"/>
      <c r="AR37" s="12"/>
      <c r="AS37" s="12"/>
      <c r="AT37" s="12"/>
      <c r="AU37" s="12"/>
      <c r="AV37" s="12"/>
      <c r="AW37" s="12"/>
      <c r="AX37" s="12"/>
      <c r="AY37" s="12"/>
      <c r="AZ37" s="12"/>
      <c r="BA37" s="12"/>
      <c r="BB37" s="12"/>
      <c r="BC37" s="12"/>
      <c r="BD37" s="12"/>
    </row>
    <row r="38" spans="35:56">
      <c r="AI38" s="12"/>
      <c r="AJ38" s="12"/>
      <c r="AK38" s="12"/>
      <c r="AL38" s="12"/>
      <c r="AM38" s="12"/>
      <c r="AN38" s="12"/>
      <c r="AO38" s="12"/>
      <c r="AP38" s="12"/>
      <c r="AQ38" s="12"/>
      <c r="AR38" s="12"/>
      <c r="AS38" s="12"/>
      <c r="AT38" s="12"/>
      <c r="AU38" s="12"/>
      <c r="AV38" s="12"/>
      <c r="AW38" s="12"/>
      <c r="AX38" s="12"/>
      <c r="AY38" s="12"/>
      <c r="AZ38" s="12"/>
      <c r="BA38" s="12"/>
      <c r="BB38" s="12"/>
      <c r="BC38" s="12"/>
      <c r="BD38" s="12"/>
    </row>
    <row r="39" spans="35:56">
      <c r="AI39" s="12"/>
      <c r="AJ39" s="12"/>
      <c r="AK39" s="12"/>
      <c r="AL39" s="12"/>
      <c r="AM39" s="12"/>
      <c r="AN39" s="12"/>
      <c r="AO39" s="12"/>
      <c r="AP39" s="12"/>
      <c r="AQ39" s="12"/>
      <c r="AR39" s="12"/>
      <c r="AS39" s="12"/>
      <c r="AT39" s="12"/>
      <c r="AU39" s="12"/>
      <c r="AV39" s="12"/>
      <c r="AW39" s="12"/>
      <c r="AX39" s="12"/>
      <c r="AY39" s="12"/>
      <c r="AZ39" s="12"/>
      <c r="BA39" s="12"/>
      <c r="BB39" s="12"/>
      <c r="BC39" s="12"/>
      <c r="BD39" s="12"/>
    </row>
    <row r="40" spans="35:56">
      <c r="AI40" s="12"/>
      <c r="AJ40" s="12"/>
      <c r="AK40" s="12"/>
      <c r="AL40" s="12"/>
      <c r="AM40" s="12"/>
      <c r="AN40" s="12"/>
      <c r="AO40" s="12"/>
      <c r="AP40" s="12"/>
      <c r="AQ40" s="12"/>
      <c r="AR40" s="12"/>
      <c r="AS40" s="12"/>
      <c r="AT40" s="12"/>
      <c r="AU40" s="12"/>
      <c r="AV40" s="12"/>
      <c r="AW40" s="12"/>
      <c r="AX40" s="12"/>
      <c r="AY40" s="12"/>
      <c r="AZ40" s="12"/>
      <c r="BA40" s="12"/>
      <c r="BB40" s="12"/>
      <c r="BC40" s="12"/>
      <c r="BD40" s="12"/>
    </row>
    <row r="41" spans="35:56">
      <c r="AI41" s="12"/>
      <c r="AJ41" s="12"/>
      <c r="AK41" s="12"/>
      <c r="AL41" s="12"/>
      <c r="AM41" s="12"/>
      <c r="AN41" s="12"/>
      <c r="AO41" s="12"/>
      <c r="AP41" s="12"/>
      <c r="AQ41" s="12"/>
      <c r="AR41" s="12"/>
      <c r="AS41" s="12"/>
      <c r="AT41" s="12"/>
      <c r="AU41" s="12"/>
      <c r="AV41" s="12"/>
      <c r="AW41" s="12"/>
      <c r="AX41" s="12"/>
      <c r="AY41" s="12"/>
      <c r="AZ41" s="12"/>
      <c r="BA41" s="12"/>
      <c r="BB41" s="12"/>
      <c r="BC41" s="12"/>
      <c r="BD41" s="12"/>
    </row>
    <row r="42" spans="35:56">
      <c r="AI42" s="12"/>
      <c r="AJ42" s="12"/>
      <c r="AK42" s="12"/>
      <c r="AL42" s="12"/>
      <c r="AM42" s="12"/>
      <c r="AN42" s="12"/>
      <c r="AO42" s="12"/>
      <c r="AP42" s="12"/>
      <c r="AQ42" s="12"/>
      <c r="AR42" s="12"/>
      <c r="AS42" s="12"/>
      <c r="AT42" s="12"/>
      <c r="AU42" s="12"/>
      <c r="AV42" s="12"/>
      <c r="AW42" s="12"/>
      <c r="AX42" s="12"/>
      <c r="AY42" s="12"/>
      <c r="AZ42" s="12"/>
      <c r="BA42" s="12"/>
      <c r="BB42" s="12"/>
      <c r="BC42" s="12"/>
      <c r="BD42" s="12"/>
    </row>
    <row r="43" spans="35:56">
      <c r="AI43" s="12"/>
      <c r="AJ43" s="12"/>
      <c r="AK43" s="12"/>
      <c r="AL43" s="12"/>
      <c r="AM43" s="12"/>
      <c r="AN43" s="12"/>
      <c r="AO43" s="12"/>
      <c r="AP43" s="12"/>
      <c r="AQ43" s="12"/>
      <c r="AR43" s="12"/>
      <c r="AS43" s="12"/>
      <c r="AT43" s="12"/>
      <c r="AU43" s="12"/>
      <c r="AV43" s="12"/>
      <c r="AW43" s="12"/>
      <c r="AX43" s="12"/>
      <c r="AY43" s="12"/>
      <c r="AZ43" s="12"/>
      <c r="BA43" s="12"/>
      <c r="BB43" s="12"/>
      <c r="BC43" s="12"/>
      <c r="BD43" s="12"/>
    </row>
    <row r="44" spans="35:56">
      <c r="AI44" s="12"/>
      <c r="AJ44" s="12"/>
      <c r="AK44" s="12"/>
      <c r="AL44" s="12"/>
      <c r="AM44" s="12"/>
      <c r="AN44" s="12"/>
      <c r="AO44" s="12"/>
      <c r="AP44" s="12"/>
      <c r="AQ44" s="12"/>
      <c r="AR44" s="12"/>
      <c r="AS44" s="12"/>
      <c r="AT44" s="12"/>
      <c r="AU44" s="12"/>
      <c r="AV44" s="12"/>
      <c r="AW44" s="12"/>
      <c r="AX44" s="12"/>
      <c r="AY44" s="12"/>
      <c r="AZ44" s="12"/>
      <c r="BA44" s="12"/>
      <c r="BB44" s="12"/>
      <c r="BC44" s="12"/>
      <c r="BD44" s="12"/>
    </row>
    <row r="45" spans="35:56">
      <c r="AI45" s="12"/>
      <c r="AJ45" s="12"/>
      <c r="AK45" s="12"/>
      <c r="AL45" s="12"/>
      <c r="AM45" s="12"/>
      <c r="AN45" s="12"/>
      <c r="AO45" s="12"/>
      <c r="AP45" s="12"/>
      <c r="AQ45" s="12"/>
      <c r="AR45" s="12"/>
      <c r="AS45" s="12"/>
      <c r="AT45" s="12"/>
      <c r="AU45" s="12"/>
      <c r="AV45" s="12"/>
      <c r="AW45" s="12"/>
      <c r="AX45" s="12"/>
      <c r="AY45" s="12"/>
      <c r="AZ45" s="12"/>
      <c r="BA45" s="12"/>
      <c r="BB45" s="12"/>
      <c r="BC45" s="12"/>
      <c r="BD45" s="12"/>
    </row>
    <row r="46" spans="35:56">
      <c r="AI46" s="12"/>
      <c r="AJ46" s="12"/>
      <c r="AK46" s="12"/>
      <c r="AL46" s="12"/>
      <c r="AM46" s="12"/>
      <c r="AN46" s="12"/>
      <c r="AO46" s="12"/>
      <c r="AP46" s="12"/>
      <c r="AQ46" s="12"/>
      <c r="AR46" s="12"/>
      <c r="AS46" s="12"/>
      <c r="AT46" s="12"/>
      <c r="AU46" s="12"/>
      <c r="AV46" s="12"/>
      <c r="AW46" s="12"/>
      <c r="AX46" s="12"/>
      <c r="AY46" s="12"/>
      <c r="AZ46" s="12"/>
      <c r="BA46" s="12"/>
      <c r="BB46" s="12"/>
      <c r="BC46" s="12"/>
      <c r="BD46" s="12"/>
    </row>
    <row r="47" spans="35:56">
      <c r="AI47" s="12"/>
      <c r="AJ47" s="12"/>
      <c r="AK47" s="12"/>
      <c r="AL47" s="12"/>
      <c r="AM47" s="12"/>
      <c r="AN47" s="12"/>
      <c r="AO47" s="12"/>
      <c r="AP47" s="12"/>
      <c r="AQ47" s="12"/>
      <c r="AR47" s="12"/>
      <c r="AS47" s="12"/>
      <c r="AT47" s="12"/>
      <c r="AU47" s="12"/>
      <c r="AV47" s="12"/>
      <c r="AW47" s="12"/>
      <c r="AX47" s="12"/>
      <c r="AY47" s="12"/>
      <c r="AZ47" s="12"/>
      <c r="BA47" s="12"/>
      <c r="BB47" s="12"/>
      <c r="BC47" s="12"/>
      <c r="BD47" s="12"/>
    </row>
    <row r="48" spans="35:56">
      <c r="AI48" s="12"/>
      <c r="AJ48" s="12"/>
      <c r="AK48" s="12"/>
      <c r="AL48" s="12"/>
      <c r="AM48" s="12"/>
      <c r="AN48" s="12"/>
      <c r="AO48" s="12"/>
      <c r="AP48" s="12"/>
      <c r="AQ48" s="12"/>
      <c r="AR48" s="12"/>
      <c r="AS48" s="12"/>
      <c r="AT48" s="12"/>
      <c r="AU48" s="12"/>
      <c r="AV48" s="12"/>
      <c r="AW48" s="12"/>
      <c r="AX48" s="12"/>
      <c r="AY48" s="12"/>
      <c r="AZ48" s="12"/>
      <c r="BA48" s="12"/>
      <c r="BB48" s="12"/>
      <c r="BC48" s="12"/>
      <c r="BD48" s="12"/>
    </row>
    <row r="49" spans="35:56">
      <c r="AI49" s="12"/>
      <c r="AJ49" s="12"/>
      <c r="AK49" s="12"/>
      <c r="AL49" s="12"/>
      <c r="AM49" s="12"/>
      <c r="AN49" s="12"/>
      <c r="AO49" s="12"/>
      <c r="AP49" s="12"/>
      <c r="AQ49" s="12"/>
      <c r="AR49" s="12"/>
      <c r="AS49" s="12"/>
      <c r="AT49" s="12"/>
      <c r="AU49" s="12"/>
      <c r="AV49" s="12"/>
      <c r="AW49" s="12"/>
      <c r="AX49" s="12"/>
      <c r="AY49" s="12"/>
      <c r="AZ49" s="12"/>
      <c r="BA49" s="12"/>
      <c r="BB49" s="12"/>
      <c r="BC49" s="12"/>
      <c r="BD49" s="12"/>
    </row>
    <row r="50" spans="35:56">
      <c r="AI50" s="12"/>
      <c r="AJ50" s="12"/>
      <c r="AK50" s="12"/>
      <c r="AL50" s="12"/>
      <c r="AM50" s="12"/>
      <c r="AN50" s="12"/>
      <c r="AO50" s="12"/>
      <c r="AP50" s="12"/>
      <c r="AQ50" s="12"/>
      <c r="AR50" s="12"/>
      <c r="AS50" s="12"/>
      <c r="AT50" s="12"/>
      <c r="AU50" s="12"/>
      <c r="AV50" s="12"/>
      <c r="AW50" s="12"/>
      <c r="AX50" s="12"/>
      <c r="AY50" s="12"/>
      <c r="AZ50" s="12"/>
      <c r="BA50" s="12"/>
      <c r="BB50" s="12"/>
      <c r="BC50" s="12"/>
      <c r="BD50" s="12"/>
    </row>
    <row r="51" spans="35:56">
      <c r="AI51" s="12"/>
      <c r="AJ51" s="12"/>
      <c r="AK51" s="12"/>
      <c r="AL51" s="12"/>
      <c r="AM51" s="12"/>
      <c r="AN51" s="12"/>
      <c r="AO51" s="12"/>
      <c r="AP51" s="12"/>
      <c r="AQ51" s="12"/>
      <c r="AR51" s="12"/>
      <c r="AS51" s="12"/>
      <c r="AT51" s="12"/>
      <c r="AU51" s="12"/>
      <c r="AV51" s="12"/>
      <c r="AW51" s="12"/>
      <c r="AX51" s="12"/>
      <c r="AY51" s="12"/>
      <c r="AZ51" s="12"/>
      <c r="BA51" s="12"/>
      <c r="BB51" s="12"/>
      <c r="BC51" s="12"/>
      <c r="BD51" s="12"/>
    </row>
    <row r="52" spans="35:56">
      <c r="AI52" s="12"/>
      <c r="AJ52" s="12"/>
      <c r="AK52" s="12"/>
      <c r="AL52" s="12"/>
      <c r="AM52" s="12"/>
      <c r="AN52" s="12"/>
      <c r="AO52" s="12"/>
      <c r="AP52" s="12"/>
      <c r="AQ52" s="12"/>
      <c r="AR52" s="12"/>
      <c r="AS52" s="12"/>
      <c r="AT52" s="12"/>
      <c r="AU52" s="12"/>
      <c r="AV52" s="12"/>
      <c r="AW52" s="12"/>
      <c r="AX52" s="12"/>
      <c r="AY52" s="12"/>
      <c r="AZ52" s="12"/>
      <c r="BA52" s="12"/>
      <c r="BB52" s="12"/>
      <c r="BC52" s="12"/>
      <c r="BD52" s="12"/>
    </row>
    <row r="53" spans="35:56">
      <c r="AI53" s="12"/>
      <c r="AJ53" s="12"/>
      <c r="AK53" s="12"/>
      <c r="AL53" s="12"/>
      <c r="AM53" s="12"/>
      <c r="AN53" s="12"/>
      <c r="AO53" s="12"/>
      <c r="AP53" s="12"/>
      <c r="AQ53" s="12"/>
      <c r="AR53" s="12"/>
      <c r="AS53" s="12"/>
      <c r="AT53" s="12"/>
      <c r="AU53" s="12"/>
      <c r="AV53" s="12"/>
      <c r="AW53" s="12"/>
      <c r="AX53" s="12"/>
      <c r="AY53" s="12"/>
      <c r="AZ53" s="12"/>
      <c r="BA53" s="12"/>
      <c r="BB53" s="12"/>
      <c r="BC53" s="12"/>
      <c r="BD53" s="12"/>
    </row>
    <row r="54" spans="35:56">
      <c r="AI54" s="12"/>
      <c r="AJ54" s="12"/>
      <c r="AK54" s="12"/>
      <c r="AL54" s="12"/>
      <c r="AM54" s="12"/>
      <c r="AN54" s="12"/>
      <c r="AO54" s="12"/>
      <c r="AP54" s="12"/>
      <c r="AQ54" s="12"/>
      <c r="AR54" s="12"/>
      <c r="AS54" s="12"/>
      <c r="AT54" s="12"/>
      <c r="AU54" s="12"/>
      <c r="AV54" s="12"/>
      <c r="AW54" s="12"/>
      <c r="AX54" s="12"/>
      <c r="AY54" s="12"/>
      <c r="AZ54" s="12"/>
      <c r="BA54" s="12"/>
      <c r="BB54" s="12"/>
      <c r="BC54" s="12"/>
      <c r="BD54" s="12"/>
    </row>
    <row r="55" spans="35:56">
      <c r="AI55" s="12"/>
      <c r="AJ55" s="12"/>
      <c r="AK55" s="12"/>
      <c r="AL55" s="12"/>
      <c r="AM55" s="12"/>
      <c r="AN55" s="12"/>
      <c r="AO55" s="12"/>
      <c r="AP55" s="12"/>
      <c r="AQ55" s="12"/>
      <c r="AR55" s="12"/>
      <c r="AS55" s="12"/>
      <c r="AT55" s="12"/>
      <c r="AU55" s="12"/>
      <c r="AV55" s="12"/>
      <c r="AW55" s="12"/>
      <c r="AX55" s="12"/>
      <c r="AY55" s="12"/>
      <c r="AZ55" s="12"/>
      <c r="BA55" s="12"/>
      <c r="BB55" s="12"/>
      <c r="BC55" s="12"/>
      <c r="BD55" s="12"/>
    </row>
    <row r="56" spans="35:56">
      <c r="AI56" s="12"/>
      <c r="AJ56" s="12"/>
      <c r="AK56" s="12"/>
      <c r="AL56" s="12"/>
      <c r="AM56" s="12"/>
      <c r="AN56" s="12"/>
      <c r="AO56" s="12"/>
      <c r="AP56" s="12"/>
      <c r="AQ56" s="12"/>
      <c r="AR56" s="12"/>
      <c r="AS56" s="12"/>
      <c r="AT56" s="12"/>
      <c r="AU56" s="12"/>
      <c r="AV56" s="12"/>
      <c r="AW56" s="12"/>
      <c r="AX56" s="12"/>
      <c r="AY56" s="12"/>
      <c r="AZ56" s="12"/>
      <c r="BA56" s="12"/>
      <c r="BB56" s="12"/>
      <c r="BC56" s="12"/>
      <c r="BD56" s="12"/>
    </row>
    <row r="57" spans="35:56">
      <c r="AI57" s="12"/>
      <c r="AJ57" s="12"/>
      <c r="AK57" s="12"/>
      <c r="AL57" s="12"/>
      <c r="AM57" s="12"/>
      <c r="AN57" s="12"/>
      <c r="AO57" s="12"/>
      <c r="AP57" s="12"/>
      <c r="AQ57" s="12"/>
      <c r="AR57" s="12"/>
      <c r="AS57" s="12"/>
      <c r="AT57" s="12"/>
      <c r="AU57" s="12"/>
      <c r="AV57" s="12"/>
      <c r="AW57" s="12"/>
      <c r="AX57" s="12"/>
      <c r="AY57" s="12"/>
      <c r="AZ57" s="12"/>
      <c r="BA57" s="12"/>
      <c r="BB57" s="12"/>
      <c r="BC57" s="12"/>
      <c r="BD57" s="12"/>
    </row>
    <row r="58" spans="35:56">
      <c r="AI58" s="12"/>
      <c r="AJ58" s="12"/>
      <c r="AK58" s="12"/>
      <c r="AL58" s="12"/>
      <c r="AM58" s="12"/>
      <c r="AN58" s="12"/>
      <c r="AO58" s="12"/>
      <c r="AP58" s="12"/>
      <c r="AQ58" s="12"/>
      <c r="AR58" s="12"/>
      <c r="AS58" s="12"/>
      <c r="AT58" s="12"/>
      <c r="AU58" s="12"/>
      <c r="AV58" s="12"/>
      <c r="AW58" s="12"/>
      <c r="AX58" s="12"/>
      <c r="AY58" s="12"/>
      <c r="AZ58" s="12"/>
      <c r="BA58" s="12"/>
      <c r="BB58" s="12"/>
      <c r="BC58" s="12"/>
      <c r="BD58" s="12"/>
    </row>
    <row r="59" spans="35:56">
      <c r="AI59" s="12"/>
      <c r="AJ59" s="12"/>
      <c r="AK59" s="12"/>
      <c r="AL59" s="12"/>
      <c r="AM59" s="12"/>
      <c r="AN59" s="12"/>
      <c r="AO59" s="12"/>
      <c r="AP59" s="12"/>
      <c r="AQ59" s="12"/>
      <c r="AR59" s="12"/>
      <c r="AS59" s="12"/>
      <c r="AT59" s="12"/>
      <c r="AU59" s="12"/>
      <c r="AV59" s="12"/>
      <c r="AW59" s="12"/>
      <c r="AX59" s="12"/>
      <c r="AY59" s="12"/>
      <c r="AZ59" s="12"/>
      <c r="BA59" s="12"/>
      <c r="BB59" s="12"/>
      <c r="BC59" s="12"/>
      <c r="BD59" s="12"/>
    </row>
    <row r="60" spans="35:56">
      <c r="AI60" s="12"/>
      <c r="AJ60" s="12"/>
      <c r="AK60" s="12"/>
      <c r="AL60" s="12"/>
      <c r="AM60" s="12"/>
      <c r="AN60" s="12"/>
      <c r="AO60" s="12"/>
      <c r="AP60" s="12"/>
      <c r="AQ60" s="12"/>
      <c r="AR60" s="12"/>
      <c r="AS60" s="12"/>
      <c r="AT60" s="12"/>
      <c r="AU60" s="12"/>
      <c r="AV60" s="12"/>
      <c r="AW60" s="12"/>
      <c r="AX60" s="12"/>
      <c r="AY60" s="12"/>
      <c r="AZ60" s="12"/>
      <c r="BA60" s="12"/>
      <c r="BB60" s="12"/>
      <c r="BC60" s="12"/>
      <c r="BD60" s="12"/>
    </row>
    <row r="61" spans="35:56">
      <c r="AI61" s="12"/>
      <c r="AJ61" s="12"/>
      <c r="AK61" s="12"/>
      <c r="AL61" s="12"/>
      <c r="AM61" s="12"/>
      <c r="AN61" s="12"/>
      <c r="AO61" s="12"/>
      <c r="AP61" s="12"/>
      <c r="AQ61" s="12"/>
      <c r="AR61" s="12"/>
      <c r="AS61" s="12"/>
      <c r="AT61" s="12"/>
      <c r="AU61" s="12"/>
      <c r="AV61" s="12"/>
      <c r="AW61" s="12"/>
      <c r="AX61" s="12"/>
      <c r="AY61" s="12"/>
      <c r="AZ61" s="12"/>
      <c r="BA61" s="12"/>
      <c r="BB61" s="12"/>
      <c r="BC61" s="12"/>
      <c r="BD61" s="12"/>
    </row>
    <row r="62" spans="35:56">
      <c r="AI62" s="12"/>
      <c r="AJ62" s="12"/>
      <c r="AK62" s="12"/>
      <c r="AL62" s="12"/>
      <c r="AM62" s="12"/>
      <c r="AN62" s="12"/>
      <c r="AO62" s="12"/>
      <c r="AP62" s="12"/>
      <c r="AQ62" s="12"/>
      <c r="AR62" s="12"/>
      <c r="AS62" s="12"/>
      <c r="AT62" s="12"/>
      <c r="AU62" s="12"/>
      <c r="AV62" s="12"/>
      <c r="AW62" s="12"/>
      <c r="AX62" s="12"/>
      <c r="AY62" s="12"/>
      <c r="AZ62" s="12"/>
      <c r="BA62" s="12"/>
      <c r="BB62" s="12"/>
      <c r="BC62" s="12"/>
      <c r="BD62" s="12"/>
    </row>
    <row r="63" spans="35:56">
      <c r="AI63" s="12"/>
      <c r="AJ63" s="12"/>
      <c r="AK63" s="12"/>
      <c r="AL63" s="12"/>
      <c r="AM63" s="12"/>
      <c r="AN63" s="12"/>
      <c r="AO63" s="12"/>
      <c r="AP63" s="12"/>
      <c r="AQ63" s="12"/>
      <c r="AR63" s="12"/>
      <c r="AS63" s="12"/>
      <c r="AT63" s="12"/>
      <c r="AU63" s="12"/>
      <c r="AV63" s="12"/>
      <c r="AW63" s="12"/>
      <c r="AX63" s="12"/>
      <c r="AY63" s="12"/>
      <c r="AZ63" s="12"/>
      <c r="BA63" s="12"/>
      <c r="BB63" s="12"/>
      <c r="BC63" s="12"/>
      <c r="BD63" s="12"/>
    </row>
    <row r="64" spans="35:56">
      <c r="AI64" s="12"/>
      <c r="AJ64" s="12"/>
      <c r="AK64" s="12"/>
      <c r="AL64" s="12"/>
      <c r="AM64" s="12"/>
      <c r="AN64" s="12"/>
      <c r="AO64" s="12"/>
      <c r="AP64" s="12"/>
      <c r="AQ64" s="12"/>
      <c r="AR64" s="12"/>
      <c r="AS64" s="12"/>
      <c r="AT64" s="12"/>
      <c r="AU64" s="12"/>
      <c r="AV64" s="12"/>
      <c r="AW64" s="12"/>
      <c r="AX64" s="12"/>
      <c r="AY64" s="12"/>
      <c r="AZ64" s="12"/>
      <c r="BA64" s="12"/>
      <c r="BB64" s="12"/>
      <c r="BC64" s="12"/>
      <c r="BD64" s="12"/>
    </row>
    <row r="65" spans="35:56">
      <c r="AI65" s="12"/>
      <c r="AJ65" s="12"/>
      <c r="AK65" s="12"/>
      <c r="AL65" s="12"/>
      <c r="AM65" s="12"/>
      <c r="AN65" s="12"/>
      <c r="AO65" s="12"/>
      <c r="AP65" s="12"/>
      <c r="AQ65" s="12"/>
      <c r="AR65" s="12"/>
      <c r="AS65" s="12"/>
      <c r="AT65" s="12"/>
      <c r="AU65" s="12"/>
      <c r="AV65" s="12"/>
      <c r="AW65" s="12"/>
      <c r="AX65" s="12"/>
      <c r="AY65" s="12"/>
      <c r="AZ65" s="12"/>
      <c r="BA65" s="12"/>
      <c r="BB65" s="12"/>
      <c r="BC65" s="12"/>
      <c r="BD65" s="12"/>
    </row>
    <row r="66" spans="35:56">
      <c r="AI66" s="12"/>
      <c r="AJ66" s="12"/>
      <c r="AK66" s="12"/>
      <c r="AL66" s="12"/>
      <c r="AM66" s="12"/>
      <c r="AN66" s="12"/>
      <c r="AO66" s="12"/>
      <c r="AP66" s="12"/>
      <c r="AQ66" s="12"/>
      <c r="AR66" s="12"/>
      <c r="AS66" s="12"/>
      <c r="AT66" s="12"/>
      <c r="AU66" s="12"/>
      <c r="AV66" s="12"/>
      <c r="AW66" s="12"/>
      <c r="AX66" s="12"/>
      <c r="AY66" s="12"/>
      <c r="AZ66" s="12"/>
      <c r="BA66" s="12"/>
      <c r="BB66" s="12"/>
      <c r="BC66" s="12"/>
      <c r="BD66" s="12"/>
    </row>
    <row r="67" spans="35:56">
      <c r="AI67" s="12"/>
      <c r="AJ67" s="12"/>
      <c r="AK67" s="12"/>
      <c r="AL67" s="12"/>
      <c r="AM67" s="12"/>
      <c r="AN67" s="12"/>
      <c r="AO67" s="12"/>
      <c r="AP67" s="12"/>
      <c r="AQ67" s="12"/>
      <c r="AR67" s="12"/>
      <c r="AS67" s="12"/>
      <c r="AT67" s="12"/>
      <c r="AU67" s="12"/>
      <c r="AV67" s="12"/>
      <c r="AW67" s="12"/>
      <c r="AX67" s="12"/>
      <c r="AY67" s="12"/>
      <c r="AZ67" s="12"/>
      <c r="BA67" s="12"/>
      <c r="BB67" s="12"/>
      <c r="BC67" s="12"/>
      <c r="BD67" s="12"/>
    </row>
    <row r="68" spans="35:56">
      <c r="AI68" s="12"/>
      <c r="AJ68" s="12"/>
      <c r="AK68" s="12"/>
      <c r="AL68" s="12"/>
      <c r="AM68" s="12"/>
      <c r="AN68" s="12"/>
      <c r="AO68" s="12"/>
      <c r="AP68" s="12"/>
      <c r="AQ68" s="12"/>
      <c r="AR68" s="12"/>
      <c r="AS68" s="12"/>
      <c r="AT68" s="12"/>
      <c r="AU68" s="12"/>
      <c r="AV68" s="12"/>
      <c r="AW68" s="12"/>
      <c r="AX68" s="12"/>
      <c r="AY68" s="12"/>
      <c r="AZ68" s="12"/>
      <c r="BA68" s="12"/>
      <c r="BB68" s="12"/>
      <c r="BC68" s="12"/>
      <c r="BD68" s="12"/>
    </row>
    <row r="69" spans="35:56">
      <c r="AI69" s="12"/>
      <c r="AJ69" s="12"/>
      <c r="AK69" s="12"/>
      <c r="AL69" s="12"/>
      <c r="AM69" s="12"/>
      <c r="AN69" s="12"/>
      <c r="AO69" s="12"/>
      <c r="AP69" s="12"/>
      <c r="AQ69" s="12"/>
      <c r="AR69" s="12"/>
      <c r="AS69" s="12"/>
      <c r="AT69" s="12"/>
      <c r="AU69" s="12"/>
      <c r="AV69" s="12"/>
      <c r="AW69" s="12"/>
      <c r="AX69" s="12"/>
      <c r="AY69" s="12"/>
      <c r="AZ69" s="12"/>
      <c r="BA69" s="12"/>
      <c r="BB69" s="12"/>
      <c r="BC69" s="12"/>
      <c r="BD69" s="12"/>
    </row>
    <row r="70" spans="35:56">
      <c r="AI70" s="12"/>
      <c r="AJ70" s="12"/>
      <c r="AK70" s="12"/>
      <c r="AL70" s="12"/>
      <c r="AM70" s="12"/>
      <c r="AN70" s="12"/>
      <c r="AO70" s="12"/>
      <c r="AP70" s="12"/>
      <c r="AQ70" s="12"/>
      <c r="AR70" s="12"/>
      <c r="AS70" s="12"/>
      <c r="AT70" s="12"/>
      <c r="AU70" s="12"/>
      <c r="AV70" s="12"/>
      <c r="AW70" s="12"/>
      <c r="AX70" s="12"/>
      <c r="AY70" s="12"/>
      <c r="AZ70" s="12"/>
      <c r="BA70" s="12"/>
      <c r="BB70" s="12"/>
      <c r="BC70" s="12"/>
      <c r="BD70" s="12"/>
    </row>
    <row r="71" spans="35:56">
      <c r="AI71" s="12"/>
      <c r="AJ71" s="12"/>
      <c r="AK71" s="12"/>
      <c r="AL71" s="12"/>
      <c r="AM71" s="12"/>
      <c r="AN71" s="12"/>
      <c r="AO71" s="12"/>
      <c r="AP71" s="12"/>
      <c r="AQ71" s="12"/>
      <c r="AR71" s="12"/>
      <c r="AS71" s="12"/>
      <c r="AT71" s="12"/>
      <c r="AU71" s="12"/>
      <c r="AV71" s="12"/>
      <c r="AW71" s="12"/>
      <c r="AX71" s="12"/>
      <c r="AY71" s="12"/>
      <c r="AZ71" s="12"/>
      <c r="BA71" s="12"/>
      <c r="BB71" s="12"/>
      <c r="BC71" s="12"/>
      <c r="BD71" s="12"/>
    </row>
    <row r="72" spans="35:56">
      <c r="AI72" s="12"/>
      <c r="AJ72" s="12"/>
      <c r="AK72" s="12"/>
      <c r="AL72" s="12"/>
      <c r="AM72" s="12"/>
      <c r="AN72" s="12"/>
      <c r="AO72" s="12"/>
      <c r="AP72" s="12"/>
      <c r="AQ72" s="12"/>
      <c r="AR72" s="12"/>
      <c r="AS72" s="12"/>
      <c r="AT72" s="12"/>
      <c r="AU72" s="12"/>
      <c r="AV72" s="12"/>
      <c r="AW72" s="12"/>
      <c r="AX72" s="12"/>
      <c r="AY72" s="12"/>
      <c r="AZ72" s="12"/>
      <c r="BA72" s="12"/>
      <c r="BB72" s="12"/>
      <c r="BC72" s="12"/>
      <c r="BD72" s="12"/>
    </row>
    <row r="73" spans="35:56">
      <c r="AI73" s="12"/>
      <c r="AJ73" s="12"/>
      <c r="AK73" s="12"/>
      <c r="AL73" s="12"/>
      <c r="AM73" s="12"/>
      <c r="AN73" s="12"/>
      <c r="AO73" s="12"/>
      <c r="AP73" s="12"/>
      <c r="AQ73" s="12"/>
      <c r="AR73" s="12"/>
      <c r="AS73" s="12"/>
      <c r="AT73" s="12"/>
      <c r="AU73" s="12"/>
      <c r="AV73" s="12"/>
      <c r="AW73" s="12"/>
      <c r="AX73" s="12"/>
      <c r="AY73" s="12"/>
      <c r="AZ73" s="12"/>
      <c r="BA73" s="12"/>
      <c r="BB73" s="12"/>
      <c r="BC73" s="12"/>
      <c r="BD73" s="12"/>
    </row>
    <row r="74" spans="35:56">
      <c r="AI74" s="12"/>
      <c r="AJ74" s="12"/>
      <c r="AK74" s="12"/>
      <c r="AL74" s="12"/>
      <c r="AM74" s="12"/>
      <c r="AN74" s="12"/>
      <c r="AO74" s="12"/>
      <c r="AP74" s="12"/>
      <c r="AQ74" s="12"/>
      <c r="AR74" s="12"/>
      <c r="AS74" s="12"/>
      <c r="AT74" s="12"/>
      <c r="AU74" s="12"/>
      <c r="AV74" s="12"/>
      <c r="AW74" s="12"/>
      <c r="AX74" s="12"/>
      <c r="AY74" s="12"/>
      <c r="AZ74" s="12"/>
      <c r="BA74" s="12"/>
      <c r="BB74" s="12"/>
      <c r="BC74" s="12"/>
      <c r="BD74" s="12"/>
    </row>
    <row r="75" spans="35:56">
      <c r="AI75" s="12"/>
      <c r="AJ75" s="12"/>
      <c r="AK75" s="12"/>
      <c r="AL75" s="12"/>
      <c r="AM75" s="12"/>
      <c r="AN75" s="12"/>
      <c r="AO75" s="12"/>
      <c r="AP75" s="12"/>
      <c r="AQ75" s="12"/>
      <c r="AR75" s="12"/>
      <c r="AS75" s="12"/>
      <c r="AT75" s="12"/>
      <c r="AU75" s="12"/>
      <c r="AV75" s="12"/>
      <c r="AW75" s="12"/>
      <c r="AX75" s="12"/>
      <c r="AY75" s="12"/>
      <c r="AZ75" s="12"/>
      <c r="BA75" s="12"/>
      <c r="BB75" s="12"/>
      <c r="BC75" s="12"/>
      <c r="BD75" s="12"/>
    </row>
    <row r="76" spans="35:56">
      <c r="AI76" s="12"/>
      <c r="AJ76" s="12"/>
      <c r="AK76" s="12"/>
      <c r="AL76" s="12"/>
      <c r="AM76" s="12"/>
      <c r="AN76" s="12"/>
      <c r="AO76" s="12"/>
      <c r="AP76" s="12"/>
      <c r="AQ76" s="12"/>
      <c r="AR76" s="12"/>
      <c r="AS76" s="12"/>
      <c r="AT76" s="12"/>
      <c r="AU76" s="12"/>
      <c r="AV76" s="12"/>
      <c r="AW76" s="12"/>
      <c r="AX76" s="12"/>
      <c r="AY76" s="12"/>
      <c r="AZ76" s="12"/>
      <c r="BA76" s="12"/>
      <c r="BB76" s="12"/>
      <c r="BC76" s="12"/>
      <c r="BD76" s="12"/>
    </row>
    <row r="77" spans="35:56">
      <c r="AI77" s="12"/>
      <c r="AJ77" s="12"/>
      <c r="AK77" s="12"/>
      <c r="AL77" s="12"/>
      <c r="AM77" s="12"/>
      <c r="AN77" s="12"/>
      <c r="AO77" s="12"/>
      <c r="AP77" s="12"/>
      <c r="AQ77" s="12"/>
      <c r="AR77" s="12"/>
      <c r="AS77" s="12"/>
      <c r="AT77" s="12"/>
      <c r="AU77" s="12"/>
      <c r="AV77" s="12"/>
      <c r="AW77" s="12"/>
      <c r="AX77" s="12"/>
      <c r="AY77" s="12"/>
      <c r="AZ77" s="12"/>
      <c r="BA77" s="12"/>
      <c r="BB77" s="12"/>
      <c r="BC77" s="12"/>
      <c r="BD77" s="12"/>
    </row>
    <row r="78" spans="35:56">
      <c r="AI78" s="12"/>
      <c r="AJ78" s="12"/>
      <c r="AK78" s="12"/>
      <c r="AL78" s="12"/>
      <c r="AM78" s="12"/>
      <c r="AN78" s="12"/>
      <c r="AO78" s="12"/>
      <c r="AP78" s="12"/>
      <c r="AQ78" s="12"/>
      <c r="AR78" s="12"/>
      <c r="AS78" s="12"/>
      <c r="AT78" s="12"/>
      <c r="AU78" s="12"/>
      <c r="AV78" s="12"/>
      <c r="AW78" s="12"/>
      <c r="AX78" s="12"/>
      <c r="AY78" s="12"/>
      <c r="AZ78" s="12"/>
      <c r="BA78" s="12"/>
      <c r="BB78" s="12"/>
      <c r="BC78" s="12"/>
      <c r="BD78" s="12"/>
    </row>
    <row r="79" spans="35:56">
      <c r="AI79" s="12"/>
      <c r="AJ79" s="12"/>
      <c r="AK79" s="12"/>
      <c r="AL79" s="12"/>
      <c r="AM79" s="12"/>
      <c r="AN79" s="12"/>
      <c r="AO79" s="12"/>
      <c r="AP79" s="12"/>
      <c r="AQ79" s="12"/>
      <c r="AR79" s="12"/>
      <c r="AS79" s="12"/>
      <c r="AT79" s="12"/>
      <c r="AU79" s="12"/>
      <c r="AV79" s="12"/>
      <c r="AW79" s="12"/>
      <c r="AX79" s="12"/>
      <c r="AY79" s="12"/>
      <c r="AZ79" s="12"/>
      <c r="BA79" s="12"/>
      <c r="BB79" s="12"/>
      <c r="BC79" s="12"/>
      <c r="BD79" s="12"/>
    </row>
    <row r="80" spans="35:56">
      <c r="AI80" s="12"/>
      <c r="AJ80" s="12"/>
      <c r="AK80" s="12"/>
      <c r="AL80" s="12"/>
      <c r="AM80" s="12"/>
      <c r="AN80" s="12"/>
      <c r="AO80" s="12"/>
      <c r="AP80" s="12"/>
      <c r="AQ80" s="12"/>
      <c r="AR80" s="12"/>
      <c r="AS80" s="12"/>
      <c r="AT80" s="12"/>
      <c r="AU80" s="12"/>
      <c r="AV80" s="12"/>
      <c r="AW80" s="12"/>
      <c r="AX80" s="12"/>
      <c r="AY80" s="12"/>
      <c r="AZ80" s="12"/>
      <c r="BA80" s="12"/>
      <c r="BB80" s="12"/>
      <c r="BC80" s="12"/>
      <c r="BD80" s="12"/>
    </row>
    <row r="81" spans="35:56">
      <c r="AI81" s="12"/>
      <c r="AJ81" s="12"/>
      <c r="AK81" s="12"/>
      <c r="AL81" s="12"/>
      <c r="AM81" s="12"/>
      <c r="AN81" s="12"/>
      <c r="AO81" s="12"/>
      <c r="AP81" s="12"/>
      <c r="AQ81" s="12"/>
      <c r="AR81" s="12"/>
      <c r="AS81" s="12"/>
      <c r="AT81" s="12"/>
      <c r="AU81" s="12"/>
      <c r="AV81" s="12"/>
      <c r="AW81" s="12"/>
      <c r="AX81" s="12"/>
      <c r="AY81" s="12"/>
      <c r="AZ81" s="12"/>
      <c r="BA81" s="12"/>
      <c r="BB81" s="12"/>
      <c r="BC81" s="12"/>
      <c r="BD81" s="12"/>
    </row>
    <row r="82" spans="35:56">
      <c r="AI82" s="12"/>
      <c r="AJ82" s="12"/>
      <c r="AK82" s="12"/>
      <c r="AL82" s="12"/>
      <c r="AM82" s="12"/>
      <c r="AN82" s="12"/>
      <c r="AO82" s="12"/>
      <c r="AP82" s="12"/>
      <c r="AQ82" s="12"/>
      <c r="AR82" s="12"/>
      <c r="AS82" s="12"/>
      <c r="AT82" s="12"/>
      <c r="AU82" s="12"/>
      <c r="AV82" s="12"/>
      <c r="AW82" s="12"/>
      <c r="AX82" s="12"/>
      <c r="AY82" s="12"/>
      <c r="AZ82" s="12"/>
      <c r="BA82" s="12"/>
      <c r="BB82" s="12"/>
      <c r="BC82" s="12"/>
      <c r="BD82" s="12"/>
    </row>
    <row r="83" spans="35:56">
      <c r="AI83" s="12"/>
      <c r="AJ83" s="12"/>
      <c r="AK83" s="12"/>
      <c r="AL83" s="12"/>
      <c r="AM83" s="12"/>
      <c r="AN83" s="12"/>
      <c r="AO83" s="12"/>
      <c r="AP83" s="12"/>
      <c r="AQ83" s="12"/>
      <c r="AR83" s="12"/>
      <c r="AS83" s="12"/>
      <c r="AT83" s="12"/>
      <c r="AU83" s="12"/>
      <c r="AV83" s="12"/>
      <c r="AW83" s="12"/>
      <c r="AX83" s="12"/>
      <c r="AY83" s="12"/>
      <c r="AZ83" s="12"/>
      <c r="BA83" s="12"/>
      <c r="BB83" s="12"/>
      <c r="BC83" s="12"/>
      <c r="BD83" s="12"/>
    </row>
    <row r="84" spans="35:56">
      <c r="AI84" s="12"/>
      <c r="AJ84" s="12"/>
      <c r="AK84" s="12"/>
      <c r="AL84" s="12"/>
      <c r="AM84" s="12"/>
      <c r="AN84" s="12"/>
      <c r="AO84" s="12"/>
      <c r="AP84" s="12"/>
      <c r="AQ84" s="12"/>
      <c r="AR84" s="12"/>
      <c r="AS84" s="12"/>
      <c r="AT84" s="12"/>
      <c r="AU84" s="12"/>
      <c r="AV84" s="12"/>
      <c r="AW84" s="12"/>
      <c r="AX84" s="12"/>
      <c r="AY84" s="12"/>
      <c r="AZ84" s="12"/>
      <c r="BA84" s="12"/>
      <c r="BB84" s="12"/>
      <c r="BC84" s="12"/>
      <c r="BD84" s="12"/>
    </row>
    <row r="85" spans="35:56">
      <c r="AI85" s="12"/>
      <c r="AJ85" s="12"/>
      <c r="AK85" s="12"/>
      <c r="AL85" s="12"/>
      <c r="AM85" s="12"/>
      <c r="AN85" s="12"/>
      <c r="AO85" s="12"/>
      <c r="AP85" s="12"/>
      <c r="AQ85" s="12"/>
      <c r="AR85" s="12"/>
      <c r="AS85" s="12"/>
      <c r="AT85" s="12"/>
      <c r="AU85" s="12"/>
      <c r="AV85" s="12"/>
      <c r="AW85" s="12"/>
      <c r="AX85" s="12"/>
      <c r="AY85" s="12"/>
      <c r="AZ85" s="12"/>
      <c r="BA85" s="12"/>
      <c r="BB85" s="12"/>
      <c r="BC85" s="12"/>
      <c r="BD85" s="12"/>
    </row>
    <row r="86" spans="35:56">
      <c r="AI86" s="12"/>
      <c r="AJ86" s="12"/>
      <c r="AK86" s="12"/>
      <c r="AL86" s="12"/>
      <c r="AM86" s="12"/>
      <c r="AN86" s="12"/>
      <c r="AO86" s="12"/>
      <c r="AP86" s="12"/>
      <c r="AQ86" s="12"/>
      <c r="AR86" s="12"/>
      <c r="AS86" s="12"/>
      <c r="AT86" s="12"/>
      <c r="AU86" s="12"/>
      <c r="AV86" s="12"/>
      <c r="AW86" s="12"/>
      <c r="AX86" s="12"/>
      <c r="AY86" s="12"/>
      <c r="AZ86" s="12"/>
      <c r="BA86" s="12"/>
      <c r="BB86" s="12"/>
      <c r="BC86" s="12"/>
      <c r="BD86" s="12"/>
    </row>
    <row r="87" spans="35:56">
      <c r="AI87" s="12"/>
      <c r="AJ87" s="12"/>
      <c r="AK87" s="12"/>
      <c r="AL87" s="12"/>
      <c r="AM87" s="12"/>
      <c r="AN87" s="12"/>
      <c r="AO87" s="12"/>
      <c r="AP87" s="12"/>
      <c r="AQ87" s="12"/>
      <c r="AR87" s="12"/>
      <c r="AS87" s="12"/>
      <c r="AT87" s="12"/>
      <c r="AU87" s="12"/>
      <c r="AV87" s="12"/>
      <c r="AW87" s="12"/>
      <c r="AX87" s="12"/>
      <c r="AY87" s="12"/>
      <c r="AZ87" s="12"/>
      <c r="BA87" s="12"/>
      <c r="BB87" s="12"/>
      <c r="BC87" s="12"/>
      <c r="BD87" s="12"/>
    </row>
    <row r="88" spans="35:56">
      <c r="AI88" s="12"/>
      <c r="AJ88" s="12"/>
      <c r="AK88" s="12"/>
      <c r="AL88" s="12"/>
      <c r="AM88" s="12"/>
      <c r="AN88" s="12"/>
      <c r="AO88" s="12"/>
      <c r="AP88" s="12"/>
      <c r="AQ88" s="12"/>
      <c r="AR88" s="12"/>
      <c r="AS88" s="12"/>
      <c r="AT88" s="12"/>
      <c r="AU88" s="12"/>
      <c r="AV88" s="12"/>
      <c r="AW88" s="12"/>
      <c r="AX88" s="12"/>
      <c r="AY88" s="12"/>
      <c r="AZ88" s="12"/>
      <c r="BA88" s="12"/>
      <c r="BB88" s="12"/>
      <c r="BC88" s="12"/>
      <c r="BD88" s="12"/>
    </row>
    <row r="89" spans="35:56">
      <c r="AI89" s="12"/>
      <c r="AJ89" s="12"/>
      <c r="AK89" s="12"/>
      <c r="AL89" s="12"/>
      <c r="AM89" s="12"/>
      <c r="AN89" s="12"/>
      <c r="AO89" s="12"/>
      <c r="AP89" s="12"/>
      <c r="AQ89" s="12"/>
      <c r="AR89" s="12"/>
      <c r="AS89" s="12"/>
      <c r="AT89" s="12"/>
      <c r="AU89" s="12"/>
      <c r="AV89" s="12"/>
      <c r="AW89" s="12"/>
      <c r="AX89" s="12"/>
      <c r="AY89" s="12"/>
      <c r="AZ89" s="12"/>
      <c r="BA89" s="12"/>
      <c r="BB89" s="12"/>
      <c r="BC89" s="12"/>
      <c r="BD89" s="12"/>
    </row>
    <row r="90" spans="35:56">
      <c r="AI90" s="12"/>
      <c r="AJ90" s="12"/>
      <c r="AK90" s="12"/>
      <c r="AL90" s="12"/>
      <c r="AM90" s="12"/>
      <c r="AN90" s="12"/>
      <c r="AO90" s="12"/>
      <c r="AP90" s="12"/>
      <c r="AQ90" s="12"/>
      <c r="AR90" s="12"/>
      <c r="AS90" s="12"/>
      <c r="AT90" s="12"/>
      <c r="AU90" s="12"/>
      <c r="AV90" s="12"/>
      <c r="AW90" s="12"/>
      <c r="AX90" s="12"/>
      <c r="AY90" s="12"/>
      <c r="AZ90" s="12"/>
      <c r="BA90" s="12"/>
      <c r="BB90" s="12"/>
      <c r="BC90" s="12"/>
      <c r="BD90" s="12"/>
    </row>
    <row r="91" spans="35:56">
      <c r="AI91" s="12"/>
      <c r="AJ91" s="12"/>
      <c r="AK91" s="12"/>
      <c r="AL91" s="12"/>
      <c r="AM91" s="12"/>
      <c r="AN91" s="12"/>
      <c r="AO91" s="12"/>
      <c r="AP91" s="12"/>
      <c r="AQ91" s="12"/>
      <c r="AR91" s="12"/>
      <c r="AS91" s="12"/>
      <c r="AT91" s="12"/>
      <c r="AU91" s="12"/>
      <c r="AV91" s="12"/>
      <c r="AW91" s="12"/>
      <c r="AX91" s="12"/>
      <c r="AY91" s="12"/>
      <c r="AZ91" s="12"/>
      <c r="BA91" s="12"/>
      <c r="BB91" s="12"/>
      <c r="BC91" s="12"/>
      <c r="BD91" s="12"/>
    </row>
    <row r="92" spans="35:56">
      <c r="AI92" s="12"/>
      <c r="AJ92" s="12"/>
      <c r="AK92" s="12"/>
      <c r="AL92" s="12"/>
      <c r="AM92" s="12"/>
      <c r="AN92" s="12"/>
      <c r="AO92" s="12"/>
      <c r="AP92" s="12"/>
      <c r="AQ92" s="12"/>
      <c r="AR92" s="12"/>
      <c r="AS92" s="12"/>
      <c r="AT92" s="12"/>
      <c r="AU92" s="12"/>
      <c r="AV92" s="12"/>
      <c r="AW92" s="12"/>
      <c r="AX92" s="12"/>
      <c r="AY92" s="12"/>
      <c r="AZ92" s="12"/>
      <c r="BA92" s="12"/>
      <c r="BB92" s="12"/>
      <c r="BC92" s="12"/>
      <c r="BD92" s="12"/>
    </row>
    <row r="93" spans="35:56">
      <c r="AI93" s="12"/>
      <c r="AJ93" s="12"/>
      <c r="AK93" s="12"/>
      <c r="AL93" s="12"/>
      <c r="AM93" s="12"/>
      <c r="AN93" s="12"/>
      <c r="AO93" s="12"/>
      <c r="AP93" s="12"/>
      <c r="AQ93" s="12"/>
      <c r="AR93" s="12"/>
      <c r="AS93" s="12"/>
      <c r="AT93" s="12"/>
      <c r="AU93" s="12"/>
      <c r="AV93" s="12"/>
      <c r="AW93" s="12"/>
      <c r="AX93" s="12"/>
      <c r="AY93" s="12"/>
      <c r="AZ93" s="12"/>
      <c r="BA93" s="12"/>
      <c r="BB93" s="12"/>
      <c r="BC93" s="12"/>
      <c r="BD93" s="12"/>
    </row>
    <row r="94" spans="35:56">
      <c r="AI94" s="12"/>
      <c r="AJ94" s="12"/>
      <c r="AK94" s="12"/>
      <c r="AL94" s="12"/>
      <c r="AM94" s="12"/>
      <c r="AN94" s="12"/>
      <c r="AO94" s="12"/>
      <c r="AP94" s="12"/>
      <c r="AQ94" s="12"/>
      <c r="AR94" s="12"/>
      <c r="AS94" s="12"/>
      <c r="AT94" s="12"/>
      <c r="AU94" s="12"/>
      <c r="AV94" s="12"/>
      <c r="AW94" s="12"/>
      <c r="AX94" s="12"/>
      <c r="AY94" s="12"/>
      <c r="AZ94" s="12"/>
      <c r="BA94" s="12"/>
      <c r="BB94" s="12"/>
      <c r="BC94" s="12"/>
      <c r="BD94" s="12"/>
    </row>
    <row r="95" spans="35:56">
      <c r="AI95" s="12"/>
      <c r="AJ95" s="12"/>
      <c r="AK95" s="12"/>
      <c r="AL95" s="12"/>
      <c r="AM95" s="12"/>
      <c r="AN95" s="12"/>
      <c r="AO95" s="12"/>
      <c r="AP95" s="12"/>
      <c r="AQ95" s="12"/>
      <c r="AR95" s="12"/>
      <c r="AS95" s="12"/>
      <c r="AT95" s="12"/>
      <c r="AU95" s="12"/>
      <c r="AV95" s="12"/>
      <c r="AW95" s="12"/>
      <c r="AX95" s="12"/>
      <c r="AY95" s="12"/>
      <c r="AZ95" s="12"/>
      <c r="BA95" s="12"/>
      <c r="BB95" s="12"/>
      <c r="BC95" s="12"/>
      <c r="BD95" s="12"/>
    </row>
    <row r="96" spans="35:56">
      <c r="AI96" s="12"/>
      <c r="AJ96" s="12"/>
      <c r="AK96" s="12"/>
      <c r="AL96" s="12"/>
      <c r="AM96" s="12"/>
      <c r="AN96" s="12"/>
      <c r="AO96" s="12"/>
      <c r="AP96" s="12"/>
      <c r="AQ96" s="12"/>
      <c r="AR96" s="12"/>
      <c r="AS96" s="12"/>
      <c r="AT96" s="12"/>
      <c r="AU96" s="12"/>
      <c r="AV96" s="12"/>
      <c r="AW96" s="12"/>
      <c r="AX96" s="12"/>
      <c r="AY96" s="12"/>
      <c r="AZ96" s="12"/>
      <c r="BA96" s="12"/>
      <c r="BB96" s="12"/>
      <c r="BC96" s="12"/>
      <c r="BD96" s="12"/>
    </row>
    <row r="97" spans="35:56">
      <c r="AI97" s="12"/>
      <c r="AJ97" s="12"/>
      <c r="AK97" s="12"/>
      <c r="AL97" s="12"/>
      <c r="AM97" s="12"/>
      <c r="AN97" s="12"/>
      <c r="AO97" s="12"/>
      <c r="AP97" s="12"/>
      <c r="AQ97" s="12"/>
      <c r="AR97" s="12"/>
      <c r="AS97" s="12"/>
      <c r="AT97" s="12"/>
      <c r="AU97" s="12"/>
      <c r="AV97" s="12"/>
      <c r="AW97" s="12"/>
      <c r="AX97" s="12"/>
      <c r="AY97" s="12"/>
      <c r="AZ97" s="12"/>
      <c r="BA97" s="12"/>
      <c r="BB97" s="12"/>
      <c r="BC97" s="12"/>
      <c r="BD97" s="12"/>
    </row>
    <row r="98" spans="35:56">
      <c r="AI98" s="12"/>
      <c r="AJ98" s="12"/>
      <c r="AK98" s="12"/>
      <c r="AL98" s="12"/>
      <c r="AM98" s="12"/>
      <c r="AN98" s="12"/>
      <c r="AO98" s="12"/>
      <c r="AP98" s="12"/>
      <c r="AQ98" s="12"/>
      <c r="AR98" s="12"/>
      <c r="AS98" s="12"/>
      <c r="AT98" s="12"/>
      <c r="AU98" s="12"/>
      <c r="AV98" s="12"/>
      <c r="AW98" s="12"/>
      <c r="AX98" s="12"/>
      <c r="AY98" s="12"/>
      <c r="AZ98" s="12"/>
      <c r="BA98" s="12"/>
      <c r="BB98" s="12"/>
      <c r="BC98" s="12"/>
      <c r="BD98" s="12"/>
    </row>
    <row r="99" spans="35:56">
      <c r="AI99" s="12"/>
      <c r="AJ99" s="12"/>
      <c r="AK99" s="12"/>
      <c r="AL99" s="12"/>
      <c r="AM99" s="12"/>
      <c r="AN99" s="12"/>
      <c r="AO99" s="12"/>
      <c r="AP99" s="12"/>
      <c r="AQ99" s="12"/>
      <c r="AR99" s="12"/>
      <c r="AS99" s="12"/>
      <c r="AT99" s="12"/>
      <c r="AU99" s="12"/>
      <c r="AV99" s="12"/>
      <c r="AW99" s="12"/>
      <c r="AX99" s="12"/>
      <c r="AY99" s="12"/>
      <c r="AZ99" s="12"/>
      <c r="BA99" s="12"/>
      <c r="BB99" s="12"/>
      <c r="BC99" s="12"/>
      <c r="BD99" s="12"/>
    </row>
    <row r="100" spans="35:56">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spans="35:56">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spans="35:56">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spans="35:56">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spans="35:56">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spans="35:56">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spans="35:56">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spans="35:56">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spans="35:56">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spans="35:56">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spans="35:56">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spans="35:56">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spans="35:56">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spans="35:56">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spans="35:56">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spans="35:56">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spans="35:56">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spans="35:56">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sheetData>
  <sheetProtection formatCells="0" formatRows="0"/>
  <mergeCells count="17">
    <mergeCell ref="H3:J3"/>
    <mergeCell ref="W7:X7"/>
    <mergeCell ref="AA7:AB7"/>
    <mergeCell ref="AD7:AE7"/>
    <mergeCell ref="C9:M9"/>
    <mergeCell ref="H4:Z4"/>
    <mergeCell ref="V6:Y6"/>
    <mergeCell ref="AA6:AE6"/>
    <mergeCell ref="D10:M10"/>
    <mergeCell ref="F24:AG24"/>
    <mergeCell ref="F26:AG26"/>
    <mergeCell ref="D16:AG16"/>
    <mergeCell ref="D14:AG14"/>
    <mergeCell ref="P19:W19"/>
    <mergeCell ref="P21:W21"/>
    <mergeCell ref="T12:W12"/>
    <mergeCell ref="Y12:AE12"/>
  </mergeCells>
  <phoneticPr fontId="6"/>
  <conditionalFormatting sqref="H3:K3">
    <cfRule type="containsBlanks" dxfId="26" priority="5">
      <formula>LEN(TRIM(H3))=0</formula>
    </cfRule>
  </conditionalFormatting>
  <conditionalFormatting sqref="V6:Y6 AA6:AE6">
    <cfRule type="containsBlanks" dxfId="25" priority="2">
      <formula>LEN(TRIM(V6))=0</formula>
    </cfRule>
  </conditionalFormatting>
  <conditionalFormatting sqref="W7:Y7">
    <cfRule type="containsBlanks" dxfId="24" priority="1">
      <formula>LEN(TRIM(W7))=0</formula>
    </cfRule>
  </conditionalFormatting>
  <conditionalFormatting sqref="AA7:AB7 AD7:AE7">
    <cfRule type="containsBlanks" dxfId="23" priority="3">
      <formula>LEN(TRIM(AA7))=0</formula>
    </cfRule>
  </conditionalFormatting>
  <dataValidations count="5">
    <dataValidation type="list" allowBlank="1" showInputMessage="1" showErrorMessage="1" sqref="AD7:AE7" xr:uid="{BD55292F-8A0D-4EE0-ABD7-110CC6F45246}">
      <formula1>"1,2,3,4,5,6,7,8,9,10,11,12,13,14,15,16,17,18,19,20,21,22,23,24,25,26,27,28,29,30,31"</formula1>
    </dataValidation>
    <dataValidation type="list" allowBlank="1" showInputMessage="1" showErrorMessage="1" sqref="AA7" xr:uid="{F93549A6-A3B5-4135-B7C8-49F43CC105D5}">
      <formula1>"4,5,6,7,8,9,10,11,12,1,2,3"</formula1>
    </dataValidation>
    <dataValidation type="list" allowBlank="1" showInputMessage="1" showErrorMessage="1" sqref="Y7" xr:uid="{71555AFA-FC60-4502-99E1-95D0DA2F4FFA}">
      <formula1>"8,9"</formula1>
    </dataValidation>
    <dataValidation type="list" allowBlank="1" showInputMessage="1" showErrorMessage="1" sqref="V6:Y6" xr:uid="{998868AA-6964-407A-946D-83433AFBD402}">
      <formula1>"財障社"</formula1>
    </dataValidation>
    <dataValidation type="list" allowBlank="1" showInputMessage="1" showErrorMessage="1" sqref="W7:X7" xr:uid="{0838DB64-86BC-4568-ABD6-A3F5F5640742}">
      <formula1>"令和"</formula1>
    </dataValidation>
  </dataValidations>
  <printOptions horizontalCentered="1" verticalCentered="1"/>
  <pageMargins left="0.78740157480314965" right="0.59055118110236227" top="0.74803149606299213" bottom="0.35433070866141736" header="0.31496062992125984" footer="0.31496062992125984"/>
  <pageSetup paperSize="9" scale="98" orientation="portrait" errors="blank" r:id="rId1"/>
  <rowBreaks count="1" manualBreakCount="1">
    <brk id="24" max="16383" man="1"/>
  </rowBreaks>
  <colBreaks count="2" manualBreakCount="2">
    <brk id="2" max="98" man="1"/>
    <brk id="3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B1:AL37"/>
  <sheetViews>
    <sheetView view="pageBreakPreview" zoomScaleNormal="100" zoomScaleSheetLayoutView="100" workbookViewId="0">
      <selection activeCell="C27" sqref="C27:G27"/>
    </sheetView>
  </sheetViews>
  <sheetFormatPr defaultColWidth="9" defaultRowHeight="13.5"/>
  <cols>
    <col min="1" max="1" width="0.625" style="31" customWidth="1"/>
    <col min="2" max="3" width="3.125" style="31" customWidth="1"/>
    <col min="4" max="5" width="1.375" style="31" customWidth="1"/>
    <col min="6" max="6" width="3" style="31" customWidth="1"/>
    <col min="7" max="7" width="2.75" style="31" customWidth="1"/>
    <col min="8" max="8" width="3" style="31" customWidth="1"/>
    <col min="9" max="9" width="2.75" style="31" customWidth="1"/>
    <col min="10" max="10" width="3.5" style="31" customWidth="1"/>
    <col min="11" max="11" width="4.75" style="31" customWidth="1"/>
    <col min="12" max="12" width="4.25" style="31" customWidth="1"/>
    <col min="13" max="14" width="3" style="31" customWidth="1"/>
    <col min="15" max="15" width="2.75" style="31" customWidth="1"/>
    <col min="16" max="16" width="1.75" style="31" customWidth="1"/>
    <col min="17" max="18" width="2.75" style="31" customWidth="1"/>
    <col min="19" max="22" width="3" style="31" customWidth="1"/>
    <col min="23" max="23" width="3.75" style="31" customWidth="1"/>
    <col min="24" max="24" width="2.5" style="31" customWidth="1"/>
    <col min="25" max="25" width="2.75" style="31" customWidth="1"/>
    <col min="26" max="26" width="3" style="31" customWidth="1"/>
    <col min="27" max="27" width="2.75" style="31" customWidth="1"/>
    <col min="28" max="28" width="3" style="31" customWidth="1"/>
    <col min="29" max="29" width="2.75" style="31" customWidth="1"/>
    <col min="30" max="30" width="3" style="31" customWidth="1"/>
    <col min="31" max="31" width="3.125" style="31" customWidth="1"/>
    <col min="32" max="32" width="0.625" style="31" customWidth="1"/>
    <col min="33" max="37" width="3.125" style="31" customWidth="1"/>
    <col min="38" max="16384" width="9" style="31"/>
  </cols>
  <sheetData>
    <row r="1" spans="2:36" ht="18.75" customHeight="1">
      <c r="B1" s="31" t="s">
        <v>382</v>
      </c>
    </row>
    <row r="2" spans="2:36" ht="11.25" customHeight="1"/>
    <row r="3" spans="2:36" ht="18.75" customHeight="1">
      <c r="E3" s="35"/>
      <c r="H3" s="621">
        <f>'要綱第1号（申請）'!H3</f>
        <v>0</v>
      </c>
      <c r="I3" s="621"/>
      <c r="J3" s="36">
        <f>'要綱第1号（申請）'!K3</f>
        <v>0</v>
      </c>
      <c r="K3" s="31" t="str">
        <f>'要綱第1号（申請）'!L3</f>
        <v>年度大分県就労継続支援事業所活躍推進事業費補助金</v>
      </c>
    </row>
    <row r="4" spans="2:36" ht="18.75" customHeight="1">
      <c r="H4" s="309" t="s">
        <v>42</v>
      </c>
      <c r="I4" s="309"/>
      <c r="J4" s="309"/>
      <c r="K4" s="309"/>
      <c r="L4" s="309"/>
      <c r="M4" s="309"/>
      <c r="N4" s="309"/>
      <c r="O4" s="309"/>
      <c r="P4" s="309"/>
      <c r="Q4" s="309"/>
      <c r="R4" s="309"/>
      <c r="S4" s="309"/>
      <c r="T4" s="309"/>
      <c r="U4" s="309"/>
      <c r="V4" s="309"/>
      <c r="W4" s="309"/>
      <c r="X4" s="309"/>
      <c r="Y4" s="309"/>
      <c r="Z4" s="309"/>
    </row>
    <row r="5" spans="2:36" ht="18.75" customHeight="1">
      <c r="H5" s="35"/>
      <c r="I5" s="35"/>
      <c r="J5" s="35"/>
      <c r="K5" s="35"/>
      <c r="L5" s="35"/>
      <c r="M5" s="35"/>
      <c r="N5" s="35"/>
      <c r="O5" s="35"/>
      <c r="P5" s="35"/>
      <c r="Q5" s="35"/>
      <c r="R5" s="35"/>
      <c r="S5" s="35"/>
      <c r="T5" s="35"/>
      <c r="U5" s="35"/>
      <c r="V5" s="35"/>
      <c r="W5" s="35"/>
    </row>
    <row r="6" spans="2:36" ht="18.75" customHeight="1">
      <c r="G6" s="25"/>
      <c r="H6" s="35"/>
      <c r="U6" s="660"/>
      <c r="V6" s="661"/>
      <c r="W6" s="621">
        <f>H3</f>
        <v>0</v>
      </c>
      <c r="X6" s="316"/>
      <c r="Y6" s="12"/>
      <c r="Z6" s="31" t="s">
        <v>3</v>
      </c>
      <c r="AA6" s="315"/>
      <c r="AB6" s="315"/>
      <c r="AC6" s="35" t="s">
        <v>6</v>
      </c>
      <c r="AD6" s="309"/>
      <c r="AE6" s="309"/>
      <c r="AF6" s="31" t="s">
        <v>2</v>
      </c>
      <c r="AJ6" s="11" t="s">
        <v>309</v>
      </c>
    </row>
    <row r="7" spans="2:36" ht="18.75" customHeight="1"/>
    <row r="8" spans="2:36" ht="18.75" customHeight="1">
      <c r="B8" s="316" t="s">
        <v>0</v>
      </c>
      <c r="C8" s="316"/>
      <c r="D8" s="316"/>
      <c r="E8" s="316"/>
      <c r="F8" s="316"/>
      <c r="G8" s="315"/>
      <c r="H8" s="315"/>
      <c r="I8" s="315"/>
      <c r="J8" s="315"/>
      <c r="K8" s="31" t="s">
        <v>1</v>
      </c>
      <c r="AJ8" s="11" t="s">
        <v>329</v>
      </c>
    </row>
    <row r="9" spans="2:36" ht="18.75" customHeight="1"/>
    <row r="10" spans="2:36" ht="18.75" customHeight="1">
      <c r="L10" s="625"/>
      <c r="M10" s="625"/>
      <c r="N10" s="625"/>
      <c r="O10" s="625"/>
      <c r="P10" s="625"/>
      <c r="Q10" s="625"/>
      <c r="R10" s="625"/>
      <c r="S10" s="625"/>
      <c r="T10" s="625"/>
      <c r="U10" s="625"/>
      <c r="V10" s="625"/>
      <c r="W10" s="625"/>
      <c r="X10" s="625"/>
      <c r="Y10" s="625"/>
      <c r="Z10" s="625"/>
      <c r="AA10" s="625"/>
      <c r="AB10" s="625"/>
      <c r="AC10" s="625"/>
      <c r="AD10" s="625"/>
      <c r="AE10" s="625"/>
    </row>
    <row r="11" spans="2:36" ht="18.75" customHeight="1">
      <c r="N11" s="312" t="s">
        <v>80</v>
      </c>
      <c r="O11" s="312"/>
      <c r="P11" s="312"/>
      <c r="Q11" s="312"/>
      <c r="R11" s="312"/>
      <c r="S11" s="666">
        <f>'要綱第1号（申請）'!U10</f>
        <v>0</v>
      </c>
      <c r="T11" s="666"/>
      <c r="U11" s="666"/>
      <c r="V11" s="666"/>
      <c r="W11" s="666"/>
      <c r="X11" s="666"/>
      <c r="Y11" s="666"/>
      <c r="Z11" s="666"/>
      <c r="AA11" s="666"/>
      <c r="AB11" s="666"/>
      <c r="AC11" s="666"/>
      <c r="AD11" s="666"/>
      <c r="AE11" s="666"/>
      <c r="AJ11" s="11" t="s">
        <v>327</v>
      </c>
    </row>
    <row r="12" spans="2:36" ht="18.75" customHeight="1">
      <c r="N12" s="312" t="s">
        <v>82</v>
      </c>
      <c r="O12" s="312"/>
      <c r="P12" s="312"/>
      <c r="Q12" s="312"/>
      <c r="R12" s="312"/>
      <c r="S12" s="666">
        <f>'要綱第1号（申請）'!U11</f>
        <v>0</v>
      </c>
      <c r="T12" s="666"/>
      <c r="U12" s="666"/>
      <c r="V12" s="666"/>
      <c r="W12" s="666"/>
      <c r="X12" s="666"/>
      <c r="Y12" s="666"/>
      <c r="Z12" s="666"/>
      <c r="AA12" s="666"/>
      <c r="AB12" s="666"/>
      <c r="AC12" s="666"/>
      <c r="AD12" s="666"/>
      <c r="AE12" s="666"/>
    </row>
    <row r="13" spans="2:36" ht="18.75" customHeight="1">
      <c r="N13" s="312" t="s">
        <v>81</v>
      </c>
      <c r="O13" s="312"/>
      <c r="P13" s="312"/>
      <c r="Q13" s="312"/>
      <c r="R13" s="312"/>
      <c r="S13" s="666">
        <f>'要綱第1号（申請）'!U12</f>
        <v>0</v>
      </c>
      <c r="T13" s="666"/>
      <c r="U13" s="666"/>
      <c r="V13" s="666"/>
      <c r="W13" s="666"/>
      <c r="X13" s="666"/>
      <c r="Y13" s="666"/>
      <c r="Z13" s="666"/>
      <c r="AA13" s="666"/>
      <c r="AB13" s="666"/>
      <c r="AC13" s="666"/>
      <c r="AD13" s="666"/>
      <c r="AE13" s="666"/>
    </row>
    <row r="14" spans="2:36" ht="18.75" customHeight="1">
      <c r="N14" s="669" t="s">
        <v>83</v>
      </c>
      <c r="O14" s="669"/>
      <c r="P14" s="669"/>
      <c r="Q14" s="669"/>
      <c r="R14" s="669"/>
      <c r="S14" s="666">
        <f>'要綱第1号（申請）'!U13</f>
        <v>0</v>
      </c>
      <c r="T14" s="666"/>
      <c r="U14" s="666"/>
      <c r="V14" s="666"/>
      <c r="W14" s="666"/>
      <c r="X14" s="666"/>
      <c r="Y14" s="666"/>
      <c r="Z14" s="666"/>
      <c r="AA14" s="666"/>
      <c r="AB14" s="666"/>
      <c r="AC14" s="666"/>
      <c r="AD14" s="666"/>
      <c r="AE14" s="666"/>
    </row>
    <row r="15" spans="2:36" ht="18.75" customHeight="1">
      <c r="N15" s="312" t="s">
        <v>4</v>
      </c>
      <c r="O15" s="312"/>
      <c r="P15" s="312"/>
      <c r="Q15" s="312"/>
      <c r="R15" s="312"/>
      <c r="S15" s="666">
        <f>'要綱第1号（申請）'!U14</f>
        <v>0</v>
      </c>
      <c r="T15" s="666"/>
      <c r="U15" s="666"/>
      <c r="V15" s="666"/>
      <c r="W15" s="666"/>
      <c r="X15" s="666"/>
      <c r="Y15" s="666"/>
      <c r="Z15" s="666"/>
      <c r="AA15" s="666"/>
      <c r="AB15" s="666"/>
      <c r="AC15" s="666"/>
      <c r="AD15" s="666"/>
      <c r="AE15" s="666"/>
    </row>
    <row r="16" spans="2:36" ht="18.75" customHeight="1">
      <c r="N16" s="312" t="s">
        <v>5</v>
      </c>
      <c r="O16" s="312"/>
      <c r="P16" s="312"/>
      <c r="Q16" s="312"/>
      <c r="R16" s="312"/>
      <c r="S16" s="666">
        <f>'要綱第1号（申請）'!U15</f>
        <v>0</v>
      </c>
      <c r="T16" s="666"/>
      <c r="U16" s="666"/>
      <c r="V16" s="666"/>
      <c r="W16" s="666"/>
      <c r="X16" s="666"/>
      <c r="Y16" s="666"/>
      <c r="Z16" s="666"/>
      <c r="AA16" s="666"/>
      <c r="AB16" s="666"/>
      <c r="AC16" s="666"/>
      <c r="AD16" s="666"/>
      <c r="AE16" s="666"/>
    </row>
    <row r="17" spans="2:38" ht="18.75" customHeight="1">
      <c r="N17" s="620" t="s">
        <v>17</v>
      </c>
      <c r="O17" s="620"/>
      <c r="P17" s="620"/>
      <c r="Q17" s="620"/>
      <c r="R17" s="620"/>
      <c r="S17" s="666">
        <f>'要綱第1号（申請）'!U16</f>
        <v>0</v>
      </c>
      <c r="T17" s="666"/>
      <c r="U17" s="666"/>
      <c r="V17" s="666"/>
      <c r="W17" s="666"/>
      <c r="X17" s="666"/>
      <c r="Y17" s="666"/>
      <c r="Z17" s="666"/>
      <c r="AA17" s="666"/>
      <c r="AB17" s="666"/>
      <c r="AC17" s="666"/>
      <c r="AD17" s="666"/>
      <c r="AE17" s="666"/>
    </row>
    <row r="18" spans="2:38" ht="18.75" customHeight="1">
      <c r="N18" s="39"/>
      <c r="O18" s="39"/>
      <c r="P18" s="39"/>
      <c r="Q18" s="39"/>
      <c r="R18" s="39"/>
      <c r="S18" s="38"/>
      <c r="T18" s="38"/>
      <c r="U18" s="38"/>
      <c r="V18" s="38"/>
      <c r="W18" s="38"/>
      <c r="X18" s="38"/>
      <c r="Y18" s="38"/>
      <c r="Z18" s="38"/>
      <c r="AA18" s="38"/>
      <c r="AB18" s="38"/>
      <c r="AC18" s="38"/>
      <c r="AD18" s="38"/>
      <c r="AE18" s="38"/>
    </row>
    <row r="19" spans="2:38" ht="18.75" customHeight="1"/>
    <row r="20" spans="2:38" ht="16.5" customHeight="1">
      <c r="B20" s="621">
        <f>'要綱第10号（交付決定）'!W7</f>
        <v>0</v>
      </c>
      <c r="C20" s="621"/>
      <c r="D20" s="622">
        <f>'要綱第10号（交付決定）'!Y7</f>
        <v>0</v>
      </c>
      <c r="E20" s="622"/>
      <c r="F20" s="36" t="s">
        <v>3</v>
      </c>
      <c r="G20" s="43">
        <f>'要綱第10号（交付決定）'!AA7</f>
        <v>0</v>
      </c>
      <c r="H20" s="36" t="s">
        <v>25</v>
      </c>
      <c r="I20" s="43">
        <f>'要綱第10号（交付決定）'!AD7</f>
        <v>0</v>
      </c>
      <c r="J20" s="31" t="s">
        <v>2</v>
      </c>
      <c r="K20" s="32" t="s">
        <v>241</v>
      </c>
      <c r="L20" s="622">
        <f>'要綱第10号（交付決定）'!V6</f>
        <v>0</v>
      </c>
      <c r="M20" s="622"/>
      <c r="N20" s="43" t="s">
        <v>27</v>
      </c>
      <c r="O20" s="622">
        <f>'要綱第10号（交付決定）'!AA6</f>
        <v>0</v>
      </c>
      <c r="P20" s="622"/>
      <c r="Q20" s="622"/>
      <c r="R20" s="622"/>
      <c r="S20" s="622"/>
      <c r="T20" s="622"/>
      <c r="U20" s="31" t="s">
        <v>267</v>
      </c>
      <c r="X20" s="43"/>
      <c r="Y20" s="43"/>
      <c r="Z20" s="43"/>
      <c r="AB20" s="622">
        <f>H3</f>
        <v>0</v>
      </c>
      <c r="AC20" s="622"/>
      <c r="AD20" s="43">
        <f>J3</f>
        <v>0</v>
      </c>
      <c r="AE20" s="31" t="s">
        <v>244</v>
      </c>
      <c r="AJ20" s="11" t="s">
        <v>333</v>
      </c>
    </row>
    <row r="21" spans="2:38" ht="16.5" customHeight="1">
      <c r="B21" s="350" t="s">
        <v>268</v>
      </c>
      <c r="C21" s="350"/>
      <c r="D21" s="350"/>
      <c r="E21" s="350"/>
      <c r="F21" s="350"/>
      <c r="G21" s="350"/>
      <c r="H21" s="350"/>
      <c r="I21" s="350"/>
      <c r="J21" s="350"/>
      <c r="K21" s="350"/>
      <c r="L21" s="350"/>
      <c r="M21" s="350"/>
      <c r="N21" s="350"/>
      <c r="O21" s="350"/>
      <c r="P21" s="350"/>
      <c r="Q21" s="350"/>
      <c r="R21" s="676" t="str">
        <f>'要綱第13号（事業実績）'!M29</f>
        <v/>
      </c>
      <c r="S21" s="676"/>
      <c r="T21" s="676"/>
      <c r="U21" s="613" t="s">
        <v>269</v>
      </c>
      <c r="V21" s="613"/>
      <c r="W21" s="613"/>
      <c r="X21" s="613"/>
      <c r="Y21" s="613"/>
      <c r="Z21" s="613"/>
      <c r="AA21" s="613"/>
      <c r="AB21" s="613"/>
      <c r="AC21" s="350"/>
      <c r="AD21" s="350"/>
      <c r="AE21" s="350"/>
      <c r="AF21" s="350"/>
      <c r="AG21" s="350"/>
      <c r="AH21" s="350"/>
      <c r="AJ21" s="11" t="s">
        <v>330</v>
      </c>
    </row>
    <row r="22" spans="2:38" ht="30" customHeight="1">
      <c r="B22" s="675" t="s">
        <v>270</v>
      </c>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28"/>
    </row>
    <row r="23" spans="2:38" ht="15" customHeight="1"/>
    <row r="24" spans="2:38" ht="18.75" customHeight="1">
      <c r="B24" s="309" t="s">
        <v>7</v>
      </c>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row>
    <row r="25" spans="2:38" ht="18.75" customHeight="1">
      <c r="AC25" s="236" t="s">
        <v>14</v>
      </c>
    </row>
    <row r="26" spans="2:38" ht="35.25" customHeight="1">
      <c r="C26" s="677" t="s">
        <v>271</v>
      </c>
      <c r="D26" s="678"/>
      <c r="E26" s="678"/>
      <c r="F26" s="678"/>
      <c r="G26" s="679"/>
      <c r="H26" s="667" t="s">
        <v>272</v>
      </c>
      <c r="I26" s="667"/>
      <c r="J26" s="667"/>
      <c r="K26" s="667"/>
      <c r="L26" s="667" t="s">
        <v>273</v>
      </c>
      <c r="M26" s="667"/>
      <c r="N26" s="667"/>
      <c r="O26" s="667"/>
      <c r="P26" s="667" t="s">
        <v>274</v>
      </c>
      <c r="Q26" s="667"/>
      <c r="R26" s="667"/>
      <c r="S26" s="667"/>
      <c r="T26" s="667"/>
      <c r="U26" s="667" t="s">
        <v>331</v>
      </c>
      <c r="V26" s="667"/>
      <c r="W26" s="667"/>
      <c r="X26" s="667"/>
      <c r="Y26" s="667"/>
      <c r="Z26" s="667"/>
      <c r="AA26" s="667" t="s">
        <v>13</v>
      </c>
      <c r="AB26" s="667"/>
      <c r="AC26" s="667"/>
      <c r="AD26" s="667"/>
      <c r="AE26" s="667"/>
      <c r="AJ26" s="11"/>
      <c r="AK26" s="35"/>
      <c r="AL26" s="35"/>
    </row>
    <row r="27" spans="2:38" ht="26.25" customHeight="1">
      <c r="C27" s="680" t="str">
        <f>IF('要綱第10号（変更交付決定）'!P22="",'要綱第10号（交付決定）'!P21,'要綱第10号（変更交付決定）'!P22)</f>
        <v/>
      </c>
      <c r="D27" s="681"/>
      <c r="E27" s="681"/>
      <c r="F27" s="681"/>
      <c r="G27" s="682"/>
      <c r="H27" s="684">
        <v>0</v>
      </c>
      <c r="I27" s="684"/>
      <c r="J27" s="684"/>
      <c r="K27" s="684"/>
      <c r="L27" s="684" t="str">
        <f>C27</f>
        <v/>
      </c>
      <c r="M27" s="684"/>
      <c r="N27" s="684"/>
      <c r="O27" s="684"/>
      <c r="P27" s="684" t="e">
        <f>C27-L27</f>
        <v>#VALUE!</v>
      </c>
      <c r="Q27" s="684"/>
      <c r="R27" s="684"/>
      <c r="S27" s="684"/>
      <c r="T27" s="684"/>
      <c r="U27" s="683">
        <f>'要綱第12号（実績報告）'!E29</f>
        <v>0</v>
      </c>
      <c r="V27" s="683"/>
      <c r="W27" s="683"/>
      <c r="X27" s="683"/>
      <c r="Y27" s="683"/>
      <c r="Z27" s="683"/>
      <c r="AA27" s="668"/>
      <c r="AB27" s="668"/>
      <c r="AC27" s="668"/>
      <c r="AD27" s="668"/>
      <c r="AE27" s="668"/>
      <c r="AJ27" s="11" t="s">
        <v>332</v>
      </c>
      <c r="AK27" s="249"/>
      <c r="AL27" s="249"/>
    </row>
    <row r="28" spans="2:38" ht="3.75" customHeight="1">
      <c r="C28" s="217"/>
    </row>
    <row r="29" spans="2:38" ht="18.75" customHeight="1"/>
    <row r="30" spans="2:38" ht="18.75" customHeight="1">
      <c r="D30" s="217" t="s">
        <v>45</v>
      </c>
    </row>
    <row r="31" spans="2:38" ht="26.25" customHeight="1">
      <c r="D31" s="671" t="s">
        <v>46</v>
      </c>
      <c r="E31" s="671"/>
      <c r="F31" s="671"/>
      <c r="G31" s="671"/>
      <c r="H31" s="671"/>
      <c r="I31" s="671"/>
      <c r="J31" s="671"/>
      <c r="K31" s="250"/>
      <c r="L31" s="672"/>
      <c r="M31" s="672"/>
      <c r="N31" s="672"/>
      <c r="O31" s="672"/>
      <c r="P31" s="672"/>
      <c r="Q31" s="672"/>
      <c r="R31" s="672"/>
      <c r="S31" s="672"/>
      <c r="T31" s="672"/>
      <c r="U31" s="672"/>
      <c r="V31" s="672"/>
      <c r="W31" s="672"/>
      <c r="X31" s="672"/>
      <c r="Y31" s="672"/>
      <c r="Z31" s="672"/>
      <c r="AA31" s="672"/>
      <c r="AB31" s="251"/>
    </row>
    <row r="32" spans="2:38" ht="26.25" customHeight="1">
      <c r="D32" s="671" t="s">
        <v>47</v>
      </c>
      <c r="E32" s="671"/>
      <c r="F32" s="671"/>
      <c r="G32" s="671"/>
      <c r="H32" s="671"/>
      <c r="I32" s="671"/>
      <c r="J32" s="671"/>
      <c r="K32" s="250"/>
      <c r="L32" s="672"/>
      <c r="M32" s="672"/>
      <c r="N32" s="672"/>
      <c r="O32" s="672"/>
      <c r="P32" s="672"/>
      <c r="Q32" s="672"/>
      <c r="R32" s="672"/>
      <c r="S32" s="672"/>
      <c r="T32" s="672"/>
      <c r="U32" s="672"/>
      <c r="V32" s="672"/>
      <c r="W32" s="672"/>
      <c r="X32" s="672"/>
      <c r="Y32" s="672"/>
      <c r="Z32" s="672"/>
      <c r="AA32" s="672"/>
      <c r="AB32" s="251"/>
    </row>
    <row r="33" spans="3:28" ht="26.25" customHeight="1">
      <c r="D33" s="671" t="s">
        <v>48</v>
      </c>
      <c r="E33" s="671"/>
      <c r="F33" s="671"/>
      <c r="G33" s="671"/>
      <c r="H33" s="671"/>
      <c r="I33" s="671"/>
      <c r="J33" s="671"/>
      <c r="K33" s="250"/>
      <c r="L33" s="672"/>
      <c r="M33" s="672"/>
      <c r="N33" s="672"/>
      <c r="O33" s="672"/>
      <c r="P33" s="672"/>
      <c r="Q33" s="672"/>
      <c r="R33" s="672"/>
      <c r="S33" s="672"/>
      <c r="T33" s="672"/>
      <c r="U33" s="672"/>
      <c r="V33" s="672"/>
      <c r="W33" s="672"/>
      <c r="X33" s="672"/>
      <c r="Y33" s="672"/>
      <c r="Z33" s="672"/>
      <c r="AA33" s="672"/>
      <c r="AB33" s="251"/>
    </row>
    <row r="34" spans="3:28" ht="26.25" customHeight="1">
      <c r="D34" s="671" t="s">
        <v>49</v>
      </c>
      <c r="E34" s="671"/>
      <c r="F34" s="671"/>
      <c r="G34" s="671"/>
      <c r="H34" s="671"/>
      <c r="I34" s="671"/>
      <c r="J34" s="671"/>
      <c r="K34" s="250"/>
      <c r="L34" s="672"/>
      <c r="M34" s="672"/>
      <c r="N34" s="672"/>
      <c r="O34" s="672"/>
      <c r="P34" s="672"/>
      <c r="Q34" s="672"/>
      <c r="R34" s="672"/>
      <c r="S34" s="672"/>
      <c r="T34" s="672"/>
      <c r="U34" s="672"/>
      <c r="V34" s="672"/>
      <c r="W34" s="672"/>
      <c r="X34" s="672"/>
      <c r="Y34" s="672"/>
      <c r="Z34" s="672"/>
      <c r="AA34" s="672"/>
      <c r="AB34" s="251"/>
    </row>
    <row r="35" spans="3:28" ht="26.25" customHeight="1">
      <c r="D35" s="674" t="s">
        <v>51</v>
      </c>
      <c r="E35" s="674"/>
      <c r="F35" s="674"/>
      <c r="G35" s="674"/>
      <c r="H35" s="674"/>
      <c r="I35" s="674"/>
      <c r="J35" s="674"/>
      <c r="K35" s="252"/>
      <c r="L35" s="673"/>
      <c r="M35" s="673"/>
      <c r="N35" s="673"/>
      <c r="O35" s="673"/>
      <c r="P35" s="673"/>
      <c r="Q35" s="673"/>
      <c r="R35" s="673"/>
      <c r="S35" s="673"/>
      <c r="T35" s="673"/>
      <c r="U35" s="673"/>
      <c r="V35" s="673"/>
      <c r="W35" s="673"/>
      <c r="X35" s="673"/>
      <c r="Y35" s="673"/>
      <c r="Z35" s="673"/>
      <c r="AA35" s="673"/>
      <c r="AB35" s="253"/>
    </row>
    <row r="36" spans="3:28" ht="26.25" customHeight="1">
      <c r="D36" s="670" t="s">
        <v>50</v>
      </c>
      <c r="E36" s="670"/>
      <c r="F36" s="670"/>
      <c r="G36" s="670"/>
      <c r="H36" s="670"/>
      <c r="I36" s="670"/>
      <c r="J36" s="670"/>
      <c r="K36" s="254"/>
      <c r="L36" s="417"/>
      <c r="M36" s="417"/>
      <c r="N36" s="417"/>
      <c r="O36" s="417"/>
      <c r="P36" s="417"/>
      <c r="Q36" s="417"/>
      <c r="R36" s="417"/>
      <c r="S36" s="417"/>
      <c r="T36" s="417"/>
      <c r="U36" s="417"/>
      <c r="V36" s="417"/>
      <c r="W36" s="417"/>
      <c r="X36" s="417"/>
      <c r="Y36" s="417"/>
      <c r="Z36" s="417"/>
      <c r="AA36" s="417"/>
      <c r="AB36" s="255"/>
    </row>
    <row r="37" spans="3:28" ht="3.75" customHeight="1">
      <c r="C37" s="217"/>
    </row>
  </sheetData>
  <sheetProtection formatCells="0" formatRows="0" insertRows="0" deleteRows="0"/>
  <mergeCells count="58">
    <mergeCell ref="L32:AA32"/>
    <mergeCell ref="L33:AA33"/>
    <mergeCell ref="U26:Z26"/>
    <mergeCell ref="U27:Z27"/>
    <mergeCell ref="H27:K27"/>
    <mergeCell ref="L26:O26"/>
    <mergeCell ref="L27:O27"/>
    <mergeCell ref="P26:T26"/>
    <mergeCell ref="P27:T27"/>
    <mergeCell ref="L20:M20"/>
    <mergeCell ref="O20:T20"/>
    <mergeCell ref="AB20:AC20"/>
    <mergeCell ref="B21:Q21"/>
    <mergeCell ref="L31:AA31"/>
    <mergeCell ref="R21:T21"/>
    <mergeCell ref="U21:AB21"/>
    <mergeCell ref="AC21:AH21"/>
    <mergeCell ref="C26:G26"/>
    <mergeCell ref="C27:G27"/>
    <mergeCell ref="H26:K26"/>
    <mergeCell ref="N15:R15"/>
    <mergeCell ref="S15:AE15"/>
    <mergeCell ref="N16:R16"/>
    <mergeCell ref="D36:J36"/>
    <mergeCell ref="D31:J31"/>
    <mergeCell ref="D32:J32"/>
    <mergeCell ref="L34:AA34"/>
    <mergeCell ref="L35:AA35"/>
    <mergeCell ref="D33:J33"/>
    <mergeCell ref="D34:J34"/>
    <mergeCell ref="D35:J35"/>
    <mergeCell ref="L36:AA36"/>
    <mergeCell ref="B24:AE24"/>
    <mergeCell ref="B22:AE22"/>
    <mergeCell ref="B20:C20"/>
    <mergeCell ref="D20:E20"/>
    <mergeCell ref="N12:R12"/>
    <mergeCell ref="S12:AE12"/>
    <mergeCell ref="N13:R13"/>
    <mergeCell ref="S13:AE13"/>
    <mergeCell ref="N14:R14"/>
    <mergeCell ref="S14:AE14"/>
    <mergeCell ref="H3:I3"/>
    <mergeCell ref="B8:F8"/>
    <mergeCell ref="G8:J8"/>
    <mergeCell ref="N11:R11"/>
    <mergeCell ref="H4:Z4"/>
    <mergeCell ref="L10:AE10"/>
    <mergeCell ref="S11:AE11"/>
    <mergeCell ref="U6:V6"/>
    <mergeCell ref="AA6:AB6"/>
    <mergeCell ref="AD6:AE6"/>
    <mergeCell ref="W6:X6"/>
    <mergeCell ref="S16:AE16"/>
    <mergeCell ref="N17:R17"/>
    <mergeCell ref="S17:AE17"/>
    <mergeCell ref="AA26:AE26"/>
    <mergeCell ref="AA27:AE27"/>
  </mergeCells>
  <phoneticPr fontId="6"/>
  <conditionalFormatting sqref="G8:J8">
    <cfRule type="containsBlanks" dxfId="22" priority="2">
      <formula>LEN(TRIM(G8))=0</formula>
    </cfRule>
  </conditionalFormatting>
  <conditionalFormatting sqref="L31:AA36">
    <cfRule type="containsBlanks" dxfId="21" priority="1">
      <formula>LEN(TRIM(L31))=0</formula>
    </cfRule>
  </conditionalFormatting>
  <conditionalFormatting sqref="Y6">
    <cfRule type="containsBlanks" dxfId="20" priority="5">
      <formula>LEN(TRIM(Y6))=0</formula>
    </cfRule>
  </conditionalFormatting>
  <conditionalFormatting sqref="AA6 AD6">
    <cfRule type="containsBlanks" dxfId="19" priority="4">
      <formula>LEN(TRIM(AA6))=0</formula>
    </cfRule>
  </conditionalFormatting>
  <conditionalFormatting sqref="AC21:AH21">
    <cfRule type="containsBlanks" dxfId="18" priority="3">
      <formula>LEN(TRIM(AC21))=0</formula>
    </cfRule>
  </conditionalFormatting>
  <dataValidations count="7">
    <dataValidation type="list" allowBlank="1" showInputMessage="1" showErrorMessage="1" sqref="AB33" xr:uid="{00000000-0002-0000-0700-000002000000}">
      <formula1>"普通,当座"</formula1>
    </dataValidation>
    <dataValidation type="list" allowBlank="1" showInputMessage="1" showErrorMessage="1" sqref="Y6" xr:uid="{37B9992A-D43C-4AF6-9A01-A60837471B8A}">
      <formula1>"8,9"</formula1>
    </dataValidation>
    <dataValidation type="list" allowBlank="1" showInputMessage="1" showErrorMessage="1" sqref="AA6" xr:uid="{315F865B-ECB6-4000-9335-74576433E1C0}">
      <formula1>"4,5,6,7,8,9,10,11,12,1,2,3"</formula1>
    </dataValidation>
    <dataValidation type="list" allowBlank="1" showInputMessage="1" showErrorMessage="1" sqref="AD6" xr:uid="{65489E6E-1668-4DF3-8FAA-8EFF2CEEEBD1}">
      <formula1>"1,2,3,4,5,6,7,8,9,10,11,12,13,14,15,16,17,18,19,20,21,22,23,24,25,26,27,28,29,30,31"</formula1>
    </dataValidation>
    <dataValidation type="list" allowBlank="1" showInputMessage="1" showErrorMessage="1" sqref="AC21" xr:uid="{4E7CB6F3-9C1F-4E42-8784-C41DB5721828}">
      <formula1>"精算払,概算払,精算払（概算払）"</formula1>
    </dataValidation>
    <dataValidation type="list" allowBlank="1" showInputMessage="1" showErrorMessage="1" sqref="U26:Z26" xr:uid="{A38E0EC9-1DBC-4DB5-A5F5-DBC0881AD56D}">
      <formula1>"事業完了年月日,事業完了予定年月日,事業完了予定（完了）年月日"</formula1>
    </dataValidation>
    <dataValidation type="list" allowBlank="1" showInputMessage="1" showErrorMessage="1" sqref="G8:J8" xr:uid="{786E1E89-F367-4BFA-8490-9CFE658ABBBC}">
      <formula1>"佐藤　樹一郎"</formula1>
    </dataValidation>
  </dataValidations>
  <pageMargins left="0.78740157480314965" right="0.78740157480314965" top="0.74803149606299213" bottom="0.55118110236220474"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4BCB9-C72D-4468-85EE-B914319811A2}">
  <sheetPr>
    <tabColor theme="7" tint="0.59999389629810485"/>
    <pageSetUpPr fitToPage="1"/>
  </sheetPr>
  <dimension ref="C1:BD121"/>
  <sheetViews>
    <sheetView showZeros="0" view="pageBreakPreview" zoomScaleNormal="100" zoomScaleSheetLayoutView="100" workbookViewId="0">
      <selection activeCell="AO18" sqref="AO18"/>
    </sheetView>
  </sheetViews>
  <sheetFormatPr defaultColWidth="9" defaultRowHeight="13.5"/>
  <cols>
    <col min="1" max="1" width="2.25" style="31" customWidth="1"/>
    <col min="2" max="2" width="1.25" style="31" customWidth="1"/>
    <col min="3" max="3" width="2.5" style="31" customWidth="1"/>
    <col min="4" max="4" width="2.25" style="31" customWidth="1"/>
    <col min="5" max="5" width="1.25" style="31" customWidth="1"/>
    <col min="6" max="6" width="3.125" style="31" customWidth="1"/>
    <col min="7" max="7" width="3" style="31" customWidth="1"/>
    <col min="8" max="10" width="2.25" style="31" customWidth="1"/>
    <col min="11" max="24" width="3" style="31" customWidth="1"/>
    <col min="25" max="25" width="2.75" style="31" customWidth="1"/>
    <col min="26" max="26" width="2.875" style="31" customWidth="1"/>
    <col min="27" max="28" width="2.75" style="31" customWidth="1"/>
    <col min="29" max="30" width="2.875" style="31" customWidth="1"/>
    <col min="31" max="31" width="2.75" style="31" customWidth="1"/>
    <col min="32" max="32" width="2.875" style="31" customWidth="1"/>
    <col min="33" max="33" width="1.5" style="31" customWidth="1"/>
    <col min="34" max="35" width="1.25" style="31" customWidth="1"/>
    <col min="36" max="38" width="3.125" style="31" customWidth="1"/>
    <col min="39" max="39" width="23" style="31" customWidth="1"/>
    <col min="40" max="40" width="3.125" style="31" customWidth="1"/>
    <col min="41" max="41" width="21.625" style="31" customWidth="1"/>
    <col min="42" max="42" width="3.125" style="31" customWidth="1"/>
    <col min="43" max="43" width="4.375" style="31" customWidth="1"/>
    <col min="44" max="16384" width="9" style="31"/>
  </cols>
  <sheetData>
    <row r="1" spans="3:56" ht="18.75" customHeight="1">
      <c r="C1" s="31" t="s">
        <v>202</v>
      </c>
      <c r="AI1" s="12"/>
      <c r="AJ1" s="12"/>
      <c r="AK1" s="12"/>
      <c r="AL1" s="12"/>
      <c r="AM1" s="12"/>
      <c r="AN1" s="12"/>
      <c r="AO1" s="12"/>
      <c r="AP1" s="12"/>
      <c r="AQ1" s="12"/>
      <c r="AR1" s="12"/>
      <c r="AS1" s="12"/>
      <c r="AT1" s="12"/>
      <c r="AU1" s="12"/>
      <c r="AV1" s="12"/>
      <c r="AW1" s="12"/>
      <c r="AX1" s="12"/>
      <c r="AY1" s="12"/>
      <c r="AZ1" s="12"/>
      <c r="BA1" s="12"/>
      <c r="BB1" s="12"/>
      <c r="BC1" s="12"/>
      <c r="BD1" s="12"/>
    </row>
    <row r="2" spans="3:56" ht="11.25" customHeight="1">
      <c r="AI2" s="12"/>
      <c r="AJ2" s="12"/>
      <c r="AK2" s="12"/>
      <c r="AL2" s="12"/>
      <c r="AM2" s="12"/>
      <c r="AN2" s="12"/>
      <c r="AO2" s="12"/>
      <c r="AP2" s="12"/>
      <c r="AQ2" s="12"/>
      <c r="AR2" s="12"/>
      <c r="AS2" s="12"/>
      <c r="AT2" s="12"/>
      <c r="AU2" s="12"/>
      <c r="AV2" s="12"/>
      <c r="AW2" s="12"/>
      <c r="AX2" s="12"/>
      <c r="AY2" s="12"/>
      <c r="AZ2" s="12"/>
      <c r="BA2" s="12"/>
      <c r="BB2" s="12"/>
      <c r="BC2" s="12"/>
      <c r="BD2" s="12"/>
    </row>
    <row r="3" spans="3:56" ht="18.75" customHeight="1">
      <c r="G3" s="35"/>
      <c r="H3" s="310"/>
      <c r="I3" s="310"/>
      <c r="J3" s="310"/>
      <c r="K3" s="65"/>
      <c r="L3" s="31" t="s">
        <v>293</v>
      </c>
      <c r="AI3" s="12"/>
      <c r="AJ3" s="11" t="s">
        <v>308</v>
      </c>
      <c r="AK3" s="12"/>
      <c r="AL3" s="12"/>
      <c r="AM3" s="12"/>
      <c r="AN3" s="12"/>
      <c r="AO3" s="12"/>
      <c r="AP3" s="12"/>
      <c r="AQ3" s="12"/>
      <c r="AR3" s="12"/>
      <c r="AS3" s="12"/>
      <c r="AT3" s="12"/>
      <c r="AU3" s="12"/>
      <c r="AV3" s="12"/>
      <c r="AW3" s="12"/>
      <c r="AX3" s="12"/>
      <c r="AY3" s="12"/>
      <c r="AZ3" s="12"/>
      <c r="BA3" s="12"/>
      <c r="BB3" s="12"/>
      <c r="BC3" s="12"/>
      <c r="BD3" s="12"/>
    </row>
    <row r="4" spans="3:56" ht="18.75" customHeight="1">
      <c r="I4" s="35"/>
      <c r="J4" s="35"/>
      <c r="K4" s="35"/>
      <c r="L4" s="35"/>
      <c r="M4" s="35"/>
      <c r="N4" s="35"/>
      <c r="O4" s="35"/>
      <c r="P4" s="35"/>
      <c r="Q4" s="35"/>
      <c r="R4" s="35"/>
      <c r="S4" s="35"/>
      <c r="T4" s="35"/>
      <c r="U4" s="35"/>
      <c r="V4" s="35"/>
      <c r="W4" s="35"/>
      <c r="X4" s="35"/>
      <c r="Y4" s="35"/>
      <c r="Z4" s="35"/>
      <c r="AA4" s="35"/>
      <c r="AB4" s="35"/>
      <c r="AC4" s="35"/>
      <c r="AD4" s="35"/>
      <c r="AE4" s="35"/>
      <c r="AF4" s="35"/>
      <c r="AI4" s="12"/>
      <c r="AJ4" s="12"/>
      <c r="AK4" s="12"/>
      <c r="AL4" s="12"/>
      <c r="AM4" s="12"/>
      <c r="AN4" s="12"/>
      <c r="AO4" s="12"/>
      <c r="AP4" s="12"/>
      <c r="AQ4" s="12"/>
      <c r="AR4" s="12"/>
      <c r="AS4" s="12"/>
      <c r="AT4" s="12"/>
      <c r="AU4" s="12"/>
      <c r="AV4" s="12"/>
      <c r="AW4" s="12"/>
      <c r="AX4" s="12"/>
      <c r="AY4" s="12"/>
      <c r="AZ4" s="12"/>
      <c r="BA4" s="12"/>
      <c r="BB4" s="12"/>
      <c r="BC4" s="12"/>
      <c r="BD4" s="12"/>
    </row>
    <row r="5" spans="3:56" ht="18.75" customHeight="1">
      <c r="G5" s="25"/>
      <c r="H5" s="35"/>
      <c r="V5" s="37"/>
      <c r="W5" s="309"/>
      <c r="X5" s="309"/>
      <c r="Y5" s="12"/>
      <c r="Z5" s="31" t="s">
        <v>3</v>
      </c>
      <c r="AA5" s="315"/>
      <c r="AB5" s="315"/>
      <c r="AC5" s="35" t="s">
        <v>6</v>
      </c>
      <c r="AD5" s="309"/>
      <c r="AE5" s="309"/>
      <c r="AF5" s="31" t="s">
        <v>2</v>
      </c>
      <c r="AH5" s="35"/>
      <c r="AI5" s="12"/>
      <c r="AJ5" s="11" t="s">
        <v>309</v>
      </c>
      <c r="AK5" s="12"/>
      <c r="AL5" s="12"/>
      <c r="AM5" s="12"/>
      <c r="AN5" s="12"/>
      <c r="AO5" s="12"/>
      <c r="AP5" s="12"/>
      <c r="AQ5" s="12"/>
      <c r="AR5" s="12"/>
      <c r="AS5" s="12"/>
      <c r="AT5" s="12"/>
      <c r="AU5" s="12"/>
      <c r="AV5" s="12"/>
      <c r="AW5" s="12"/>
      <c r="AX5" s="12"/>
      <c r="AY5" s="12"/>
      <c r="AZ5" s="12"/>
      <c r="BA5" s="12"/>
      <c r="BB5" s="12"/>
      <c r="BC5" s="12"/>
      <c r="BD5" s="12"/>
    </row>
    <row r="6" spans="3:56" ht="18.75" customHeight="1">
      <c r="AI6" s="12"/>
      <c r="AJ6" s="12"/>
      <c r="AK6" s="12"/>
      <c r="AL6" s="12"/>
      <c r="AM6" s="12"/>
      <c r="AN6" s="12"/>
      <c r="AO6" s="12"/>
      <c r="AP6" s="12"/>
      <c r="AQ6" s="12"/>
      <c r="AR6" s="12"/>
      <c r="AS6" s="12"/>
      <c r="AT6" s="12"/>
      <c r="AU6" s="12"/>
      <c r="AV6" s="12"/>
      <c r="AW6" s="12"/>
      <c r="AX6" s="12"/>
      <c r="AY6" s="12"/>
      <c r="AZ6" s="12"/>
      <c r="BA6" s="12"/>
      <c r="BB6" s="12"/>
      <c r="BC6" s="12"/>
      <c r="BD6" s="12"/>
    </row>
    <row r="7" spans="3:56" ht="18.75" customHeight="1">
      <c r="C7" s="316" t="s">
        <v>0</v>
      </c>
      <c r="D7" s="316"/>
      <c r="E7" s="316"/>
      <c r="F7" s="316"/>
      <c r="G7" s="316"/>
      <c r="I7" s="315"/>
      <c r="J7" s="315"/>
      <c r="K7" s="315"/>
      <c r="L7" s="315"/>
      <c r="M7" s="315"/>
      <c r="O7" s="31" t="s">
        <v>59</v>
      </c>
      <c r="AI7" s="12"/>
      <c r="AJ7" s="11" t="s">
        <v>310</v>
      </c>
      <c r="AK7" s="12"/>
      <c r="AL7" s="12"/>
      <c r="AM7" s="12"/>
      <c r="AN7" s="12"/>
      <c r="AO7" s="12"/>
      <c r="AP7" s="12"/>
      <c r="AQ7" s="12"/>
      <c r="AR7" s="12"/>
      <c r="AS7" s="12"/>
      <c r="AT7" s="12"/>
      <c r="AU7" s="12"/>
      <c r="AV7" s="12"/>
      <c r="AW7" s="12"/>
      <c r="AX7" s="12"/>
      <c r="AY7" s="12"/>
      <c r="AZ7" s="12"/>
      <c r="BA7" s="12"/>
      <c r="BB7" s="12"/>
      <c r="BC7" s="12"/>
      <c r="BD7" s="12"/>
    </row>
    <row r="8" spans="3:56" ht="18.75" customHeight="1">
      <c r="AI8" s="12"/>
      <c r="AJ8" s="12"/>
      <c r="AK8" s="12"/>
      <c r="AL8" s="12"/>
      <c r="AM8" s="12"/>
      <c r="AN8" s="12"/>
      <c r="AO8" s="12"/>
      <c r="AP8" s="12"/>
      <c r="AQ8" s="12"/>
      <c r="AR8" s="12"/>
      <c r="AS8" s="12"/>
      <c r="AT8" s="12"/>
      <c r="AU8" s="12"/>
      <c r="AV8" s="12"/>
      <c r="AW8" s="12"/>
      <c r="AX8" s="12"/>
      <c r="AY8" s="12"/>
      <c r="AZ8" s="12"/>
      <c r="BA8" s="12"/>
      <c r="BB8" s="12"/>
      <c r="BC8" s="12"/>
      <c r="BD8" s="12"/>
    </row>
    <row r="9" spans="3:56" ht="18.75" customHeight="1">
      <c r="O9" s="312" t="s">
        <v>80</v>
      </c>
      <c r="P9" s="312"/>
      <c r="Q9" s="312"/>
      <c r="R9" s="312"/>
      <c r="S9" s="312"/>
      <c r="T9" s="203"/>
      <c r="U9" s="314"/>
      <c r="V9" s="314"/>
      <c r="W9" s="314"/>
      <c r="X9" s="314"/>
      <c r="Y9" s="314"/>
      <c r="Z9" s="314"/>
      <c r="AA9" s="314"/>
      <c r="AB9" s="314"/>
      <c r="AC9" s="314"/>
      <c r="AD9" s="314"/>
      <c r="AE9" s="314"/>
      <c r="AF9" s="314"/>
      <c r="AG9" s="314"/>
      <c r="AH9" s="32"/>
      <c r="AI9" s="216"/>
      <c r="AJ9" s="11"/>
      <c r="AK9" s="12"/>
      <c r="AL9" s="12"/>
      <c r="AM9" s="12"/>
      <c r="AN9" s="12"/>
      <c r="AO9" s="12"/>
      <c r="AP9" s="12"/>
      <c r="AQ9" s="12"/>
      <c r="AR9" s="12"/>
      <c r="AS9" s="12"/>
      <c r="AT9" s="12"/>
      <c r="AU9" s="12"/>
      <c r="AV9" s="12"/>
      <c r="AW9" s="12"/>
      <c r="AX9" s="12"/>
      <c r="AY9" s="12"/>
      <c r="AZ9" s="12"/>
      <c r="BA9" s="12"/>
      <c r="BB9" s="12"/>
      <c r="BC9" s="12"/>
      <c r="BD9" s="12"/>
    </row>
    <row r="10" spans="3:56" ht="18.75" customHeight="1">
      <c r="K10" s="32"/>
      <c r="L10" s="32"/>
      <c r="O10" s="312" t="s">
        <v>82</v>
      </c>
      <c r="P10" s="312"/>
      <c r="Q10" s="312"/>
      <c r="R10" s="312"/>
      <c r="S10" s="312"/>
      <c r="T10" s="203"/>
      <c r="U10" s="313"/>
      <c r="V10" s="313"/>
      <c r="W10" s="313"/>
      <c r="X10" s="313"/>
      <c r="Y10" s="313"/>
      <c r="Z10" s="313"/>
      <c r="AA10" s="313"/>
      <c r="AB10" s="313"/>
      <c r="AC10" s="313"/>
      <c r="AD10" s="313"/>
      <c r="AE10" s="313"/>
      <c r="AF10" s="313"/>
      <c r="AG10" s="313"/>
      <c r="AH10" s="32"/>
      <c r="AI10" s="216"/>
      <c r="AK10" s="12"/>
      <c r="AL10" s="12"/>
      <c r="AM10" s="12"/>
      <c r="AN10" s="12"/>
      <c r="AO10" s="12"/>
      <c r="AP10" s="12"/>
      <c r="AQ10" s="12"/>
      <c r="AR10" s="12"/>
      <c r="AS10" s="12"/>
      <c r="AT10" s="12"/>
      <c r="AU10" s="12"/>
      <c r="AV10" s="12"/>
      <c r="AW10" s="12"/>
      <c r="AX10" s="12"/>
      <c r="AY10" s="12"/>
      <c r="AZ10" s="12"/>
      <c r="BA10" s="12"/>
      <c r="BB10" s="12"/>
      <c r="BC10" s="12"/>
      <c r="BD10" s="12"/>
    </row>
    <row r="11" spans="3:56" ht="18.75" customHeight="1">
      <c r="K11" s="32"/>
      <c r="L11" s="32"/>
      <c r="O11" s="312" t="s">
        <v>81</v>
      </c>
      <c r="P11" s="312"/>
      <c r="Q11" s="312"/>
      <c r="R11" s="312"/>
      <c r="S11" s="312"/>
      <c r="T11" s="203"/>
      <c r="U11" s="313"/>
      <c r="V11" s="313"/>
      <c r="W11" s="313"/>
      <c r="X11" s="313"/>
      <c r="Y11" s="313"/>
      <c r="Z11" s="313"/>
      <c r="AA11" s="313"/>
      <c r="AB11" s="313"/>
      <c r="AC11" s="313"/>
      <c r="AD11" s="313"/>
      <c r="AE11" s="313"/>
      <c r="AF11" s="313"/>
      <c r="AG11" s="313"/>
      <c r="AH11" s="32"/>
      <c r="AI11" s="216"/>
      <c r="AJ11" s="11" t="s">
        <v>67</v>
      </c>
      <c r="AK11" s="12"/>
      <c r="AL11" s="12"/>
      <c r="AM11" s="12"/>
      <c r="AN11" s="12"/>
      <c r="AO11" s="12"/>
      <c r="AP11" s="12"/>
      <c r="AQ11" s="12"/>
      <c r="AR11" s="12"/>
      <c r="AS11" s="12"/>
      <c r="AT11" s="12"/>
      <c r="AU11" s="12"/>
      <c r="AV11" s="12"/>
      <c r="AW11" s="12"/>
      <c r="AX11" s="12"/>
      <c r="AY11" s="12"/>
      <c r="AZ11" s="12"/>
      <c r="BA11" s="12"/>
      <c r="BB11" s="12"/>
      <c r="BC11" s="12"/>
      <c r="BD11" s="12"/>
    </row>
    <row r="12" spans="3:56" ht="18.75" customHeight="1">
      <c r="K12" s="32"/>
      <c r="L12" s="32"/>
      <c r="O12" s="312" t="s">
        <v>83</v>
      </c>
      <c r="P12" s="312"/>
      <c r="Q12" s="312"/>
      <c r="R12" s="312"/>
      <c r="S12" s="312"/>
      <c r="T12" s="203"/>
      <c r="U12" s="313"/>
      <c r="V12" s="313"/>
      <c r="W12" s="313"/>
      <c r="X12" s="313"/>
      <c r="Y12" s="313"/>
      <c r="Z12" s="313"/>
      <c r="AA12" s="313"/>
      <c r="AB12" s="313"/>
      <c r="AC12" s="313"/>
      <c r="AD12" s="313"/>
      <c r="AE12" s="313"/>
      <c r="AF12" s="313"/>
      <c r="AG12" s="313"/>
      <c r="AH12" s="32"/>
      <c r="AI12" s="216"/>
      <c r="AJ12" s="11"/>
      <c r="AK12" s="12"/>
      <c r="AL12" s="12"/>
      <c r="AM12" s="12"/>
      <c r="AN12" s="12"/>
      <c r="AO12" s="12"/>
      <c r="AP12" s="12"/>
      <c r="AQ12" s="12"/>
      <c r="AR12" s="12"/>
      <c r="AS12" s="12"/>
      <c r="AT12" s="12"/>
      <c r="AU12" s="12"/>
      <c r="AV12" s="12"/>
      <c r="AW12" s="12"/>
      <c r="AX12" s="12"/>
      <c r="AY12" s="12"/>
      <c r="AZ12" s="12"/>
      <c r="BA12" s="12"/>
      <c r="BB12" s="12"/>
      <c r="BC12" s="12"/>
      <c r="BD12" s="12"/>
    </row>
    <row r="13" spans="3:56" ht="18.75" customHeight="1">
      <c r="K13" s="32"/>
      <c r="L13" s="32"/>
      <c r="O13" s="312" t="s">
        <v>4</v>
      </c>
      <c r="P13" s="312"/>
      <c r="Q13" s="312"/>
      <c r="R13" s="312"/>
      <c r="S13" s="312"/>
      <c r="T13" s="203"/>
      <c r="U13" s="313"/>
      <c r="V13" s="313"/>
      <c r="W13" s="313"/>
      <c r="X13" s="313"/>
      <c r="Y13" s="313"/>
      <c r="Z13" s="313"/>
      <c r="AA13" s="313"/>
      <c r="AB13" s="313"/>
      <c r="AC13" s="313"/>
      <c r="AD13" s="313"/>
      <c r="AE13" s="313"/>
      <c r="AF13" s="313"/>
      <c r="AG13" s="313"/>
      <c r="AH13" s="32"/>
      <c r="AI13" s="216"/>
      <c r="AJ13" s="12"/>
      <c r="AK13" s="12"/>
      <c r="AL13" s="12"/>
      <c r="AM13" s="12"/>
      <c r="AN13" s="12"/>
      <c r="AO13" s="12"/>
      <c r="AP13" s="12"/>
      <c r="AQ13" s="12"/>
      <c r="AR13" s="12"/>
      <c r="AT13" s="12"/>
      <c r="AU13" s="12"/>
      <c r="AV13" s="12"/>
      <c r="AW13" s="12"/>
      <c r="AX13" s="12"/>
      <c r="AY13" s="12"/>
      <c r="AZ13" s="12"/>
      <c r="BA13" s="12"/>
      <c r="BB13" s="12"/>
      <c r="BC13" s="12"/>
      <c r="BD13" s="12"/>
    </row>
    <row r="14" spans="3:56" ht="18.75" customHeight="1">
      <c r="K14" s="32"/>
      <c r="L14" s="32"/>
      <c r="O14" s="312" t="s">
        <v>5</v>
      </c>
      <c r="P14" s="312"/>
      <c r="Q14" s="312"/>
      <c r="R14" s="312"/>
      <c r="S14" s="312"/>
      <c r="T14" s="203"/>
      <c r="U14" s="313"/>
      <c r="V14" s="313"/>
      <c r="W14" s="313"/>
      <c r="X14" s="313"/>
      <c r="Y14" s="313"/>
      <c r="Z14" s="313"/>
      <c r="AA14" s="313"/>
      <c r="AB14" s="313"/>
      <c r="AC14" s="313"/>
      <c r="AD14" s="313"/>
      <c r="AE14" s="313"/>
      <c r="AF14" s="313"/>
      <c r="AG14" s="313"/>
      <c r="AH14" s="32"/>
      <c r="AI14" s="216"/>
      <c r="AJ14" s="12"/>
      <c r="AK14" s="12"/>
      <c r="AL14" s="12"/>
      <c r="AM14" s="12"/>
      <c r="AN14" s="12"/>
      <c r="AO14" s="12"/>
      <c r="AP14" s="12"/>
      <c r="AQ14" s="12"/>
      <c r="AR14" s="12"/>
      <c r="AS14" s="12"/>
      <c r="AT14" s="12"/>
      <c r="AU14" s="12"/>
      <c r="AV14" s="12"/>
      <c r="AW14" s="12"/>
      <c r="AX14" s="12"/>
      <c r="AY14" s="12"/>
      <c r="AZ14" s="12"/>
      <c r="BA14" s="12"/>
      <c r="BB14" s="12"/>
      <c r="BC14" s="12"/>
    </row>
    <row r="15" spans="3:56" ht="18.75" customHeight="1">
      <c r="K15" s="32"/>
      <c r="L15" s="32"/>
      <c r="O15" s="311" t="s">
        <v>17</v>
      </c>
      <c r="P15" s="311"/>
      <c r="Q15" s="311"/>
      <c r="R15" s="311"/>
      <c r="S15" s="311"/>
      <c r="T15" s="39"/>
      <c r="U15" s="313"/>
      <c r="V15" s="313"/>
      <c r="W15" s="313"/>
      <c r="X15" s="313"/>
      <c r="Y15" s="313"/>
      <c r="Z15" s="313"/>
      <c r="AA15" s="313"/>
      <c r="AB15" s="313"/>
      <c r="AC15" s="313"/>
      <c r="AD15" s="313"/>
      <c r="AE15" s="313"/>
      <c r="AF15" s="313"/>
      <c r="AG15" s="313"/>
      <c r="AH15" s="32"/>
      <c r="AI15" s="216"/>
      <c r="AJ15" s="12"/>
      <c r="AK15" s="12"/>
      <c r="AL15" s="12"/>
      <c r="AM15" s="12"/>
      <c r="AN15" s="12"/>
      <c r="AO15" s="349"/>
      <c r="AP15" s="349"/>
      <c r="AQ15" s="349"/>
      <c r="AR15" s="30"/>
      <c r="AU15" s="12"/>
      <c r="AV15" s="12"/>
      <c r="AW15" s="12"/>
      <c r="AX15" s="12"/>
      <c r="AY15" s="12"/>
      <c r="AZ15" s="12"/>
      <c r="BA15" s="12"/>
      <c r="BB15" s="12"/>
      <c r="BC15" s="12"/>
      <c r="BD15" s="12"/>
    </row>
    <row r="16" spans="3:56" ht="18.75" customHeight="1">
      <c r="AI16" s="12"/>
      <c r="AJ16" s="12"/>
      <c r="AK16" s="12"/>
      <c r="AL16" s="12"/>
      <c r="AM16" s="12"/>
      <c r="AN16" s="12"/>
      <c r="AR16" s="179"/>
      <c r="AS16" s="179"/>
      <c r="AT16" s="179"/>
      <c r="AU16" s="12"/>
      <c r="AV16" s="12"/>
      <c r="AW16" s="12"/>
      <c r="AX16" s="12"/>
      <c r="AY16" s="12"/>
      <c r="AZ16" s="12"/>
      <c r="BA16" s="12"/>
      <c r="BB16" s="12"/>
      <c r="BC16" s="12"/>
      <c r="BD16" s="12"/>
    </row>
    <row r="17" spans="3:56" ht="38.25" customHeight="1">
      <c r="C17" s="350" t="str">
        <f>CONCATENATE("　",H3,K3,"年度就労継続支援事業所活躍推進事業実施計画について、認定されるよう大分県就労継続支援事業所活躍推進事業実施要領第４の規定により申請します。")</f>
        <v>　年度就労継続支援事業所活躍推進事業実施計画について、認定されるよう大分県就労継続支援事業所活躍推進事業実施要領第４の規定により申請します。</v>
      </c>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I17" s="12"/>
      <c r="AJ17" s="11" t="s">
        <v>60</v>
      </c>
      <c r="AK17" s="12"/>
      <c r="AL17" s="12"/>
      <c r="AM17" s="12"/>
      <c r="AN17" s="12"/>
      <c r="AO17" s="12"/>
      <c r="AP17" s="12"/>
      <c r="AQ17" s="12"/>
      <c r="AR17" s="12"/>
      <c r="AS17" s="12"/>
      <c r="AT17" s="12"/>
      <c r="AU17" s="12"/>
      <c r="AV17" s="12"/>
      <c r="AW17" s="12"/>
      <c r="AX17" s="12"/>
      <c r="AY17" s="12"/>
      <c r="AZ17" s="12"/>
      <c r="BA17" s="12"/>
      <c r="BB17" s="12"/>
      <c r="BC17" s="12"/>
      <c r="BD17" s="12"/>
    </row>
    <row r="18" spans="3:56" ht="18.75" customHeight="1">
      <c r="AI18" s="12"/>
      <c r="AJ18" s="12"/>
      <c r="AK18" s="12"/>
      <c r="AL18" s="12"/>
      <c r="AM18" s="12"/>
      <c r="AN18" s="12"/>
      <c r="AO18" s="12"/>
      <c r="AP18" s="12"/>
      <c r="AQ18" s="12"/>
      <c r="AR18" s="12"/>
      <c r="AS18" s="12"/>
      <c r="AT18" s="12"/>
      <c r="AU18" s="12"/>
      <c r="AV18" s="12"/>
      <c r="AW18" s="12"/>
      <c r="AX18" s="12"/>
      <c r="AY18" s="12"/>
      <c r="AZ18" s="12"/>
      <c r="BA18" s="12"/>
      <c r="BB18" s="12"/>
      <c r="BC18" s="12"/>
      <c r="BD18" s="12"/>
    </row>
    <row r="19" spans="3:56" ht="18.75" customHeight="1">
      <c r="D19" s="309" t="s">
        <v>7</v>
      </c>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I19" s="12"/>
      <c r="AJ19" s="12"/>
      <c r="AK19" s="12"/>
      <c r="AL19" s="12"/>
      <c r="AM19" s="12"/>
      <c r="AN19" s="12"/>
      <c r="AO19" s="12"/>
      <c r="AP19" s="12"/>
      <c r="AQ19" s="12"/>
      <c r="AR19" s="12"/>
      <c r="AS19" s="12"/>
      <c r="AT19" s="12"/>
      <c r="AU19" s="12"/>
      <c r="AV19" s="12"/>
      <c r="AW19" s="12"/>
      <c r="AX19" s="12"/>
      <c r="AY19" s="12"/>
      <c r="AZ19" s="12"/>
      <c r="BA19" s="12"/>
      <c r="BB19" s="12"/>
      <c r="BC19" s="12"/>
      <c r="BD19" s="12"/>
    </row>
    <row r="20" spans="3:56" ht="18.75" customHeight="1">
      <c r="AI20" s="12"/>
      <c r="AJ20" s="12"/>
      <c r="AK20" s="12"/>
      <c r="AL20" s="12"/>
      <c r="AM20" s="12"/>
      <c r="AN20" s="12"/>
      <c r="AO20" s="12"/>
      <c r="AP20" s="12"/>
      <c r="AQ20" s="12"/>
      <c r="AR20" s="12"/>
      <c r="AS20" s="12"/>
      <c r="AT20" s="12"/>
      <c r="AU20" s="12"/>
      <c r="AV20" s="12"/>
      <c r="AW20" s="12"/>
      <c r="AX20" s="12"/>
      <c r="AY20" s="12"/>
      <c r="AZ20" s="12"/>
      <c r="BA20" s="12"/>
      <c r="BB20" s="12"/>
      <c r="BC20" s="12"/>
      <c r="BD20" s="12"/>
    </row>
    <row r="21" spans="3:56" ht="11.25" customHeight="1">
      <c r="D21" s="217"/>
      <c r="AI21" s="12"/>
      <c r="AJ21" s="12"/>
      <c r="AK21" s="12"/>
      <c r="AL21" s="12"/>
      <c r="AM21" s="12"/>
      <c r="AN21" s="12"/>
      <c r="AO21" s="12"/>
      <c r="AP21" s="12"/>
      <c r="AQ21" s="12"/>
      <c r="AR21" s="12"/>
      <c r="AS21" s="12"/>
      <c r="AT21" s="12"/>
      <c r="AU21" s="12"/>
      <c r="AV21" s="12"/>
      <c r="AW21" s="12"/>
      <c r="AX21" s="12"/>
      <c r="AY21" s="12"/>
      <c r="AZ21" s="12"/>
      <c r="BA21" s="12"/>
      <c r="BB21" s="12"/>
      <c r="BC21" s="12"/>
      <c r="BD21" s="12"/>
    </row>
    <row r="22" spans="3:56" ht="18.75" customHeight="1">
      <c r="E22" s="31" t="s">
        <v>11</v>
      </c>
      <c r="AI22" s="12"/>
      <c r="AJ22" s="12"/>
      <c r="AK22" s="12"/>
      <c r="AL22" s="12"/>
      <c r="AM22" s="12"/>
      <c r="AN22" s="12"/>
      <c r="AO22" s="12"/>
      <c r="AP22" s="12"/>
      <c r="AQ22" s="12"/>
      <c r="AR22" s="12"/>
      <c r="AS22" s="12"/>
      <c r="AT22" s="12"/>
      <c r="AU22" s="12"/>
      <c r="AV22" s="12"/>
      <c r="AW22" s="12"/>
      <c r="AX22" s="12"/>
      <c r="AY22" s="12"/>
      <c r="AZ22" s="12"/>
      <c r="BA22" s="12"/>
      <c r="BB22" s="12"/>
      <c r="BC22" s="12"/>
      <c r="BD22" s="12"/>
    </row>
    <row r="23" spans="3:56" ht="3.75" customHeight="1">
      <c r="D23" s="217"/>
      <c r="AI23" s="12"/>
      <c r="AJ23" s="12"/>
      <c r="AK23" s="12"/>
      <c r="AL23" s="12"/>
      <c r="AM23" s="12"/>
      <c r="AN23" s="12"/>
      <c r="AO23" s="12"/>
      <c r="AP23" s="12"/>
      <c r="AQ23" s="12"/>
      <c r="AR23" s="12"/>
      <c r="AS23" s="12"/>
      <c r="AT23" s="12"/>
      <c r="AU23" s="12"/>
      <c r="AV23" s="12"/>
      <c r="AW23" s="12"/>
      <c r="AX23" s="12"/>
      <c r="AY23" s="12"/>
      <c r="AZ23" s="12"/>
      <c r="BA23" s="12"/>
      <c r="BB23" s="12"/>
      <c r="BC23" s="12"/>
      <c r="BD23" s="12"/>
    </row>
    <row r="24" spans="3:56" ht="17.25" customHeight="1">
      <c r="C24" s="32"/>
      <c r="D24" s="217"/>
      <c r="E24" s="31" t="s">
        <v>203</v>
      </c>
      <c r="AG24" s="32"/>
      <c r="AI24" s="12"/>
      <c r="AJ24" s="12"/>
      <c r="AK24" s="12"/>
      <c r="AL24" s="12"/>
      <c r="AM24" s="12"/>
      <c r="AN24" s="12"/>
      <c r="AO24" s="12"/>
      <c r="AP24" s="12"/>
      <c r="AQ24" s="12"/>
      <c r="AR24" s="12"/>
      <c r="AS24" s="12"/>
      <c r="AT24" s="12"/>
      <c r="AU24" s="12"/>
      <c r="AV24" s="12"/>
      <c r="AW24" s="12"/>
      <c r="AX24" s="12"/>
      <c r="AY24" s="12"/>
      <c r="AZ24" s="12"/>
      <c r="BA24" s="12"/>
      <c r="BB24" s="12"/>
      <c r="BC24" s="12"/>
      <c r="BD24" s="12"/>
    </row>
    <row r="25" spans="3:56" ht="17.25" customHeight="1">
      <c r="C25" s="32"/>
      <c r="D25" s="217"/>
      <c r="E25" s="31" t="s">
        <v>204</v>
      </c>
      <c r="AG25" s="32"/>
      <c r="AI25" s="12"/>
      <c r="AJ25" s="12"/>
      <c r="AK25" s="12"/>
      <c r="AL25" s="12"/>
      <c r="AM25" s="12"/>
      <c r="AN25" s="12"/>
      <c r="AO25" s="12"/>
      <c r="AP25" s="12"/>
      <c r="AQ25" s="12"/>
      <c r="AR25" s="12"/>
      <c r="AS25" s="12"/>
      <c r="AT25" s="12"/>
      <c r="AU25" s="12"/>
      <c r="AV25" s="12"/>
      <c r="AW25" s="12"/>
      <c r="AX25" s="12"/>
      <c r="AY25" s="12"/>
      <c r="AZ25" s="12"/>
      <c r="BA25" s="12"/>
      <c r="BB25" s="12"/>
      <c r="BC25" s="12"/>
      <c r="BD25" s="12"/>
    </row>
    <row r="26" spans="3:56" ht="17.25" customHeight="1">
      <c r="E26" s="31" t="s">
        <v>205</v>
      </c>
      <c r="AI26" s="12"/>
      <c r="AJ26" s="12"/>
      <c r="AK26" s="12"/>
      <c r="AL26" s="12"/>
      <c r="AM26" s="12"/>
      <c r="AN26" s="12"/>
      <c r="AO26" s="12"/>
      <c r="AP26" s="12"/>
      <c r="AQ26" s="12"/>
      <c r="AR26" s="12"/>
      <c r="AS26" s="12"/>
      <c r="AT26" s="12"/>
      <c r="AU26" s="12"/>
      <c r="AV26" s="12"/>
      <c r="AW26" s="12"/>
      <c r="AX26" s="12"/>
      <c r="AY26" s="12"/>
      <c r="AZ26" s="12"/>
      <c r="BA26" s="12"/>
      <c r="BB26" s="12"/>
      <c r="BC26" s="12"/>
      <c r="BD26" s="12"/>
    </row>
    <row r="27" spans="3:56" ht="17.25" customHeight="1">
      <c r="E27" s="31" t="s">
        <v>206</v>
      </c>
      <c r="AI27" s="12"/>
      <c r="AJ27" s="12"/>
      <c r="AK27" s="12"/>
      <c r="AL27" s="12"/>
      <c r="AM27" s="12"/>
      <c r="AN27" s="12"/>
      <c r="AO27" s="12"/>
      <c r="AP27" s="12"/>
      <c r="AQ27" s="12"/>
      <c r="AR27" s="12"/>
      <c r="AS27" s="12"/>
      <c r="AT27" s="12"/>
      <c r="AU27" s="12"/>
      <c r="AV27" s="12"/>
      <c r="AW27" s="12"/>
      <c r="AX27" s="12"/>
      <c r="AY27" s="12"/>
      <c r="AZ27" s="12"/>
      <c r="BA27" s="12"/>
      <c r="BB27" s="12"/>
      <c r="BC27" s="12"/>
      <c r="BD27" s="12"/>
    </row>
    <row r="28" spans="3:56">
      <c r="AI28" s="12"/>
      <c r="AJ28" s="12"/>
      <c r="AK28" s="12"/>
      <c r="AL28" s="12"/>
      <c r="AM28" s="12"/>
      <c r="AN28" s="12"/>
      <c r="AO28" s="12"/>
      <c r="AP28" s="12"/>
      <c r="AQ28" s="12"/>
      <c r="AR28" s="12"/>
      <c r="AS28" s="12"/>
      <c r="AT28" s="12"/>
      <c r="AU28" s="12"/>
      <c r="AV28" s="12"/>
      <c r="AW28" s="12"/>
      <c r="AX28" s="12"/>
      <c r="AY28" s="12"/>
      <c r="AZ28" s="12"/>
      <c r="BA28" s="12"/>
      <c r="BB28" s="12"/>
      <c r="BC28" s="12"/>
      <c r="BD28" s="12"/>
    </row>
    <row r="29" spans="3:56">
      <c r="AI29" s="12"/>
      <c r="AJ29" s="12"/>
      <c r="AK29" s="12"/>
      <c r="AL29" s="12"/>
      <c r="AM29" s="12"/>
      <c r="AN29" s="12"/>
      <c r="AO29" s="12"/>
      <c r="AP29" s="12"/>
      <c r="AQ29" s="12"/>
      <c r="AR29" s="12"/>
      <c r="AS29" s="12"/>
      <c r="AT29" s="12"/>
      <c r="AU29" s="12"/>
      <c r="AV29" s="12"/>
      <c r="AW29" s="12"/>
      <c r="AX29" s="12"/>
      <c r="AY29" s="12"/>
      <c r="AZ29" s="12"/>
      <c r="BA29" s="12"/>
      <c r="BB29" s="12"/>
      <c r="BC29" s="12"/>
      <c r="BD29" s="12"/>
    </row>
    <row r="30" spans="3:56">
      <c r="AI30" s="12"/>
      <c r="AJ30" s="12"/>
      <c r="AK30" s="12"/>
      <c r="AL30" s="12"/>
      <c r="AM30" s="12"/>
      <c r="AN30" s="12"/>
      <c r="AO30" s="12"/>
      <c r="AP30" s="12"/>
      <c r="AQ30" s="12"/>
      <c r="AR30" s="12"/>
      <c r="AS30" s="12"/>
      <c r="AT30" s="12"/>
      <c r="AU30" s="12"/>
      <c r="AV30" s="12"/>
      <c r="AW30" s="12"/>
      <c r="AX30" s="12"/>
      <c r="AY30" s="12"/>
      <c r="AZ30" s="12"/>
      <c r="BA30" s="12"/>
      <c r="BB30" s="12"/>
      <c r="BC30" s="12"/>
      <c r="BD30" s="12"/>
    </row>
    <row r="31" spans="3:56">
      <c r="AI31" s="12"/>
      <c r="AJ31" s="12"/>
      <c r="AK31" s="12"/>
      <c r="AL31" s="12"/>
      <c r="AM31" s="12"/>
      <c r="AN31" s="12"/>
      <c r="AO31" s="12"/>
      <c r="AP31" s="12"/>
      <c r="AQ31" s="12"/>
      <c r="AR31" s="12"/>
      <c r="AS31" s="12"/>
      <c r="AT31" s="12"/>
      <c r="AU31" s="12"/>
      <c r="AV31" s="12"/>
      <c r="AW31" s="12"/>
      <c r="AX31" s="12"/>
      <c r="AY31" s="12"/>
      <c r="AZ31" s="12"/>
      <c r="BA31" s="12"/>
      <c r="BB31" s="12"/>
      <c r="BC31" s="12"/>
      <c r="BD31" s="12"/>
    </row>
    <row r="32" spans="3:56">
      <c r="AI32" s="12"/>
      <c r="AJ32" s="12"/>
      <c r="AK32" s="12"/>
      <c r="AL32" s="12"/>
      <c r="AM32" s="12"/>
      <c r="AN32" s="12"/>
      <c r="AO32" s="12"/>
      <c r="AP32" s="12"/>
      <c r="AQ32" s="12"/>
      <c r="AR32" s="12"/>
      <c r="AS32" s="12"/>
      <c r="AT32" s="12"/>
      <c r="AU32" s="12"/>
      <c r="AV32" s="12"/>
      <c r="AW32" s="12"/>
      <c r="AX32" s="12"/>
      <c r="AY32" s="12"/>
      <c r="AZ32" s="12"/>
      <c r="BA32" s="12"/>
      <c r="BB32" s="12"/>
      <c r="BC32" s="12"/>
      <c r="BD32" s="12"/>
    </row>
    <row r="33" spans="35:56">
      <c r="AI33" s="12"/>
      <c r="AJ33" s="12"/>
      <c r="AK33" s="12"/>
      <c r="AL33" s="12"/>
      <c r="AM33" s="12"/>
      <c r="AN33" s="12"/>
      <c r="AO33" s="12"/>
      <c r="AP33" s="12"/>
      <c r="AQ33" s="12"/>
      <c r="AR33" s="12"/>
      <c r="AS33" s="12"/>
      <c r="AT33" s="12"/>
      <c r="AU33" s="12"/>
      <c r="AV33" s="12"/>
      <c r="AW33" s="12"/>
      <c r="AX33" s="12"/>
      <c r="AY33" s="12"/>
      <c r="AZ33" s="12"/>
      <c r="BA33" s="12"/>
      <c r="BB33" s="12"/>
      <c r="BC33" s="12"/>
      <c r="BD33" s="12"/>
    </row>
    <row r="34" spans="35:56">
      <c r="AI34" s="12"/>
      <c r="AJ34" s="12"/>
      <c r="AK34" s="12"/>
      <c r="AL34" s="12"/>
      <c r="AM34" s="12"/>
      <c r="AN34" s="12"/>
      <c r="AO34" s="12"/>
      <c r="AP34" s="12"/>
      <c r="AQ34" s="12"/>
      <c r="AR34" s="12"/>
      <c r="AS34" s="12"/>
      <c r="AT34" s="12"/>
      <c r="AU34" s="12"/>
      <c r="AV34" s="12"/>
      <c r="AW34" s="12"/>
      <c r="AX34" s="12"/>
      <c r="AY34" s="12"/>
      <c r="AZ34" s="12"/>
      <c r="BA34" s="12"/>
      <c r="BB34" s="12"/>
      <c r="BC34" s="12"/>
      <c r="BD34" s="12"/>
    </row>
    <row r="35" spans="35:56">
      <c r="AI35" s="12"/>
      <c r="AJ35" s="12"/>
      <c r="AK35" s="12"/>
      <c r="AL35" s="12"/>
      <c r="AM35" s="12"/>
      <c r="AN35" s="12"/>
      <c r="AO35" s="12"/>
      <c r="AP35" s="12"/>
      <c r="AQ35" s="12"/>
      <c r="AR35" s="12"/>
      <c r="AS35" s="12"/>
      <c r="AT35" s="12"/>
      <c r="AU35" s="12"/>
      <c r="AV35" s="12"/>
      <c r="AW35" s="12"/>
      <c r="AX35" s="12"/>
      <c r="AY35" s="12"/>
      <c r="AZ35" s="12"/>
      <c r="BA35" s="12"/>
      <c r="BB35" s="12"/>
      <c r="BC35" s="12"/>
      <c r="BD35" s="12"/>
    </row>
    <row r="36" spans="35:56">
      <c r="AI36" s="12"/>
      <c r="AJ36" s="12"/>
      <c r="AK36" s="12"/>
      <c r="AL36" s="12"/>
      <c r="AM36" s="12"/>
      <c r="AN36" s="12"/>
      <c r="AO36" s="12"/>
      <c r="AP36" s="12"/>
      <c r="AQ36" s="12"/>
      <c r="AR36" s="12"/>
      <c r="AS36" s="12"/>
      <c r="AT36" s="12"/>
      <c r="AU36" s="12"/>
      <c r="AV36" s="12"/>
      <c r="AW36" s="12"/>
      <c r="AX36" s="12"/>
      <c r="AY36" s="12"/>
      <c r="AZ36" s="12"/>
      <c r="BA36" s="12"/>
      <c r="BB36" s="12"/>
      <c r="BC36" s="12"/>
      <c r="BD36" s="12"/>
    </row>
    <row r="37" spans="35:56">
      <c r="AI37" s="12"/>
      <c r="AJ37" s="12"/>
      <c r="AK37" s="12"/>
      <c r="AL37" s="12"/>
      <c r="AM37" s="12"/>
      <c r="AN37" s="12"/>
      <c r="AO37" s="12"/>
      <c r="AP37" s="12"/>
      <c r="AQ37" s="12"/>
      <c r="AR37" s="12"/>
      <c r="AS37" s="12"/>
      <c r="AT37" s="12"/>
      <c r="AU37" s="12"/>
      <c r="AV37" s="12"/>
      <c r="AW37" s="12"/>
      <c r="AX37" s="12"/>
      <c r="AY37" s="12"/>
      <c r="AZ37" s="12"/>
      <c r="BA37" s="12"/>
      <c r="BB37" s="12"/>
      <c r="BC37" s="12"/>
      <c r="BD37" s="12"/>
    </row>
    <row r="38" spans="35:56">
      <c r="AI38" s="12"/>
      <c r="AJ38" s="12"/>
      <c r="AK38" s="12"/>
      <c r="AL38" s="12"/>
      <c r="AM38" s="12"/>
      <c r="AN38" s="12"/>
      <c r="AO38" s="12"/>
      <c r="AP38" s="12"/>
      <c r="AQ38" s="12"/>
      <c r="AR38" s="12"/>
      <c r="AS38" s="12"/>
      <c r="AT38" s="12"/>
      <c r="AU38" s="12"/>
      <c r="AV38" s="12"/>
      <c r="AW38" s="12"/>
      <c r="AX38" s="12"/>
      <c r="AY38" s="12"/>
      <c r="AZ38" s="12"/>
      <c r="BA38" s="12"/>
      <c r="BB38" s="12"/>
      <c r="BC38" s="12"/>
      <c r="BD38" s="12"/>
    </row>
    <row r="39" spans="35:56">
      <c r="AI39" s="12"/>
      <c r="AJ39" s="12"/>
      <c r="AK39" s="12"/>
      <c r="AL39" s="12"/>
      <c r="AM39" s="12"/>
      <c r="AN39" s="12"/>
      <c r="AO39" s="12"/>
      <c r="AP39" s="12"/>
      <c r="AQ39" s="12"/>
      <c r="AR39" s="12"/>
      <c r="AS39" s="12"/>
      <c r="AT39" s="12"/>
      <c r="AU39" s="12"/>
      <c r="AV39" s="12"/>
      <c r="AW39" s="12"/>
      <c r="AX39" s="12"/>
      <c r="AY39" s="12"/>
      <c r="AZ39" s="12"/>
      <c r="BA39" s="12"/>
      <c r="BB39" s="12"/>
      <c r="BC39" s="12"/>
      <c r="BD39" s="12"/>
    </row>
    <row r="40" spans="35:56">
      <c r="AI40" s="12"/>
      <c r="AJ40" s="12"/>
      <c r="AK40" s="12"/>
      <c r="AL40" s="12"/>
      <c r="AM40" s="12"/>
      <c r="AN40" s="12"/>
      <c r="AO40" s="12"/>
      <c r="AP40" s="12"/>
      <c r="AQ40" s="12"/>
      <c r="AR40" s="12"/>
      <c r="AS40" s="12"/>
      <c r="AT40" s="12"/>
      <c r="AU40" s="12"/>
      <c r="AV40" s="12"/>
      <c r="AW40" s="12"/>
      <c r="AX40" s="12"/>
      <c r="AY40" s="12"/>
      <c r="AZ40" s="12"/>
      <c r="BA40" s="12"/>
      <c r="BB40" s="12"/>
      <c r="BC40" s="12"/>
      <c r="BD40" s="12"/>
    </row>
    <row r="41" spans="35:56">
      <c r="AI41" s="12"/>
      <c r="AJ41" s="12"/>
      <c r="AK41" s="12"/>
      <c r="AL41" s="12"/>
      <c r="AM41" s="12"/>
      <c r="AN41" s="12"/>
      <c r="AO41" s="12"/>
      <c r="AP41" s="12"/>
      <c r="AQ41" s="12"/>
      <c r="AR41" s="12"/>
      <c r="AS41" s="12"/>
      <c r="AT41" s="12"/>
      <c r="AU41" s="12"/>
      <c r="AV41" s="12"/>
      <c r="AW41" s="12"/>
      <c r="AX41" s="12"/>
      <c r="AY41" s="12"/>
      <c r="AZ41" s="12"/>
      <c r="BA41" s="12"/>
      <c r="BB41" s="12"/>
      <c r="BC41" s="12"/>
      <c r="BD41" s="12"/>
    </row>
    <row r="42" spans="35:56">
      <c r="AI42" s="12"/>
      <c r="AJ42" s="12"/>
      <c r="AK42" s="12"/>
      <c r="AL42" s="12"/>
      <c r="AM42" s="12"/>
      <c r="AN42" s="12"/>
      <c r="AO42" s="12"/>
      <c r="AP42" s="12"/>
      <c r="AQ42" s="12"/>
      <c r="AR42" s="12"/>
      <c r="AS42" s="12"/>
      <c r="AT42" s="12"/>
      <c r="AU42" s="12"/>
      <c r="AV42" s="12"/>
      <c r="AW42" s="12"/>
      <c r="AX42" s="12"/>
      <c r="AY42" s="12"/>
      <c r="AZ42" s="12"/>
      <c r="BA42" s="12"/>
      <c r="BB42" s="12"/>
      <c r="BC42" s="12"/>
      <c r="BD42" s="12"/>
    </row>
    <row r="43" spans="35:56">
      <c r="AI43" s="12"/>
      <c r="AJ43" s="12"/>
      <c r="AK43" s="12"/>
      <c r="AL43" s="12"/>
      <c r="AM43" s="12"/>
      <c r="AN43" s="12"/>
      <c r="AO43" s="12"/>
      <c r="AP43" s="12"/>
      <c r="AQ43" s="12"/>
      <c r="AR43" s="12"/>
      <c r="AS43" s="12"/>
      <c r="AT43" s="12"/>
      <c r="AU43" s="12"/>
      <c r="AV43" s="12"/>
      <c r="AW43" s="12"/>
      <c r="AX43" s="12"/>
      <c r="AY43" s="12"/>
      <c r="AZ43" s="12"/>
      <c r="BA43" s="12"/>
      <c r="BB43" s="12"/>
      <c r="BC43" s="12"/>
      <c r="BD43" s="12"/>
    </row>
    <row r="44" spans="35:56">
      <c r="AI44" s="12"/>
      <c r="AJ44" s="12"/>
      <c r="AK44" s="12"/>
      <c r="AL44" s="12"/>
      <c r="AM44" s="12"/>
      <c r="AN44" s="12"/>
      <c r="AO44" s="12"/>
      <c r="AP44" s="12"/>
      <c r="AQ44" s="12"/>
      <c r="AR44" s="12"/>
      <c r="AS44" s="12"/>
      <c r="AT44" s="12"/>
      <c r="AU44" s="12"/>
      <c r="AV44" s="12"/>
      <c r="AW44" s="12"/>
      <c r="AX44" s="12"/>
      <c r="AY44" s="12"/>
      <c r="AZ44" s="12"/>
      <c r="BA44" s="12"/>
      <c r="BB44" s="12"/>
      <c r="BC44" s="12"/>
      <c r="BD44" s="12"/>
    </row>
    <row r="45" spans="35:56">
      <c r="AI45" s="12"/>
      <c r="AJ45" s="12"/>
      <c r="AK45" s="12"/>
      <c r="AL45" s="12"/>
      <c r="AM45" s="12"/>
      <c r="AN45" s="12"/>
      <c r="AO45" s="12"/>
      <c r="AP45" s="12"/>
      <c r="AQ45" s="12"/>
      <c r="AR45" s="12"/>
      <c r="AS45" s="12"/>
      <c r="AT45" s="12"/>
      <c r="AU45" s="12"/>
      <c r="AV45" s="12"/>
      <c r="AW45" s="12"/>
      <c r="AX45" s="12"/>
      <c r="AY45" s="12"/>
      <c r="AZ45" s="12"/>
      <c r="BA45" s="12"/>
      <c r="BB45" s="12"/>
      <c r="BC45" s="12"/>
      <c r="BD45" s="12"/>
    </row>
    <row r="46" spans="35:56">
      <c r="AI46" s="12"/>
      <c r="AJ46" s="12"/>
      <c r="AK46" s="12"/>
      <c r="AL46" s="12"/>
      <c r="AM46" s="12"/>
      <c r="AN46" s="12"/>
      <c r="AO46" s="12"/>
      <c r="AP46" s="12"/>
      <c r="AQ46" s="12"/>
      <c r="AR46" s="12"/>
      <c r="AS46" s="12"/>
      <c r="AT46" s="12"/>
      <c r="AU46" s="12"/>
      <c r="AV46" s="12"/>
      <c r="AW46" s="12"/>
      <c r="AX46" s="12"/>
      <c r="AY46" s="12"/>
      <c r="AZ46" s="12"/>
      <c r="BA46" s="12"/>
      <c r="BB46" s="12"/>
      <c r="BC46" s="12"/>
      <c r="BD46" s="12"/>
    </row>
    <row r="47" spans="35:56">
      <c r="AI47" s="12"/>
      <c r="AJ47" s="12"/>
      <c r="AK47" s="12"/>
      <c r="AL47" s="12"/>
      <c r="AM47" s="12"/>
      <c r="AN47" s="12"/>
      <c r="AO47" s="12"/>
      <c r="AP47" s="12"/>
      <c r="AQ47" s="12"/>
      <c r="AR47" s="12"/>
      <c r="AS47" s="12"/>
      <c r="AT47" s="12"/>
      <c r="AU47" s="12"/>
      <c r="AV47" s="12"/>
      <c r="AW47" s="12"/>
      <c r="AX47" s="12"/>
      <c r="AY47" s="12"/>
      <c r="AZ47" s="12"/>
      <c r="BA47" s="12"/>
      <c r="BB47" s="12"/>
      <c r="BC47" s="12"/>
      <c r="BD47" s="12"/>
    </row>
    <row r="48" spans="35:56">
      <c r="AI48" s="12"/>
      <c r="AJ48" s="12"/>
      <c r="AK48" s="12"/>
      <c r="AL48" s="12"/>
      <c r="AM48" s="12"/>
      <c r="AN48" s="12"/>
      <c r="AO48" s="12"/>
      <c r="AP48" s="12"/>
      <c r="AQ48" s="12"/>
      <c r="AR48" s="12"/>
      <c r="AS48" s="12"/>
      <c r="AT48" s="12"/>
      <c r="AU48" s="12"/>
      <c r="AV48" s="12"/>
      <c r="AW48" s="12"/>
      <c r="AX48" s="12"/>
      <c r="AY48" s="12"/>
      <c r="AZ48" s="12"/>
      <c r="BA48" s="12"/>
      <c r="BB48" s="12"/>
      <c r="BC48" s="12"/>
      <c r="BD48" s="12"/>
    </row>
    <row r="49" spans="35:56">
      <c r="AI49" s="12"/>
      <c r="AJ49" s="12"/>
      <c r="AK49" s="12"/>
      <c r="AL49" s="12"/>
      <c r="AM49" s="12"/>
      <c r="AN49" s="12"/>
      <c r="AO49" s="12"/>
      <c r="AP49" s="12"/>
      <c r="AQ49" s="12"/>
      <c r="AR49" s="12"/>
      <c r="AS49" s="12"/>
      <c r="AT49" s="12"/>
      <c r="AU49" s="12"/>
      <c r="AV49" s="12"/>
      <c r="AW49" s="12"/>
      <c r="AX49" s="12"/>
      <c r="AY49" s="12"/>
      <c r="AZ49" s="12"/>
      <c r="BA49" s="12"/>
      <c r="BB49" s="12"/>
      <c r="BC49" s="12"/>
      <c r="BD49" s="12"/>
    </row>
    <row r="50" spans="35:56">
      <c r="AI50" s="12"/>
      <c r="AJ50" s="12"/>
      <c r="AK50" s="12"/>
      <c r="AL50" s="12"/>
      <c r="AM50" s="12"/>
      <c r="AN50" s="12"/>
      <c r="AO50" s="12"/>
      <c r="AP50" s="12"/>
      <c r="AQ50" s="12"/>
      <c r="AR50" s="12"/>
      <c r="AS50" s="12"/>
      <c r="AT50" s="12"/>
      <c r="AU50" s="12"/>
      <c r="AV50" s="12"/>
      <c r="AW50" s="12"/>
      <c r="AX50" s="12"/>
      <c r="AY50" s="12"/>
      <c r="AZ50" s="12"/>
      <c r="BA50" s="12"/>
      <c r="BB50" s="12"/>
      <c r="BC50" s="12"/>
      <c r="BD50" s="12"/>
    </row>
    <row r="51" spans="35:56">
      <c r="AI51" s="12"/>
      <c r="AJ51" s="12"/>
      <c r="AK51" s="12"/>
      <c r="AL51" s="12"/>
      <c r="AM51" s="12"/>
      <c r="AN51" s="12"/>
      <c r="AO51" s="12"/>
      <c r="AP51" s="12"/>
      <c r="AQ51" s="12"/>
      <c r="AR51" s="12"/>
      <c r="AS51" s="12"/>
      <c r="AT51" s="12"/>
      <c r="AU51" s="12"/>
      <c r="AV51" s="12"/>
      <c r="AW51" s="12"/>
      <c r="AX51" s="12"/>
      <c r="AY51" s="12"/>
      <c r="AZ51" s="12"/>
      <c r="BA51" s="12"/>
      <c r="BB51" s="12"/>
      <c r="BC51" s="12"/>
      <c r="BD51" s="12"/>
    </row>
    <row r="52" spans="35:56">
      <c r="AI52" s="12"/>
      <c r="AJ52" s="12"/>
      <c r="AK52" s="12"/>
      <c r="AL52" s="12"/>
      <c r="AM52" s="12"/>
      <c r="AN52" s="12"/>
      <c r="AO52" s="12"/>
      <c r="AP52" s="12"/>
      <c r="AQ52" s="12"/>
      <c r="AR52" s="12"/>
      <c r="AS52" s="12"/>
      <c r="AT52" s="12"/>
      <c r="AU52" s="12"/>
      <c r="AV52" s="12"/>
      <c r="AW52" s="12"/>
      <c r="AX52" s="12"/>
      <c r="AY52" s="12"/>
      <c r="AZ52" s="12"/>
      <c r="BA52" s="12"/>
      <c r="BB52" s="12"/>
      <c r="BC52" s="12"/>
      <c r="BD52" s="12"/>
    </row>
    <row r="53" spans="35:56">
      <c r="AI53" s="12"/>
      <c r="AJ53" s="12"/>
      <c r="AK53" s="12"/>
      <c r="AL53" s="12"/>
      <c r="AM53" s="12"/>
      <c r="AN53" s="12"/>
      <c r="AO53" s="12"/>
      <c r="AP53" s="12"/>
      <c r="AQ53" s="12"/>
      <c r="AR53" s="12"/>
      <c r="AS53" s="12"/>
      <c r="AT53" s="12"/>
      <c r="AU53" s="12"/>
      <c r="AV53" s="12"/>
      <c r="AW53" s="12"/>
      <c r="AX53" s="12"/>
      <c r="AY53" s="12"/>
      <c r="AZ53" s="12"/>
      <c r="BA53" s="12"/>
      <c r="BB53" s="12"/>
      <c r="BC53" s="12"/>
      <c r="BD53" s="12"/>
    </row>
    <row r="54" spans="35:56">
      <c r="AI54" s="12"/>
      <c r="AJ54" s="12"/>
      <c r="AK54" s="12"/>
      <c r="AL54" s="12"/>
      <c r="AM54" s="12"/>
      <c r="AN54" s="12"/>
      <c r="AO54" s="12"/>
      <c r="AP54" s="12"/>
      <c r="AQ54" s="12"/>
      <c r="AR54" s="12"/>
      <c r="AS54" s="12"/>
      <c r="AT54" s="12"/>
      <c r="AU54" s="12"/>
      <c r="AV54" s="12"/>
      <c r="AW54" s="12"/>
      <c r="AX54" s="12"/>
      <c r="AY54" s="12"/>
      <c r="AZ54" s="12"/>
      <c r="BA54" s="12"/>
      <c r="BB54" s="12"/>
      <c r="BC54" s="12"/>
      <c r="BD54" s="12"/>
    </row>
    <row r="55" spans="35:56">
      <c r="AI55" s="12"/>
      <c r="AJ55" s="12"/>
      <c r="AK55" s="12"/>
      <c r="AL55" s="12"/>
      <c r="AM55" s="12"/>
      <c r="AN55" s="12"/>
      <c r="AO55" s="12"/>
      <c r="AP55" s="12"/>
      <c r="AQ55" s="12"/>
      <c r="AR55" s="12"/>
      <c r="AS55" s="12"/>
      <c r="AT55" s="12"/>
      <c r="AU55" s="12"/>
      <c r="AV55" s="12"/>
      <c r="AW55" s="12"/>
      <c r="AX55" s="12"/>
      <c r="AY55" s="12"/>
      <c r="AZ55" s="12"/>
      <c r="BA55" s="12"/>
      <c r="BB55" s="12"/>
      <c r="BC55" s="12"/>
      <c r="BD55" s="12"/>
    </row>
    <row r="56" spans="35:56">
      <c r="AI56" s="12"/>
      <c r="AJ56" s="12"/>
      <c r="AK56" s="12"/>
      <c r="AL56" s="12"/>
      <c r="AM56" s="12"/>
      <c r="AN56" s="12"/>
      <c r="AO56" s="12"/>
      <c r="AP56" s="12"/>
      <c r="AQ56" s="12"/>
      <c r="AR56" s="12"/>
      <c r="AS56" s="12"/>
      <c r="AT56" s="12"/>
      <c r="AU56" s="12"/>
      <c r="AV56" s="12"/>
      <c r="AW56" s="12"/>
      <c r="AX56" s="12"/>
      <c r="AY56" s="12"/>
      <c r="AZ56" s="12"/>
      <c r="BA56" s="12"/>
      <c r="BB56" s="12"/>
      <c r="BC56" s="12"/>
      <c r="BD56" s="12"/>
    </row>
    <row r="57" spans="35:56">
      <c r="AI57" s="12"/>
      <c r="AJ57" s="12"/>
      <c r="AK57" s="12"/>
      <c r="AL57" s="12"/>
      <c r="AM57" s="12"/>
      <c r="AN57" s="12"/>
      <c r="AO57" s="12"/>
      <c r="AP57" s="12"/>
      <c r="AQ57" s="12"/>
      <c r="AR57" s="12"/>
      <c r="AS57" s="12"/>
      <c r="AT57" s="12"/>
      <c r="AU57" s="12"/>
      <c r="AV57" s="12"/>
      <c r="AW57" s="12"/>
      <c r="AX57" s="12"/>
      <c r="AY57" s="12"/>
      <c r="AZ57" s="12"/>
      <c r="BA57" s="12"/>
      <c r="BB57" s="12"/>
      <c r="BC57" s="12"/>
      <c r="BD57" s="12"/>
    </row>
    <row r="58" spans="35:56">
      <c r="AI58" s="12"/>
      <c r="AJ58" s="12"/>
      <c r="AK58" s="12"/>
      <c r="AL58" s="12"/>
      <c r="AM58" s="12"/>
      <c r="AN58" s="12"/>
      <c r="AO58" s="12"/>
      <c r="AP58" s="12"/>
      <c r="AQ58" s="12"/>
      <c r="AR58" s="12"/>
      <c r="AS58" s="12"/>
      <c r="AT58" s="12"/>
      <c r="AU58" s="12"/>
      <c r="AV58" s="12"/>
      <c r="AW58" s="12"/>
      <c r="AX58" s="12"/>
      <c r="AY58" s="12"/>
      <c r="AZ58" s="12"/>
      <c r="BA58" s="12"/>
      <c r="BB58" s="12"/>
      <c r="BC58" s="12"/>
      <c r="BD58" s="12"/>
    </row>
    <row r="59" spans="35:56">
      <c r="AI59" s="12"/>
      <c r="AJ59" s="12"/>
      <c r="AK59" s="12"/>
      <c r="AL59" s="12"/>
      <c r="AM59" s="12"/>
      <c r="AN59" s="12"/>
      <c r="AO59" s="12"/>
      <c r="AP59" s="12"/>
      <c r="AQ59" s="12"/>
      <c r="AR59" s="12"/>
      <c r="AS59" s="12"/>
      <c r="AT59" s="12"/>
      <c r="AU59" s="12"/>
      <c r="AV59" s="12"/>
      <c r="AW59" s="12"/>
      <c r="AX59" s="12"/>
      <c r="AY59" s="12"/>
      <c r="AZ59" s="12"/>
      <c r="BA59" s="12"/>
      <c r="BB59" s="12"/>
      <c r="BC59" s="12"/>
      <c r="BD59" s="12"/>
    </row>
    <row r="60" spans="35:56">
      <c r="AI60" s="12"/>
      <c r="AJ60" s="12"/>
      <c r="AK60" s="12"/>
      <c r="AL60" s="12"/>
      <c r="AM60" s="12"/>
      <c r="AN60" s="12"/>
      <c r="AO60" s="12"/>
      <c r="AP60" s="12"/>
      <c r="AQ60" s="12"/>
      <c r="AR60" s="12"/>
      <c r="AS60" s="12"/>
      <c r="AT60" s="12"/>
      <c r="AU60" s="12"/>
      <c r="AV60" s="12"/>
      <c r="AW60" s="12"/>
      <c r="AX60" s="12"/>
      <c r="AY60" s="12"/>
      <c r="AZ60" s="12"/>
      <c r="BA60" s="12"/>
      <c r="BB60" s="12"/>
      <c r="BC60" s="12"/>
      <c r="BD60" s="12"/>
    </row>
    <row r="61" spans="35:56">
      <c r="AI61" s="12"/>
      <c r="AJ61" s="12"/>
      <c r="AK61" s="12"/>
      <c r="AL61" s="12"/>
      <c r="AM61" s="12"/>
      <c r="AN61" s="12"/>
      <c r="AO61" s="12"/>
      <c r="AP61" s="12"/>
      <c r="AQ61" s="12"/>
      <c r="AR61" s="12"/>
      <c r="AS61" s="12"/>
      <c r="AT61" s="12"/>
      <c r="AU61" s="12"/>
      <c r="AV61" s="12"/>
      <c r="AW61" s="12"/>
      <c r="AX61" s="12"/>
      <c r="AY61" s="12"/>
      <c r="AZ61" s="12"/>
      <c r="BA61" s="12"/>
      <c r="BB61" s="12"/>
      <c r="BC61" s="12"/>
      <c r="BD61" s="12"/>
    </row>
    <row r="62" spans="35:56">
      <c r="AI62" s="12"/>
      <c r="AJ62" s="12"/>
      <c r="AK62" s="12"/>
      <c r="AL62" s="12"/>
      <c r="AM62" s="12"/>
      <c r="AN62" s="12"/>
      <c r="AO62" s="12"/>
      <c r="AP62" s="12"/>
      <c r="AQ62" s="12"/>
      <c r="AR62" s="12"/>
      <c r="AS62" s="12"/>
      <c r="AT62" s="12"/>
      <c r="AU62" s="12"/>
      <c r="AV62" s="12"/>
      <c r="AW62" s="12"/>
      <c r="AX62" s="12"/>
      <c r="AY62" s="12"/>
      <c r="AZ62" s="12"/>
      <c r="BA62" s="12"/>
      <c r="BB62" s="12"/>
      <c r="BC62" s="12"/>
      <c r="BD62" s="12"/>
    </row>
    <row r="63" spans="35:56">
      <c r="AI63" s="12"/>
      <c r="AJ63" s="12"/>
      <c r="AK63" s="12"/>
      <c r="AL63" s="12"/>
      <c r="AM63" s="12"/>
      <c r="AN63" s="12"/>
      <c r="AO63" s="12"/>
      <c r="AP63" s="12"/>
      <c r="AQ63" s="12"/>
      <c r="AR63" s="12"/>
      <c r="AS63" s="12"/>
      <c r="AT63" s="12"/>
      <c r="AU63" s="12"/>
      <c r="AV63" s="12"/>
      <c r="AW63" s="12"/>
      <c r="AX63" s="12"/>
      <c r="AY63" s="12"/>
      <c r="AZ63" s="12"/>
      <c r="BA63" s="12"/>
      <c r="BB63" s="12"/>
      <c r="BC63" s="12"/>
      <c r="BD63" s="12"/>
    </row>
    <row r="64" spans="35:56">
      <c r="AI64" s="12"/>
      <c r="AJ64" s="12"/>
      <c r="AK64" s="12"/>
      <c r="AL64" s="12"/>
      <c r="AM64" s="12"/>
      <c r="AN64" s="12"/>
      <c r="AO64" s="12"/>
      <c r="AP64" s="12"/>
      <c r="AQ64" s="12"/>
      <c r="AR64" s="12"/>
      <c r="AS64" s="12"/>
      <c r="AT64" s="12"/>
      <c r="AU64" s="12"/>
      <c r="AV64" s="12"/>
      <c r="AW64" s="12"/>
      <c r="AX64" s="12"/>
      <c r="AY64" s="12"/>
      <c r="AZ64" s="12"/>
      <c r="BA64" s="12"/>
      <c r="BB64" s="12"/>
      <c r="BC64" s="12"/>
      <c r="BD64" s="12"/>
    </row>
    <row r="65" spans="35:56">
      <c r="AI65" s="12"/>
      <c r="AJ65" s="12"/>
      <c r="AK65" s="12"/>
      <c r="AL65" s="12"/>
      <c r="AM65" s="12"/>
      <c r="AN65" s="12"/>
      <c r="AO65" s="12"/>
      <c r="AP65" s="12"/>
      <c r="AQ65" s="12"/>
      <c r="AR65" s="12"/>
      <c r="AS65" s="12"/>
      <c r="AT65" s="12"/>
      <c r="AU65" s="12"/>
      <c r="AV65" s="12"/>
      <c r="AW65" s="12"/>
      <c r="AX65" s="12"/>
      <c r="AY65" s="12"/>
      <c r="AZ65" s="12"/>
      <c r="BA65" s="12"/>
      <c r="BB65" s="12"/>
      <c r="BC65" s="12"/>
      <c r="BD65" s="12"/>
    </row>
    <row r="66" spans="35:56">
      <c r="AI66" s="12"/>
      <c r="AJ66" s="12"/>
      <c r="AK66" s="12"/>
      <c r="AL66" s="12"/>
      <c r="AM66" s="12"/>
      <c r="AN66" s="12"/>
      <c r="AO66" s="12"/>
      <c r="AP66" s="12"/>
      <c r="AQ66" s="12"/>
      <c r="AR66" s="12"/>
      <c r="AS66" s="12"/>
      <c r="AT66" s="12"/>
      <c r="AU66" s="12"/>
      <c r="AV66" s="12"/>
      <c r="AW66" s="12"/>
      <c r="AX66" s="12"/>
      <c r="AY66" s="12"/>
      <c r="AZ66" s="12"/>
      <c r="BA66" s="12"/>
      <c r="BB66" s="12"/>
      <c r="BC66" s="12"/>
      <c r="BD66" s="12"/>
    </row>
    <row r="67" spans="35:56">
      <c r="AI67" s="12"/>
      <c r="AJ67" s="12"/>
      <c r="AK67" s="12"/>
      <c r="AL67" s="12"/>
      <c r="AM67" s="12"/>
      <c r="AN67" s="12"/>
      <c r="AO67" s="12"/>
      <c r="AP67" s="12"/>
      <c r="AQ67" s="12"/>
      <c r="AR67" s="12"/>
      <c r="AS67" s="12"/>
      <c r="AT67" s="12"/>
      <c r="AU67" s="12"/>
      <c r="AV67" s="12"/>
      <c r="AW67" s="12"/>
      <c r="AX67" s="12"/>
      <c r="AY67" s="12"/>
      <c r="AZ67" s="12"/>
      <c r="BA67" s="12"/>
      <c r="BB67" s="12"/>
      <c r="BC67" s="12"/>
      <c r="BD67" s="12"/>
    </row>
    <row r="68" spans="35:56">
      <c r="AI68" s="12"/>
      <c r="AJ68" s="12"/>
      <c r="AK68" s="12"/>
      <c r="AL68" s="12"/>
      <c r="AM68" s="12"/>
      <c r="AN68" s="12"/>
      <c r="AO68" s="12"/>
      <c r="AP68" s="12"/>
      <c r="AQ68" s="12"/>
      <c r="AR68" s="12"/>
      <c r="AS68" s="12"/>
      <c r="AT68" s="12"/>
      <c r="AU68" s="12"/>
      <c r="AV68" s="12"/>
      <c r="AW68" s="12"/>
      <c r="AX68" s="12"/>
      <c r="AY68" s="12"/>
      <c r="AZ68" s="12"/>
      <c r="BA68" s="12"/>
      <c r="BB68" s="12"/>
      <c r="BC68" s="12"/>
      <c r="BD68" s="12"/>
    </row>
    <row r="69" spans="35:56">
      <c r="AI69" s="12"/>
      <c r="AJ69" s="12"/>
      <c r="AK69" s="12"/>
      <c r="AL69" s="12"/>
      <c r="AM69" s="12"/>
      <c r="AN69" s="12"/>
      <c r="AO69" s="12"/>
      <c r="AP69" s="12"/>
      <c r="AQ69" s="12"/>
      <c r="AR69" s="12"/>
      <c r="AS69" s="12"/>
      <c r="AT69" s="12"/>
      <c r="AU69" s="12"/>
      <c r="AV69" s="12"/>
      <c r="AW69" s="12"/>
      <c r="AX69" s="12"/>
      <c r="AY69" s="12"/>
      <c r="AZ69" s="12"/>
      <c r="BA69" s="12"/>
      <c r="BB69" s="12"/>
      <c r="BC69" s="12"/>
      <c r="BD69" s="12"/>
    </row>
    <row r="70" spans="35:56">
      <c r="AI70" s="12"/>
      <c r="AJ70" s="12"/>
      <c r="AK70" s="12"/>
      <c r="AL70" s="12"/>
      <c r="AM70" s="12"/>
      <c r="AN70" s="12"/>
      <c r="AO70" s="12"/>
      <c r="AP70" s="12"/>
      <c r="AQ70" s="12"/>
      <c r="AR70" s="12"/>
      <c r="AS70" s="12"/>
      <c r="AT70" s="12"/>
      <c r="AU70" s="12"/>
      <c r="AV70" s="12"/>
      <c r="AW70" s="12"/>
      <c r="AX70" s="12"/>
      <c r="AY70" s="12"/>
      <c r="AZ70" s="12"/>
      <c r="BA70" s="12"/>
      <c r="BB70" s="12"/>
      <c r="BC70" s="12"/>
      <c r="BD70" s="12"/>
    </row>
    <row r="71" spans="35:56">
      <c r="AI71" s="12"/>
      <c r="AJ71" s="12"/>
      <c r="AK71" s="12"/>
      <c r="AL71" s="12"/>
      <c r="AM71" s="12"/>
      <c r="AN71" s="12"/>
      <c r="AO71" s="12"/>
      <c r="AP71" s="12"/>
      <c r="AQ71" s="12"/>
      <c r="AR71" s="12"/>
      <c r="AS71" s="12"/>
      <c r="AT71" s="12"/>
      <c r="AU71" s="12"/>
      <c r="AV71" s="12"/>
      <c r="AW71" s="12"/>
      <c r="AX71" s="12"/>
      <c r="AY71" s="12"/>
      <c r="AZ71" s="12"/>
      <c r="BA71" s="12"/>
      <c r="BB71" s="12"/>
      <c r="BC71" s="12"/>
      <c r="BD71" s="12"/>
    </row>
    <row r="72" spans="35:56">
      <c r="AI72" s="12"/>
      <c r="AJ72" s="12"/>
      <c r="AK72" s="12"/>
      <c r="AL72" s="12"/>
      <c r="AM72" s="12"/>
      <c r="AN72" s="12"/>
      <c r="AO72" s="12"/>
      <c r="AP72" s="12"/>
      <c r="AQ72" s="12"/>
      <c r="AR72" s="12"/>
      <c r="AS72" s="12"/>
      <c r="AT72" s="12"/>
      <c r="AU72" s="12"/>
      <c r="AV72" s="12"/>
      <c r="AW72" s="12"/>
      <c r="AX72" s="12"/>
      <c r="AY72" s="12"/>
      <c r="AZ72" s="12"/>
      <c r="BA72" s="12"/>
      <c r="BB72" s="12"/>
      <c r="BC72" s="12"/>
      <c r="BD72" s="12"/>
    </row>
    <row r="73" spans="35:56">
      <c r="AI73" s="12"/>
      <c r="AJ73" s="12"/>
      <c r="AK73" s="12"/>
      <c r="AL73" s="12"/>
      <c r="AM73" s="12"/>
      <c r="AN73" s="12"/>
      <c r="AO73" s="12"/>
      <c r="AP73" s="12"/>
      <c r="AQ73" s="12"/>
      <c r="AR73" s="12"/>
      <c r="AS73" s="12"/>
      <c r="AT73" s="12"/>
      <c r="AU73" s="12"/>
      <c r="AV73" s="12"/>
      <c r="AW73" s="12"/>
      <c r="AX73" s="12"/>
      <c r="AY73" s="12"/>
      <c r="AZ73" s="12"/>
      <c r="BA73" s="12"/>
      <c r="BB73" s="12"/>
      <c r="BC73" s="12"/>
      <c r="BD73" s="12"/>
    </row>
    <row r="74" spans="35:56">
      <c r="AI74" s="12"/>
      <c r="AJ74" s="12"/>
      <c r="AK74" s="12"/>
      <c r="AL74" s="12"/>
      <c r="AM74" s="12"/>
      <c r="AN74" s="12"/>
      <c r="AO74" s="12"/>
      <c r="AP74" s="12"/>
      <c r="AQ74" s="12"/>
      <c r="AR74" s="12"/>
      <c r="AS74" s="12"/>
      <c r="AT74" s="12"/>
      <c r="AU74" s="12"/>
      <c r="AV74" s="12"/>
      <c r="AW74" s="12"/>
      <c r="AX74" s="12"/>
      <c r="AY74" s="12"/>
      <c r="AZ74" s="12"/>
      <c r="BA74" s="12"/>
      <c r="BB74" s="12"/>
      <c r="BC74" s="12"/>
      <c r="BD74" s="12"/>
    </row>
    <row r="75" spans="35:56">
      <c r="AI75" s="12"/>
      <c r="AJ75" s="12"/>
      <c r="AK75" s="12"/>
      <c r="AL75" s="12"/>
      <c r="AM75" s="12"/>
      <c r="AN75" s="12"/>
      <c r="AO75" s="12"/>
      <c r="AP75" s="12"/>
      <c r="AQ75" s="12"/>
      <c r="AR75" s="12"/>
      <c r="AS75" s="12"/>
      <c r="AT75" s="12"/>
      <c r="AU75" s="12"/>
      <c r="AV75" s="12"/>
      <c r="AW75" s="12"/>
      <c r="AX75" s="12"/>
      <c r="AY75" s="12"/>
      <c r="AZ75" s="12"/>
      <c r="BA75" s="12"/>
      <c r="BB75" s="12"/>
      <c r="BC75" s="12"/>
      <c r="BD75" s="12"/>
    </row>
    <row r="76" spans="35:56">
      <c r="AI76" s="12"/>
      <c r="AJ76" s="12"/>
      <c r="AK76" s="12"/>
      <c r="AL76" s="12"/>
      <c r="AM76" s="12"/>
      <c r="AN76" s="12"/>
      <c r="AO76" s="12"/>
      <c r="AP76" s="12"/>
      <c r="AQ76" s="12"/>
      <c r="AR76" s="12"/>
      <c r="AS76" s="12"/>
      <c r="AT76" s="12"/>
      <c r="AU76" s="12"/>
      <c r="AV76" s="12"/>
      <c r="AW76" s="12"/>
      <c r="AX76" s="12"/>
      <c r="AY76" s="12"/>
      <c r="AZ76" s="12"/>
      <c r="BA76" s="12"/>
      <c r="BB76" s="12"/>
      <c r="BC76" s="12"/>
      <c r="BD76" s="12"/>
    </row>
    <row r="77" spans="35:56">
      <c r="AI77" s="12"/>
      <c r="AJ77" s="12"/>
      <c r="AK77" s="12"/>
      <c r="AL77" s="12"/>
      <c r="AM77" s="12"/>
      <c r="AN77" s="12"/>
      <c r="AO77" s="12"/>
      <c r="AP77" s="12"/>
      <c r="AQ77" s="12"/>
      <c r="AR77" s="12"/>
      <c r="AS77" s="12"/>
      <c r="AT77" s="12"/>
      <c r="AU77" s="12"/>
      <c r="AV77" s="12"/>
      <c r="AW77" s="12"/>
      <c r="AX77" s="12"/>
      <c r="AY77" s="12"/>
      <c r="AZ77" s="12"/>
      <c r="BA77" s="12"/>
      <c r="BB77" s="12"/>
      <c r="BC77" s="12"/>
      <c r="BD77" s="12"/>
    </row>
    <row r="78" spans="35:56">
      <c r="AI78" s="12"/>
      <c r="AJ78" s="12"/>
      <c r="AK78" s="12"/>
      <c r="AL78" s="12"/>
      <c r="AM78" s="12"/>
      <c r="AN78" s="12"/>
      <c r="AO78" s="12"/>
      <c r="AP78" s="12"/>
      <c r="AQ78" s="12"/>
      <c r="AR78" s="12"/>
      <c r="AS78" s="12"/>
      <c r="AT78" s="12"/>
      <c r="AU78" s="12"/>
      <c r="AV78" s="12"/>
      <c r="AW78" s="12"/>
      <c r="AX78" s="12"/>
      <c r="AY78" s="12"/>
      <c r="AZ78" s="12"/>
      <c r="BA78" s="12"/>
      <c r="BB78" s="12"/>
      <c r="BC78" s="12"/>
      <c r="BD78" s="12"/>
    </row>
    <row r="79" spans="35:56">
      <c r="AI79" s="12"/>
      <c r="AJ79" s="12"/>
      <c r="AK79" s="12"/>
      <c r="AL79" s="12"/>
      <c r="AM79" s="12"/>
      <c r="AN79" s="12"/>
      <c r="AO79" s="12"/>
      <c r="AP79" s="12"/>
      <c r="AQ79" s="12"/>
      <c r="AR79" s="12"/>
      <c r="AS79" s="12"/>
      <c r="AT79" s="12"/>
      <c r="AU79" s="12"/>
      <c r="AV79" s="12"/>
      <c r="AW79" s="12"/>
      <c r="AX79" s="12"/>
      <c r="AY79" s="12"/>
      <c r="AZ79" s="12"/>
      <c r="BA79" s="12"/>
      <c r="BB79" s="12"/>
      <c r="BC79" s="12"/>
      <c r="BD79" s="12"/>
    </row>
    <row r="80" spans="35:56">
      <c r="AI80" s="12"/>
      <c r="AJ80" s="12"/>
      <c r="AK80" s="12"/>
      <c r="AL80" s="12"/>
      <c r="AM80" s="12"/>
      <c r="AN80" s="12"/>
      <c r="AO80" s="12"/>
      <c r="AP80" s="12"/>
      <c r="AQ80" s="12"/>
      <c r="AR80" s="12"/>
      <c r="AS80" s="12"/>
      <c r="AT80" s="12"/>
      <c r="AU80" s="12"/>
      <c r="AV80" s="12"/>
      <c r="AW80" s="12"/>
      <c r="AX80" s="12"/>
      <c r="AY80" s="12"/>
      <c r="AZ80" s="12"/>
      <c r="BA80" s="12"/>
      <c r="BB80" s="12"/>
      <c r="BC80" s="12"/>
      <c r="BD80" s="12"/>
    </row>
    <row r="81" spans="35:56">
      <c r="AI81" s="12"/>
      <c r="AJ81" s="12"/>
      <c r="AK81" s="12"/>
      <c r="AL81" s="12"/>
      <c r="AM81" s="12"/>
      <c r="AN81" s="12"/>
      <c r="AO81" s="12"/>
      <c r="AP81" s="12"/>
      <c r="AQ81" s="12"/>
      <c r="AR81" s="12"/>
      <c r="AS81" s="12"/>
      <c r="AT81" s="12"/>
      <c r="AU81" s="12"/>
      <c r="AV81" s="12"/>
      <c r="AW81" s="12"/>
      <c r="AX81" s="12"/>
      <c r="AY81" s="12"/>
      <c r="AZ81" s="12"/>
      <c r="BA81" s="12"/>
      <c r="BB81" s="12"/>
      <c r="BC81" s="12"/>
      <c r="BD81" s="12"/>
    </row>
    <row r="82" spans="35:56">
      <c r="AI82" s="12"/>
      <c r="AJ82" s="12"/>
      <c r="AK82" s="12"/>
      <c r="AL82" s="12"/>
      <c r="AM82" s="12"/>
      <c r="AN82" s="12"/>
      <c r="AO82" s="12"/>
      <c r="AP82" s="12"/>
      <c r="AQ82" s="12"/>
      <c r="AR82" s="12"/>
      <c r="AS82" s="12"/>
      <c r="AT82" s="12"/>
      <c r="AU82" s="12"/>
      <c r="AV82" s="12"/>
      <c r="AW82" s="12"/>
      <c r="AX82" s="12"/>
      <c r="AY82" s="12"/>
      <c r="AZ82" s="12"/>
      <c r="BA82" s="12"/>
      <c r="BB82" s="12"/>
      <c r="BC82" s="12"/>
      <c r="BD82" s="12"/>
    </row>
    <row r="83" spans="35:56">
      <c r="AI83" s="12"/>
      <c r="AJ83" s="12"/>
      <c r="AK83" s="12"/>
      <c r="AL83" s="12"/>
      <c r="AM83" s="12"/>
      <c r="AN83" s="12"/>
      <c r="AO83" s="12"/>
      <c r="AP83" s="12"/>
      <c r="AQ83" s="12"/>
      <c r="AR83" s="12"/>
      <c r="AS83" s="12"/>
      <c r="AT83" s="12"/>
      <c r="AU83" s="12"/>
      <c r="AV83" s="12"/>
      <c r="AW83" s="12"/>
      <c r="AX83" s="12"/>
      <c r="AY83" s="12"/>
      <c r="AZ83" s="12"/>
      <c r="BA83" s="12"/>
      <c r="BB83" s="12"/>
      <c r="BC83" s="12"/>
      <c r="BD83" s="12"/>
    </row>
    <row r="84" spans="35:56">
      <c r="AI84" s="12"/>
      <c r="AJ84" s="12"/>
      <c r="AK84" s="12"/>
      <c r="AL84" s="12"/>
      <c r="AM84" s="12"/>
      <c r="AN84" s="12"/>
      <c r="AO84" s="12"/>
      <c r="AP84" s="12"/>
      <c r="AQ84" s="12"/>
      <c r="AR84" s="12"/>
      <c r="AS84" s="12"/>
      <c r="AT84" s="12"/>
      <c r="AU84" s="12"/>
      <c r="AV84" s="12"/>
      <c r="AW84" s="12"/>
      <c r="AX84" s="12"/>
      <c r="AY84" s="12"/>
      <c r="AZ84" s="12"/>
      <c r="BA84" s="12"/>
      <c r="BB84" s="12"/>
      <c r="BC84" s="12"/>
      <c r="BD84" s="12"/>
    </row>
    <row r="85" spans="35:56">
      <c r="AI85" s="12"/>
      <c r="AJ85" s="12"/>
      <c r="AK85" s="12"/>
      <c r="AL85" s="12"/>
      <c r="AM85" s="12"/>
      <c r="AN85" s="12"/>
      <c r="AO85" s="12"/>
      <c r="AP85" s="12"/>
      <c r="AQ85" s="12"/>
      <c r="AR85" s="12"/>
      <c r="AS85" s="12"/>
      <c r="AT85" s="12"/>
      <c r="AU85" s="12"/>
      <c r="AV85" s="12"/>
      <c r="AW85" s="12"/>
      <c r="AX85" s="12"/>
      <c r="AY85" s="12"/>
      <c r="AZ85" s="12"/>
      <c r="BA85" s="12"/>
      <c r="BB85" s="12"/>
      <c r="BC85" s="12"/>
      <c r="BD85" s="12"/>
    </row>
    <row r="86" spans="35:56">
      <c r="AI86" s="12"/>
      <c r="AJ86" s="12"/>
      <c r="AK86" s="12"/>
      <c r="AL86" s="12"/>
      <c r="AM86" s="12"/>
      <c r="AN86" s="12"/>
      <c r="AO86" s="12"/>
      <c r="AP86" s="12"/>
      <c r="AQ86" s="12"/>
      <c r="AR86" s="12"/>
      <c r="AS86" s="12"/>
      <c r="AT86" s="12"/>
      <c r="AU86" s="12"/>
      <c r="AV86" s="12"/>
      <c r="AW86" s="12"/>
      <c r="AX86" s="12"/>
      <c r="AY86" s="12"/>
      <c r="AZ86" s="12"/>
      <c r="BA86" s="12"/>
      <c r="BB86" s="12"/>
      <c r="BC86" s="12"/>
      <c r="BD86" s="12"/>
    </row>
    <row r="87" spans="35:56">
      <c r="AI87" s="12"/>
      <c r="AJ87" s="12"/>
      <c r="AK87" s="12"/>
      <c r="AL87" s="12"/>
      <c r="AM87" s="12"/>
      <c r="AN87" s="12"/>
      <c r="AO87" s="12"/>
      <c r="AP87" s="12"/>
      <c r="AQ87" s="12"/>
      <c r="AR87" s="12"/>
      <c r="AS87" s="12"/>
      <c r="AT87" s="12"/>
      <c r="AU87" s="12"/>
      <c r="AV87" s="12"/>
      <c r="AW87" s="12"/>
      <c r="AX87" s="12"/>
      <c r="AY87" s="12"/>
      <c r="AZ87" s="12"/>
      <c r="BA87" s="12"/>
      <c r="BB87" s="12"/>
      <c r="BC87" s="12"/>
      <c r="BD87" s="12"/>
    </row>
    <row r="88" spans="35:56">
      <c r="AI88" s="12"/>
      <c r="AJ88" s="12"/>
      <c r="AK88" s="12"/>
      <c r="AL88" s="12"/>
      <c r="AM88" s="12"/>
      <c r="AN88" s="12"/>
      <c r="AO88" s="12"/>
      <c r="AP88" s="12"/>
      <c r="AQ88" s="12"/>
      <c r="AR88" s="12"/>
      <c r="AS88" s="12"/>
      <c r="AT88" s="12"/>
      <c r="AU88" s="12"/>
      <c r="AV88" s="12"/>
      <c r="AW88" s="12"/>
      <c r="AX88" s="12"/>
      <c r="AY88" s="12"/>
      <c r="AZ88" s="12"/>
      <c r="BA88" s="12"/>
      <c r="BB88" s="12"/>
      <c r="BC88" s="12"/>
      <c r="BD88" s="12"/>
    </row>
    <row r="89" spans="35:56">
      <c r="AI89" s="12"/>
      <c r="AJ89" s="12"/>
      <c r="AK89" s="12"/>
      <c r="AL89" s="12"/>
      <c r="AM89" s="12"/>
      <c r="AN89" s="12"/>
      <c r="AO89" s="12"/>
      <c r="AP89" s="12"/>
      <c r="AQ89" s="12"/>
      <c r="AR89" s="12"/>
      <c r="AS89" s="12"/>
      <c r="AT89" s="12"/>
      <c r="AU89" s="12"/>
      <c r="AV89" s="12"/>
      <c r="AW89" s="12"/>
      <c r="AX89" s="12"/>
      <c r="AY89" s="12"/>
      <c r="AZ89" s="12"/>
      <c r="BA89" s="12"/>
      <c r="BB89" s="12"/>
      <c r="BC89" s="12"/>
      <c r="BD89" s="12"/>
    </row>
    <row r="90" spans="35:56">
      <c r="AI90" s="12"/>
      <c r="AJ90" s="12"/>
      <c r="AK90" s="12"/>
      <c r="AL90" s="12"/>
      <c r="AM90" s="12"/>
      <c r="AN90" s="12"/>
      <c r="AO90" s="12"/>
      <c r="AP90" s="12"/>
      <c r="AQ90" s="12"/>
      <c r="AR90" s="12"/>
      <c r="AS90" s="12"/>
      <c r="AT90" s="12"/>
      <c r="AU90" s="12"/>
      <c r="AV90" s="12"/>
      <c r="AW90" s="12"/>
      <c r="AX90" s="12"/>
      <c r="AY90" s="12"/>
      <c r="AZ90" s="12"/>
      <c r="BA90" s="12"/>
      <c r="BB90" s="12"/>
      <c r="BC90" s="12"/>
      <c r="BD90" s="12"/>
    </row>
    <row r="91" spans="35:56">
      <c r="AI91" s="12"/>
      <c r="AJ91" s="12"/>
      <c r="AK91" s="12"/>
      <c r="AL91" s="12"/>
      <c r="AM91" s="12"/>
      <c r="AN91" s="12"/>
      <c r="AO91" s="12"/>
      <c r="AP91" s="12"/>
      <c r="AQ91" s="12"/>
      <c r="AR91" s="12"/>
      <c r="AS91" s="12"/>
      <c r="AT91" s="12"/>
      <c r="AU91" s="12"/>
      <c r="AV91" s="12"/>
      <c r="AW91" s="12"/>
      <c r="AX91" s="12"/>
      <c r="AY91" s="12"/>
      <c r="AZ91" s="12"/>
      <c r="BA91" s="12"/>
      <c r="BB91" s="12"/>
      <c r="BC91" s="12"/>
      <c r="BD91" s="12"/>
    </row>
    <row r="92" spans="35:56">
      <c r="AI92" s="12"/>
      <c r="AJ92" s="12"/>
      <c r="AK92" s="12"/>
      <c r="AL92" s="12"/>
      <c r="AM92" s="12"/>
      <c r="AN92" s="12"/>
      <c r="AO92" s="12"/>
      <c r="AP92" s="12"/>
      <c r="AQ92" s="12"/>
      <c r="AR92" s="12"/>
      <c r="AS92" s="12"/>
      <c r="AT92" s="12"/>
      <c r="AU92" s="12"/>
      <c r="AV92" s="12"/>
      <c r="AW92" s="12"/>
      <c r="AX92" s="12"/>
      <c r="AY92" s="12"/>
      <c r="AZ92" s="12"/>
      <c r="BA92" s="12"/>
      <c r="BB92" s="12"/>
      <c r="BC92" s="12"/>
      <c r="BD92" s="12"/>
    </row>
    <row r="93" spans="35:56">
      <c r="AI93" s="12"/>
      <c r="AJ93" s="12"/>
      <c r="AK93" s="12"/>
      <c r="AL93" s="12"/>
      <c r="AM93" s="12"/>
      <c r="AN93" s="12"/>
      <c r="AO93" s="12"/>
      <c r="AP93" s="12"/>
      <c r="AQ93" s="12"/>
      <c r="AR93" s="12"/>
      <c r="AS93" s="12"/>
      <c r="AT93" s="12"/>
      <c r="AU93" s="12"/>
      <c r="AV93" s="12"/>
      <c r="AW93" s="12"/>
      <c r="AX93" s="12"/>
      <c r="AY93" s="12"/>
      <c r="AZ93" s="12"/>
      <c r="BA93" s="12"/>
      <c r="BB93" s="12"/>
      <c r="BC93" s="12"/>
      <c r="BD93" s="12"/>
    </row>
    <row r="94" spans="35:56">
      <c r="AI94" s="12"/>
      <c r="AJ94" s="12"/>
      <c r="AK94" s="12"/>
      <c r="AL94" s="12"/>
      <c r="AM94" s="12"/>
      <c r="AN94" s="12"/>
      <c r="AO94" s="12"/>
      <c r="AP94" s="12"/>
      <c r="AQ94" s="12"/>
      <c r="AR94" s="12"/>
      <c r="AS94" s="12"/>
      <c r="AT94" s="12"/>
      <c r="AU94" s="12"/>
      <c r="AV94" s="12"/>
      <c r="AW94" s="12"/>
      <c r="AX94" s="12"/>
      <c r="AY94" s="12"/>
      <c r="AZ94" s="12"/>
      <c r="BA94" s="12"/>
      <c r="BB94" s="12"/>
      <c r="BC94" s="12"/>
      <c r="BD94" s="12"/>
    </row>
    <row r="95" spans="35:56">
      <c r="AI95" s="12"/>
      <c r="AJ95" s="12"/>
      <c r="AK95" s="12"/>
      <c r="AL95" s="12"/>
      <c r="AM95" s="12"/>
      <c r="AN95" s="12"/>
      <c r="AO95" s="12"/>
      <c r="AP95" s="12"/>
      <c r="AQ95" s="12"/>
      <c r="AR95" s="12"/>
      <c r="AS95" s="12"/>
      <c r="AT95" s="12"/>
      <c r="AU95" s="12"/>
      <c r="AV95" s="12"/>
      <c r="AW95" s="12"/>
      <c r="AX95" s="12"/>
      <c r="AY95" s="12"/>
      <c r="AZ95" s="12"/>
      <c r="BA95" s="12"/>
      <c r="BB95" s="12"/>
      <c r="BC95" s="12"/>
      <c r="BD95" s="12"/>
    </row>
    <row r="96" spans="35:56">
      <c r="AI96" s="12"/>
      <c r="AJ96" s="12"/>
      <c r="AK96" s="12"/>
      <c r="AL96" s="12"/>
      <c r="AM96" s="12"/>
      <c r="AN96" s="12"/>
      <c r="AO96" s="12"/>
      <c r="AP96" s="12"/>
      <c r="AQ96" s="12"/>
      <c r="AR96" s="12"/>
      <c r="AS96" s="12"/>
      <c r="AT96" s="12"/>
      <c r="AU96" s="12"/>
      <c r="AV96" s="12"/>
      <c r="AW96" s="12"/>
      <c r="AX96" s="12"/>
      <c r="AY96" s="12"/>
      <c r="AZ96" s="12"/>
      <c r="BA96" s="12"/>
      <c r="BB96" s="12"/>
      <c r="BC96" s="12"/>
      <c r="BD96" s="12"/>
    </row>
    <row r="97" spans="35:56">
      <c r="AI97" s="12"/>
      <c r="AJ97" s="12"/>
      <c r="AK97" s="12"/>
      <c r="AL97" s="12"/>
      <c r="AM97" s="12"/>
      <c r="AN97" s="12"/>
      <c r="AO97" s="12"/>
      <c r="AP97" s="12"/>
      <c r="AQ97" s="12"/>
      <c r="AR97" s="12"/>
      <c r="AS97" s="12"/>
      <c r="AT97" s="12"/>
      <c r="AU97" s="12"/>
      <c r="AV97" s="12"/>
      <c r="AW97" s="12"/>
      <c r="AX97" s="12"/>
      <c r="AY97" s="12"/>
      <c r="AZ97" s="12"/>
      <c r="BA97" s="12"/>
      <c r="BB97" s="12"/>
      <c r="BC97" s="12"/>
      <c r="BD97" s="12"/>
    </row>
    <row r="98" spans="35:56">
      <c r="AI98" s="12"/>
      <c r="AJ98" s="12"/>
      <c r="AK98" s="12"/>
      <c r="AL98" s="12"/>
      <c r="AM98" s="12"/>
      <c r="AN98" s="12"/>
      <c r="AO98" s="12"/>
      <c r="AP98" s="12"/>
      <c r="AQ98" s="12"/>
      <c r="AR98" s="12"/>
      <c r="AS98" s="12"/>
      <c r="AT98" s="12"/>
      <c r="AU98" s="12"/>
      <c r="AV98" s="12"/>
      <c r="AW98" s="12"/>
      <c r="AX98" s="12"/>
      <c r="AY98" s="12"/>
      <c r="AZ98" s="12"/>
      <c r="BA98" s="12"/>
      <c r="BB98" s="12"/>
      <c r="BC98" s="12"/>
      <c r="BD98" s="12"/>
    </row>
    <row r="99" spans="35:56">
      <c r="AI99" s="12"/>
      <c r="AJ99" s="12"/>
      <c r="AK99" s="12"/>
      <c r="AL99" s="12"/>
      <c r="AM99" s="12"/>
      <c r="AN99" s="12"/>
      <c r="AO99" s="12"/>
      <c r="AP99" s="12"/>
      <c r="AQ99" s="12"/>
      <c r="AR99" s="12"/>
      <c r="AS99" s="12"/>
      <c r="AT99" s="12"/>
      <c r="AU99" s="12"/>
      <c r="AV99" s="12"/>
      <c r="AW99" s="12"/>
      <c r="AX99" s="12"/>
      <c r="AY99" s="12"/>
      <c r="AZ99" s="12"/>
      <c r="BA99" s="12"/>
      <c r="BB99" s="12"/>
      <c r="BC99" s="12"/>
      <c r="BD99" s="12"/>
    </row>
    <row r="100" spans="35:56">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spans="35:56">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spans="35:56">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spans="35:56">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spans="35:56">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spans="35:56">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spans="35:56">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spans="35:56">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spans="35:56">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spans="35:56">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spans="35:56">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spans="35:56">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spans="35:56">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spans="35:56">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spans="35:56">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spans="35:56">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spans="35:56">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spans="35:56">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spans="35:56">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spans="35:56">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spans="35:56">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spans="35:56">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sheetData>
  <sheetProtection formatCells="0" formatRows="0"/>
  <mergeCells count="23">
    <mergeCell ref="H3:J3"/>
    <mergeCell ref="W5:X5"/>
    <mergeCell ref="AA5:AB5"/>
    <mergeCell ref="AD5:AE5"/>
    <mergeCell ref="C7:G7"/>
    <mergeCell ref="I7:M7"/>
    <mergeCell ref="O9:S9"/>
    <mergeCell ref="U9:AG9"/>
    <mergeCell ref="O10:S10"/>
    <mergeCell ref="U10:AG10"/>
    <mergeCell ref="O11:S11"/>
    <mergeCell ref="U11:AG11"/>
    <mergeCell ref="O12:S12"/>
    <mergeCell ref="U12:AG12"/>
    <mergeCell ref="O13:S13"/>
    <mergeCell ref="U13:AG13"/>
    <mergeCell ref="O14:S14"/>
    <mergeCell ref="U14:AG14"/>
    <mergeCell ref="AO15:AQ15"/>
    <mergeCell ref="C17:AG17"/>
    <mergeCell ref="O15:S15"/>
    <mergeCell ref="U15:AG15"/>
    <mergeCell ref="D19:AG19"/>
  </mergeCells>
  <phoneticPr fontId="6"/>
  <conditionalFormatting sqref="H3:K3 U9:AG15">
    <cfRule type="containsBlanks" dxfId="78" priority="8">
      <formula>LEN(TRIM(H3))=0</formula>
    </cfRule>
  </conditionalFormatting>
  <conditionalFormatting sqref="I7">
    <cfRule type="containsBlanks" dxfId="77" priority="5">
      <formula>LEN(TRIM(I7))=0</formula>
    </cfRule>
  </conditionalFormatting>
  <conditionalFormatting sqref="W5:Y5">
    <cfRule type="containsBlanks" dxfId="76" priority="1">
      <formula>LEN(TRIM(W5))=0</formula>
    </cfRule>
  </conditionalFormatting>
  <conditionalFormatting sqref="AA5:AB5 AD5:AE5">
    <cfRule type="containsBlanks" dxfId="75" priority="6">
      <formula>LEN(TRIM(AA5))=0</formula>
    </cfRule>
  </conditionalFormatting>
  <dataValidations count="5">
    <dataValidation type="list" allowBlank="1" showInputMessage="1" showErrorMessage="1" sqref="AD5:AE5" xr:uid="{D30F1DFD-11C0-4F40-950D-3DD39B74D1A4}">
      <formula1>"1,2,3,4,5,6,7,8,9,10,11,12,13,14,15,16,17,18,19,20,21,22,23,24,25,26,27,28,29,30,31"</formula1>
    </dataValidation>
    <dataValidation type="list" allowBlank="1" showInputMessage="1" showErrorMessage="1" sqref="AA5" xr:uid="{9F2AD629-4C49-40F0-941D-D989419BE3AD}">
      <formula1>"4,5,6,7,8,9,10,11,12,1,2,3"</formula1>
    </dataValidation>
    <dataValidation type="list" allowBlank="1" showInputMessage="1" showErrorMessage="1" sqref="K3 Y5" xr:uid="{027A2BCD-E106-4727-982F-8B84C8C90306}">
      <formula1>"8,9"</formula1>
    </dataValidation>
    <dataValidation type="list" allowBlank="1" showInputMessage="1" showErrorMessage="1" sqref="H3 W5:X5" xr:uid="{C387D145-F677-4A66-8985-54E1BD564863}">
      <formula1>"令和"</formula1>
    </dataValidation>
    <dataValidation type="list" allowBlank="1" showInputMessage="1" showErrorMessage="1" sqref="I7" xr:uid="{8A80D0E5-7447-4C48-98EF-4A020C7C7537}">
      <formula1>"佐藤　樹一郎"</formula1>
    </dataValidation>
  </dataValidations>
  <printOptions horizontalCentered="1" verticalCentered="1"/>
  <pageMargins left="0.78740157480314965" right="0.59055118110236227" top="0.74803149606299213" bottom="0.35433070866141736" header="0.31496062992125984" footer="0.31496062992125984"/>
  <pageSetup paperSize="9" scale="95" orientation="portrait" errors="blank"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B1:AV47"/>
  <sheetViews>
    <sheetView showZeros="0" view="pageBreakPreview" topLeftCell="A17" zoomScaleNormal="100" zoomScaleSheetLayoutView="100" workbookViewId="0">
      <selection activeCell="P38" sqref="P38"/>
    </sheetView>
  </sheetViews>
  <sheetFormatPr defaultColWidth="9" defaultRowHeight="13.5"/>
  <cols>
    <col min="1" max="1" width="0.625" style="31" customWidth="1"/>
    <col min="2" max="2" width="3.125" style="31" customWidth="1"/>
    <col min="3" max="3" width="2.25" style="31" customWidth="1"/>
    <col min="4" max="5" width="1.375" style="31" customWidth="1"/>
    <col min="6" max="6" width="3" style="31" customWidth="1"/>
    <col min="7" max="7" width="2.75" style="31" customWidth="1"/>
    <col min="8" max="8" width="3" style="31" customWidth="1"/>
    <col min="9" max="9" width="2.75" style="31" customWidth="1"/>
    <col min="10" max="10" width="3" style="31" customWidth="1"/>
    <col min="11" max="11" width="4.25" style="31" customWidth="1"/>
    <col min="12" max="12" width="7.625" style="31" customWidth="1"/>
    <col min="13" max="13" width="3" style="31" customWidth="1"/>
    <col min="14" max="18" width="3.125" style="31" customWidth="1"/>
    <col min="19" max="19" width="3.75" style="31" customWidth="1"/>
    <col min="20" max="24" width="3.125" style="31" customWidth="1"/>
    <col min="25" max="25" width="2.5" style="31" customWidth="1"/>
    <col min="26" max="31" width="2.75" style="31" customWidth="1"/>
    <col min="32" max="32" width="1.5" style="31" customWidth="1"/>
    <col min="33" max="33" width="0.625" style="31" customWidth="1"/>
    <col min="34" max="38" width="3.125" style="31" customWidth="1"/>
    <col min="39" max="16384" width="9" style="31"/>
  </cols>
  <sheetData>
    <row r="1" spans="2:48" ht="18.75" customHeight="1">
      <c r="B1" s="31" t="s">
        <v>383</v>
      </c>
    </row>
    <row r="2" spans="2:48" ht="11.25" customHeight="1"/>
    <row r="3" spans="2:48" ht="18.75" customHeight="1">
      <c r="G3" s="621">
        <f>'要綱第1号（申請）'!H3</f>
        <v>0</v>
      </c>
      <c r="H3" s="621"/>
      <c r="I3" s="36">
        <f>'要綱第1号（申請）'!K3</f>
        <v>0</v>
      </c>
      <c r="J3" s="31" t="str">
        <f>'要綱第1号（申請）'!L3</f>
        <v>年度大分県就労継続支援事業所活躍推進事業費補助金</v>
      </c>
      <c r="AA3" s="35"/>
      <c r="AB3" s="35"/>
    </row>
    <row r="4" spans="2:48" ht="18.75" customHeight="1">
      <c r="H4" s="309" t="s">
        <v>52</v>
      </c>
      <c r="I4" s="309"/>
      <c r="J4" s="309"/>
      <c r="K4" s="309"/>
      <c r="L4" s="309"/>
      <c r="M4" s="309"/>
      <c r="N4" s="309"/>
      <c r="O4" s="309"/>
      <c r="P4" s="309"/>
      <c r="Q4" s="309"/>
      <c r="R4" s="309"/>
      <c r="S4" s="309"/>
      <c r="T4" s="309"/>
      <c r="U4" s="309"/>
      <c r="V4" s="309"/>
      <c r="W4" s="309"/>
      <c r="X4" s="309"/>
      <c r="Y4" s="309"/>
      <c r="Z4" s="309"/>
    </row>
    <row r="5" spans="2:48" ht="18.75" customHeight="1">
      <c r="G5" s="25"/>
      <c r="H5" s="35"/>
    </row>
    <row r="6" spans="2:48" ht="18.75" customHeight="1">
      <c r="G6" s="25"/>
      <c r="H6" s="35"/>
      <c r="V6" s="37"/>
      <c r="W6" s="37"/>
      <c r="X6" s="349">
        <f>G3</f>
        <v>0</v>
      </c>
      <c r="Y6" s="349"/>
      <c r="Z6" s="12"/>
      <c r="AA6" s="31" t="s">
        <v>3</v>
      </c>
      <c r="AB6" s="34"/>
      <c r="AC6" s="31" t="s">
        <v>6</v>
      </c>
      <c r="AD6" s="35"/>
      <c r="AE6" s="31" t="s">
        <v>2</v>
      </c>
      <c r="AI6" s="11" t="s">
        <v>309</v>
      </c>
      <c r="AJ6" s="11"/>
      <c r="AK6" s="11"/>
      <c r="AL6" s="11"/>
      <c r="AM6" s="11"/>
      <c r="AN6" s="11"/>
      <c r="AO6" s="11"/>
      <c r="AP6" s="11"/>
      <c r="AQ6" s="11"/>
      <c r="AR6" s="11"/>
      <c r="AS6" s="11"/>
      <c r="AT6" s="11"/>
      <c r="AU6" s="11"/>
      <c r="AV6" s="11"/>
    </row>
    <row r="7" spans="2:48" ht="18.75" customHeight="1"/>
    <row r="8" spans="2:48" ht="18.75" customHeight="1">
      <c r="B8" s="316" t="s">
        <v>0</v>
      </c>
      <c r="C8" s="316"/>
      <c r="D8" s="316"/>
      <c r="E8" s="316"/>
      <c r="F8" s="316"/>
      <c r="G8" s="309">
        <f>'要綱第1号（申請）'!I8</f>
        <v>0</v>
      </c>
      <c r="H8" s="309"/>
      <c r="I8" s="309"/>
      <c r="J8" s="309"/>
      <c r="K8" s="31" t="s">
        <v>1</v>
      </c>
      <c r="AI8" s="11" t="s">
        <v>327</v>
      </c>
    </row>
    <row r="9" spans="2:48" ht="18.75" customHeight="1"/>
    <row r="10" spans="2:48" ht="18.75" customHeight="1">
      <c r="L10" s="625"/>
      <c r="M10" s="625"/>
      <c r="N10" s="625"/>
      <c r="O10" s="625"/>
      <c r="P10" s="625"/>
      <c r="Q10" s="625"/>
      <c r="R10" s="625"/>
      <c r="S10" s="625"/>
      <c r="T10" s="625"/>
      <c r="U10" s="625"/>
      <c r="V10" s="625"/>
      <c r="W10" s="625"/>
      <c r="X10" s="625"/>
      <c r="Y10" s="625"/>
      <c r="Z10" s="625"/>
      <c r="AA10" s="625"/>
      <c r="AB10" s="625"/>
      <c r="AC10" s="625"/>
      <c r="AD10" s="625"/>
      <c r="AE10" s="625"/>
    </row>
    <row r="11" spans="2:48" ht="18.75" customHeight="1">
      <c r="N11" s="312" t="s">
        <v>80</v>
      </c>
      <c r="O11" s="312"/>
      <c r="P11" s="312"/>
      <c r="Q11" s="312"/>
      <c r="R11" s="312"/>
      <c r="S11" s="666">
        <f>'要綱第1号（申請）'!U10</f>
        <v>0</v>
      </c>
      <c r="T11" s="666"/>
      <c r="U11" s="666"/>
      <c r="V11" s="666"/>
      <c r="W11" s="666"/>
      <c r="X11" s="666"/>
      <c r="Y11" s="666"/>
      <c r="Z11" s="666"/>
      <c r="AA11" s="666"/>
      <c r="AB11" s="666"/>
      <c r="AC11" s="666"/>
      <c r="AD11" s="666"/>
      <c r="AE11" s="666"/>
      <c r="AF11" s="666"/>
      <c r="AI11" s="11" t="s">
        <v>327</v>
      </c>
    </row>
    <row r="12" spans="2:48" ht="18.75" customHeight="1">
      <c r="N12" s="312" t="s">
        <v>82</v>
      </c>
      <c r="O12" s="312"/>
      <c r="P12" s="312"/>
      <c r="Q12" s="312"/>
      <c r="R12" s="312"/>
      <c r="S12" s="666">
        <f>'要綱第1号（申請）'!U11</f>
        <v>0</v>
      </c>
      <c r="T12" s="666"/>
      <c r="U12" s="666"/>
      <c r="V12" s="666"/>
      <c r="W12" s="666"/>
      <c r="X12" s="666"/>
      <c r="Y12" s="666"/>
      <c r="Z12" s="666"/>
      <c r="AA12" s="666"/>
      <c r="AB12" s="666"/>
      <c r="AC12" s="666"/>
      <c r="AD12" s="666"/>
      <c r="AE12" s="666"/>
      <c r="AF12" s="666"/>
    </row>
    <row r="13" spans="2:48" ht="18.75" customHeight="1">
      <c r="N13" s="312" t="s">
        <v>81</v>
      </c>
      <c r="O13" s="312"/>
      <c r="P13" s="312"/>
      <c r="Q13" s="312"/>
      <c r="R13" s="312"/>
      <c r="S13" s="666">
        <f>'要綱第1号（申請）'!U12</f>
        <v>0</v>
      </c>
      <c r="T13" s="666"/>
      <c r="U13" s="666"/>
      <c r="V13" s="666"/>
      <c r="W13" s="666"/>
      <c r="X13" s="666"/>
      <c r="Y13" s="666"/>
      <c r="Z13" s="666"/>
      <c r="AA13" s="666"/>
      <c r="AB13" s="666"/>
      <c r="AC13" s="666"/>
      <c r="AD13" s="666"/>
      <c r="AE13" s="666"/>
      <c r="AF13" s="666"/>
    </row>
    <row r="14" spans="2:48" ht="18.75" customHeight="1">
      <c r="N14" s="312" t="s">
        <v>83</v>
      </c>
      <c r="O14" s="312"/>
      <c r="P14" s="312"/>
      <c r="Q14" s="312"/>
      <c r="R14" s="312"/>
      <c r="S14" s="666">
        <f>'要綱第1号（申請）'!U13</f>
        <v>0</v>
      </c>
      <c r="T14" s="666"/>
      <c r="U14" s="666"/>
      <c r="V14" s="666"/>
      <c r="W14" s="666"/>
      <c r="X14" s="666"/>
      <c r="Y14" s="666"/>
      <c r="Z14" s="666"/>
      <c r="AA14" s="666"/>
      <c r="AB14" s="666"/>
      <c r="AC14" s="666"/>
      <c r="AD14" s="666"/>
      <c r="AE14" s="666"/>
      <c r="AF14" s="666"/>
    </row>
    <row r="15" spans="2:48" ht="18.75" customHeight="1">
      <c r="N15" s="312" t="s">
        <v>4</v>
      </c>
      <c r="O15" s="312"/>
      <c r="P15" s="312"/>
      <c r="Q15" s="312"/>
      <c r="R15" s="312"/>
      <c r="S15" s="666">
        <f>'要綱第1号（申請）'!U14</f>
        <v>0</v>
      </c>
      <c r="T15" s="666"/>
      <c r="U15" s="666"/>
      <c r="V15" s="666"/>
      <c r="W15" s="666"/>
      <c r="X15" s="666"/>
      <c r="Y15" s="666"/>
      <c r="Z15" s="666"/>
      <c r="AA15" s="666"/>
      <c r="AB15" s="666"/>
      <c r="AC15" s="666"/>
      <c r="AD15" s="666"/>
      <c r="AE15" s="666"/>
      <c r="AF15" s="666"/>
    </row>
    <row r="16" spans="2:48" ht="18.75" customHeight="1">
      <c r="N16" s="312" t="s">
        <v>5</v>
      </c>
      <c r="O16" s="312"/>
      <c r="P16" s="312"/>
      <c r="Q16" s="312"/>
      <c r="R16" s="312"/>
      <c r="S16" s="666">
        <f>'要綱第1号（申請）'!U15</f>
        <v>0</v>
      </c>
      <c r="T16" s="666"/>
      <c r="U16" s="666"/>
      <c r="V16" s="666"/>
      <c r="W16" s="666"/>
      <c r="X16" s="666"/>
      <c r="Y16" s="666"/>
      <c r="Z16" s="666"/>
      <c r="AA16" s="666"/>
      <c r="AB16" s="666"/>
      <c r="AC16" s="666"/>
      <c r="AD16" s="666"/>
      <c r="AE16" s="666"/>
      <c r="AF16" s="666"/>
    </row>
    <row r="17" spans="2:35" ht="18.75" customHeight="1">
      <c r="N17" s="620" t="s">
        <v>17</v>
      </c>
      <c r="O17" s="620"/>
      <c r="P17" s="620"/>
      <c r="Q17" s="620"/>
      <c r="R17" s="620"/>
      <c r="S17" s="666">
        <f>'要綱第1号（申請）'!U16</f>
        <v>0</v>
      </c>
      <c r="T17" s="666"/>
      <c r="U17" s="666"/>
      <c r="V17" s="666"/>
      <c r="W17" s="666"/>
      <c r="X17" s="666"/>
      <c r="Y17" s="666"/>
      <c r="Z17" s="666"/>
      <c r="AA17" s="666"/>
      <c r="AB17" s="666"/>
      <c r="AC17" s="666"/>
      <c r="AD17" s="666"/>
      <c r="AE17" s="666"/>
      <c r="AF17" s="666"/>
    </row>
    <row r="18" spans="2:35" ht="18.75" customHeight="1"/>
    <row r="19" spans="2:35" ht="55.5" customHeight="1">
      <c r="B19" s="611" t="str">
        <f>CONCATENATE("　",IF('要綱第10号（交付決定）'!W7="","　",'要綱第10号（交付決定）'!W7)&amp;'要綱第10号（交付決定）'!Y7,"年",IF('要綱第10号（交付決定）'!AA7="","　",'要綱第10号（交付決定）'!AA7),"月")&amp;CONCATENATE(IF('要綱第10号（交付決定）'!AD7="","　",'要綱第10号（交付決定）'!AD7),"日付け",IF('要綱第10号（交付決定）'!V6="","　　　",'要綱第10号（交付決定）'!V6)&amp;"第",IF('要綱第10号（交付決定）'!AA6="","             ",'要綱第10号（交付決定）'!AA6)&amp;"号で交付決定通知のあった",G3&amp;I3&amp;IF('要領第1号（計画申請）'!H3="","　",H3&amp;J3))&amp;"年度大分県就労継続支援事業所活躍推進費補助金に係る事業実績については、大分県就労継続支援事業活躍推進事業費補助金交付要綱第１０条の規定により報告します。"</f>
        <v>　　年　月　日付け　　　第             号で交付決定通知のあった00　年度大分県就労継続支援事業所活躍推進費補助金に係る事業実績については、大分県就労継続支援事業活躍推進事業費補助金交付要綱第１０条の規定により報告します。</v>
      </c>
      <c r="C19" s="611"/>
      <c r="D19" s="611"/>
      <c r="E19" s="611"/>
      <c r="F19" s="611"/>
      <c r="G19" s="611"/>
      <c r="H19" s="611"/>
      <c r="I19" s="611"/>
      <c r="J19" s="611"/>
      <c r="K19" s="611"/>
      <c r="L19" s="611"/>
      <c r="M19" s="611"/>
      <c r="N19" s="611"/>
      <c r="O19" s="611"/>
      <c r="P19" s="611"/>
      <c r="Q19" s="611"/>
      <c r="R19" s="611"/>
      <c r="S19" s="611"/>
      <c r="T19" s="611"/>
      <c r="U19" s="611"/>
      <c r="V19" s="611"/>
      <c r="W19" s="611"/>
      <c r="X19" s="611"/>
      <c r="Y19" s="611"/>
      <c r="Z19" s="611"/>
      <c r="AA19" s="611"/>
      <c r="AB19" s="611"/>
      <c r="AC19" s="611"/>
      <c r="AD19" s="611"/>
      <c r="AE19" s="611"/>
      <c r="AF19" s="41"/>
      <c r="AI19" s="202" t="s">
        <v>327</v>
      </c>
    </row>
    <row r="20" spans="2:35">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41"/>
    </row>
    <row r="21" spans="2:35" ht="18.75" customHeight="1">
      <c r="B21" s="309" t="s">
        <v>7</v>
      </c>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309"/>
    </row>
    <row r="22" spans="2:35" ht="18.75" customHeight="1"/>
    <row r="23" spans="2:35" ht="18.75" customHeight="1">
      <c r="C23" s="217" t="s">
        <v>8</v>
      </c>
      <c r="D23" s="31" t="s">
        <v>275</v>
      </c>
    </row>
    <row r="24" spans="2:35" ht="3.75" customHeight="1">
      <c r="C24" s="217"/>
    </row>
    <row r="25" spans="2:35" ht="51" customHeight="1">
      <c r="C25" s="217"/>
      <c r="D25" s="29"/>
      <c r="E25" s="220"/>
      <c r="F25" s="686">
        <f>'要綱第13号（事業実績）'!F15</f>
        <v>0</v>
      </c>
      <c r="G25" s="686"/>
      <c r="H25" s="686"/>
      <c r="I25" s="686"/>
      <c r="J25" s="686"/>
      <c r="K25" s="686"/>
      <c r="L25" s="686"/>
      <c r="M25" s="686"/>
      <c r="N25" s="686"/>
      <c r="O25" s="686"/>
      <c r="P25" s="686"/>
      <c r="Q25" s="686"/>
      <c r="R25" s="686"/>
      <c r="S25" s="686"/>
      <c r="T25" s="686"/>
      <c r="U25" s="686"/>
      <c r="V25" s="686"/>
      <c r="W25" s="686"/>
      <c r="X25" s="686"/>
      <c r="Y25" s="686"/>
      <c r="Z25" s="686"/>
      <c r="AA25" s="686"/>
      <c r="AB25" s="686"/>
      <c r="AC25" s="686"/>
      <c r="AD25" s="686"/>
      <c r="AE25" s="686"/>
      <c r="AF25" s="243"/>
      <c r="AI25" s="202" t="s">
        <v>327</v>
      </c>
    </row>
    <row r="26" spans="2:35" ht="11.25" customHeight="1"/>
    <row r="27" spans="2:35" ht="18.75" customHeight="1">
      <c r="C27" s="217" t="s">
        <v>9</v>
      </c>
      <c r="D27" s="31" t="s">
        <v>276</v>
      </c>
    </row>
    <row r="28" spans="2:35" ht="3.75" customHeight="1">
      <c r="C28" s="217"/>
    </row>
    <row r="29" spans="2:35" ht="18.75" customHeight="1">
      <c r="C29" s="217"/>
      <c r="E29" s="617">
        <f>'要綱第13号（事業実績）'!P11</f>
        <v>0</v>
      </c>
      <c r="F29" s="618"/>
      <c r="G29" s="618"/>
      <c r="H29" s="618"/>
      <c r="I29" s="618"/>
      <c r="J29" s="618"/>
      <c r="K29" s="618"/>
      <c r="L29" s="618"/>
      <c r="M29" s="618"/>
      <c r="N29" s="618"/>
      <c r="O29" s="618"/>
      <c r="P29" s="685"/>
      <c r="Q29" s="256"/>
      <c r="AI29" s="202" t="s">
        <v>327</v>
      </c>
    </row>
    <row r="30" spans="2:35" ht="11.25" customHeight="1"/>
    <row r="31" spans="2:35" ht="18.75" customHeight="1">
      <c r="C31" s="217" t="s">
        <v>10</v>
      </c>
      <c r="D31" s="31" t="s">
        <v>11</v>
      </c>
    </row>
    <row r="32" spans="2:35" ht="3.75" customHeight="1">
      <c r="C32" s="217"/>
    </row>
    <row r="33" spans="3:5" ht="16.5" customHeight="1">
      <c r="C33" s="217"/>
      <c r="E33" s="31" t="s">
        <v>384</v>
      </c>
    </row>
    <row r="34" spans="3:5" ht="16.5" customHeight="1">
      <c r="C34" s="217"/>
      <c r="E34" s="31" t="s">
        <v>385</v>
      </c>
    </row>
    <row r="35" spans="3:5" ht="16.5" customHeight="1">
      <c r="C35" s="217"/>
      <c r="E35" s="31" t="s">
        <v>277</v>
      </c>
    </row>
    <row r="36" spans="3:5" ht="16.5" customHeight="1">
      <c r="C36" s="217"/>
      <c r="E36" s="31" t="s">
        <v>278</v>
      </c>
    </row>
    <row r="37" spans="3:5" ht="16.5" customHeight="1">
      <c r="C37" s="217"/>
      <c r="E37" s="31" t="s">
        <v>279</v>
      </c>
    </row>
    <row r="38" spans="3:5" ht="16.5" customHeight="1">
      <c r="C38" s="217"/>
      <c r="E38" s="31" t="s">
        <v>417</v>
      </c>
    </row>
    <row r="39" spans="3:5" ht="16.5" customHeight="1">
      <c r="C39" s="217"/>
      <c r="E39" s="31" t="s">
        <v>306</v>
      </c>
    </row>
    <row r="40" spans="3:5" ht="16.5" customHeight="1">
      <c r="C40" s="217"/>
      <c r="E40" s="31" t="s">
        <v>280</v>
      </c>
    </row>
    <row r="41" spans="3:5" ht="16.5" customHeight="1">
      <c r="C41" s="217"/>
      <c r="E41" s="31" t="s">
        <v>386</v>
      </c>
    </row>
    <row r="42" spans="3:5" ht="18.75" customHeight="1">
      <c r="E42" s="31" t="s">
        <v>387</v>
      </c>
    </row>
    <row r="43" spans="3:5" ht="18.75" customHeight="1">
      <c r="E43" s="31" t="s">
        <v>388</v>
      </c>
    </row>
    <row r="44" spans="3:5" ht="18.75" customHeight="1">
      <c r="E44" s="31" t="s">
        <v>389</v>
      </c>
    </row>
    <row r="45" spans="3:5" ht="18.75" customHeight="1">
      <c r="E45" s="31" t="s">
        <v>390</v>
      </c>
    </row>
    <row r="46" spans="3:5" ht="18.75" customHeight="1">
      <c r="E46" s="31" t="s">
        <v>391</v>
      </c>
    </row>
    <row r="47" spans="3:5" ht="18.75" customHeight="1"/>
  </sheetData>
  <sheetProtection formatCells="0" formatRows="0" insertRows="0" deleteRows="0"/>
  <mergeCells count="24">
    <mergeCell ref="G3:H3"/>
    <mergeCell ref="N15:R15"/>
    <mergeCell ref="S15:AF15"/>
    <mergeCell ref="N16:R16"/>
    <mergeCell ref="S16:AF16"/>
    <mergeCell ref="H4:Z4"/>
    <mergeCell ref="X6:Y6"/>
    <mergeCell ref="N12:R12"/>
    <mergeCell ref="S12:AF12"/>
    <mergeCell ref="N13:R13"/>
    <mergeCell ref="S13:AF13"/>
    <mergeCell ref="N14:R14"/>
    <mergeCell ref="S14:AF14"/>
    <mergeCell ref="B8:F8"/>
    <mergeCell ref="G8:J8"/>
    <mergeCell ref="N11:R11"/>
    <mergeCell ref="L10:AE10"/>
    <mergeCell ref="S11:AF11"/>
    <mergeCell ref="E29:P29"/>
    <mergeCell ref="F25:AE25"/>
    <mergeCell ref="B21:AF21"/>
    <mergeCell ref="B19:AE19"/>
    <mergeCell ref="S17:AF17"/>
    <mergeCell ref="N17:R17"/>
  </mergeCells>
  <phoneticPr fontId="6"/>
  <conditionalFormatting sqref="Z6">
    <cfRule type="containsBlanks" dxfId="15" priority="12">
      <formula>LEN(TRIM(Z6))=0</formula>
    </cfRule>
  </conditionalFormatting>
  <conditionalFormatting sqref="AB6">
    <cfRule type="containsBlanks" dxfId="14" priority="11">
      <formula>LEN(TRIM(AB6))=0</formula>
    </cfRule>
  </conditionalFormatting>
  <conditionalFormatting sqref="AD6">
    <cfRule type="containsBlanks" dxfId="13" priority="10">
      <formula>LEN(TRIM(AD6))=0</formula>
    </cfRule>
  </conditionalFormatting>
  <dataValidations count="4">
    <dataValidation type="list" allowBlank="1" showInputMessage="1" showErrorMessage="1" sqref="G3:H3" xr:uid="{00000000-0002-0000-0800-000000000000}">
      <formula1>"令和"</formula1>
    </dataValidation>
    <dataValidation type="list" allowBlank="1" showInputMessage="1" showErrorMessage="1" sqref="AD6" xr:uid="{DB6FA21A-FE32-4840-89BE-A2B53031C8EE}">
      <formula1>"1,2,3,4,5,6,7,8,9,10,11,12,13,14,15,16,17,18,19,20,21,22,23,24,25,26,27,28,29,30,31"</formula1>
    </dataValidation>
    <dataValidation type="list" allowBlank="1" showInputMessage="1" showErrorMessage="1" sqref="AB6" xr:uid="{493DB29A-2537-4B4D-A2C8-25DBDA866459}">
      <formula1>"4,5,6,7,8,9,10,11,12,1,2,3"</formula1>
    </dataValidation>
    <dataValidation type="list" allowBlank="1" showInputMessage="1" showErrorMessage="1" sqref="Z6" xr:uid="{A742BE4E-2D8A-4B11-AFDA-CBE926B8281F}">
      <formula1>"8,9"</formula1>
    </dataValidation>
  </dataValidations>
  <pageMargins left="0.78740157480314965" right="0.78740157480314965" top="0.74803149606299213" bottom="0.35433070866141736" header="0.31496062992125984" footer="0.31496062992125984"/>
  <pageSetup paperSize="9" scale="9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EBD8C1C7-9AA7-4F15-9265-E05D16577D2C}">
            <xm:f>OR('要綱第13号（事業実績）'!$F$9="通常枠",'要綱第13号（事業実績）'!$F$9="高工賃チャレンジ枠")</xm:f>
            <x14:dxf>
              <font>
                <strike/>
              </font>
            </x14:dxf>
          </x14:cfRule>
          <xm:sqref>E35:AE38</xm:sqref>
        </x14:conditionalFormatting>
        <x14:conditionalFormatting xmlns:xm="http://schemas.microsoft.com/office/excel/2006/main">
          <x14:cfRule type="expression" priority="1" id="{32937A51-D657-4B22-8BDE-244AFAAF230A}">
            <xm:f>OR('要綱第13号（事業実績）'!$F$9="通常枠",'要綱第13号（事業実績）'!$F$9="賃上げ枠")</xm:f>
            <x14:dxf>
              <font>
                <strike/>
              </font>
            </x14:dxf>
          </x14:cfRule>
          <xm:sqref>E39:AE40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D394E-6A00-4D86-A5A7-9C53B5409B0F}">
  <sheetPr>
    <tabColor theme="7" tint="0.59999389629810485"/>
  </sheetPr>
  <dimension ref="B1:AN31"/>
  <sheetViews>
    <sheetView showZeros="0" view="pageBreakPreview" topLeftCell="A13" zoomScale="82" zoomScaleNormal="100" zoomScaleSheetLayoutView="82" workbookViewId="0">
      <selection activeCell="AE15" sqref="AE15"/>
    </sheetView>
  </sheetViews>
  <sheetFormatPr defaultRowHeight="18.75"/>
  <cols>
    <col min="1" max="1" width="1.25" style="224" customWidth="1"/>
    <col min="2" max="23" width="4.25" style="224" customWidth="1"/>
    <col min="24" max="24" width="1.25" style="224" customWidth="1"/>
    <col min="25" max="30" width="4.25" style="224" customWidth="1"/>
    <col min="31" max="31" width="22.75" style="224" bestFit="1" customWidth="1"/>
    <col min="32" max="32" width="11.625" style="224" bestFit="1" customWidth="1"/>
    <col min="33" max="33" width="22.75" style="224" bestFit="1" customWidth="1"/>
    <col min="34" max="34" width="9" style="224"/>
    <col min="35" max="35" width="19.25" style="224" bestFit="1" customWidth="1"/>
    <col min="36" max="37" width="9" style="224"/>
    <col min="38" max="40" width="18.75" style="224" hidden="1" customWidth="1"/>
    <col min="41" max="16384" width="9" style="224"/>
  </cols>
  <sheetData>
    <row r="1" spans="2:40">
      <c r="B1" s="224" t="s">
        <v>392</v>
      </c>
    </row>
    <row r="2" spans="2:40" ht="19.5">
      <c r="B2" s="405" t="s">
        <v>281</v>
      </c>
      <c r="C2" s="405"/>
      <c r="D2" s="405"/>
      <c r="E2" s="405"/>
      <c r="F2" s="405"/>
      <c r="G2" s="405"/>
      <c r="H2" s="405"/>
      <c r="I2" s="405"/>
      <c r="J2" s="405"/>
      <c r="K2" s="405"/>
      <c r="L2" s="405"/>
      <c r="M2" s="405"/>
      <c r="N2" s="405"/>
      <c r="O2" s="405"/>
      <c r="P2" s="405"/>
      <c r="Q2" s="405"/>
      <c r="R2" s="405"/>
      <c r="S2" s="405"/>
      <c r="T2" s="405"/>
      <c r="U2" s="405"/>
      <c r="V2" s="405"/>
    </row>
    <row r="3" spans="2:40" ht="12.75" customHeight="1"/>
    <row r="4" spans="2:40">
      <c r="B4" s="224" t="s">
        <v>87</v>
      </c>
    </row>
    <row r="5" spans="2:40">
      <c r="B5" s="374" t="s">
        <v>88</v>
      </c>
      <c r="C5" s="406"/>
      <c r="D5" s="406"/>
      <c r="E5" s="406"/>
      <c r="F5" s="375">
        <f>'要綱第2号（計画）'!F5</f>
        <v>0</v>
      </c>
      <c r="G5" s="399"/>
      <c r="H5" s="399"/>
      <c r="I5" s="399"/>
      <c r="J5" s="399"/>
      <c r="K5" s="399"/>
      <c r="L5" s="399"/>
      <c r="M5" s="399"/>
      <c r="N5" s="399"/>
      <c r="O5" s="399"/>
      <c r="P5" s="399"/>
      <c r="Q5" s="399"/>
      <c r="R5" s="399"/>
      <c r="S5" s="399"/>
      <c r="T5" s="399"/>
      <c r="U5" s="399"/>
      <c r="V5" s="399"/>
      <c r="W5" s="400"/>
      <c r="Z5" s="202" t="s">
        <v>327</v>
      </c>
    </row>
    <row r="6" spans="2:40">
      <c r="B6" s="374" t="s">
        <v>89</v>
      </c>
      <c r="C6" s="406"/>
      <c r="D6" s="406"/>
      <c r="E6" s="406"/>
      <c r="F6" s="375">
        <f>'要綱第2号（計画）'!F6</f>
        <v>0</v>
      </c>
      <c r="G6" s="399"/>
      <c r="H6" s="399"/>
      <c r="I6" s="399"/>
      <c r="J6" s="399"/>
      <c r="K6" s="399"/>
      <c r="L6" s="399"/>
      <c r="M6" s="399"/>
      <c r="N6" s="399"/>
      <c r="O6" s="399"/>
      <c r="P6" s="399"/>
      <c r="Q6" s="399"/>
      <c r="R6" s="399"/>
      <c r="S6" s="399"/>
      <c r="T6" s="399"/>
      <c r="U6" s="399"/>
      <c r="V6" s="399"/>
      <c r="W6" s="400"/>
      <c r="Z6" s="202" t="s">
        <v>327</v>
      </c>
    </row>
    <row r="7" spans="2:40" ht="12.75" customHeight="1"/>
    <row r="8" spans="2:40">
      <c r="B8" s="225" t="s">
        <v>90</v>
      </c>
    </row>
    <row r="9" spans="2:40">
      <c r="B9" s="375" t="s">
        <v>373</v>
      </c>
      <c r="C9" s="399"/>
      <c r="D9" s="399"/>
      <c r="E9" s="400"/>
      <c r="F9" s="375">
        <f>IF('要綱第2号（計画）【変更】'!F11="",'要綱第2号（計画）'!F10,'要綱第2号（計画）【変更】'!F11)</f>
        <v>0</v>
      </c>
      <c r="G9" s="399"/>
      <c r="H9" s="399"/>
      <c r="I9" s="399"/>
      <c r="J9" s="399"/>
      <c r="K9" s="399"/>
      <c r="L9" s="399"/>
      <c r="M9" s="399"/>
      <c r="N9" s="399"/>
      <c r="O9" s="399"/>
      <c r="P9" s="399"/>
      <c r="Q9" s="399"/>
      <c r="R9" s="399"/>
      <c r="S9" s="399"/>
      <c r="T9" s="399"/>
      <c r="U9" s="399"/>
      <c r="V9" s="399"/>
      <c r="W9" s="400"/>
      <c r="Z9" s="11" t="s">
        <v>333</v>
      </c>
      <c r="AL9" s="227" t="s">
        <v>115</v>
      </c>
      <c r="AM9" s="227" t="s">
        <v>116</v>
      </c>
      <c r="AN9" s="227" t="s">
        <v>117</v>
      </c>
    </row>
    <row r="10" spans="2:40">
      <c r="B10" s="689" t="s">
        <v>92</v>
      </c>
      <c r="C10" s="690"/>
      <c r="D10" s="690"/>
      <c r="E10" s="691"/>
      <c r="F10" s="363">
        <f>IF('要綱第2号（計画）【変更】'!F13="",'要綱第2号（計画）'!F12,'要綱第2号（計画）【変更】'!F13)</f>
        <v>0</v>
      </c>
      <c r="G10" s="364"/>
      <c r="H10" s="364"/>
      <c r="I10" s="364"/>
      <c r="J10" s="364"/>
      <c r="K10" s="364"/>
      <c r="L10" s="364"/>
      <c r="M10" s="364"/>
      <c r="N10" s="364"/>
      <c r="O10" s="364"/>
      <c r="P10" s="364"/>
      <c r="Q10" s="364"/>
      <c r="R10" s="364"/>
      <c r="S10" s="364"/>
      <c r="T10" s="364"/>
      <c r="U10" s="364"/>
      <c r="V10" s="364"/>
      <c r="W10" s="365"/>
      <c r="Z10" s="11" t="s">
        <v>333</v>
      </c>
    </row>
    <row r="11" spans="2:40">
      <c r="B11" s="375" t="s">
        <v>94</v>
      </c>
      <c r="C11" s="399"/>
      <c r="D11" s="399"/>
      <c r="E11" s="400"/>
      <c r="F11" s="401">
        <f>IF('要綱第2号（計画）【変更】'!F14="",'要綱第2号（計画）'!F13,'要綱第2号（計画）【変更】'!F14)</f>
        <v>0</v>
      </c>
      <c r="G11" s="402"/>
      <c r="H11" s="402"/>
      <c r="I11" s="402"/>
      <c r="J11" s="402"/>
      <c r="K11" s="402"/>
      <c r="L11" s="402"/>
      <c r="M11" s="402"/>
      <c r="N11" s="399" t="s">
        <v>95</v>
      </c>
      <c r="O11" s="399"/>
      <c r="P11" s="403"/>
      <c r="Q11" s="403"/>
      <c r="R11" s="403"/>
      <c r="S11" s="403"/>
      <c r="T11" s="403"/>
      <c r="U11" s="403"/>
      <c r="V11" s="403"/>
      <c r="W11" s="404"/>
      <c r="Z11" s="202" t="s">
        <v>334</v>
      </c>
    </row>
    <row r="12" spans="2:40">
      <c r="B12" s="360" t="s">
        <v>282</v>
      </c>
      <c r="C12" s="361"/>
      <c r="D12" s="361"/>
      <c r="E12" s="362"/>
      <c r="F12" s="366" t="s">
        <v>283</v>
      </c>
      <c r="G12" s="367"/>
      <c r="H12" s="367"/>
      <c r="I12" s="367"/>
      <c r="J12" s="367"/>
      <c r="K12" s="367"/>
      <c r="L12" s="367"/>
      <c r="M12" s="367"/>
      <c r="N12" s="367"/>
      <c r="O12" s="367"/>
      <c r="P12" s="367"/>
      <c r="Q12" s="367"/>
      <c r="R12" s="367"/>
      <c r="S12" s="367"/>
      <c r="T12" s="367"/>
      <c r="U12" s="367"/>
      <c r="V12" s="367"/>
      <c r="W12" s="368"/>
    </row>
    <row r="13" spans="2:40" ht="171" customHeight="1">
      <c r="B13" s="363"/>
      <c r="C13" s="364"/>
      <c r="D13" s="364"/>
      <c r="E13" s="365"/>
      <c r="F13" s="369"/>
      <c r="G13" s="370"/>
      <c r="H13" s="370"/>
      <c r="I13" s="370"/>
      <c r="J13" s="370"/>
      <c r="K13" s="370"/>
      <c r="L13" s="370"/>
      <c r="M13" s="370"/>
      <c r="N13" s="370"/>
      <c r="O13" s="370"/>
      <c r="P13" s="370"/>
      <c r="Q13" s="370"/>
      <c r="R13" s="370"/>
      <c r="S13" s="370"/>
      <c r="T13" s="370"/>
      <c r="U13" s="370"/>
      <c r="V13" s="370"/>
      <c r="W13" s="371"/>
      <c r="Z13" s="202" t="s">
        <v>335</v>
      </c>
    </row>
    <row r="14" spans="2:40" ht="18.75" customHeight="1">
      <c r="B14" s="360" t="s">
        <v>284</v>
      </c>
      <c r="C14" s="361"/>
      <c r="D14" s="361"/>
      <c r="E14" s="362"/>
      <c r="F14" s="366" t="s">
        <v>285</v>
      </c>
      <c r="G14" s="367"/>
      <c r="H14" s="367"/>
      <c r="I14" s="367"/>
      <c r="J14" s="367"/>
      <c r="K14" s="367"/>
      <c r="L14" s="367"/>
      <c r="M14" s="367"/>
      <c r="N14" s="367"/>
      <c r="O14" s="367"/>
      <c r="P14" s="367"/>
      <c r="Q14" s="367"/>
      <c r="R14" s="367"/>
      <c r="S14" s="367"/>
      <c r="T14" s="367"/>
      <c r="U14" s="367"/>
      <c r="V14" s="367"/>
      <c r="W14" s="368"/>
      <c r="Z14" s="202" t="s">
        <v>336</v>
      </c>
    </row>
    <row r="15" spans="2:40" ht="132" customHeight="1">
      <c r="B15" s="363"/>
      <c r="C15" s="364"/>
      <c r="D15" s="364"/>
      <c r="E15" s="365"/>
      <c r="F15" s="369"/>
      <c r="G15" s="370"/>
      <c r="H15" s="370"/>
      <c r="I15" s="370"/>
      <c r="J15" s="370"/>
      <c r="K15" s="370"/>
      <c r="L15" s="370"/>
      <c r="M15" s="370"/>
      <c r="N15" s="370"/>
      <c r="O15" s="370"/>
      <c r="P15" s="370"/>
      <c r="Q15" s="370"/>
      <c r="R15" s="370"/>
      <c r="S15" s="370"/>
      <c r="T15" s="370"/>
      <c r="U15" s="370"/>
      <c r="V15" s="370"/>
      <c r="W15" s="371"/>
      <c r="Z15" s="228" t="s">
        <v>337</v>
      </c>
    </row>
    <row r="16" spans="2:40" ht="12.75" customHeight="1"/>
    <row r="17" spans="2:32">
      <c r="B17" s="224" t="s">
        <v>287</v>
      </c>
      <c r="U17" s="364" t="s">
        <v>100</v>
      </c>
      <c r="V17" s="364"/>
      <c r="W17" s="364"/>
    </row>
    <row r="18" spans="2:32">
      <c r="B18" s="374" t="s">
        <v>101</v>
      </c>
      <c r="C18" s="374"/>
      <c r="D18" s="374"/>
      <c r="E18" s="374"/>
      <c r="F18" s="375"/>
      <c r="G18" s="374" t="s">
        <v>102</v>
      </c>
      <c r="H18" s="374"/>
      <c r="I18" s="374"/>
      <c r="J18" s="374"/>
      <c r="K18" s="374"/>
      <c r="L18" s="374"/>
      <c r="M18" s="687" t="s">
        <v>103</v>
      </c>
      <c r="N18" s="687"/>
      <c r="O18" s="687"/>
      <c r="P18" s="687"/>
      <c r="Q18" s="687"/>
      <c r="R18" s="687"/>
      <c r="S18" s="687"/>
      <c r="T18" s="687"/>
      <c r="U18" s="687"/>
      <c r="V18" s="687"/>
      <c r="W18" s="687"/>
    </row>
    <row r="19" spans="2:32">
      <c r="B19" s="688"/>
      <c r="C19" s="373"/>
      <c r="D19" s="373"/>
      <c r="E19" s="373"/>
      <c r="F19" s="373"/>
      <c r="G19" s="357"/>
      <c r="H19" s="358"/>
      <c r="I19" s="358"/>
      <c r="J19" s="358"/>
      <c r="K19" s="358"/>
      <c r="L19" s="358"/>
      <c r="M19" s="360"/>
      <c r="N19" s="361"/>
      <c r="O19" s="361"/>
      <c r="P19" s="361"/>
      <c r="Q19" s="361"/>
      <c r="R19" s="361"/>
      <c r="S19" s="361"/>
      <c r="T19" s="361"/>
      <c r="U19" s="361"/>
      <c r="V19" s="361"/>
      <c r="W19" s="362"/>
      <c r="Z19" s="11" t="s">
        <v>401</v>
      </c>
    </row>
    <row r="20" spans="2:32">
      <c r="B20" s="372"/>
      <c r="C20" s="373"/>
      <c r="D20" s="373"/>
      <c r="E20" s="373"/>
      <c r="F20" s="373"/>
      <c r="G20" s="357"/>
      <c r="H20" s="358"/>
      <c r="I20" s="358"/>
      <c r="J20" s="358"/>
      <c r="K20" s="358"/>
      <c r="L20" s="358"/>
      <c r="M20" s="372"/>
      <c r="N20" s="373"/>
      <c r="O20" s="373"/>
      <c r="P20" s="373"/>
      <c r="Q20" s="373"/>
      <c r="R20" s="373"/>
      <c r="S20" s="373"/>
      <c r="T20" s="373"/>
      <c r="U20" s="373"/>
      <c r="V20" s="373"/>
      <c r="W20" s="392"/>
      <c r="Z20" s="266" t="s">
        <v>402</v>
      </c>
    </row>
    <row r="21" spans="2:32">
      <c r="B21" s="372"/>
      <c r="C21" s="373"/>
      <c r="D21" s="373"/>
      <c r="E21" s="373"/>
      <c r="F21" s="373"/>
      <c r="G21" s="357"/>
      <c r="H21" s="358"/>
      <c r="I21" s="358"/>
      <c r="J21" s="358"/>
      <c r="K21" s="358"/>
      <c r="L21" s="358"/>
      <c r="M21" s="372"/>
      <c r="N21" s="373"/>
      <c r="O21" s="373"/>
      <c r="P21" s="373"/>
      <c r="Q21" s="373"/>
      <c r="R21" s="373"/>
      <c r="S21" s="373"/>
      <c r="T21" s="373"/>
      <c r="U21" s="373"/>
      <c r="V21" s="373"/>
      <c r="W21" s="392"/>
    </row>
    <row r="22" spans="2:32">
      <c r="B22" s="372"/>
      <c r="C22" s="373"/>
      <c r="D22" s="373"/>
      <c r="E22" s="373"/>
      <c r="F22" s="373"/>
      <c r="G22" s="357"/>
      <c r="H22" s="358"/>
      <c r="I22" s="358"/>
      <c r="J22" s="358"/>
      <c r="K22" s="358"/>
      <c r="L22" s="358"/>
      <c r="M22" s="372"/>
      <c r="N22" s="373"/>
      <c r="O22" s="373"/>
      <c r="P22" s="373"/>
      <c r="Q22" s="373"/>
      <c r="R22" s="373"/>
      <c r="S22" s="373"/>
      <c r="T22" s="373"/>
      <c r="U22" s="373"/>
      <c r="V22" s="373"/>
      <c r="W22" s="392"/>
    </row>
    <row r="23" spans="2:32">
      <c r="B23" s="372"/>
      <c r="C23" s="373"/>
      <c r="D23" s="373"/>
      <c r="E23" s="373"/>
      <c r="F23" s="373"/>
      <c r="G23" s="357"/>
      <c r="H23" s="358"/>
      <c r="I23" s="358"/>
      <c r="J23" s="358"/>
      <c r="K23" s="358"/>
      <c r="L23" s="358"/>
      <c r="M23" s="372"/>
      <c r="N23" s="373"/>
      <c r="O23" s="373"/>
      <c r="P23" s="373"/>
      <c r="Q23" s="373"/>
      <c r="R23" s="373"/>
      <c r="S23" s="373"/>
      <c r="T23" s="373"/>
      <c r="U23" s="373"/>
      <c r="V23" s="373"/>
      <c r="W23" s="392"/>
    </row>
    <row r="24" spans="2:32">
      <c r="B24" s="372"/>
      <c r="C24" s="373"/>
      <c r="D24" s="373"/>
      <c r="E24" s="373"/>
      <c r="F24" s="373"/>
      <c r="G24" s="357"/>
      <c r="H24" s="358"/>
      <c r="I24" s="358"/>
      <c r="J24" s="358"/>
      <c r="K24" s="358"/>
      <c r="L24" s="358"/>
      <c r="M24" s="363"/>
      <c r="N24" s="364"/>
      <c r="O24" s="364"/>
      <c r="P24" s="364"/>
      <c r="Q24" s="364"/>
      <c r="R24" s="364"/>
      <c r="S24" s="364"/>
      <c r="T24" s="364"/>
      <c r="U24" s="364"/>
      <c r="V24" s="364"/>
      <c r="W24" s="365"/>
    </row>
    <row r="25" spans="2:32">
      <c r="B25" s="379" t="s">
        <v>104</v>
      </c>
      <c r="C25" s="380"/>
      <c r="D25" s="380"/>
      <c r="E25" s="380"/>
      <c r="F25" s="380"/>
      <c r="G25" s="381"/>
      <c r="H25" s="382"/>
      <c r="I25" s="382"/>
      <c r="J25" s="382"/>
      <c r="K25" s="382"/>
      <c r="L25" s="382"/>
      <c r="Z25" s="202" t="s">
        <v>407</v>
      </c>
    </row>
    <row r="26" spans="2:32" ht="12.75" customHeight="1"/>
    <row r="27" spans="2:32" ht="19.5" thickBot="1">
      <c r="B27" s="224" t="s">
        <v>286</v>
      </c>
    </row>
    <row r="28" spans="2:32">
      <c r="C28" s="383" t="s">
        <v>106</v>
      </c>
      <c r="D28" s="383"/>
      <c r="E28" s="383"/>
      <c r="F28" s="383"/>
      <c r="G28" s="372" t="s">
        <v>107</v>
      </c>
      <c r="H28" s="373"/>
      <c r="I28" s="383" t="s">
        <v>108</v>
      </c>
      <c r="J28" s="383"/>
      <c r="K28" s="373" t="s">
        <v>109</v>
      </c>
      <c r="L28" s="373"/>
      <c r="M28" s="384" t="s">
        <v>301</v>
      </c>
      <c r="N28" s="385"/>
      <c r="O28" s="385"/>
      <c r="P28" s="385"/>
      <c r="Q28" s="386"/>
      <c r="S28" s="380" t="s">
        <v>111</v>
      </c>
      <c r="T28" s="380"/>
      <c r="U28" s="380"/>
      <c r="V28" s="380"/>
      <c r="W28" s="380"/>
    </row>
    <row r="29" spans="2:32" ht="19.5" thickBot="1">
      <c r="C29" s="387">
        <f>G25</f>
        <v>0</v>
      </c>
      <c r="D29" s="387"/>
      <c r="E29" s="387"/>
      <c r="F29" s="387"/>
      <c r="G29" s="372"/>
      <c r="H29" s="373"/>
      <c r="I29" s="388" t="str">
        <f>IF(F9="通常枠",1/2,IF(OR(F9="賃上げ枠",F9="高工賃チャレンジ枠"),2/3,""))</f>
        <v/>
      </c>
      <c r="J29" s="388"/>
      <c r="K29" s="373"/>
      <c r="L29" s="373"/>
      <c r="M29" s="389" t="str">
        <f>IFERROR(IF((ROUNDDOWN(C29*I29,-3)&gt;S29),S29,ROUNDDOWN(C29*I29,-3)),"")</f>
        <v/>
      </c>
      <c r="N29" s="390"/>
      <c r="O29" s="390"/>
      <c r="P29" s="390"/>
      <c r="Q29" s="391"/>
      <c r="S29" s="387" t="str">
        <f>IF(F10="通常分野",1000000,IF(F10="重点支援分野",2000000,""))</f>
        <v/>
      </c>
      <c r="T29" s="387"/>
      <c r="U29" s="387"/>
      <c r="V29" s="387"/>
      <c r="W29" s="387"/>
      <c r="Z29" s="11" t="s">
        <v>327</v>
      </c>
      <c r="AF29" s="232"/>
    </row>
    <row r="30" spans="2:32" ht="12.75" customHeight="1"/>
    <row r="31" spans="2:32" ht="12.75" customHeight="1"/>
  </sheetData>
  <mergeCells count="53">
    <mergeCell ref="F9:W9"/>
    <mergeCell ref="B9:E9"/>
    <mergeCell ref="B2:V2"/>
    <mergeCell ref="B5:E5"/>
    <mergeCell ref="F5:W5"/>
    <mergeCell ref="B6:E6"/>
    <mergeCell ref="F6:W6"/>
    <mergeCell ref="F10:W10"/>
    <mergeCell ref="B11:E11"/>
    <mergeCell ref="F11:M11"/>
    <mergeCell ref="N11:O11"/>
    <mergeCell ref="P11:W11"/>
    <mergeCell ref="B10:E10"/>
    <mergeCell ref="B12:E13"/>
    <mergeCell ref="F12:W12"/>
    <mergeCell ref="F13:W13"/>
    <mergeCell ref="B14:E15"/>
    <mergeCell ref="F14:W14"/>
    <mergeCell ref="F15:W15"/>
    <mergeCell ref="U17:W17"/>
    <mergeCell ref="B18:F18"/>
    <mergeCell ref="G18:L18"/>
    <mergeCell ref="M18:W18"/>
    <mergeCell ref="B19:F19"/>
    <mergeCell ref="G19:L19"/>
    <mergeCell ref="M19:W19"/>
    <mergeCell ref="B20:F20"/>
    <mergeCell ref="G20:L20"/>
    <mergeCell ref="M20:W20"/>
    <mergeCell ref="B21:F21"/>
    <mergeCell ref="G21:L21"/>
    <mergeCell ref="M21:W21"/>
    <mergeCell ref="B22:F22"/>
    <mergeCell ref="G22:L22"/>
    <mergeCell ref="M22:W22"/>
    <mergeCell ref="B23:F23"/>
    <mergeCell ref="G23:L23"/>
    <mergeCell ref="M23:W23"/>
    <mergeCell ref="B24:F24"/>
    <mergeCell ref="G24:L24"/>
    <mergeCell ref="M24:W24"/>
    <mergeCell ref="B25:F25"/>
    <mergeCell ref="G25:L25"/>
    <mergeCell ref="S28:W28"/>
    <mergeCell ref="C29:F29"/>
    <mergeCell ref="I29:J29"/>
    <mergeCell ref="M29:Q29"/>
    <mergeCell ref="S29:W29"/>
    <mergeCell ref="C28:F28"/>
    <mergeCell ref="G28:H29"/>
    <mergeCell ref="I28:J28"/>
    <mergeCell ref="K28:L29"/>
    <mergeCell ref="M28:Q28"/>
  </mergeCells>
  <phoneticPr fontId="6"/>
  <conditionalFormatting sqref="F5:W6 F9:W10 F11:M11 P11:W11 F13:W13 F15:W15 B19:W24">
    <cfRule type="containsBlanks" dxfId="12" priority="3">
      <formula>LEN(TRIM(B5))=0</formula>
    </cfRule>
  </conditionalFormatting>
  <conditionalFormatting sqref="G25:L25">
    <cfRule type="containsBlanks" dxfId="11" priority="1">
      <formula>LEN(TRIM(G25))=0</formula>
    </cfRule>
  </conditionalFormatting>
  <conditionalFormatting sqref="M29:Q29">
    <cfRule type="containsErrors" priority="4">
      <formula>ISERROR(M29)</formula>
    </cfRule>
  </conditionalFormatting>
  <dataValidations count="1">
    <dataValidation type="date" allowBlank="1" showInputMessage="1" showErrorMessage="1" sqref="P11:W11" xr:uid="{D4063343-2326-403A-885F-5BAADEB597CE}">
      <formula1>46113</formula1>
      <formula2>46477</formula2>
    </dataValidation>
  </dataValidations>
  <printOptions horizontalCentered="1"/>
  <pageMargins left="0.23622047244094491" right="0.23622047244094491" top="0.35433070866141736" bottom="0.35433070866141736" header="0.11811023622047245" footer="0.11811023622047245"/>
  <pageSetup paperSize="9" scale="93" orientation="portrait" errors="blank"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20A0-6178-42D2-91DC-9DAEE1D1C23D}">
  <sheetPr>
    <tabColor theme="7" tint="0.59999389629810485"/>
  </sheetPr>
  <dimension ref="B1:S45"/>
  <sheetViews>
    <sheetView view="pageBreakPreview" topLeftCell="A3" zoomScaleNormal="100" zoomScaleSheetLayoutView="100" workbookViewId="0">
      <selection activeCell="F14" sqref="F14"/>
    </sheetView>
  </sheetViews>
  <sheetFormatPr defaultColWidth="9" defaultRowHeight="13.5"/>
  <cols>
    <col min="1" max="1" width="1.25" customWidth="1"/>
    <col min="2" max="2" width="16.5" customWidth="1"/>
    <col min="3" max="3" width="15.625" hidden="1" customWidth="1"/>
    <col min="4" max="6" width="15.625" customWidth="1"/>
    <col min="7" max="7" width="15.625" hidden="1" customWidth="1"/>
    <col min="8" max="8" width="6" customWidth="1"/>
    <col min="9" max="9" width="13.25" customWidth="1"/>
    <col min="10" max="10" width="3.625" customWidth="1"/>
    <col min="11" max="11" width="12.5" customWidth="1"/>
  </cols>
  <sheetData>
    <row r="1" spans="2:12" ht="18.75" customHeight="1">
      <c r="B1" s="31" t="s">
        <v>393</v>
      </c>
      <c r="C1" s="31"/>
      <c r="D1" s="31"/>
      <c r="E1" s="31"/>
      <c r="F1" s="31"/>
      <c r="G1" s="31"/>
      <c r="H1" s="31"/>
      <c r="I1" s="31"/>
      <c r="J1" s="31"/>
    </row>
    <row r="2" spans="2:12">
      <c r="B2" s="31"/>
      <c r="C2" s="31"/>
      <c r="D2" s="31"/>
      <c r="E2" s="31"/>
      <c r="F2" s="31"/>
      <c r="G2" s="31"/>
      <c r="H2" s="31"/>
      <c r="I2" s="31"/>
      <c r="J2" s="31"/>
    </row>
    <row r="3" spans="2:12" ht="22.5" customHeight="1">
      <c r="B3" s="309" t="s">
        <v>288</v>
      </c>
      <c r="C3" s="309"/>
      <c r="D3" s="309"/>
      <c r="E3" s="309"/>
      <c r="F3" s="309"/>
      <c r="G3" s="309"/>
      <c r="H3" s="309"/>
      <c r="I3" s="31"/>
      <c r="J3" s="31"/>
    </row>
    <row r="4" spans="2:12" ht="33.75" customHeight="1">
      <c r="B4" s="35"/>
      <c r="C4" s="35"/>
      <c r="D4" s="35"/>
      <c r="E4" s="35"/>
      <c r="F4" s="35"/>
      <c r="G4" s="35"/>
      <c r="H4" s="35"/>
      <c r="I4" s="31"/>
      <c r="J4" s="31"/>
    </row>
    <row r="5" spans="2:12" ht="22.5" customHeight="1">
      <c r="B5" s="24" t="s">
        <v>133</v>
      </c>
      <c r="C5" s="24"/>
      <c r="D5" s="24"/>
      <c r="E5" s="24"/>
      <c r="F5" s="24"/>
      <c r="G5" s="24"/>
      <c r="H5" s="643" t="s">
        <v>14</v>
      </c>
      <c r="I5" s="643"/>
      <c r="J5" s="24"/>
    </row>
    <row r="6" spans="2:12" ht="38.25" customHeight="1">
      <c r="B6" s="51" t="s">
        <v>129</v>
      </c>
      <c r="C6" s="52" t="s">
        <v>24</v>
      </c>
      <c r="D6" s="52" t="s">
        <v>24</v>
      </c>
      <c r="E6" s="52" t="s">
        <v>22</v>
      </c>
      <c r="F6" s="52" t="s">
        <v>289</v>
      </c>
      <c r="G6" s="52" t="s">
        <v>23</v>
      </c>
      <c r="H6" s="644" t="s">
        <v>13</v>
      </c>
      <c r="I6" s="645"/>
      <c r="J6" s="24"/>
    </row>
    <row r="7" spans="2:12" ht="19.5" customHeight="1">
      <c r="B7" s="339" t="s">
        <v>130</v>
      </c>
      <c r="C7" s="52"/>
      <c r="D7" s="412" t="str">
        <f>'要綱第13号（事業実績）'!M29</f>
        <v/>
      </c>
      <c r="E7" s="412" t="str">
        <f>IF('要綱第3号（予算書） 【変更】'!D8="",'要綱第3号（予算書）'!D7,'要綱第3号（予算書） 【変更】'!D8)</f>
        <v/>
      </c>
      <c r="F7" s="412" t="e">
        <f>D7-E7</f>
        <v>#VALUE!</v>
      </c>
      <c r="G7" s="60"/>
      <c r="H7" s="291" t="s">
        <v>138</v>
      </c>
      <c r="I7" s="292"/>
      <c r="J7" s="24"/>
    </row>
    <row r="8" spans="2:12" ht="19.5" customHeight="1">
      <c r="B8" s="411"/>
      <c r="C8" s="18"/>
      <c r="D8" s="413"/>
      <c r="E8" s="413"/>
      <c r="F8" s="413"/>
      <c r="G8" s="61" t="e">
        <f>C8-F7</f>
        <v>#VALUE!</v>
      </c>
      <c r="H8" s="293"/>
      <c r="I8" s="295" t="str">
        <f>'要綱第13号（事業実績）'!I29</f>
        <v/>
      </c>
      <c r="J8" s="24"/>
      <c r="K8" s="8" t="s">
        <v>58</v>
      </c>
    </row>
    <row r="9" spans="2:12" ht="39.75" customHeight="1">
      <c r="B9" s="21" t="s">
        <v>131</v>
      </c>
      <c r="C9" s="18"/>
      <c r="D9" s="176" t="e">
        <f>'要綱第13号（事業実績）'!C29-'要綱第13号（事業実績）'!M29</f>
        <v>#VALUE!</v>
      </c>
      <c r="E9" s="178" t="str">
        <f>IF('要綱第3号（予算書） 【変更】'!D10="",'要綱第3号（予算書）'!D9,'要綱第3号（予算書） 【変更】'!D10)</f>
        <v/>
      </c>
      <c r="F9" s="198" t="e">
        <f>D9-E9</f>
        <v>#VALUE!</v>
      </c>
      <c r="G9" s="18" t="e">
        <f>C9-F9</f>
        <v>#VALUE!</v>
      </c>
      <c r="H9" s="692"/>
      <c r="I9" s="693"/>
      <c r="J9" s="24"/>
    </row>
    <row r="10" spans="2:12" ht="39.75" customHeight="1">
      <c r="B10" s="53" t="s">
        <v>132</v>
      </c>
      <c r="C10" s="54">
        <f>SUM(C8:C9)</f>
        <v>0</v>
      </c>
      <c r="D10" s="177" t="e">
        <f>SUM(D7:D9)</f>
        <v>#VALUE!</v>
      </c>
      <c r="E10" s="177">
        <f t="shared" ref="E10:F10" si="0">SUM(E7:E9)</f>
        <v>0</v>
      </c>
      <c r="F10" s="177" t="e">
        <f t="shared" si="0"/>
        <v>#VALUE!</v>
      </c>
      <c r="G10" s="19" t="e">
        <f>SUM(G8:G9)</f>
        <v>#VALUE!</v>
      </c>
      <c r="H10" s="694"/>
      <c r="I10" s="695"/>
      <c r="J10" s="24"/>
      <c r="K10" s="55"/>
      <c r="L10" s="22"/>
    </row>
    <row r="11" spans="2:12" ht="18.75" customHeight="1">
      <c r="B11" s="24"/>
      <c r="C11" s="24"/>
      <c r="D11" s="24"/>
      <c r="E11" s="24"/>
      <c r="F11" s="24"/>
      <c r="G11" s="24"/>
      <c r="H11" s="24"/>
      <c r="I11" s="24"/>
      <c r="J11" s="24"/>
    </row>
    <row r="12" spans="2:12" ht="22.5" customHeight="1">
      <c r="B12" s="24" t="s">
        <v>134</v>
      </c>
      <c r="C12" s="24"/>
      <c r="D12" s="24"/>
      <c r="E12" s="24"/>
      <c r="F12" s="24"/>
      <c r="G12" s="24"/>
      <c r="H12" s="233" t="s">
        <v>14</v>
      </c>
      <c r="I12" s="24"/>
      <c r="J12" s="24"/>
    </row>
    <row r="13" spans="2:12" ht="38.25" customHeight="1">
      <c r="B13" s="51" t="s">
        <v>129</v>
      </c>
      <c r="C13" s="52" t="s">
        <v>24</v>
      </c>
      <c r="D13" s="52" t="s">
        <v>24</v>
      </c>
      <c r="E13" s="52" t="s">
        <v>22</v>
      </c>
      <c r="F13" s="52" t="s">
        <v>289</v>
      </c>
      <c r="G13" s="52" t="s">
        <v>23</v>
      </c>
      <c r="H13" s="696" t="s">
        <v>13</v>
      </c>
      <c r="I13" s="696"/>
      <c r="J13" s="24"/>
    </row>
    <row r="14" spans="2:12" ht="39.75" customHeight="1">
      <c r="B14" s="23"/>
      <c r="C14" s="20"/>
      <c r="D14" s="178"/>
      <c r="E14" s="178"/>
      <c r="F14" s="294">
        <f>D14-E14</f>
        <v>0</v>
      </c>
      <c r="G14" s="18">
        <f>C14-F14</f>
        <v>0</v>
      </c>
      <c r="H14" s="697"/>
      <c r="I14" s="697"/>
      <c r="J14" s="24"/>
    </row>
    <row r="15" spans="2:12" ht="39.75" customHeight="1">
      <c r="B15" s="23"/>
      <c r="C15" s="20"/>
      <c r="D15" s="178"/>
      <c r="E15" s="178"/>
      <c r="F15" s="294">
        <f t="shared" ref="F15:F19" si="1">D15-E15</f>
        <v>0</v>
      </c>
      <c r="G15" s="18">
        <f>C15-F15</f>
        <v>0</v>
      </c>
      <c r="H15" s="697"/>
      <c r="I15" s="697"/>
      <c r="J15" s="24"/>
    </row>
    <row r="16" spans="2:12" ht="39.75" customHeight="1">
      <c r="B16" s="23"/>
      <c r="C16" s="20"/>
      <c r="D16" s="178"/>
      <c r="E16" s="178"/>
      <c r="F16" s="294">
        <f t="shared" si="1"/>
        <v>0</v>
      </c>
      <c r="G16" s="18"/>
      <c r="H16" s="697"/>
      <c r="I16" s="697"/>
      <c r="J16" s="24"/>
    </row>
    <row r="17" spans="2:19" ht="39.75" customHeight="1">
      <c r="B17" s="23"/>
      <c r="C17" s="20"/>
      <c r="D17" s="178"/>
      <c r="E17" s="178"/>
      <c r="F17" s="294">
        <f t="shared" si="1"/>
        <v>0</v>
      </c>
      <c r="G17" s="18">
        <f>C17-F17</f>
        <v>0</v>
      </c>
      <c r="H17" s="697"/>
      <c r="I17" s="697"/>
      <c r="J17" s="24"/>
    </row>
    <row r="18" spans="2:19" ht="39.75" customHeight="1">
      <c r="B18" s="23"/>
      <c r="C18" s="20"/>
      <c r="D18" s="178"/>
      <c r="E18" s="178"/>
      <c r="F18" s="294">
        <f t="shared" si="1"/>
        <v>0</v>
      </c>
      <c r="G18" s="18"/>
      <c r="H18" s="697"/>
      <c r="I18" s="697"/>
      <c r="J18" s="24"/>
      <c r="K18" s="56" t="s">
        <v>136</v>
      </c>
      <c r="L18" s="57"/>
      <c r="M18" s="57"/>
      <c r="N18" s="57"/>
      <c r="O18" s="57"/>
      <c r="P18" s="57"/>
      <c r="Q18" s="57"/>
      <c r="R18" s="58"/>
      <c r="S18" s="58"/>
    </row>
    <row r="19" spans="2:19" ht="39.75" customHeight="1">
      <c r="B19" s="23"/>
      <c r="C19" s="20"/>
      <c r="D19" s="178"/>
      <c r="E19" s="178"/>
      <c r="F19" s="294">
        <f t="shared" si="1"/>
        <v>0</v>
      </c>
      <c r="G19" s="18">
        <f>C19-F19</f>
        <v>0</v>
      </c>
      <c r="H19" s="697"/>
      <c r="I19" s="697"/>
      <c r="J19" s="24"/>
      <c r="K19" s="408" t="s">
        <v>137</v>
      </c>
      <c r="L19" s="409"/>
      <c r="M19" s="409"/>
      <c r="N19" s="409"/>
      <c r="O19" s="409"/>
      <c r="P19" s="409"/>
      <c r="Q19" s="409"/>
      <c r="R19" s="410"/>
      <c r="S19" s="59" t="e">
        <f>IF(D10-D20=0,"OK","NG")</f>
        <v>#VALUE!</v>
      </c>
    </row>
    <row r="20" spans="2:19" ht="39.75" customHeight="1">
      <c r="B20" s="53" t="s">
        <v>132</v>
      </c>
      <c r="C20" s="54">
        <f>SUM(C15:C19)</f>
        <v>0</v>
      </c>
      <c r="D20" s="177">
        <f>SUM(D14:D19)</f>
        <v>0</v>
      </c>
      <c r="E20" s="177">
        <f>SUM(E14:E19)</f>
        <v>0</v>
      </c>
      <c r="F20" s="294">
        <f>D20-E20</f>
        <v>0</v>
      </c>
      <c r="G20" s="19">
        <f>SUM(G14:G19)</f>
        <v>0</v>
      </c>
      <c r="H20" s="697"/>
      <c r="I20" s="697"/>
      <c r="J20" s="24"/>
    </row>
    <row r="21" spans="2:19" ht="6.75" customHeight="1">
      <c r="B21" s="24"/>
      <c r="C21" s="24"/>
      <c r="D21" s="24"/>
      <c r="E21" s="24"/>
      <c r="F21" s="24"/>
      <c r="G21" s="24"/>
      <c r="H21" s="24"/>
      <c r="I21" s="24"/>
      <c r="J21" s="24"/>
    </row>
    <row r="22" spans="2:19" ht="18.75" customHeight="1">
      <c r="B22" s="407" t="s">
        <v>16</v>
      </c>
      <c r="C22" s="407"/>
      <c r="D22" s="407"/>
      <c r="E22" s="407"/>
      <c r="F22" s="407"/>
      <c r="G22" s="407"/>
      <c r="H22" s="407"/>
      <c r="I22" s="407"/>
      <c r="J22" s="407"/>
    </row>
    <row r="23" spans="2:19" ht="18.75" customHeight="1">
      <c r="B23" s="24" t="s">
        <v>135</v>
      </c>
      <c r="C23" s="31"/>
      <c r="D23" s="31"/>
      <c r="E23" s="31"/>
      <c r="F23" s="31"/>
      <c r="G23" s="31"/>
      <c r="H23" s="31"/>
      <c r="I23" s="31"/>
      <c r="J23" s="31"/>
    </row>
    <row r="24" spans="2:19" ht="18.75" customHeight="1">
      <c r="B24" s="24"/>
      <c r="C24" s="217"/>
      <c r="D24" s="217"/>
      <c r="E24" s="217"/>
      <c r="F24" s="217"/>
      <c r="G24" s="217"/>
      <c r="H24" s="217"/>
      <c r="I24" s="31"/>
      <c r="J24" s="31"/>
    </row>
    <row r="25" spans="2:19" ht="18.75" customHeight="1"/>
    <row r="26" spans="2:19" ht="18.75" customHeight="1"/>
    <row r="27" spans="2:19" ht="18.75" customHeight="1"/>
    <row r="28" spans="2:19" ht="18.75" customHeight="1"/>
    <row r="29" spans="2:19" ht="18.75" customHeight="1">
      <c r="Q29" s="27"/>
    </row>
    <row r="30" spans="2:19" ht="18.75" customHeight="1"/>
    <row r="31" spans="2:19" ht="18.75" customHeight="1"/>
    <row r="32" spans="2:19"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sheetData>
  <sheetProtection formatCells="0" formatRows="0"/>
  <mergeCells count="19">
    <mergeCell ref="B22:J22"/>
    <mergeCell ref="D7:D8"/>
    <mergeCell ref="E7:E8"/>
    <mergeCell ref="H6:I6"/>
    <mergeCell ref="H9:I9"/>
    <mergeCell ref="H10:I10"/>
    <mergeCell ref="H13:I13"/>
    <mergeCell ref="H14:I14"/>
    <mergeCell ref="H15:I15"/>
    <mergeCell ref="H16:I16"/>
    <mergeCell ref="H17:I17"/>
    <mergeCell ref="H18:I18"/>
    <mergeCell ref="H19:I19"/>
    <mergeCell ref="H20:I20"/>
    <mergeCell ref="B3:H3"/>
    <mergeCell ref="B7:B8"/>
    <mergeCell ref="F7:F8"/>
    <mergeCell ref="H5:I5"/>
    <mergeCell ref="K19:R19"/>
  </mergeCells>
  <phoneticPr fontId="6"/>
  <conditionalFormatting sqref="B14:E19">
    <cfRule type="containsBlanks" dxfId="10" priority="1">
      <formula>LEN(TRIM(B14))=0</formula>
    </cfRule>
  </conditionalFormatting>
  <conditionalFormatting sqref="S19">
    <cfRule type="cellIs" dxfId="9" priority="2" operator="equal">
      <formula>"NG"</formula>
    </cfRule>
  </conditionalFormatting>
  <printOptions horizontalCentered="1"/>
  <pageMargins left="0.78740157480314965" right="0.39370078740157483" top="0.74803149606299213" bottom="0.74803149606299213" header="0.31496062992125984" footer="0.31496062992125984"/>
  <pageSetup paperSize="9" scale="85" orientation="portrait"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C076-885C-4A4C-89E3-498F278E2486}">
  <sheetPr>
    <tabColor rgb="FF92D050"/>
    <pageSetUpPr fitToPage="1"/>
  </sheetPr>
  <dimension ref="A1:AF118"/>
  <sheetViews>
    <sheetView showGridLines="0" view="pageBreakPreview" zoomScale="90" zoomScaleNormal="80" zoomScaleSheetLayoutView="90" workbookViewId="0">
      <selection sqref="A1:X103"/>
    </sheetView>
  </sheetViews>
  <sheetFormatPr defaultColWidth="9" defaultRowHeight="13.5"/>
  <cols>
    <col min="1" max="1" width="3.75" style="66" bestFit="1" customWidth="1"/>
    <col min="2" max="2" width="13.625" style="66" customWidth="1"/>
    <col min="3" max="4" width="12.625" style="66" customWidth="1"/>
    <col min="5" max="5" width="9.625" style="66" customWidth="1"/>
    <col min="6" max="6" width="8.625" style="66" customWidth="1"/>
    <col min="7" max="7" width="4.25" style="66" customWidth="1"/>
    <col min="8" max="8" width="2.375" style="66" customWidth="1"/>
    <col min="9" max="10" width="1.875" style="66" customWidth="1"/>
    <col min="11" max="11" width="4.625" style="66" customWidth="1"/>
    <col min="12" max="12" width="1.875" style="66" customWidth="1"/>
    <col min="13" max="13" width="4.25" style="66" bestFit="1" customWidth="1"/>
    <col min="14" max="14" width="5.75" style="66" customWidth="1"/>
    <col min="15" max="15" width="6.25" style="66" customWidth="1"/>
    <col min="16" max="16" width="8.625" style="66" customWidth="1"/>
    <col min="17" max="17" width="3.5" style="66" bestFit="1" customWidth="1"/>
    <col min="18" max="18" width="13.625" style="66" customWidth="1"/>
    <col min="19" max="19" width="3.5" style="66" bestFit="1" customWidth="1"/>
    <col min="20" max="22" width="5.75" style="66" customWidth="1"/>
    <col min="23" max="23" width="14.125" style="66" bestFit="1" customWidth="1"/>
    <col min="24" max="24" width="3.75" style="66" customWidth="1"/>
    <col min="25" max="25" width="10.25" style="66" customWidth="1"/>
    <col min="26" max="26" width="9.375" style="66" customWidth="1"/>
    <col min="27" max="31" width="9" style="66"/>
    <col min="32" max="32" width="9" style="127"/>
    <col min="33" max="16384" width="9" style="66"/>
  </cols>
  <sheetData>
    <row r="1" spans="1:32" ht="19.5" customHeight="1">
      <c r="A1" s="66" t="s">
        <v>199</v>
      </c>
      <c r="P1" s="69"/>
      <c r="X1" s="67" t="s">
        <v>139</v>
      </c>
    </row>
    <row r="2" spans="1:32" ht="22.5" customHeight="1">
      <c r="A2" s="69"/>
      <c r="B2" s="69"/>
      <c r="C2" s="69"/>
      <c r="D2" s="69"/>
      <c r="F2" s="435" t="s">
        <v>77</v>
      </c>
      <c r="G2" s="435"/>
      <c r="H2" s="435"/>
      <c r="I2" s="435"/>
      <c r="J2" s="435"/>
      <c r="K2" s="435"/>
      <c r="L2" s="435"/>
      <c r="M2" s="435"/>
      <c r="N2" s="435"/>
      <c r="O2" s="435"/>
      <c r="P2" s="435"/>
      <c r="Q2" s="435"/>
      <c r="R2" s="69"/>
      <c r="S2" s="69"/>
      <c r="T2" s="69"/>
      <c r="U2" s="69"/>
      <c r="V2" s="69"/>
      <c r="W2" s="69"/>
      <c r="Y2" s="69"/>
      <c r="Z2" s="69"/>
    </row>
    <row r="3" spans="1:32" ht="22.5" customHeight="1">
      <c r="A3" s="69"/>
      <c r="B3" s="69"/>
      <c r="C3" s="69"/>
      <c r="D3" s="69"/>
      <c r="E3" s="69"/>
      <c r="F3" s="70"/>
      <c r="G3" s="70"/>
      <c r="H3" s="70"/>
      <c r="I3" s="70"/>
      <c r="J3" s="70"/>
      <c r="K3" s="70"/>
      <c r="L3" s="70"/>
      <c r="M3" s="70"/>
      <c r="N3" s="70"/>
      <c r="O3" s="70"/>
      <c r="P3" s="70"/>
      <c r="Q3" s="70"/>
      <c r="R3" s="69"/>
      <c r="S3" s="69"/>
      <c r="T3" s="69"/>
      <c r="U3" s="69"/>
      <c r="V3" s="69"/>
      <c r="W3" s="69"/>
      <c r="X3" s="67"/>
      <c r="Y3" s="69"/>
      <c r="Z3" s="69"/>
    </row>
    <row r="4" spans="1:32" ht="35.25" customHeight="1">
      <c r="A4" s="427" t="s">
        <v>140</v>
      </c>
      <c r="B4" s="428"/>
      <c r="C4" s="428"/>
      <c r="D4" s="428"/>
      <c r="E4" s="429"/>
      <c r="F4" s="75" t="s">
        <v>141</v>
      </c>
      <c r="G4" s="431" t="str">
        <f>IF('要綱第5号（賃金増加率試算表）'!G4&lt;&gt;"",'要綱第5号（賃金増加率試算表）'!G4,"")</f>
        <v/>
      </c>
      <c r="H4" s="431"/>
      <c r="I4" s="431" t="s">
        <v>3</v>
      </c>
      <c r="J4" s="431"/>
      <c r="K4" s="431" t="str">
        <f>IF('要綱第5号（賃金増加率試算表）'!K4&lt;&gt;"",'要綱第5号（賃金増加率試算表）'!K4,"")</f>
        <v/>
      </c>
      <c r="L4" s="431"/>
      <c r="M4" s="78" t="s">
        <v>142</v>
      </c>
      <c r="N4" s="78"/>
      <c r="O4" s="77"/>
      <c r="P4" s="79"/>
    </row>
    <row r="5" spans="1:32" ht="35.25" customHeight="1">
      <c r="A5" s="427" t="s">
        <v>166</v>
      </c>
      <c r="B5" s="428"/>
      <c r="C5" s="428"/>
      <c r="D5" s="428"/>
      <c r="E5" s="429"/>
      <c r="F5" s="75" t="s">
        <v>141</v>
      </c>
      <c r="G5" s="431" t="str">
        <f>IF('要綱第5号（賃金増加率試算表）'!G5&lt;&gt;"",'要綱第5号（賃金増加率試算表）'!G5,"")</f>
        <v/>
      </c>
      <c r="H5" s="431"/>
      <c r="I5" s="431" t="s">
        <v>3</v>
      </c>
      <c r="J5" s="431"/>
      <c r="K5" s="431" t="str">
        <f>IF('要綱第5号（賃金増加率試算表）'!K5&lt;&gt;"",'要綱第5号（賃金増加率試算表）'!K5,"")</f>
        <v/>
      </c>
      <c r="L5" s="431"/>
      <c r="M5" s="78" t="s">
        <v>144</v>
      </c>
      <c r="N5" s="77" t="str">
        <f>IF('要綱第5号（賃金増加率試算表）'!N5&lt;&gt;"",'要綱第5号（賃金増加率試算表）'!N5,"")</f>
        <v/>
      </c>
      <c r="O5" s="78" t="s">
        <v>145</v>
      </c>
      <c r="P5" s="79"/>
    </row>
    <row r="6" spans="1:32" ht="35.25" customHeight="1">
      <c r="A6" s="72" t="s">
        <v>167</v>
      </c>
      <c r="B6" s="73"/>
      <c r="C6" s="73"/>
      <c r="D6" s="73"/>
      <c r="E6" s="74"/>
      <c r="F6" s="425">
        <f>COUNTIF(AF12:AF101,"賃上げ")</f>
        <v>0</v>
      </c>
      <c r="G6" s="426"/>
      <c r="H6" s="426"/>
      <c r="I6" s="426"/>
      <c r="J6" s="426"/>
      <c r="K6" s="426"/>
      <c r="L6" s="426"/>
      <c r="M6" s="426"/>
      <c r="N6" s="426"/>
      <c r="O6" s="426"/>
      <c r="P6" s="79" t="s">
        <v>147</v>
      </c>
    </row>
    <row r="7" spans="1:32" ht="35.25" customHeight="1">
      <c r="A7" s="427" t="s">
        <v>168</v>
      </c>
      <c r="B7" s="428"/>
      <c r="C7" s="428"/>
      <c r="D7" s="428"/>
      <c r="E7" s="429"/>
      <c r="F7" s="75" t="s">
        <v>141</v>
      </c>
      <c r="G7" s="431" t="str">
        <f>IF('要綱第5号（賃金増加率試算表）'!G7&lt;&gt;"",'要綱第5号（賃金増加率試算表）'!G7,"")</f>
        <v/>
      </c>
      <c r="H7" s="431"/>
      <c r="I7" s="431" t="s">
        <v>3</v>
      </c>
      <c r="J7" s="431"/>
      <c r="K7" s="431" t="str">
        <f>IF('要綱第5号（賃金増加率試算表）'!K7&lt;&gt;"",'要綱第5号（賃金増加率試算表）'!K7,"")</f>
        <v/>
      </c>
      <c r="L7" s="431"/>
      <c r="M7" s="78" t="s">
        <v>144</v>
      </c>
      <c r="N7" s="77" t="str">
        <f>IF('要綱第5号（賃金増加率試算表）'!N7&lt;&gt;"",'要綱第5号（賃金増加率試算表）'!N7,"")</f>
        <v/>
      </c>
      <c r="O7" s="78" t="s">
        <v>145</v>
      </c>
      <c r="P7" s="79"/>
      <c r="Q7" s="81"/>
    </row>
    <row r="8" spans="1:32" ht="26.25" customHeight="1" thickBot="1">
      <c r="A8" s="82"/>
      <c r="B8" s="83"/>
      <c r="C8" s="83"/>
      <c r="D8" s="83"/>
      <c r="E8" s="83"/>
      <c r="F8" s="84"/>
      <c r="G8" s="84"/>
      <c r="H8" s="84"/>
      <c r="I8" s="84"/>
      <c r="J8" s="84"/>
      <c r="K8" s="84"/>
      <c r="L8" s="84"/>
      <c r="M8" s="84"/>
      <c r="N8" s="84"/>
      <c r="O8" s="84"/>
      <c r="P8" s="84"/>
      <c r="Q8" s="85"/>
      <c r="R8" s="86"/>
    </row>
    <row r="9" spans="1:32" ht="18.75" customHeight="1" thickBot="1">
      <c r="F9" s="432" t="s">
        <v>68</v>
      </c>
      <c r="G9" s="433"/>
      <c r="H9" s="433"/>
      <c r="I9" s="433"/>
      <c r="J9" s="433"/>
      <c r="K9" s="433"/>
      <c r="L9" s="433"/>
      <c r="M9" s="433"/>
      <c r="N9" s="433"/>
      <c r="O9" s="433"/>
      <c r="P9" s="433"/>
      <c r="Q9" s="434"/>
      <c r="R9" s="433" t="s">
        <v>69</v>
      </c>
      <c r="S9" s="433"/>
      <c r="T9" s="433"/>
      <c r="U9" s="433"/>
      <c r="V9" s="433"/>
      <c r="W9" s="433"/>
      <c r="X9" s="434"/>
    </row>
    <row r="10" spans="1:32" s="82" customFormat="1" ht="37.5" customHeight="1">
      <c r="A10" s="436"/>
      <c r="B10" s="436" t="s">
        <v>149</v>
      </c>
      <c r="C10" s="436" t="s">
        <v>150</v>
      </c>
      <c r="D10" s="436" t="s">
        <v>151</v>
      </c>
      <c r="E10" s="438" t="s">
        <v>71</v>
      </c>
      <c r="F10" s="440" t="s">
        <v>152</v>
      </c>
      <c r="G10" s="441"/>
      <c r="H10" s="441"/>
      <c r="I10" s="442"/>
      <c r="J10" s="698" t="s">
        <v>153</v>
      </c>
      <c r="K10" s="699"/>
      <c r="L10" s="699"/>
      <c r="M10" s="699"/>
      <c r="N10" s="700"/>
      <c r="O10" s="449" t="s">
        <v>154</v>
      </c>
      <c r="P10" s="441"/>
      <c r="Q10" s="450"/>
      <c r="R10" s="440" t="s">
        <v>169</v>
      </c>
      <c r="S10" s="442"/>
      <c r="T10" s="698" t="s">
        <v>153</v>
      </c>
      <c r="U10" s="699"/>
      <c r="V10" s="700"/>
      <c r="W10" s="449" t="s">
        <v>170</v>
      </c>
      <c r="X10" s="450"/>
      <c r="AF10" s="128"/>
    </row>
    <row r="11" spans="1:32" s="82" customFormat="1" ht="18.600000000000001" customHeight="1">
      <c r="A11" s="437"/>
      <c r="B11" s="437"/>
      <c r="C11" s="437"/>
      <c r="D11" s="437"/>
      <c r="E11" s="439"/>
      <c r="F11" s="443"/>
      <c r="G11" s="444"/>
      <c r="H11" s="444"/>
      <c r="I11" s="445"/>
      <c r="J11" s="453" t="s">
        <v>145</v>
      </c>
      <c r="K11" s="454"/>
      <c r="L11" s="455" t="s">
        <v>157</v>
      </c>
      <c r="M11" s="456"/>
      <c r="N11" s="91" t="s">
        <v>158</v>
      </c>
      <c r="O11" s="451"/>
      <c r="P11" s="444"/>
      <c r="Q11" s="452"/>
      <c r="R11" s="443"/>
      <c r="S11" s="445"/>
      <c r="T11" s="92" t="s">
        <v>145</v>
      </c>
      <c r="U11" s="90" t="s">
        <v>157</v>
      </c>
      <c r="V11" s="89" t="s">
        <v>158</v>
      </c>
      <c r="W11" s="451"/>
      <c r="X11" s="452"/>
      <c r="AF11" s="128"/>
    </row>
    <row r="12" spans="1:32" ht="26.25" customHeight="1">
      <c r="A12" s="93">
        <v>1</v>
      </c>
      <c r="B12" s="129" t="str">
        <f>IF('要綱第5号（賃金増加率試算表）'!B12&lt;&gt;"",'要綱第5号（賃金増加率試算表）'!B12,"")</f>
        <v/>
      </c>
      <c r="C12" s="130" t="str">
        <f>IF('要綱第5号（賃金増加率試算表）'!C12&lt;&gt;"",'要綱第5号（賃金増加率試算表）'!C12,"")</f>
        <v/>
      </c>
      <c r="D12" s="130" t="str">
        <f>IF('要綱第5号（賃金増加率試算表）'!D12&lt;&gt;"",'要綱第5号（賃金増加率試算表）'!D12,"")</f>
        <v/>
      </c>
      <c r="E12" s="131" t="str">
        <f>IF('要綱第5号（賃金増加率試算表）'!E12&lt;&gt;"",'要綱第5号（賃金増加率試算表）'!E12,"")</f>
        <v/>
      </c>
      <c r="F12" s="508" t="str">
        <f>IF('要綱第5号（賃金増加率試算表）'!F12&lt;&gt;"",'要綱第5号（賃金増加率試算表）'!F12,"")</f>
        <v/>
      </c>
      <c r="G12" s="509"/>
      <c r="H12" s="510" t="s">
        <v>41</v>
      </c>
      <c r="I12" s="511"/>
      <c r="J12" s="512" t="str">
        <f>IF('要綱第5号（賃金増加率試算表）'!J12&lt;&gt;"",'要綱第5号（賃金増加率試算表）'!J12,"")</f>
        <v/>
      </c>
      <c r="K12" s="512"/>
      <c r="L12" s="513" t="str">
        <f>IF('要綱第5号（賃金増加率試算表）'!L12&lt;&gt;"",'要綱第5号（賃金増加率試算表）'!L12,"")</f>
        <v/>
      </c>
      <c r="M12" s="514"/>
      <c r="N12" s="134" t="str">
        <f>IF('要綱第5号（賃金増加率試算表）'!N12&lt;&gt;"",'要綱第5号（賃金増加率試算表）'!N12,"")</f>
        <v/>
      </c>
      <c r="O12" s="513" t="str">
        <f>IF(W12="対象外","対象外",IF('要綱第5号（賃金増加率試算表）'!O12&lt;&gt;"",'要綱第5号（賃金増加率試算表）'!O12,""))</f>
        <v/>
      </c>
      <c r="P12" s="509"/>
      <c r="Q12" s="135" t="s">
        <v>41</v>
      </c>
      <c r="R12" s="97"/>
      <c r="S12" s="98" t="s">
        <v>41</v>
      </c>
      <c r="T12" s="136" t="str">
        <f>IF('要綱第5号（賃金増加率試算表）'!T12&lt;&gt;"",'要綱第5号（賃金増加率試算表）'!T12,"")</f>
        <v/>
      </c>
      <c r="U12" s="137" t="str">
        <f>IF('要綱第5号（賃金増加率試算表）'!U12&lt;&gt;"",'要綱第5号（賃金増加率試算表）'!U12,"")</f>
        <v/>
      </c>
      <c r="V12" s="138" t="str">
        <f>IF('要綱第5号（賃金増加率試算表）'!V12&lt;&gt;"",'要綱第5号（賃金増加率試算表）'!V12,"")</f>
        <v/>
      </c>
      <c r="W12" s="99"/>
      <c r="X12" s="101" t="s">
        <v>41</v>
      </c>
      <c r="AA12" s="106"/>
      <c r="AF12" s="139" t="str">
        <f>IF(AND(F12&lt;&gt;"",R12&lt;&gt;"",F12&lt;R12),"賃上げ","")</f>
        <v/>
      </c>
    </row>
    <row r="13" spans="1:32" ht="26.25" customHeight="1">
      <c r="A13" s="93">
        <v>2</v>
      </c>
      <c r="B13" s="129" t="str">
        <f>IF('要綱第5号（賃金増加率試算表）'!B13&lt;&gt;"",'要綱第5号（賃金増加率試算表）'!B13,"")</f>
        <v/>
      </c>
      <c r="C13" s="130" t="str">
        <f>IF('要綱第5号（賃金増加率試算表）'!C13&lt;&gt;"",'要綱第5号（賃金増加率試算表）'!C13,"")</f>
        <v/>
      </c>
      <c r="D13" s="130" t="str">
        <f>IF('要綱第5号（賃金増加率試算表）'!D13&lt;&gt;"",'要綱第5号（賃金増加率試算表）'!D13,"")</f>
        <v/>
      </c>
      <c r="E13" s="131" t="str">
        <f>IF('要綱第5号（賃金増加率試算表）'!E13&lt;&gt;"",'要綱第5号（賃金増加率試算表）'!E13,"")</f>
        <v/>
      </c>
      <c r="F13" s="508" t="str">
        <f>IF('要綱第5号（賃金増加率試算表）'!F13&lt;&gt;"",'要綱第5号（賃金増加率試算表）'!F13,"")</f>
        <v/>
      </c>
      <c r="G13" s="509"/>
      <c r="H13" s="510" t="s">
        <v>41</v>
      </c>
      <c r="I13" s="511"/>
      <c r="J13" s="512" t="str">
        <f>IF('要綱第5号（賃金増加率試算表）'!J13&lt;&gt;"",'要綱第5号（賃金増加率試算表）'!J13,"")</f>
        <v/>
      </c>
      <c r="K13" s="512"/>
      <c r="L13" s="513" t="str">
        <f>IF('要綱第5号（賃金増加率試算表）'!L13&lt;&gt;"",'要綱第5号（賃金増加率試算表）'!L13,"")</f>
        <v/>
      </c>
      <c r="M13" s="514"/>
      <c r="N13" s="134" t="str">
        <f>IF('要綱第5号（賃金増加率試算表）'!N13&lt;&gt;"",'要綱第5号（賃金増加率試算表）'!N13,"")</f>
        <v/>
      </c>
      <c r="O13" s="513" t="str">
        <f>IF(W13="対象外","対象外",IF('要綱第5号（賃金増加率試算表）'!O13&lt;&gt;"",'要綱第5号（賃金増加率試算表）'!O13,""))</f>
        <v/>
      </c>
      <c r="P13" s="509"/>
      <c r="Q13" s="135" t="s">
        <v>41</v>
      </c>
      <c r="R13" s="97"/>
      <c r="S13" s="98" t="s">
        <v>41</v>
      </c>
      <c r="T13" s="136" t="str">
        <f>IF('要綱第5号（賃金増加率試算表）'!T13&lt;&gt;"",'要綱第5号（賃金増加率試算表）'!T13,"")</f>
        <v/>
      </c>
      <c r="U13" s="137" t="str">
        <f>IF('要綱第5号（賃金増加率試算表）'!U13&lt;&gt;"",'要綱第5号（賃金増加率試算表）'!U13,"")</f>
        <v/>
      </c>
      <c r="V13" s="138" t="str">
        <f>IF('要綱第5号（賃金増加率試算表）'!V13&lt;&gt;"",'要綱第5号（賃金増加率試算表）'!V13,"")</f>
        <v/>
      </c>
      <c r="W13" s="99"/>
      <c r="X13" s="101" t="s">
        <v>41</v>
      </c>
      <c r="AA13" s="106"/>
      <c r="AF13" s="139" t="str">
        <f t="shared" ref="AF13:AF76" si="0">IF(AND(F13&lt;&gt;"",R13&lt;&gt;"",F13&lt;R13),"賃上げ","")</f>
        <v/>
      </c>
    </row>
    <row r="14" spans="1:32" ht="26.25" customHeight="1">
      <c r="A14" s="93">
        <v>3</v>
      </c>
      <c r="B14" s="129" t="str">
        <f>IF('要綱第5号（賃金増加率試算表）'!B14&lt;&gt;"",'要綱第5号（賃金増加率試算表）'!B14,"")</f>
        <v/>
      </c>
      <c r="C14" s="130" t="str">
        <f>IF('要綱第5号（賃金増加率試算表）'!C14&lt;&gt;"",'要綱第5号（賃金増加率試算表）'!C14,"")</f>
        <v/>
      </c>
      <c r="D14" s="130" t="str">
        <f>IF('要綱第5号（賃金増加率試算表）'!D14&lt;&gt;"",'要綱第5号（賃金増加率試算表）'!D14,"")</f>
        <v/>
      </c>
      <c r="E14" s="131" t="str">
        <f>IF('要綱第5号（賃金増加率試算表）'!E14&lt;&gt;"",'要綱第5号（賃金増加率試算表）'!E14,"")</f>
        <v/>
      </c>
      <c r="F14" s="508" t="str">
        <f>IF('要綱第5号（賃金増加率試算表）'!F14&lt;&gt;"",'要綱第5号（賃金増加率試算表）'!F14,"")</f>
        <v/>
      </c>
      <c r="G14" s="509"/>
      <c r="H14" s="510" t="s">
        <v>41</v>
      </c>
      <c r="I14" s="511"/>
      <c r="J14" s="512" t="str">
        <f>IF('要綱第5号（賃金増加率試算表）'!J14&lt;&gt;"",'要綱第5号（賃金増加率試算表）'!J14,"")</f>
        <v/>
      </c>
      <c r="K14" s="512"/>
      <c r="L14" s="513" t="str">
        <f>IF('要綱第5号（賃金増加率試算表）'!L14&lt;&gt;"",'要綱第5号（賃金増加率試算表）'!L14,"")</f>
        <v/>
      </c>
      <c r="M14" s="514"/>
      <c r="N14" s="134" t="str">
        <f>IF('要綱第5号（賃金増加率試算表）'!N14&lt;&gt;"",'要綱第5号（賃金増加率試算表）'!N14,"")</f>
        <v/>
      </c>
      <c r="O14" s="513" t="str">
        <f>IF(W14="対象外","対象外",IF('要綱第5号（賃金増加率試算表）'!O14&lt;&gt;"",'要綱第5号（賃金増加率試算表）'!O14,""))</f>
        <v/>
      </c>
      <c r="P14" s="509"/>
      <c r="Q14" s="135" t="s">
        <v>41</v>
      </c>
      <c r="R14" s="97"/>
      <c r="S14" s="98" t="s">
        <v>41</v>
      </c>
      <c r="T14" s="136" t="str">
        <f>IF('要綱第5号（賃金増加率試算表）'!T14&lt;&gt;"",'要綱第5号（賃金増加率試算表）'!T14,"")</f>
        <v/>
      </c>
      <c r="U14" s="137" t="str">
        <f>IF('要綱第5号（賃金増加率試算表）'!U14&lt;&gt;"",'要綱第5号（賃金増加率試算表）'!U14,"")</f>
        <v/>
      </c>
      <c r="V14" s="138" t="str">
        <f>IF('要綱第5号（賃金増加率試算表）'!V14&lt;&gt;"",'要綱第5号（賃金増加率試算表）'!V14,"")</f>
        <v/>
      </c>
      <c r="W14" s="99"/>
      <c r="X14" s="101" t="s">
        <v>41</v>
      </c>
      <c r="AA14" s="106"/>
      <c r="AF14" s="139" t="str">
        <f t="shared" si="0"/>
        <v/>
      </c>
    </row>
    <row r="15" spans="1:32" ht="26.25" customHeight="1">
      <c r="A15" s="93">
        <v>4</v>
      </c>
      <c r="B15" s="129" t="str">
        <f>IF('要綱第5号（賃金増加率試算表）'!B15&lt;&gt;"",'要綱第5号（賃金増加率試算表）'!B15,"")</f>
        <v/>
      </c>
      <c r="C15" s="130" t="str">
        <f>IF('要綱第5号（賃金増加率試算表）'!C15&lt;&gt;"",'要綱第5号（賃金増加率試算表）'!C15,"")</f>
        <v/>
      </c>
      <c r="D15" s="130" t="str">
        <f>IF('要綱第5号（賃金増加率試算表）'!D15&lt;&gt;"",'要綱第5号（賃金増加率試算表）'!D15,"")</f>
        <v/>
      </c>
      <c r="E15" s="131" t="str">
        <f>IF('要綱第5号（賃金増加率試算表）'!E15&lt;&gt;"",'要綱第5号（賃金増加率試算表）'!E15,"")</f>
        <v/>
      </c>
      <c r="F15" s="508" t="str">
        <f>IF('要綱第5号（賃金増加率試算表）'!F15&lt;&gt;"",'要綱第5号（賃金増加率試算表）'!F15,"")</f>
        <v/>
      </c>
      <c r="G15" s="509"/>
      <c r="H15" s="510" t="s">
        <v>41</v>
      </c>
      <c r="I15" s="511"/>
      <c r="J15" s="512" t="str">
        <f>IF('要綱第5号（賃金増加率試算表）'!J15&lt;&gt;"",'要綱第5号（賃金増加率試算表）'!J15,"")</f>
        <v/>
      </c>
      <c r="K15" s="512"/>
      <c r="L15" s="513" t="str">
        <f>IF('要綱第5号（賃金増加率試算表）'!L15&lt;&gt;"",'要綱第5号（賃金増加率試算表）'!L15,"")</f>
        <v/>
      </c>
      <c r="M15" s="514"/>
      <c r="N15" s="134" t="str">
        <f>IF('要綱第5号（賃金増加率試算表）'!N15&lt;&gt;"",'要綱第5号（賃金増加率試算表）'!N15,"")</f>
        <v/>
      </c>
      <c r="O15" s="513" t="str">
        <f>IF(W15="対象外","対象外",IF('要綱第5号（賃金増加率試算表）'!O15&lt;&gt;"",'要綱第5号（賃金増加率試算表）'!O15,""))</f>
        <v/>
      </c>
      <c r="P15" s="509"/>
      <c r="Q15" s="135" t="s">
        <v>41</v>
      </c>
      <c r="R15" s="97"/>
      <c r="S15" s="98" t="s">
        <v>41</v>
      </c>
      <c r="T15" s="136" t="str">
        <f>IF('要綱第5号（賃金増加率試算表）'!T15&lt;&gt;"",'要綱第5号（賃金増加率試算表）'!T15,"")</f>
        <v/>
      </c>
      <c r="U15" s="137" t="str">
        <f>IF('要綱第5号（賃金増加率試算表）'!U15&lt;&gt;"",'要綱第5号（賃金増加率試算表）'!U15,"")</f>
        <v/>
      </c>
      <c r="V15" s="138" t="str">
        <f>IF('要綱第5号（賃金増加率試算表）'!V15&lt;&gt;"",'要綱第5号（賃金増加率試算表）'!V15,"")</f>
        <v/>
      </c>
      <c r="W15" s="99"/>
      <c r="X15" s="101" t="s">
        <v>41</v>
      </c>
      <c r="AA15" s="106"/>
      <c r="AF15" s="139" t="str">
        <f t="shared" si="0"/>
        <v/>
      </c>
    </row>
    <row r="16" spans="1:32" ht="26.25" customHeight="1">
      <c r="A16" s="93">
        <v>5</v>
      </c>
      <c r="B16" s="129" t="str">
        <f>IF('要綱第5号（賃金増加率試算表）'!B16&lt;&gt;"",'要綱第5号（賃金増加率試算表）'!B16,"")</f>
        <v/>
      </c>
      <c r="C16" s="130" t="str">
        <f>IF('要綱第5号（賃金増加率試算表）'!C16&lt;&gt;"",'要綱第5号（賃金増加率試算表）'!C16,"")</f>
        <v/>
      </c>
      <c r="D16" s="130" t="str">
        <f>IF('要綱第5号（賃金増加率試算表）'!D16&lt;&gt;"",'要綱第5号（賃金増加率試算表）'!D16,"")</f>
        <v/>
      </c>
      <c r="E16" s="131" t="str">
        <f>IF('要綱第5号（賃金増加率試算表）'!E16&lt;&gt;"",'要綱第5号（賃金増加率試算表）'!E16,"")</f>
        <v/>
      </c>
      <c r="F16" s="508" t="str">
        <f>IF('要綱第5号（賃金増加率試算表）'!F16&lt;&gt;"",'要綱第5号（賃金増加率試算表）'!F16,"")</f>
        <v/>
      </c>
      <c r="G16" s="509"/>
      <c r="H16" s="510" t="s">
        <v>41</v>
      </c>
      <c r="I16" s="511"/>
      <c r="J16" s="512" t="str">
        <f>IF('要綱第5号（賃金増加率試算表）'!J16&lt;&gt;"",'要綱第5号（賃金増加率試算表）'!J16,"")</f>
        <v/>
      </c>
      <c r="K16" s="512"/>
      <c r="L16" s="513" t="str">
        <f>IF('要綱第5号（賃金増加率試算表）'!L16&lt;&gt;"",'要綱第5号（賃金増加率試算表）'!L16,"")</f>
        <v/>
      </c>
      <c r="M16" s="514"/>
      <c r="N16" s="134" t="str">
        <f>IF('要綱第5号（賃金増加率試算表）'!N16&lt;&gt;"",'要綱第5号（賃金増加率試算表）'!N16,"")</f>
        <v/>
      </c>
      <c r="O16" s="513" t="str">
        <f>IF(W16="対象外","対象外",IF('要綱第5号（賃金増加率試算表）'!O16&lt;&gt;"",'要綱第5号（賃金増加率試算表）'!O16,""))</f>
        <v/>
      </c>
      <c r="P16" s="509"/>
      <c r="Q16" s="140" t="s">
        <v>41</v>
      </c>
      <c r="R16" s="97"/>
      <c r="S16" s="108" t="s">
        <v>41</v>
      </c>
      <c r="T16" s="136" t="str">
        <f>IF('要綱第5号（賃金増加率試算表）'!T16&lt;&gt;"",'要綱第5号（賃金増加率試算表）'!T16,"")</f>
        <v/>
      </c>
      <c r="U16" s="137" t="str">
        <f>IF('要綱第5号（賃金増加率試算表）'!U16&lt;&gt;"",'要綱第5号（賃金増加率試算表）'!U16,"")</f>
        <v/>
      </c>
      <c r="V16" s="138" t="str">
        <f>IF('要綱第5号（賃金増加率試算表）'!V16&lt;&gt;"",'要綱第5号（賃金増加率試算表）'!V16,"")</f>
        <v/>
      </c>
      <c r="W16" s="99"/>
      <c r="X16" s="107" t="s">
        <v>41</v>
      </c>
      <c r="AA16" s="106"/>
      <c r="AF16" s="139" t="str">
        <f t="shared" si="0"/>
        <v/>
      </c>
    </row>
    <row r="17" spans="1:32" ht="26.25" customHeight="1">
      <c r="A17" s="93">
        <v>6</v>
      </c>
      <c r="B17" s="129" t="str">
        <f>IF('要綱第5号（賃金増加率試算表）'!B17&lt;&gt;"",'要綱第5号（賃金増加率試算表）'!B17,"")</f>
        <v/>
      </c>
      <c r="C17" s="130" t="str">
        <f>IF('要綱第5号（賃金増加率試算表）'!C17&lt;&gt;"",'要綱第5号（賃金増加率試算表）'!C17,"")</f>
        <v/>
      </c>
      <c r="D17" s="130" t="str">
        <f>IF('要綱第5号（賃金増加率試算表）'!D17&lt;&gt;"",'要綱第5号（賃金増加率試算表）'!D17,"")</f>
        <v/>
      </c>
      <c r="E17" s="131" t="str">
        <f>IF('要綱第5号（賃金増加率試算表）'!E17&lt;&gt;"",'要綱第5号（賃金増加率試算表）'!E17,"")</f>
        <v/>
      </c>
      <c r="F17" s="508" t="str">
        <f>IF('要綱第5号（賃金増加率試算表）'!F17&lt;&gt;"",'要綱第5号（賃金増加率試算表）'!F17,"")</f>
        <v/>
      </c>
      <c r="G17" s="509"/>
      <c r="H17" s="510" t="s">
        <v>41</v>
      </c>
      <c r="I17" s="511"/>
      <c r="J17" s="512" t="str">
        <f>IF('要綱第5号（賃金増加率試算表）'!J17&lt;&gt;"",'要綱第5号（賃金増加率試算表）'!J17,"")</f>
        <v/>
      </c>
      <c r="K17" s="512"/>
      <c r="L17" s="513" t="str">
        <f>IF('要綱第5号（賃金増加率試算表）'!L17&lt;&gt;"",'要綱第5号（賃金増加率試算表）'!L17,"")</f>
        <v/>
      </c>
      <c r="M17" s="514"/>
      <c r="N17" s="134" t="str">
        <f>IF('要綱第5号（賃金増加率試算表）'!N17&lt;&gt;"",'要綱第5号（賃金増加率試算表）'!N17,"")</f>
        <v/>
      </c>
      <c r="O17" s="513" t="str">
        <f>IF(W17="対象外","対象外",IF('要綱第5号（賃金増加率試算表）'!O17&lt;&gt;"",'要綱第5号（賃金増加率試算表）'!O17,""))</f>
        <v/>
      </c>
      <c r="P17" s="509"/>
      <c r="Q17" s="135" t="s">
        <v>41</v>
      </c>
      <c r="R17" s="97"/>
      <c r="S17" s="98" t="s">
        <v>41</v>
      </c>
      <c r="T17" s="136" t="str">
        <f>IF('要綱第5号（賃金増加率試算表）'!T17&lt;&gt;"",'要綱第5号（賃金増加率試算表）'!T17,"")</f>
        <v/>
      </c>
      <c r="U17" s="137" t="str">
        <f>IF('要綱第5号（賃金増加率試算表）'!U17&lt;&gt;"",'要綱第5号（賃金増加率試算表）'!U17,"")</f>
        <v/>
      </c>
      <c r="V17" s="138" t="str">
        <f>IF('要綱第5号（賃金増加率試算表）'!V17&lt;&gt;"",'要綱第5号（賃金増加率試算表）'!V17,"")</f>
        <v/>
      </c>
      <c r="W17" s="99"/>
      <c r="X17" s="101" t="s">
        <v>41</v>
      </c>
      <c r="AA17" s="106"/>
      <c r="AF17" s="139" t="str">
        <f t="shared" si="0"/>
        <v/>
      </c>
    </row>
    <row r="18" spans="1:32" ht="26.25" customHeight="1">
      <c r="A18" s="93">
        <v>7</v>
      </c>
      <c r="B18" s="129" t="str">
        <f>IF('要綱第5号（賃金増加率試算表）'!B18&lt;&gt;"",'要綱第5号（賃金増加率試算表）'!B18,"")</f>
        <v/>
      </c>
      <c r="C18" s="130" t="str">
        <f>IF('要綱第5号（賃金増加率試算表）'!C18&lt;&gt;"",'要綱第5号（賃金増加率試算表）'!C18,"")</f>
        <v/>
      </c>
      <c r="D18" s="130" t="str">
        <f>IF('要綱第5号（賃金増加率試算表）'!D18&lt;&gt;"",'要綱第5号（賃金増加率試算表）'!D18,"")</f>
        <v/>
      </c>
      <c r="E18" s="131" t="str">
        <f>IF('要綱第5号（賃金増加率試算表）'!E18&lt;&gt;"",'要綱第5号（賃金増加率試算表）'!E18,"")</f>
        <v/>
      </c>
      <c r="F18" s="508" t="str">
        <f>IF('要綱第5号（賃金増加率試算表）'!F18&lt;&gt;"",'要綱第5号（賃金増加率試算表）'!F18,"")</f>
        <v/>
      </c>
      <c r="G18" s="509"/>
      <c r="H18" s="510" t="s">
        <v>41</v>
      </c>
      <c r="I18" s="511"/>
      <c r="J18" s="512" t="str">
        <f>IF('要綱第5号（賃金増加率試算表）'!J18&lt;&gt;"",'要綱第5号（賃金増加率試算表）'!J18,"")</f>
        <v/>
      </c>
      <c r="K18" s="512"/>
      <c r="L18" s="513" t="str">
        <f>IF('要綱第5号（賃金増加率試算表）'!L18&lt;&gt;"",'要綱第5号（賃金増加率試算表）'!L18,"")</f>
        <v/>
      </c>
      <c r="M18" s="514"/>
      <c r="N18" s="134" t="str">
        <f>IF('要綱第5号（賃金増加率試算表）'!N18&lt;&gt;"",'要綱第5号（賃金増加率試算表）'!N18,"")</f>
        <v/>
      </c>
      <c r="O18" s="513" t="str">
        <f>IF(W18="対象外","対象外",IF('要綱第5号（賃金増加率試算表）'!O18&lt;&gt;"",'要綱第5号（賃金増加率試算表）'!O18,""))</f>
        <v/>
      </c>
      <c r="P18" s="509"/>
      <c r="Q18" s="135" t="s">
        <v>41</v>
      </c>
      <c r="R18" s="97"/>
      <c r="S18" s="98" t="s">
        <v>41</v>
      </c>
      <c r="T18" s="136" t="str">
        <f>IF('要綱第5号（賃金増加率試算表）'!T18&lt;&gt;"",'要綱第5号（賃金増加率試算表）'!T18,"")</f>
        <v/>
      </c>
      <c r="U18" s="137" t="str">
        <f>IF('要綱第5号（賃金増加率試算表）'!U18&lt;&gt;"",'要綱第5号（賃金増加率試算表）'!U18,"")</f>
        <v/>
      </c>
      <c r="V18" s="138" t="str">
        <f>IF('要綱第5号（賃金増加率試算表）'!V18&lt;&gt;"",'要綱第5号（賃金増加率試算表）'!V18,"")</f>
        <v/>
      </c>
      <c r="W18" s="99"/>
      <c r="X18" s="101" t="s">
        <v>41</v>
      </c>
      <c r="AA18" s="106"/>
      <c r="AF18" s="139" t="str">
        <f t="shared" si="0"/>
        <v/>
      </c>
    </row>
    <row r="19" spans="1:32" ht="26.25" customHeight="1">
      <c r="A19" s="93">
        <v>8</v>
      </c>
      <c r="B19" s="129" t="str">
        <f>IF('要綱第5号（賃金増加率試算表）'!B19&lt;&gt;"",'要綱第5号（賃金増加率試算表）'!B19,"")</f>
        <v/>
      </c>
      <c r="C19" s="130" t="str">
        <f>IF('要綱第5号（賃金増加率試算表）'!C19&lt;&gt;"",'要綱第5号（賃金増加率試算表）'!C19,"")</f>
        <v/>
      </c>
      <c r="D19" s="130" t="str">
        <f>IF('要綱第5号（賃金増加率試算表）'!D19&lt;&gt;"",'要綱第5号（賃金増加率試算表）'!D19,"")</f>
        <v/>
      </c>
      <c r="E19" s="131" t="str">
        <f>IF('要綱第5号（賃金増加率試算表）'!E19&lt;&gt;"",'要綱第5号（賃金増加率試算表）'!E19,"")</f>
        <v/>
      </c>
      <c r="F19" s="508" t="str">
        <f>IF('要綱第5号（賃金増加率試算表）'!F19&lt;&gt;"",'要綱第5号（賃金増加率試算表）'!F19,"")</f>
        <v/>
      </c>
      <c r="G19" s="509"/>
      <c r="H19" s="510" t="s">
        <v>41</v>
      </c>
      <c r="I19" s="511"/>
      <c r="J19" s="512" t="str">
        <f>IF('要綱第5号（賃金増加率試算表）'!J19&lt;&gt;"",'要綱第5号（賃金増加率試算表）'!J19,"")</f>
        <v/>
      </c>
      <c r="K19" s="512"/>
      <c r="L19" s="513" t="str">
        <f>IF('要綱第5号（賃金増加率試算表）'!L19&lt;&gt;"",'要綱第5号（賃金増加率試算表）'!L19,"")</f>
        <v/>
      </c>
      <c r="M19" s="514"/>
      <c r="N19" s="134" t="str">
        <f>IF('要綱第5号（賃金増加率試算表）'!N19&lt;&gt;"",'要綱第5号（賃金増加率試算表）'!N19,"")</f>
        <v/>
      </c>
      <c r="O19" s="513" t="str">
        <f>IF(W19="対象外","対象外",IF('要綱第5号（賃金増加率試算表）'!O19&lt;&gt;"",'要綱第5号（賃金増加率試算表）'!O19,""))</f>
        <v/>
      </c>
      <c r="P19" s="509"/>
      <c r="Q19" s="135" t="s">
        <v>41</v>
      </c>
      <c r="R19" s="97"/>
      <c r="S19" s="98" t="s">
        <v>41</v>
      </c>
      <c r="T19" s="136" t="str">
        <f>IF('要綱第5号（賃金増加率試算表）'!T19&lt;&gt;"",'要綱第5号（賃金増加率試算表）'!T19,"")</f>
        <v/>
      </c>
      <c r="U19" s="137" t="str">
        <f>IF('要綱第5号（賃金増加率試算表）'!U19&lt;&gt;"",'要綱第5号（賃金増加率試算表）'!U19,"")</f>
        <v/>
      </c>
      <c r="V19" s="138" t="str">
        <f>IF('要綱第5号（賃金増加率試算表）'!V19&lt;&gt;"",'要綱第5号（賃金増加率試算表）'!V19,"")</f>
        <v/>
      </c>
      <c r="W19" s="99"/>
      <c r="X19" s="101" t="s">
        <v>41</v>
      </c>
      <c r="AA19" s="106"/>
      <c r="AF19" s="139" t="str">
        <f t="shared" si="0"/>
        <v/>
      </c>
    </row>
    <row r="20" spans="1:32" ht="26.25" customHeight="1">
      <c r="A20" s="93">
        <v>9</v>
      </c>
      <c r="B20" s="129" t="str">
        <f>IF('要綱第5号（賃金増加率試算表）'!B20&lt;&gt;"",'要綱第5号（賃金増加率試算表）'!B20,"")</f>
        <v/>
      </c>
      <c r="C20" s="130" t="str">
        <f>IF('要綱第5号（賃金増加率試算表）'!C20&lt;&gt;"",'要綱第5号（賃金増加率試算表）'!C20,"")</f>
        <v/>
      </c>
      <c r="D20" s="130" t="str">
        <f>IF('要綱第5号（賃金増加率試算表）'!D20&lt;&gt;"",'要綱第5号（賃金増加率試算表）'!D20,"")</f>
        <v/>
      </c>
      <c r="E20" s="131" t="str">
        <f>IF('要綱第5号（賃金増加率試算表）'!E20&lt;&gt;"",'要綱第5号（賃金増加率試算表）'!E20,"")</f>
        <v/>
      </c>
      <c r="F20" s="508" t="str">
        <f>IF('要綱第5号（賃金増加率試算表）'!F20&lt;&gt;"",'要綱第5号（賃金増加率試算表）'!F20,"")</f>
        <v/>
      </c>
      <c r="G20" s="509"/>
      <c r="H20" s="510" t="s">
        <v>41</v>
      </c>
      <c r="I20" s="511"/>
      <c r="J20" s="512" t="str">
        <f>IF('要綱第5号（賃金増加率試算表）'!J20&lt;&gt;"",'要綱第5号（賃金増加率試算表）'!J20,"")</f>
        <v/>
      </c>
      <c r="K20" s="512"/>
      <c r="L20" s="513" t="str">
        <f>IF('要綱第5号（賃金増加率試算表）'!L20&lt;&gt;"",'要綱第5号（賃金増加率試算表）'!L20,"")</f>
        <v/>
      </c>
      <c r="M20" s="514"/>
      <c r="N20" s="134" t="str">
        <f>IF('要綱第5号（賃金増加率試算表）'!N20&lt;&gt;"",'要綱第5号（賃金増加率試算表）'!N20,"")</f>
        <v/>
      </c>
      <c r="O20" s="513" t="str">
        <f>IF(W20="対象外","対象外",IF('要綱第5号（賃金増加率試算表）'!O20&lt;&gt;"",'要綱第5号（賃金増加率試算表）'!O20,""))</f>
        <v/>
      </c>
      <c r="P20" s="509"/>
      <c r="Q20" s="135" t="s">
        <v>41</v>
      </c>
      <c r="R20" s="97"/>
      <c r="S20" s="98" t="s">
        <v>41</v>
      </c>
      <c r="T20" s="136" t="str">
        <f>IF('要綱第5号（賃金増加率試算表）'!T20&lt;&gt;"",'要綱第5号（賃金増加率試算表）'!T20,"")</f>
        <v/>
      </c>
      <c r="U20" s="137" t="str">
        <f>IF('要綱第5号（賃金増加率試算表）'!U20&lt;&gt;"",'要綱第5号（賃金増加率試算表）'!U20,"")</f>
        <v/>
      </c>
      <c r="V20" s="138" t="str">
        <f>IF('要綱第5号（賃金増加率試算表）'!V20&lt;&gt;"",'要綱第5号（賃金増加率試算表）'!V20,"")</f>
        <v/>
      </c>
      <c r="W20" s="99"/>
      <c r="X20" s="101" t="s">
        <v>41</v>
      </c>
      <c r="AA20" s="106"/>
      <c r="AF20" s="139" t="str">
        <f t="shared" si="0"/>
        <v/>
      </c>
    </row>
    <row r="21" spans="1:32" ht="26.25" customHeight="1">
      <c r="A21" s="93">
        <v>10</v>
      </c>
      <c r="B21" s="129" t="str">
        <f>IF('要綱第5号（賃金増加率試算表）'!B21&lt;&gt;"",'要綱第5号（賃金増加率試算表）'!B21,"")</f>
        <v/>
      </c>
      <c r="C21" s="130" t="str">
        <f>IF('要綱第5号（賃金増加率試算表）'!C21&lt;&gt;"",'要綱第5号（賃金増加率試算表）'!C21,"")</f>
        <v/>
      </c>
      <c r="D21" s="130" t="str">
        <f>IF('要綱第5号（賃金増加率試算表）'!D21&lt;&gt;"",'要綱第5号（賃金増加率試算表）'!D21,"")</f>
        <v/>
      </c>
      <c r="E21" s="131" t="str">
        <f>IF('要綱第5号（賃金増加率試算表）'!E21&lt;&gt;"",'要綱第5号（賃金増加率試算表）'!E21,"")</f>
        <v/>
      </c>
      <c r="F21" s="508" t="str">
        <f>IF('要綱第5号（賃金増加率試算表）'!F21&lt;&gt;"",'要綱第5号（賃金増加率試算表）'!F21,"")</f>
        <v/>
      </c>
      <c r="G21" s="509"/>
      <c r="H21" s="510" t="s">
        <v>41</v>
      </c>
      <c r="I21" s="511"/>
      <c r="J21" s="512" t="str">
        <f>IF('要綱第5号（賃金増加率試算表）'!J21&lt;&gt;"",'要綱第5号（賃金増加率試算表）'!J21,"")</f>
        <v/>
      </c>
      <c r="K21" s="512"/>
      <c r="L21" s="513" t="str">
        <f>IF('要綱第5号（賃金増加率試算表）'!L21&lt;&gt;"",'要綱第5号（賃金増加率試算表）'!L21,"")</f>
        <v/>
      </c>
      <c r="M21" s="514"/>
      <c r="N21" s="134" t="str">
        <f>IF('要綱第5号（賃金増加率試算表）'!N21&lt;&gt;"",'要綱第5号（賃金増加率試算表）'!N21,"")</f>
        <v/>
      </c>
      <c r="O21" s="513" t="str">
        <f>IF(W21="対象外","対象外",IF('要綱第5号（賃金増加率試算表）'!O21&lt;&gt;"",'要綱第5号（賃金増加率試算表）'!O21,""))</f>
        <v/>
      </c>
      <c r="P21" s="509"/>
      <c r="Q21" s="135" t="s">
        <v>41</v>
      </c>
      <c r="R21" s="97"/>
      <c r="S21" s="98" t="s">
        <v>41</v>
      </c>
      <c r="T21" s="136" t="str">
        <f>IF('要綱第5号（賃金増加率試算表）'!T21&lt;&gt;"",'要綱第5号（賃金増加率試算表）'!T21,"")</f>
        <v/>
      </c>
      <c r="U21" s="137" t="str">
        <f>IF('要綱第5号（賃金増加率試算表）'!U21&lt;&gt;"",'要綱第5号（賃金増加率試算表）'!U21,"")</f>
        <v/>
      </c>
      <c r="V21" s="138" t="str">
        <f>IF('要綱第5号（賃金増加率試算表）'!V21&lt;&gt;"",'要綱第5号（賃金増加率試算表）'!V21,"")</f>
        <v/>
      </c>
      <c r="W21" s="99"/>
      <c r="X21" s="101" t="s">
        <v>41</v>
      </c>
      <c r="AA21" s="106"/>
      <c r="AF21" s="139" t="str">
        <f t="shared" si="0"/>
        <v/>
      </c>
    </row>
    <row r="22" spans="1:32" ht="26.25" customHeight="1">
      <c r="A22" s="93">
        <v>11</v>
      </c>
      <c r="B22" s="129" t="str">
        <f>IF('要綱第5号（賃金増加率試算表）'!B22&lt;&gt;"",'要綱第5号（賃金増加率試算表）'!B22,"")</f>
        <v/>
      </c>
      <c r="C22" s="130" t="str">
        <f>IF('要綱第5号（賃金増加率試算表）'!C22&lt;&gt;"",'要綱第5号（賃金増加率試算表）'!C22,"")</f>
        <v/>
      </c>
      <c r="D22" s="130" t="str">
        <f>IF('要綱第5号（賃金増加率試算表）'!D22&lt;&gt;"",'要綱第5号（賃金増加率試算表）'!D22,"")</f>
        <v/>
      </c>
      <c r="E22" s="131" t="str">
        <f>IF('要綱第5号（賃金増加率試算表）'!E22&lt;&gt;"",'要綱第5号（賃金増加率試算表）'!E22,"")</f>
        <v/>
      </c>
      <c r="F22" s="508" t="str">
        <f>IF('要綱第5号（賃金増加率試算表）'!F22&lt;&gt;"",'要綱第5号（賃金増加率試算表）'!F22,"")</f>
        <v/>
      </c>
      <c r="G22" s="509"/>
      <c r="H22" s="510" t="s">
        <v>41</v>
      </c>
      <c r="I22" s="511"/>
      <c r="J22" s="512" t="str">
        <f>IF('要綱第5号（賃金増加率試算表）'!J22&lt;&gt;"",'要綱第5号（賃金増加率試算表）'!J22,"")</f>
        <v/>
      </c>
      <c r="K22" s="512"/>
      <c r="L22" s="513" t="str">
        <f>IF('要綱第5号（賃金増加率試算表）'!L22&lt;&gt;"",'要綱第5号（賃金増加率試算表）'!L22,"")</f>
        <v/>
      </c>
      <c r="M22" s="514"/>
      <c r="N22" s="134" t="str">
        <f>IF('要綱第5号（賃金増加率試算表）'!N22&lt;&gt;"",'要綱第5号（賃金増加率試算表）'!N22,"")</f>
        <v/>
      </c>
      <c r="O22" s="513" t="str">
        <f>IF(W22="対象外","対象外",IF('要綱第5号（賃金増加率試算表）'!O22&lt;&gt;"",'要綱第5号（賃金増加率試算表）'!O22,""))</f>
        <v/>
      </c>
      <c r="P22" s="509"/>
      <c r="Q22" s="135" t="s">
        <v>41</v>
      </c>
      <c r="R22" s="97"/>
      <c r="S22" s="98" t="s">
        <v>41</v>
      </c>
      <c r="T22" s="136" t="str">
        <f>IF('要綱第5号（賃金増加率試算表）'!T22&lt;&gt;"",'要綱第5号（賃金増加率試算表）'!T22,"")</f>
        <v/>
      </c>
      <c r="U22" s="137" t="str">
        <f>IF('要綱第5号（賃金増加率試算表）'!U22&lt;&gt;"",'要綱第5号（賃金増加率試算表）'!U22,"")</f>
        <v/>
      </c>
      <c r="V22" s="138" t="str">
        <f>IF('要綱第5号（賃金増加率試算表）'!V22&lt;&gt;"",'要綱第5号（賃金増加率試算表）'!V22,"")</f>
        <v/>
      </c>
      <c r="W22" s="99"/>
      <c r="X22" s="101" t="s">
        <v>41</v>
      </c>
      <c r="AA22" s="106"/>
      <c r="AF22" s="139" t="str">
        <f t="shared" si="0"/>
        <v/>
      </c>
    </row>
    <row r="23" spans="1:32" ht="26.25" customHeight="1">
      <c r="A23" s="93">
        <v>12</v>
      </c>
      <c r="B23" s="129" t="str">
        <f>IF('要綱第5号（賃金増加率試算表）'!B23&lt;&gt;"",'要綱第5号（賃金増加率試算表）'!B23,"")</f>
        <v/>
      </c>
      <c r="C23" s="130" t="str">
        <f>IF('要綱第5号（賃金増加率試算表）'!C23&lt;&gt;"",'要綱第5号（賃金増加率試算表）'!C23,"")</f>
        <v/>
      </c>
      <c r="D23" s="130" t="str">
        <f>IF('要綱第5号（賃金増加率試算表）'!D23&lt;&gt;"",'要綱第5号（賃金増加率試算表）'!D23,"")</f>
        <v/>
      </c>
      <c r="E23" s="131" t="str">
        <f>IF('要綱第5号（賃金増加率試算表）'!E23&lt;&gt;"",'要綱第5号（賃金増加率試算表）'!E23,"")</f>
        <v/>
      </c>
      <c r="F23" s="508" t="str">
        <f>IF('要綱第5号（賃金増加率試算表）'!F23&lt;&gt;"",'要綱第5号（賃金増加率試算表）'!F23,"")</f>
        <v/>
      </c>
      <c r="G23" s="509"/>
      <c r="H23" s="510" t="s">
        <v>41</v>
      </c>
      <c r="I23" s="511"/>
      <c r="J23" s="512" t="str">
        <f>IF('要綱第5号（賃金増加率試算表）'!J23&lt;&gt;"",'要綱第5号（賃金増加率試算表）'!J23,"")</f>
        <v/>
      </c>
      <c r="K23" s="512"/>
      <c r="L23" s="513" t="str">
        <f>IF('要綱第5号（賃金増加率試算表）'!L23&lt;&gt;"",'要綱第5号（賃金増加率試算表）'!L23,"")</f>
        <v/>
      </c>
      <c r="M23" s="514"/>
      <c r="N23" s="134" t="str">
        <f>IF('要綱第5号（賃金増加率試算表）'!N23&lt;&gt;"",'要綱第5号（賃金増加率試算表）'!N23,"")</f>
        <v/>
      </c>
      <c r="O23" s="513" t="str">
        <f>IF(W23="対象外","対象外",IF('要綱第5号（賃金増加率試算表）'!O23&lt;&gt;"",'要綱第5号（賃金増加率試算表）'!O23,""))</f>
        <v/>
      </c>
      <c r="P23" s="509"/>
      <c r="Q23" s="135" t="s">
        <v>41</v>
      </c>
      <c r="R23" s="97"/>
      <c r="S23" s="98" t="s">
        <v>41</v>
      </c>
      <c r="T23" s="136" t="str">
        <f>IF('要綱第5号（賃金増加率試算表）'!T23&lt;&gt;"",'要綱第5号（賃金増加率試算表）'!T23,"")</f>
        <v/>
      </c>
      <c r="U23" s="137" t="str">
        <f>IF('要綱第5号（賃金増加率試算表）'!U23&lt;&gt;"",'要綱第5号（賃金増加率試算表）'!U23,"")</f>
        <v/>
      </c>
      <c r="V23" s="138" t="str">
        <f>IF('要綱第5号（賃金増加率試算表）'!V23&lt;&gt;"",'要綱第5号（賃金増加率試算表）'!V23,"")</f>
        <v/>
      </c>
      <c r="W23" s="99"/>
      <c r="X23" s="101" t="s">
        <v>41</v>
      </c>
      <c r="AA23" s="106"/>
      <c r="AF23" s="139" t="str">
        <f t="shared" si="0"/>
        <v/>
      </c>
    </row>
    <row r="24" spans="1:32" ht="26.25" customHeight="1">
      <c r="A24" s="93">
        <v>13</v>
      </c>
      <c r="B24" s="129" t="str">
        <f>IF('要綱第5号（賃金増加率試算表）'!B24&lt;&gt;"",'要綱第5号（賃金増加率試算表）'!B24,"")</f>
        <v/>
      </c>
      <c r="C24" s="130" t="str">
        <f>IF('要綱第5号（賃金増加率試算表）'!C24&lt;&gt;"",'要綱第5号（賃金増加率試算表）'!C24,"")</f>
        <v/>
      </c>
      <c r="D24" s="130" t="str">
        <f>IF('要綱第5号（賃金増加率試算表）'!D24&lt;&gt;"",'要綱第5号（賃金増加率試算表）'!D24,"")</f>
        <v/>
      </c>
      <c r="E24" s="131" t="str">
        <f>IF('要綱第5号（賃金増加率試算表）'!E24&lt;&gt;"",'要綱第5号（賃金増加率試算表）'!E24,"")</f>
        <v/>
      </c>
      <c r="F24" s="508" t="str">
        <f>IF('要綱第5号（賃金増加率試算表）'!F24&lt;&gt;"",'要綱第5号（賃金増加率試算表）'!F24,"")</f>
        <v/>
      </c>
      <c r="G24" s="509"/>
      <c r="H24" s="510" t="s">
        <v>41</v>
      </c>
      <c r="I24" s="511"/>
      <c r="J24" s="512" t="str">
        <f>IF('要綱第5号（賃金増加率試算表）'!J24&lt;&gt;"",'要綱第5号（賃金増加率試算表）'!J24,"")</f>
        <v/>
      </c>
      <c r="K24" s="512"/>
      <c r="L24" s="513" t="str">
        <f>IF('要綱第5号（賃金増加率試算表）'!L24&lt;&gt;"",'要綱第5号（賃金増加率試算表）'!L24,"")</f>
        <v/>
      </c>
      <c r="M24" s="514"/>
      <c r="N24" s="134" t="str">
        <f>IF('要綱第5号（賃金増加率試算表）'!N24&lt;&gt;"",'要綱第5号（賃金増加率試算表）'!N24,"")</f>
        <v/>
      </c>
      <c r="O24" s="513" t="str">
        <f>IF(W24="対象外","対象外",IF('要綱第5号（賃金増加率試算表）'!O24&lt;&gt;"",'要綱第5号（賃金増加率試算表）'!O24,""))</f>
        <v/>
      </c>
      <c r="P24" s="509"/>
      <c r="Q24" s="135" t="s">
        <v>41</v>
      </c>
      <c r="R24" s="97"/>
      <c r="S24" s="98" t="s">
        <v>41</v>
      </c>
      <c r="T24" s="136" t="str">
        <f>IF('要綱第5号（賃金増加率試算表）'!T24&lt;&gt;"",'要綱第5号（賃金増加率試算表）'!T24,"")</f>
        <v/>
      </c>
      <c r="U24" s="137" t="str">
        <f>IF('要綱第5号（賃金増加率試算表）'!U24&lt;&gt;"",'要綱第5号（賃金増加率試算表）'!U24,"")</f>
        <v/>
      </c>
      <c r="V24" s="138" t="str">
        <f>IF('要綱第5号（賃金増加率試算表）'!V24&lt;&gt;"",'要綱第5号（賃金増加率試算表）'!V24,"")</f>
        <v/>
      </c>
      <c r="W24" s="99"/>
      <c r="X24" s="101" t="s">
        <v>41</v>
      </c>
      <c r="AA24" s="106"/>
      <c r="AF24" s="139" t="str">
        <f t="shared" si="0"/>
        <v/>
      </c>
    </row>
    <row r="25" spans="1:32" ht="26.25" customHeight="1">
      <c r="A25" s="93">
        <v>14</v>
      </c>
      <c r="B25" s="129" t="str">
        <f>IF('要綱第5号（賃金増加率試算表）'!B25&lt;&gt;"",'要綱第5号（賃金増加率試算表）'!B25,"")</f>
        <v/>
      </c>
      <c r="C25" s="130" t="str">
        <f>IF('要綱第5号（賃金増加率試算表）'!C25&lt;&gt;"",'要綱第5号（賃金増加率試算表）'!C25,"")</f>
        <v/>
      </c>
      <c r="D25" s="130" t="str">
        <f>IF('要綱第5号（賃金増加率試算表）'!D25&lt;&gt;"",'要綱第5号（賃金増加率試算表）'!D25,"")</f>
        <v/>
      </c>
      <c r="E25" s="131" t="str">
        <f>IF('要綱第5号（賃金増加率試算表）'!E25&lt;&gt;"",'要綱第5号（賃金増加率試算表）'!E25,"")</f>
        <v/>
      </c>
      <c r="F25" s="508" t="str">
        <f>IF('要綱第5号（賃金増加率試算表）'!F25&lt;&gt;"",'要綱第5号（賃金増加率試算表）'!F25,"")</f>
        <v/>
      </c>
      <c r="G25" s="509"/>
      <c r="H25" s="510" t="s">
        <v>41</v>
      </c>
      <c r="I25" s="511"/>
      <c r="J25" s="512" t="str">
        <f>IF('要綱第5号（賃金増加率試算表）'!J25&lt;&gt;"",'要綱第5号（賃金増加率試算表）'!J25,"")</f>
        <v/>
      </c>
      <c r="K25" s="512"/>
      <c r="L25" s="513" t="str">
        <f>IF('要綱第5号（賃金増加率試算表）'!L25&lt;&gt;"",'要綱第5号（賃金増加率試算表）'!L25,"")</f>
        <v/>
      </c>
      <c r="M25" s="514"/>
      <c r="N25" s="134" t="str">
        <f>IF('要綱第5号（賃金増加率試算表）'!N25&lt;&gt;"",'要綱第5号（賃金増加率試算表）'!N25,"")</f>
        <v/>
      </c>
      <c r="O25" s="513" t="str">
        <f>IF(W25="対象外","対象外",IF('要綱第5号（賃金増加率試算表）'!O25&lt;&gt;"",'要綱第5号（賃金増加率試算表）'!O25,""))</f>
        <v/>
      </c>
      <c r="P25" s="509"/>
      <c r="Q25" s="135" t="s">
        <v>41</v>
      </c>
      <c r="R25" s="97"/>
      <c r="S25" s="98" t="s">
        <v>41</v>
      </c>
      <c r="T25" s="136" t="str">
        <f>IF('要綱第5号（賃金増加率試算表）'!T25&lt;&gt;"",'要綱第5号（賃金増加率試算表）'!T25,"")</f>
        <v/>
      </c>
      <c r="U25" s="137" t="str">
        <f>IF('要綱第5号（賃金増加率試算表）'!U25&lt;&gt;"",'要綱第5号（賃金増加率試算表）'!U25,"")</f>
        <v/>
      </c>
      <c r="V25" s="138" t="str">
        <f>IF('要綱第5号（賃金増加率試算表）'!V25&lt;&gt;"",'要綱第5号（賃金増加率試算表）'!V25,"")</f>
        <v/>
      </c>
      <c r="W25" s="99"/>
      <c r="X25" s="101" t="s">
        <v>41</v>
      </c>
      <c r="AA25" s="106"/>
      <c r="AF25" s="139" t="str">
        <f t="shared" si="0"/>
        <v/>
      </c>
    </row>
    <row r="26" spans="1:32" ht="26.25" customHeight="1">
      <c r="A26" s="93">
        <v>15</v>
      </c>
      <c r="B26" s="129" t="str">
        <f>IF('要綱第5号（賃金増加率試算表）'!B26&lt;&gt;"",'要綱第5号（賃金増加率試算表）'!B26,"")</f>
        <v/>
      </c>
      <c r="C26" s="130" t="str">
        <f>IF('要綱第5号（賃金増加率試算表）'!C26&lt;&gt;"",'要綱第5号（賃金増加率試算表）'!C26,"")</f>
        <v/>
      </c>
      <c r="D26" s="130" t="str">
        <f>IF('要綱第5号（賃金増加率試算表）'!D26&lt;&gt;"",'要綱第5号（賃金増加率試算表）'!D26,"")</f>
        <v/>
      </c>
      <c r="E26" s="131" t="str">
        <f>IF('要綱第5号（賃金増加率試算表）'!E26&lt;&gt;"",'要綱第5号（賃金増加率試算表）'!E26,"")</f>
        <v/>
      </c>
      <c r="F26" s="508" t="str">
        <f>IF('要綱第5号（賃金増加率試算表）'!F26&lt;&gt;"",'要綱第5号（賃金増加率試算表）'!F26,"")</f>
        <v/>
      </c>
      <c r="G26" s="509"/>
      <c r="H26" s="510" t="s">
        <v>41</v>
      </c>
      <c r="I26" s="511"/>
      <c r="J26" s="512" t="str">
        <f>IF('要綱第5号（賃金増加率試算表）'!J26&lt;&gt;"",'要綱第5号（賃金増加率試算表）'!J26,"")</f>
        <v/>
      </c>
      <c r="K26" s="512"/>
      <c r="L26" s="513" t="str">
        <f>IF('要綱第5号（賃金増加率試算表）'!L26&lt;&gt;"",'要綱第5号（賃金増加率試算表）'!L26,"")</f>
        <v/>
      </c>
      <c r="M26" s="514"/>
      <c r="N26" s="134" t="str">
        <f>IF('要綱第5号（賃金増加率試算表）'!N26&lt;&gt;"",'要綱第5号（賃金増加率試算表）'!N26,"")</f>
        <v/>
      </c>
      <c r="O26" s="513" t="str">
        <f>IF(W26="対象外","対象外",IF('要綱第5号（賃金増加率試算表）'!O26&lt;&gt;"",'要綱第5号（賃金増加率試算表）'!O26,""))</f>
        <v/>
      </c>
      <c r="P26" s="509"/>
      <c r="Q26" s="135" t="s">
        <v>41</v>
      </c>
      <c r="R26" s="97"/>
      <c r="S26" s="98" t="s">
        <v>41</v>
      </c>
      <c r="T26" s="136" t="str">
        <f>IF('要綱第5号（賃金増加率試算表）'!T26&lt;&gt;"",'要綱第5号（賃金増加率試算表）'!T26,"")</f>
        <v/>
      </c>
      <c r="U26" s="137" t="str">
        <f>IF('要綱第5号（賃金増加率試算表）'!U26&lt;&gt;"",'要綱第5号（賃金増加率試算表）'!U26,"")</f>
        <v/>
      </c>
      <c r="V26" s="138" t="str">
        <f>IF('要綱第5号（賃金増加率試算表）'!V26&lt;&gt;"",'要綱第5号（賃金増加率試算表）'!V26,"")</f>
        <v/>
      </c>
      <c r="W26" s="99"/>
      <c r="X26" s="101" t="s">
        <v>41</v>
      </c>
      <c r="AA26" s="106"/>
      <c r="AF26" s="139" t="str">
        <f t="shared" si="0"/>
        <v/>
      </c>
    </row>
    <row r="27" spans="1:32" ht="26.25" customHeight="1">
      <c r="A27" s="93">
        <v>16</v>
      </c>
      <c r="B27" s="129" t="str">
        <f>IF('要綱第5号（賃金増加率試算表）'!B27&lt;&gt;"",'要綱第5号（賃金増加率試算表）'!B27,"")</f>
        <v/>
      </c>
      <c r="C27" s="130" t="str">
        <f>IF('要綱第5号（賃金増加率試算表）'!C27&lt;&gt;"",'要綱第5号（賃金増加率試算表）'!C27,"")</f>
        <v/>
      </c>
      <c r="D27" s="130" t="str">
        <f>IF('要綱第5号（賃金増加率試算表）'!D27&lt;&gt;"",'要綱第5号（賃金増加率試算表）'!D27,"")</f>
        <v/>
      </c>
      <c r="E27" s="131" t="str">
        <f>IF('要綱第5号（賃金増加率試算表）'!E27&lt;&gt;"",'要綱第5号（賃金増加率試算表）'!E27,"")</f>
        <v/>
      </c>
      <c r="F27" s="508" t="str">
        <f>IF('要綱第5号（賃金増加率試算表）'!F27&lt;&gt;"",'要綱第5号（賃金増加率試算表）'!F27,"")</f>
        <v/>
      </c>
      <c r="G27" s="509"/>
      <c r="H27" s="510" t="s">
        <v>41</v>
      </c>
      <c r="I27" s="511"/>
      <c r="J27" s="512" t="str">
        <f>IF('要綱第5号（賃金増加率試算表）'!J27&lt;&gt;"",'要綱第5号（賃金増加率試算表）'!J27,"")</f>
        <v/>
      </c>
      <c r="K27" s="512"/>
      <c r="L27" s="513" t="str">
        <f>IF('要綱第5号（賃金増加率試算表）'!L27&lt;&gt;"",'要綱第5号（賃金増加率試算表）'!L27,"")</f>
        <v/>
      </c>
      <c r="M27" s="514"/>
      <c r="N27" s="134" t="str">
        <f>IF('要綱第5号（賃金増加率試算表）'!N27&lt;&gt;"",'要綱第5号（賃金増加率試算表）'!N27,"")</f>
        <v/>
      </c>
      <c r="O27" s="513" t="str">
        <f>IF(W27="対象外","対象外",IF('要綱第5号（賃金増加率試算表）'!O27&lt;&gt;"",'要綱第5号（賃金増加率試算表）'!O27,""))</f>
        <v/>
      </c>
      <c r="P27" s="509"/>
      <c r="Q27" s="135" t="s">
        <v>41</v>
      </c>
      <c r="R27" s="97"/>
      <c r="S27" s="98" t="s">
        <v>41</v>
      </c>
      <c r="T27" s="136" t="str">
        <f>IF('要綱第5号（賃金増加率試算表）'!T27&lt;&gt;"",'要綱第5号（賃金増加率試算表）'!T27,"")</f>
        <v/>
      </c>
      <c r="U27" s="137" t="str">
        <f>IF('要綱第5号（賃金増加率試算表）'!U27&lt;&gt;"",'要綱第5号（賃金増加率試算表）'!U27,"")</f>
        <v/>
      </c>
      <c r="V27" s="138" t="str">
        <f>IF('要綱第5号（賃金増加率試算表）'!V27&lt;&gt;"",'要綱第5号（賃金増加率試算表）'!V27,"")</f>
        <v/>
      </c>
      <c r="W27" s="99"/>
      <c r="X27" s="101" t="s">
        <v>41</v>
      </c>
      <c r="AA27" s="106"/>
      <c r="AF27" s="139" t="str">
        <f t="shared" si="0"/>
        <v/>
      </c>
    </row>
    <row r="28" spans="1:32" ht="26.25" customHeight="1">
      <c r="A28" s="93">
        <v>17</v>
      </c>
      <c r="B28" s="129" t="str">
        <f>IF('要綱第5号（賃金増加率試算表）'!B28&lt;&gt;"",'要綱第5号（賃金増加率試算表）'!B28,"")</f>
        <v/>
      </c>
      <c r="C28" s="130" t="str">
        <f>IF('要綱第5号（賃金増加率試算表）'!C28&lt;&gt;"",'要綱第5号（賃金増加率試算表）'!C28,"")</f>
        <v/>
      </c>
      <c r="D28" s="130" t="str">
        <f>IF('要綱第5号（賃金増加率試算表）'!D28&lt;&gt;"",'要綱第5号（賃金増加率試算表）'!D28,"")</f>
        <v/>
      </c>
      <c r="E28" s="131" t="str">
        <f>IF('要綱第5号（賃金増加率試算表）'!E28&lt;&gt;"",'要綱第5号（賃金増加率試算表）'!E28,"")</f>
        <v/>
      </c>
      <c r="F28" s="508" t="str">
        <f>IF('要綱第5号（賃金増加率試算表）'!F28&lt;&gt;"",'要綱第5号（賃金増加率試算表）'!F28,"")</f>
        <v/>
      </c>
      <c r="G28" s="509"/>
      <c r="H28" s="510" t="s">
        <v>41</v>
      </c>
      <c r="I28" s="511"/>
      <c r="J28" s="512" t="str">
        <f>IF('要綱第5号（賃金増加率試算表）'!J28&lt;&gt;"",'要綱第5号（賃金増加率試算表）'!J28,"")</f>
        <v/>
      </c>
      <c r="K28" s="512"/>
      <c r="L28" s="513" t="str">
        <f>IF('要綱第5号（賃金増加率試算表）'!L28&lt;&gt;"",'要綱第5号（賃金増加率試算表）'!L28,"")</f>
        <v/>
      </c>
      <c r="M28" s="514"/>
      <c r="N28" s="134" t="str">
        <f>IF('要綱第5号（賃金増加率試算表）'!N28&lt;&gt;"",'要綱第5号（賃金増加率試算表）'!N28,"")</f>
        <v/>
      </c>
      <c r="O28" s="513" t="str">
        <f>IF(W28="対象外","対象外",IF('要綱第5号（賃金増加率試算表）'!O28&lt;&gt;"",'要綱第5号（賃金増加率試算表）'!O28,""))</f>
        <v/>
      </c>
      <c r="P28" s="509"/>
      <c r="Q28" s="135" t="s">
        <v>41</v>
      </c>
      <c r="R28" s="97"/>
      <c r="S28" s="98" t="s">
        <v>41</v>
      </c>
      <c r="T28" s="136" t="str">
        <f>IF('要綱第5号（賃金増加率試算表）'!T28&lt;&gt;"",'要綱第5号（賃金増加率試算表）'!T28,"")</f>
        <v/>
      </c>
      <c r="U28" s="137" t="str">
        <f>IF('要綱第5号（賃金増加率試算表）'!U28&lt;&gt;"",'要綱第5号（賃金増加率試算表）'!U28,"")</f>
        <v/>
      </c>
      <c r="V28" s="138" t="str">
        <f>IF('要綱第5号（賃金増加率試算表）'!V28&lt;&gt;"",'要綱第5号（賃金増加率試算表）'!V28,"")</f>
        <v/>
      </c>
      <c r="W28" s="99"/>
      <c r="X28" s="101" t="s">
        <v>41</v>
      </c>
      <c r="AA28" s="106"/>
      <c r="AF28" s="139" t="str">
        <f t="shared" si="0"/>
        <v/>
      </c>
    </row>
    <row r="29" spans="1:32" ht="26.25" customHeight="1">
      <c r="A29" s="93">
        <v>18</v>
      </c>
      <c r="B29" s="129" t="str">
        <f>IF('要綱第5号（賃金増加率試算表）'!B29&lt;&gt;"",'要綱第5号（賃金増加率試算表）'!B29,"")</f>
        <v/>
      </c>
      <c r="C29" s="130" t="str">
        <f>IF('要綱第5号（賃金増加率試算表）'!C29&lt;&gt;"",'要綱第5号（賃金増加率試算表）'!C29,"")</f>
        <v/>
      </c>
      <c r="D29" s="130" t="str">
        <f>IF('要綱第5号（賃金増加率試算表）'!D29&lt;&gt;"",'要綱第5号（賃金増加率試算表）'!D29,"")</f>
        <v/>
      </c>
      <c r="E29" s="131" t="str">
        <f>IF('要綱第5号（賃金増加率試算表）'!E29&lt;&gt;"",'要綱第5号（賃金増加率試算表）'!E29,"")</f>
        <v/>
      </c>
      <c r="F29" s="508" t="str">
        <f>IF('要綱第5号（賃金増加率試算表）'!F29&lt;&gt;"",'要綱第5号（賃金増加率試算表）'!F29,"")</f>
        <v/>
      </c>
      <c r="G29" s="509"/>
      <c r="H29" s="510" t="s">
        <v>41</v>
      </c>
      <c r="I29" s="511"/>
      <c r="J29" s="512" t="str">
        <f>IF('要綱第5号（賃金増加率試算表）'!J29&lt;&gt;"",'要綱第5号（賃金増加率試算表）'!J29,"")</f>
        <v/>
      </c>
      <c r="K29" s="512"/>
      <c r="L29" s="513" t="str">
        <f>IF('要綱第5号（賃金増加率試算表）'!L29&lt;&gt;"",'要綱第5号（賃金増加率試算表）'!L29,"")</f>
        <v/>
      </c>
      <c r="M29" s="514"/>
      <c r="N29" s="134" t="str">
        <f>IF('要綱第5号（賃金増加率試算表）'!N29&lt;&gt;"",'要綱第5号（賃金増加率試算表）'!N29,"")</f>
        <v/>
      </c>
      <c r="O29" s="513" t="str">
        <f>IF(W29="対象外","対象外",IF('要綱第5号（賃金増加率試算表）'!O29&lt;&gt;"",'要綱第5号（賃金増加率試算表）'!O29,""))</f>
        <v/>
      </c>
      <c r="P29" s="509"/>
      <c r="Q29" s="135" t="s">
        <v>41</v>
      </c>
      <c r="R29" s="97"/>
      <c r="S29" s="98" t="s">
        <v>41</v>
      </c>
      <c r="T29" s="136" t="str">
        <f>IF('要綱第5号（賃金増加率試算表）'!T29&lt;&gt;"",'要綱第5号（賃金増加率試算表）'!T29,"")</f>
        <v/>
      </c>
      <c r="U29" s="137" t="str">
        <f>IF('要綱第5号（賃金増加率試算表）'!U29&lt;&gt;"",'要綱第5号（賃金増加率試算表）'!U29,"")</f>
        <v/>
      </c>
      <c r="V29" s="138" t="str">
        <f>IF('要綱第5号（賃金増加率試算表）'!V29&lt;&gt;"",'要綱第5号（賃金増加率試算表）'!V29,"")</f>
        <v/>
      </c>
      <c r="W29" s="99"/>
      <c r="X29" s="101" t="s">
        <v>41</v>
      </c>
      <c r="AA29" s="106"/>
      <c r="AF29" s="139" t="str">
        <f t="shared" si="0"/>
        <v/>
      </c>
    </row>
    <row r="30" spans="1:32" ht="26.25" customHeight="1">
      <c r="A30" s="93">
        <v>19</v>
      </c>
      <c r="B30" s="129" t="str">
        <f>IF('要綱第5号（賃金増加率試算表）'!B30&lt;&gt;"",'要綱第5号（賃金増加率試算表）'!B30,"")</f>
        <v/>
      </c>
      <c r="C30" s="130" t="str">
        <f>IF('要綱第5号（賃金増加率試算表）'!C30&lt;&gt;"",'要綱第5号（賃金増加率試算表）'!C30,"")</f>
        <v/>
      </c>
      <c r="D30" s="130" t="str">
        <f>IF('要綱第5号（賃金増加率試算表）'!D30&lt;&gt;"",'要綱第5号（賃金増加率試算表）'!D30,"")</f>
        <v/>
      </c>
      <c r="E30" s="131" t="str">
        <f>IF('要綱第5号（賃金増加率試算表）'!E30&lt;&gt;"",'要綱第5号（賃金増加率試算表）'!E30,"")</f>
        <v/>
      </c>
      <c r="F30" s="508" t="str">
        <f>IF('要綱第5号（賃金増加率試算表）'!F30&lt;&gt;"",'要綱第5号（賃金増加率試算表）'!F30,"")</f>
        <v/>
      </c>
      <c r="G30" s="509"/>
      <c r="H30" s="510" t="s">
        <v>41</v>
      </c>
      <c r="I30" s="511"/>
      <c r="J30" s="512" t="str">
        <f>IF('要綱第5号（賃金増加率試算表）'!J30&lt;&gt;"",'要綱第5号（賃金増加率試算表）'!J30,"")</f>
        <v/>
      </c>
      <c r="K30" s="512"/>
      <c r="L30" s="513" t="str">
        <f>IF('要綱第5号（賃金増加率試算表）'!L30&lt;&gt;"",'要綱第5号（賃金増加率試算表）'!L30,"")</f>
        <v/>
      </c>
      <c r="M30" s="514"/>
      <c r="N30" s="134" t="str">
        <f>IF('要綱第5号（賃金増加率試算表）'!N30&lt;&gt;"",'要綱第5号（賃金増加率試算表）'!N30,"")</f>
        <v/>
      </c>
      <c r="O30" s="513" t="str">
        <f>IF(W30="対象外","対象外",IF('要綱第5号（賃金増加率試算表）'!O30&lt;&gt;"",'要綱第5号（賃金増加率試算表）'!O30,""))</f>
        <v/>
      </c>
      <c r="P30" s="509"/>
      <c r="Q30" s="135" t="s">
        <v>41</v>
      </c>
      <c r="R30" s="97"/>
      <c r="S30" s="98" t="s">
        <v>41</v>
      </c>
      <c r="T30" s="136" t="str">
        <f>IF('要綱第5号（賃金増加率試算表）'!T30&lt;&gt;"",'要綱第5号（賃金増加率試算表）'!T30,"")</f>
        <v/>
      </c>
      <c r="U30" s="137" t="str">
        <f>IF('要綱第5号（賃金増加率試算表）'!U30&lt;&gt;"",'要綱第5号（賃金増加率試算表）'!U30,"")</f>
        <v/>
      </c>
      <c r="V30" s="138" t="str">
        <f>IF('要綱第5号（賃金増加率試算表）'!V30&lt;&gt;"",'要綱第5号（賃金増加率試算表）'!V30,"")</f>
        <v/>
      </c>
      <c r="W30" s="99"/>
      <c r="X30" s="101" t="s">
        <v>41</v>
      </c>
      <c r="AF30" s="139" t="str">
        <f t="shared" si="0"/>
        <v/>
      </c>
    </row>
    <row r="31" spans="1:32" ht="25.9" customHeight="1">
      <c r="A31" s="93">
        <v>20</v>
      </c>
      <c r="B31" s="129" t="str">
        <f>IF('要綱第5号（賃金増加率試算表）'!B31&lt;&gt;"",'要綱第5号（賃金増加率試算表）'!B31,"")</f>
        <v/>
      </c>
      <c r="C31" s="130" t="str">
        <f>IF('要綱第5号（賃金増加率試算表）'!C31&lt;&gt;"",'要綱第5号（賃金増加率試算表）'!C31,"")</f>
        <v/>
      </c>
      <c r="D31" s="130" t="str">
        <f>IF('要綱第5号（賃金増加率試算表）'!D31&lt;&gt;"",'要綱第5号（賃金増加率試算表）'!D31,"")</f>
        <v/>
      </c>
      <c r="E31" s="131" t="str">
        <f>IF('要綱第5号（賃金増加率試算表）'!E31&lt;&gt;"",'要綱第5号（賃金増加率試算表）'!E31,"")</f>
        <v/>
      </c>
      <c r="F31" s="508" t="str">
        <f>IF('要綱第5号（賃金増加率試算表）'!F31&lt;&gt;"",'要綱第5号（賃金増加率試算表）'!F31,"")</f>
        <v/>
      </c>
      <c r="G31" s="509"/>
      <c r="H31" s="510" t="s">
        <v>41</v>
      </c>
      <c r="I31" s="511"/>
      <c r="J31" s="512" t="str">
        <f>IF('要綱第5号（賃金増加率試算表）'!J31&lt;&gt;"",'要綱第5号（賃金増加率試算表）'!J31,"")</f>
        <v/>
      </c>
      <c r="K31" s="512"/>
      <c r="L31" s="513" t="str">
        <f>IF('要綱第5号（賃金増加率試算表）'!L31&lt;&gt;"",'要綱第5号（賃金増加率試算表）'!L31,"")</f>
        <v/>
      </c>
      <c r="M31" s="514"/>
      <c r="N31" s="134" t="str">
        <f>IF('要綱第5号（賃金増加率試算表）'!N31&lt;&gt;"",'要綱第5号（賃金増加率試算表）'!N31,"")</f>
        <v/>
      </c>
      <c r="O31" s="513" t="str">
        <f>IF(W31="対象外","対象外",IF('要綱第5号（賃金増加率試算表）'!O31&lt;&gt;"",'要綱第5号（賃金増加率試算表）'!O31,""))</f>
        <v/>
      </c>
      <c r="P31" s="509"/>
      <c r="Q31" s="135" t="s">
        <v>41</v>
      </c>
      <c r="R31" s="97"/>
      <c r="S31" s="98" t="s">
        <v>41</v>
      </c>
      <c r="T31" s="136" t="str">
        <f>IF('要綱第5号（賃金増加率試算表）'!T31&lt;&gt;"",'要綱第5号（賃金増加率試算表）'!T31,"")</f>
        <v/>
      </c>
      <c r="U31" s="137" t="str">
        <f>IF('要綱第5号（賃金増加率試算表）'!U31&lt;&gt;"",'要綱第5号（賃金増加率試算表）'!U31,"")</f>
        <v/>
      </c>
      <c r="V31" s="138" t="str">
        <f>IF('要綱第5号（賃金増加率試算表）'!V31&lt;&gt;"",'要綱第5号（賃金増加率試算表）'!V31,"")</f>
        <v/>
      </c>
      <c r="W31" s="99"/>
      <c r="X31" s="101" t="s">
        <v>41</v>
      </c>
      <c r="AF31" s="139" t="str">
        <f t="shared" si="0"/>
        <v/>
      </c>
    </row>
    <row r="32" spans="1:32" ht="25.9" customHeight="1">
      <c r="A32" s="93">
        <v>21</v>
      </c>
      <c r="B32" s="129" t="str">
        <f>IF('要綱第5号（賃金増加率試算表）'!B32&lt;&gt;"",'要綱第5号（賃金増加率試算表）'!B32,"")</f>
        <v/>
      </c>
      <c r="C32" s="130" t="str">
        <f>IF('要綱第5号（賃金増加率試算表）'!C32&lt;&gt;"",'要綱第5号（賃金増加率試算表）'!C32,"")</f>
        <v/>
      </c>
      <c r="D32" s="130" t="str">
        <f>IF('要綱第5号（賃金増加率試算表）'!D32&lt;&gt;"",'要綱第5号（賃金増加率試算表）'!D32,"")</f>
        <v/>
      </c>
      <c r="E32" s="131" t="str">
        <f>IF('要綱第5号（賃金増加率試算表）'!E32&lt;&gt;"",'要綱第5号（賃金増加率試算表）'!E32,"")</f>
        <v/>
      </c>
      <c r="F32" s="508" t="str">
        <f>IF('要綱第5号（賃金増加率試算表）'!F32&lt;&gt;"",'要綱第5号（賃金増加率試算表）'!F32,"")</f>
        <v/>
      </c>
      <c r="G32" s="509"/>
      <c r="H32" s="510" t="s">
        <v>41</v>
      </c>
      <c r="I32" s="511"/>
      <c r="J32" s="512" t="str">
        <f>IF('要綱第5号（賃金増加率試算表）'!J32&lt;&gt;"",'要綱第5号（賃金増加率試算表）'!J32,"")</f>
        <v/>
      </c>
      <c r="K32" s="512"/>
      <c r="L32" s="513" t="str">
        <f>IF('要綱第5号（賃金増加率試算表）'!L32&lt;&gt;"",'要綱第5号（賃金増加率試算表）'!L32,"")</f>
        <v/>
      </c>
      <c r="M32" s="514"/>
      <c r="N32" s="134" t="str">
        <f>IF('要綱第5号（賃金増加率試算表）'!N32&lt;&gt;"",'要綱第5号（賃金増加率試算表）'!N32,"")</f>
        <v/>
      </c>
      <c r="O32" s="513" t="str">
        <f>IF(W32="対象外","対象外",IF('要綱第5号（賃金増加率試算表）'!O32&lt;&gt;"",'要綱第5号（賃金増加率試算表）'!O32,""))</f>
        <v/>
      </c>
      <c r="P32" s="509"/>
      <c r="Q32" s="135" t="s">
        <v>41</v>
      </c>
      <c r="R32" s="97"/>
      <c r="S32" s="98" t="s">
        <v>41</v>
      </c>
      <c r="T32" s="136" t="str">
        <f>IF('要綱第5号（賃金増加率試算表）'!T32&lt;&gt;"",'要綱第5号（賃金増加率試算表）'!T32,"")</f>
        <v/>
      </c>
      <c r="U32" s="137" t="str">
        <f>IF('要綱第5号（賃金増加率試算表）'!U32&lt;&gt;"",'要綱第5号（賃金増加率試算表）'!U32,"")</f>
        <v/>
      </c>
      <c r="V32" s="138" t="str">
        <f>IF('要綱第5号（賃金増加率試算表）'!V32&lt;&gt;"",'要綱第5号（賃金増加率試算表）'!V32,"")</f>
        <v/>
      </c>
      <c r="W32" s="99"/>
      <c r="X32" s="101" t="s">
        <v>41</v>
      </c>
      <c r="AF32" s="139" t="str">
        <f t="shared" si="0"/>
        <v/>
      </c>
    </row>
    <row r="33" spans="1:32" ht="25.9" customHeight="1">
      <c r="A33" s="93">
        <v>22</v>
      </c>
      <c r="B33" s="129" t="str">
        <f>IF('要綱第5号（賃金増加率試算表）'!B33&lt;&gt;"",'要綱第5号（賃金増加率試算表）'!B33,"")</f>
        <v/>
      </c>
      <c r="C33" s="130" t="str">
        <f>IF('要綱第5号（賃金増加率試算表）'!C33&lt;&gt;"",'要綱第5号（賃金増加率試算表）'!C33,"")</f>
        <v/>
      </c>
      <c r="D33" s="130" t="str">
        <f>IF('要綱第5号（賃金増加率試算表）'!D33&lt;&gt;"",'要綱第5号（賃金増加率試算表）'!D33,"")</f>
        <v/>
      </c>
      <c r="E33" s="131" t="str">
        <f>IF('要綱第5号（賃金増加率試算表）'!E33&lt;&gt;"",'要綱第5号（賃金増加率試算表）'!E33,"")</f>
        <v/>
      </c>
      <c r="F33" s="508" t="str">
        <f>IF('要綱第5号（賃金増加率試算表）'!F33&lt;&gt;"",'要綱第5号（賃金増加率試算表）'!F33,"")</f>
        <v/>
      </c>
      <c r="G33" s="509"/>
      <c r="H33" s="510" t="s">
        <v>41</v>
      </c>
      <c r="I33" s="511"/>
      <c r="J33" s="512" t="str">
        <f>IF('要綱第5号（賃金増加率試算表）'!J33&lt;&gt;"",'要綱第5号（賃金増加率試算表）'!J33,"")</f>
        <v/>
      </c>
      <c r="K33" s="512"/>
      <c r="L33" s="513" t="str">
        <f>IF('要綱第5号（賃金増加率試算表）'!L33&lt;&gt;"",'要綱第5号（賃金増加率試算表）'!L33,"")</f>
        <v/>
      </c>
      <c r="M33" s="514"/>
      <c r="N33" s="134" t="str">
        <f>IF('要綱第5号（賃金増加率試算表）'!N33&lt;&gt;"",'要綱第5号（賃金増加率試算表）'!N33,"")</f>
        <v/>
      </c>
      <c r="O33" s="513" t="str">
        <f>IF(W33="対象外","対象外",IF('要綱第5号（賃金増加率試算表）'!O33&lt;&gt;"",'要綱第5号（賃金増加率試算表）'!O33,""))</f>
        <v/>
      </c>
      <c r="P33" s="509"/>
      <c r="Q33" s="135" t="s">
        <v>41</v>
      </c>
      <c r="R33" s="97"/>
      <c r="S33" s="98" t="s">
        <v>41</v>
      </c>
      <c r="T33" s="136" t="str">
        <f>IF('要綱第5号（賃金増加率試算表）'!T33&lt;&gt;"",'要綱第5号（賃金増加率試算表）'!T33,"")</f>
        <v/>
      </c>
      <c r="U33" s="137" t="str">
        <f>IF('要綱第5号（賃金増加率試算表）'!U33&lt;&gt;"",'要綱第5号（賃金増加率試算表）'!U33,"")</f>
        <v/>
      </c>
      <c r="V33" s="138" t="str">
        <f>IF('要綱第5号（賃金増加率試算表）'!V33&lt;&gt;"",'要綱第5号（賃金増加率試算表）'!V33,"")</f>
        <v/>
      </c>
      <c r="W33" s="99"/>
      <c r="X33" s="101" t="s">
        <v>41</v>
      </c>
      <c r="AF33" s="139" t="str">
        <f t="shared" si="0"/>
        <v/>
      </c>
    </row>
    <row r="34" spans="1:32" ht="25.9" customHeight="1">
      <c r="A34" s="93">
        <v>23</v>
      </c>
      <c r="B34" s="129" t="str">
        <f>IF('要綱第5号（賃金増加率試算表）'!B34&lt;&gt;"",'要綱第5号（賃金増加率試算表）'!B34,"")</f>
        <v/>
      </c>
      <c r="C34" s="130" t="str">
        <f>IF('要綱第5号（賃金増加率試算表）'!C34&lt;&gt;"",'要綱第5号（賃金増加率試算表）'!C34,"")</f>
        <v/>
      </c>
      <c r="D34" s="130" t="str">
        <f>IF('要綱第5号（賃金増加率試算表）'!D34&lt;&gt;"",'要綱第5号（賃金増加率試算表）'!D34,"")</f>
        <v/>
      </c>
      <c r="E34" s="131" t="str">
        <f>IF('要綱第5号（賃金増加率試算表）'!E34&lt;&gt;"",'要綱第5号（賃金増加率試算表）'!E34,"")</f>
        <v/>
      </c>
      <c r="F34" s="508" t="str">
        <f>IF('要綱第5号（賃金増加率試算表）'!F34&lt;&gt;"",'要綱第5号（賃金増加率試算表）'!F34,"")</f>
        <v/>
      </c>
      <c r="G34" s="509"/>
      <c r="H34" s="510" t="s">
        <v>41</v>
      </c>
      <c r="I34" s="511"/>
      <c r="J34" s="512" t="str">
        <f>IF('要綱第5号（賃金増加率試算表）'!J34&lt;&gt;"",'要綱第5号（賃金増加率試算表）'!J34,"")</f>
        <v/>
      </c>
      <c r="K34" s="512"/>
      <c r="L34" s="513" t="str">
        <f>IF('要綱第5号（賃金増加率試算表）'!L34&lt;&gt;"",'要綱第5号（賃金増加率試算表）'!L34,"")</f>
        <v/>
      </c>
      <c r="M34" s="514"/>
      <c r="N34" s="134" t="str">
        <f>IF('要綱第5号（賃金増加率試算表）'!N34&lt;&gt;"",'要綱第5号（賃金増加率試算表）'!N34,"")</f>
        <v/>
      </c>
      <c r="O34" s="513" t="str">
        <f>IF(W34="対象外","対象外",IF('要綱第5号（賃金増加率試算表）'!O34&lt;&gt;"",'要綱第5号（賃金増加率試算表）'!O34,""))</f>
        <v/>
      </c>
      <c r="P34" s="509"/>
      <c r="Q34" s="135" t="s">
        <v>41</v>
      </c>
      <c r="R34" s="97"/>
      <c r="S34" s="98" t="s">
        <v>41</v>
      </c>
      <c r="T34" s="136" t="str">
        <f>IF('要綱第5号（賃金増加率試算表）'!T34&lt;&gt;"",'要綱第5号（賃金増加率試算表）'!T34,"")</f>
        <v/>
      </c>
      <c r="U34" s="137" t="str">
        <f>IF('要綱第5号（賃金増加率試算表）'!U34&lt;&gt;"",'要綱第5号（賃金増加率試算表）'!U34,"")</f>
        <v/>
      </c>
      <c r="V34" s="138" t="str">
        <f>IF('要綱第5号（賃金増加率試算表）'!V34&lt;&gt;"",'要綱第5号（賃金増加率試算表）'!V34,"")</f>
        <v/>
      </c>
      <c r="W34" s="99"/>
      <c r="X34" s="101" t="s">
        <v>41</v>
      </c>
      <c r="AF34" s="139" t="str">
        <f t="shared" si="0"/>
        <v/>
      </c>
    </row>
    <row r="35" spans="1:32" ht="25.9" customHeight="1">
      <c r="A35" s="93">
        <v>24</v>
      </c>
      <c r="B35" s="129" t="str">
        <f>IF('要綱第5号（賃金増加率試算表）'!B35&lt;&gt;"",'要綱第5号（賃金増加率試算表）'!B35,"")</f>
        <v/>
      </c>
      <c r="C35" s="130" t="str">
        <f>IF('要綱第5号（賃金増加率試算表）'!C35&lt;&gt;"",'要綱第5号（賃金増加率試算表）'!C35,"")</f>
        <v/>
      </c>
      <c r="D35" s="130" t="str">
        <f>IF('要綱第5号（賃金増加率試算表）'!D35&lt;&gt;"",'要綱第5号（賃金増加率試算表）'!D35,"")</f>
        <v/>
      </c>
      <c r="E35" s="131" t="str">
        <f>IF('要綱第5号（賃金増加率試算表）'!E35&lt;&gt;"",'要綱第5号（賃金増加率試算表）'!E35,"")</f>
        <v/>
      </c>
      <c r="F35" s="508" t="str">
        <f>IF('要綱第5号（賃金増加率試算表）'!F35&lt;&gt;"",'要綱第5号（賃金増加率試算表）'!F35,"")</f>
        <v/>
      </c>
      <c r="G35" s="509"/>
      <c r="H35" s="510" t="s">
        <v>41</v>
      </c>
      <c r="I35" s="511"/>
      <c r="J35" s="512" t="str">
        <f>IF('要綱第5号（賃金増加率試算表）'!J35&lt;&gt;"",'要綱第5号（賃金増加率試算表）'!J35,"")</f>
        <v/>
      </c>
      <c r="K35" s="512"/>
      <c r="L35" s="513" t="str">
        <f>IF('要綱第5号（賃金増加率試算表）'!L35&lt;&gt;"",'要綱第5号（賃金増加率試算表）'!L35,"")</f>
        <v/>
      </c>
      <c r="M35" s="514"/>
      <c r="N35" s="134" t="str">
        <f>IF('要綱第5号（賃金増加率試算表）'!N35&lt;&gt;"",'要綱第5号（賃金増加率試算表）'!N35,"")</f>
        <v/>
      </c>
      <c r="O35" s="513" t="str">
        <f>IF(W35="対象外","対象外",IF('要綱第5号（賃金増加率試算表）'!O35&lt;&gt;"",'要綱第5号（賃金増加率試算表）'!O35,""))</f>
        <v/>
      </c>
      <c r="P35" s="509"/>
      <c r="Q35" s="135" t="s">
        <v>41</v>
      </c>
      <c r="R35" s="97"/>
      <c r="S35" s="98" t="s">
        <v>41</v>
      </c>
      <c r="T35" s="136" t="str">
        <f>IF('要綱第5号（賃金増加率試算表）'!T35&lt;&gt;"",'要綱第5号（賃金増加率試算表）'!T35,"")</f>
        <v/>
      </c>
      <c r="U35" s="137" t="str">
        <f>IF('要綱第5号（賃金増加率試算表）'!U35&lt;&gt;"",'要綱第5号（賃金増加率試算表）'!U35,"")</f>
        <v/>
      </c>
      <c r="V35" s="138" t="str">
        <f>IF('要綱第5号（賃金増加率試算表）'!V35&lt;&gt;"",'要綱第5号（賃金増加率試算表）'!V35,"")</f>
        <v/>
      </c>
      <c r="W35" s="99"/>
      <c r="X35" s="101" t="s">
        <v>41</v>
      </c>
      <c r="AF35" s="139" t="str">
        <f t="shared" si="0"/>
        <v/>
      </c>
    </row>
    <row r="36" spans="1:32" ht="25.9" customHeight="1">
      <c r="A36" s="93">
        <v>25</v>
      </c>
      <c r="B36" s="129" t="str">
        <f>IF('要綱第5号（賃金増加率試算表）'!B36&lt;&gt;"",'要綱第5号（賃金増加率試算表）'!B36,"")</f>
        <v/>
      </c>
      <c r="C36" s="130" t="str">
        <f>IF('要綱第5号（賃金増加率試算表）'!C36&lt;&gt;"",'要綱第5号（賃金増加率試算表）'!C36,"")</f>
        <v/>
      </c>
      <c r="D36" s="130" t="str">
        <f>IF('要綱第5号（賃金増加率試算表）'!D36&lt;&gt;"",'要綱第5号（賃金増加率試算表）'!D36,"")</f>
        <v/>
      </c>
      <c r="E36" s="131" t="str">
        <f>IF('要綱第5号（賃金増加率試算表）'!E36&lt;&gt;"",'要綱第5号（賃金増加率試算表）'!E36,"")</f>
        <v/>
      </c>
      <c r="F36" s="508" t="str">
        <f>IF('要綱第5号（賃金増加率試算表）'!F36&lt;&gt;"",'要綱第5号（賃金増加率試算表）'!F36,"")</f>
        <v/>
      </c>
      <c r="G36" s="509"/>
      <c r="H36" s="510" t="s">
        <v>41</v>
      </c>
      <c r="I36" s="511"/>
      <c r="J36" s="512" t="str">
        <f>IF('要綱第5号（賃金増加率試算表）'!J36&lt;&gt;"",'要綱第5号（賃金増加率試算表）'!J36,"")</f>
        <v/>
      </c>
      <c r="K36" s="512"/>
      <c r="L36" s="513" t="str">
        <f>IF('要綱第5号（賃金増加率試算表）'!L36&lt;&gt;"",'要綱第5号（賃金増加率試算表）'!L36,"")</f>
        <v/>
      </c>
      <c r="M36" s="514"/>
      <c r="N36" s="134" t="str">
        <f>IF('要綱第5号（賃金増加率試算表）'!N36&lt;&gt;"",'要綱第5号（賃金増加率試算表）'!N36,"")</f>
        <v/>
      </c>
      <c r="O36" s="513" t="str">
        <f>IF(W36="対象外","対象外",IF('要綱第5号（賃金増加率試算表）'!O36&lt;&gt;"",'要綱第5号（賃金増加率試算表）'!O36,""))</f>
        <v/>
      </c>
      <c r="P36" s="509"/>
      <c r="Q36" s="135" t="s">
        <v>41</v>
      </c>
      <c r="R36" s="97"/>
      <c r="S36" s="98" t="s">
        <v>41</v>
      </c>
      <c r="T36" s="136" t="str">
        <f>IF('要綱第5号（賃金増加率試算表）'!T36&lt;&gt;"",'要綱第5号（賃金増加率試算表）'!T36,"")</f>
        <v/>
      </c>
      <c r="U36" s="137" t="str">
        <f>IF('要綱第5号（賃金増加率試算表）'!U36&lt;&gt;"",'要綱第5号（賃金増加率試算表）'!U36,"")</f>
        <v/>
      </c>
      <c r="V36" s="138" t="str">
        <f>IF('要綱第5号（賃金増加率試算表）'!V36&lt;&gt;"",'要綱第5号（賃金増加率試算表）'!V36,"")</f>
        <v/>
      </c>
      <c r="W36" s="99"/>
      <c r="X36" s="101" t="s">
        <v>41</v>
      </c>
      <c r="AF36" s="139" t="str">
        <f t="shared" si="0"/>
        <v/>
      </c>
    </row>
    <row r="37" spans="1:32" ht="25.9" customHeight="1">
      <c r="A37" s="93">
        <v>26</v>
      </c>
      <c r="B37" s="129" t="str">
        <f>IF('要綱第5号（賃金増加率試算表）'!B37&lt;&gt;"",'要綱第5号（賃金増加率試算表）'!B37,"")</f>
        <v/>
      </c>
      <c r="C37" s="130" t="str">
        <f>IF('要綱第5号（賃金増加率試算表）'!C37&lt;&gt;"",'要綱第5号（賃金増加率試算表）'!C37,"")</f>
        <v/>
      </c>
      <c r="D37" s="130" t="str">
        <f>IF('要綱第5号（賃金増加率試算表）'!D37&lt;&gt;"",'要綱第5号（賃金増加率試算表）'!D37,"")</f>
        <v/>
      </c>
      <c r="E37" s="131" t="str">
        <f>IF('要綱第5号（賃金増加率試算表）'!E37&lt;&gt;"",'要綱第5号（賃金増加率試算表）'!E37,"")</f>
        <v/>
      </c>
      <c r="F37" s="508" t="str">
        <f>IF('要綱第5号（賃金増加率試算表）'!F37&lt;&gt;"",'要綱第5号（賃金増加率試算表）'!F37,"")</f>
        <v/>
      </c>
      <c r="G37" s="509"/>
      <c r="H37" s="510" t="s">
        <v>41</v>
      </c>
      <c r="I37" s="511"/>
      <c r="J37" s="512" t="str">
        <f>IF('要綱第5号（賃金増加率試算表）'!J37&lt;&gt;"",'要綱第5号（賃金増加率試算表）'!J37,"")</f>
        <v/>
      </c>
      <c r="K37" s="512"/>
      <c r="L37" s="513" t="str">
        <f>IF('要綱第5号（賃金増加率試算表）'!L37&lt;&gt;"",'要綱第5号（賃金増加率試算表）'!L37,"")</f>
        <v/>
      </c>
      <c r="M37" s="514"/>
      <c r="N37" s="134" t="str">
        <f>IF('要綱第5号（賃金増加率試算表）'!N37&lt;&gt;"",'要綱第5号（賃金増加率試算表）'!N37,"")</f>
        <v/>
      </c>
      <c r="O37" s="513" t="str">
        <f>IF(W37="対象外","対象外",IF('要綱第5号（賃金増加率試算表）'!O37&lt;&gt;"",'要綱第5号（賃金増加率試算表）'!O37,""))</f>
        <v/>
      </c>
      <c r="P37" s="509"/>
      <c r="Q37" s="135" t="s">
        <v>41</v>
      </c>
      <c r="R37" s="97"/>
      <c r="S37" s="98" t="s">
        <v>41</v>
      </c>
      <c r="T37" s="136" t="str">
        <f>IF('要綱第5号（賃金増加率試算表）'!T37&lt;&gt;"",'要綱第5号（賃金増加率試算表）'!T37,"")</f>
        <v/>
      </c>
      <c r="U37" s="137" t="str">
        <f>IF('要綱第5号（賃金増加率試算表）'!U37&lt;&gt;"",'要綱第5号（賃金増加率試算表）'!U37,"")</f>
        <v/>
      </c>
      <c r="V37" s="138" t="str">
        <f>IF('要綱第5号（賃金増加率試算表）'!V37&lt;&gt;"",'要綱第5号（賃金増加率試算表）'!V37,"")</f>
        <v/>
      </c>
      <c r="W37" s="99"/>
      <c r="X37" s="101" t="s">
        <v>41</v>
      </c>
      <c r="AF37" s="139" t="str">
        <f t="shared" si="0"/>
        <v/>
      </c>
    </row>
    <row r="38" spans="1:32" ht="25.9" customHeight="1">
      <c r="A38" s="93">
        <v>27</v>
      </c>
      <c r="B38" s="129" t="str">
        <f>IF('要綱第5号（賃金増加率試算表）'!B38&lt;&gt;"",'要綱第5号（賃金増加率試算表）'!B38,"")</f>
        <v/>
      </c>
      <c r="C38" s="130" t="str">
        <f>IF('要綱第5号（賃金増加率試算表）'!C38&lt;&gt;"",'要綱第5号（賃金増加率試算表）'!C38,"")</f>
        <v/>
      </c>
      <c r="D38" s="130" t="str">
        <f>IF('要綱第5号（賃金増加率試算表）'!D38&lt;&gt;"",'要綱第5号（賃金増加率試算表）'!D38,"")</f>
        <v/>
      </c>
      <c r="E38" s="131" t="str">
        <f>IF('要綱第5号（賃金増加率試算表）'!E38&lt;&gt;"",'要綱第5号（賃金増加率試算表）'!E38,"")</f>
        <v/>
      </c>
      <c r="F38" s="508" t="str">
        <f>IF('要綱第5号（賃金増加率試算表）'!F38&lt;&gt;"",'要綱第5号（賃金増加率試算表）'!F38,"")</f>
        <v/>
      </c>
      <c r="G38" s="509"/>
      <c r="H38" s="510" t="s">
        <v>41</v>
      </c>
      <c r="I38" s="511"/>
      <c r="J38" s="512" t="str">
        <f>IF('要綱第5号（賃金増加率試算表）'!J38&lt;&gt;"",'要綱第5号（賃金増加率試算表）'!J38,"")</f>
        <v/>
      </c>
      <c r="K38" s="512"/>
      <c r="L38" s="513" t="str">
        <f>IF('要綱第5号（賃金増加率試算表）'!L38&lt;&gt;"",'要綱第5号（賃金増加率試算表）'!L38,"")</f>
        <v/>
      </c>
      <c r="M38" s="514"/>
      <c r="N38" s="134" t="str">
        <f>IF('要綱第5号（賃金増加率試算表）'!N38&lt;&gt;"",'要綱第5号（賃金増加率試算表）'!N38,"")</f>
        <v/>
      </c>
      <c r="O38" s="513" t="str">
        <f>IF(W38="対象外","対象外",IF('要綱第5号（賃金増加率試算表）'!O38&lt;&gt;"",'要綱第5号（賃金増加率試算表）'!O38,""))</f>
        <v/>
      </c>
      <c r="P38" s="509"/>
      <c r="Q38" s="135" t="s">
        <v>41</v>
      </c>
      <c r="R38" s="97"/>
      <c r="S38" s="98" t="s">
        <v>41</v>
      </c>
      <c r="T38" s="136" t="str">
        <f>IF('要綱第5号（賃金増加率試算表）'!T38&lt;&gt;"",'要綱第5号（賃金増加率試算表）'!T38,"")</f>
        <v/>
      </c>
      <c r="U38" s="137" t="str">
        <f>IF('要綱第5号（賃金増加率試算表）'!U38&lt;&gt;"",'要綱第5号（賃金増加率試算表）'!U38,"")</f>
        <v/>
      </c>
      <c r="V38" s="138" t="str">
        <f>IF('要綱第5号（賃金増加率試算表）'!V38&lt;&gt;"",'要綱第5号（賃金増加率試算表）'!V38,"")</f>
        <v/>
      </c>
      <c r="W38" s="99"/>
      <c r="X38" s="101" t="s">
        <v>41</v>
      </c>
      <c r="AF38" s="139" t="str">
        <f t="shared" si="0"/>
        <v/>
      </c>
    </row>
    <row r="39" spans="1:32" ht="25.9" customHeight="1">
      <c r="A39" s="93">
        <v>28</v>
      </c>
      <c r="B39" s="129" t="str">
        <f>IF('要綱第5号（賃金増加率試算表）'!B39&lt;&gt;"",'要綱第5号（賃金増加率試算表）'!B39,"")</f>
        <v/>
      </c>
      <c r="C39" s="130" t="str">
        <f>IF('要綱第5号（賃金増加率試算表）'!C39&lt;&gt;"",'要綱第5号（賃金増加率試算表）'!C39,"")</f>
        <v/>
      </c>
      <c r="D39" s="130" t="str">
        <f>IF('要綱第5号（賃金増加率試算表）'!D39&lt;&gt;"",'要綱第5号（賃金増加率試算表）'!D39,"")</f>
        <v/>
      </c>
      <c r="E39" s="131" t="str">
        <f>IF('要綱第5号（賃金増加率試算表）'!E39&lt;&gt;"",'要綱第5号（賃金増加率試算表）'!E39,"")</f>
        <v/>
      </c>
      <c r="F39" s="508" t="str">
        <f>IF('要綱第5号（賃金増加率試算表）'!F39&lt;&gt;"",'要綱第5号（賃金増加率試算表）'!F39,"")</f>
        <v/>
      </c>
      <c r="G39" s="509"/>
      <c r="H39" s="510" t="s">
        <v>41</v>
      </c>
      <c r="I39" s="511"/>
      <c r="J39" s="512" t="str">
        <f>IF('要綱第5号（賃金増加率試算表）'!J39&lt;&gt;"",'要綱第5号（賃金増加率試算表）'!J39,"")</f>
        <v/>
      </c>
      <c r="K39" s="512"/>
      <c r="L39" s="513" t="str">
        <f>IF('要綱第5号（賃金増加率試算表）'!L39&lt;&gt;"",'要綱第5号（賃金増加率試算表）'!L39,"")</f>
        <v/>
      </c>
      <c r="M39" s="514"/>
      <c r="N39" s="134" t="str">
        <f>IF('要綱第5号（賃金増加率試算表）'!N39&lt;&gt;"",'要綱第5号（賃金増加率試算表）'!N39,"")</f>
        <v/>
      </c>
      <c r="O39" s="513" t="str">
        <f>IF(W39="対象外","対象外",IF('要綱第5号（賃金増加率試算表）'!O39&lt;&gt;"",'要綱第5号（賃金増加率試算表）'!O39,""))</f>
        <v/>
      </c>
      <c r="P39" s="509"/>
      <c r="Q39" s="135" t="s">
        <v>41</v>
      </c>
      <c r="R39" s="97"/>
      <c r="S39" s="98" t="s">
        <v>41</v>
      </c>
      <c r="T39" s="136" t="str">
        <f>IF('要綱第5号（賃金増加率試算表）'!T39&lt;&gt;"",'要綱第5号（賃金増加率試算表）'!T39,"")</f>
        <v/>
      </c>
      <c r="U39" s="137" t="str">
        <f>IF('要綱第5号（賃金増加率試算表）'!U39&lt;&gt;"",'要綱第5号（賃金増加率試算表）'!U39,"")</f>
        <v/>
      </c>
      <c r="V39" s="138" t="str">
        <f>IF('要綱第5号（賃金増加率試算表）'!V39&lt;&gt;"",'要綱第5号（賃金増加率試算表）'!V39,"")</f>
        <v/>
      </c>
      <c r="W39" s="99"/>
      <c r="X39" s="101" t="s">
        <v>41</v>
      </c>
      <c r="AF39" s="139" t="str">
        <f t="shared" si="0"/>
        <v/>
      </c>
    </row>
    <row r="40" spans="1:32" ht="25.9" customHeight="1">
      <c r="A40" s="93">
        <v>29</v>
      </c>
      <c r="B40" s="129" t="str">
        <f>IF('要綱第5号（賃金増加率試算表）'!B40&lt;&gt;"",'要綱第5号（賃金増加率試算表）'!B40,"")</f>
        <v/>
      </c>
      <c r="C40" s="130" t="str">
        <f>IF('要綱第5号（賃金増加率試算表）'!C40&lt;&gt;"",'要綱第5号（賃金増加率試算表）'!C40,"")</f>
        <v/>
      </c>
      <c r="D40" s="130" t="str">
        <f>IF('要綱第5号（賃金増加率試算表）'!D40&lt;&gt;"",'要綱第5号（賃金増加率試算表）'!D40,"")</f>
        <v/>
      </c>
      <c r="E40" s="131" t="str">
        <f>IF('要綱第5号（賃金増加率試算表）'!E40&lt;&gt;"",'要綱第5号（賃金増加率試算表）'!E40,"")</f>
        <v/>
      </c>
      <c r="F40" s="508" t="str">
        <f>IF('要綱第5号（賃金増加率試算表）'!F40&lt;&gt;"",'要綱第5号（賃金増加率試算表）'!F40,"")</f>
        <v/>
      </c>
      <c r="G40" s="509"/>
      <c r="H40" s="510" t="s">
        <v>41</v>
      </c>
      <c r="I40" s="511"/>
      <c r="J40" s="512" t="str">
        <f>IF('要綱第5号（賃金増加率試算表）'!J40&lt;&gt;"",'要綱第5号（賃金増加率試算表）'!J40,"")</f>
        <v/>
      </c>
      <c r="K40" s="512"/>
      <c r="L40" s="513" t="str">
        <f>IF('要綱第5号（賃金増加率試算表）'!L40&lt;&gt;"",'要綱第5号（賃金増加率試算表）'!L40,"")</f>
        <v/>
      </c>
      <c r="M40" s="514"/>
      <c r="N40" s="134" t="str">
        <f>IF('要綱第5号（賃金増加率試算表）'!N40&lt;&gt;"",'要綱第5号（賃金増加率試算表）'!N40,"")</f>
        <v/>
      </c>
      <c r="O40" s="513" t="str">
        <f>IF(W40="対象外","対象外",IF('要綱第5号（賃金増加率試算表）'!O40&lt;&gt;"",'要綱第5号（賃金増加率試算表）'!O40,""))</f>
        <v/>
      </c>
      <c r="P40" s="509"/>
      <c r="Q40" s="135" t="s">
        <v>41</v>
      </c>
      <c r="R40" s="97"/>
      <c r="S40" s="98" t="s">
        <v>41</v>
      </c>
      <c r="T40" s="136" t="str">
        <f>IF('要綱第5号（賃金増加率試算表）'!T40&lt;&gt;"",'要綱第5号（賃金増加率試算表）'!T40,"")</f>
        <v/>
      </c>
      <c r="U40" s="137" t="str">
        <f>IF('要綱第5号（賃金増加率試算表）'!U40&lt;&gt;"",'要綱第5号（賃金増加率試算表）'!U40,"")</f>
        <v/>
      </c>
      <c r="V40" s="138" t="str">
        <f>IF('要綱第5号（賃金増加率試算表）'!V40&lt;&gt;"",'要綱第5号（賃金増加率試算表）'!V40,"")</f>
        <v/>
      </c>
      <c r="W40" s="99"/>
      <c r="X40" s="101" t="s">
        <v>41</v>
      </c>
      <c r="AF40" s="139" t="str">
        <f t="shared" si="0"/>
        <v/>
      </c>
    </row>
    <row r="41" spans="1:32" ht="25.9" customHeight="1">
      <c r="A41" s="93">
        <v>30</v>
      </c>
      <c r="B41" s="129" t="str">
        <f>IF('要綱第5号（賃金増加率試算表）'!B41&lt;&gt;"",'要綱第5号（賃金増加率試算表）'!B41,"")</f>
        <v/>
      </c>
      <c r="C41" s="130" t="str">
        <f>IF('要綱第5号（賃金増加率試算表）'!C41&lt;&gt;"",'要綱第5号（賃金増加率試算表）'!C41,"")</f>
        <v/>
      </c>
      <c r="D41" s="130" t="str">
        <f>IF('要綱第5号（賃金増加率試算表）'!D41&lt;&gt;"",'要綱第5号（賃金増加率試算表）'!D41,"")</f>
        <v/>
      </c>
      <c r="E41" s="131" t="str">
        <f>IF('要綱第5号（賃金増加率試算表）'!E41&lt;&gt;"",'要綱第5号（賃金増加率試算表）'!E41,"")</f>
        <v/>
      </c>
      <c r="F41" s="508" t="str">
        <f>IF('要綱第5号（賃金増加率試算表）'!F41&lt;&gt;"",'要綱第5号（賃金増加率試算表）'!F41,"")</f>
        <v/>
      </c>
      <c r="G41" s="509"/>
      <c r="H41" s="510" t="s">
        <v>41</v>
      </c>
      <c r="I41" s="511"/>
      <c r="J41" s="512" t="str">
        <f>IF('要綱第5号（賃金増加率試算表）'!J41&lt;&gt;"",'要綱第5号（賃金増加率試算表）'!J41,"")</f>
        <v/>
      </c>
      <c r="K41" s="512"/>
      <c r="L41" s="513" t="str">
        <f>IF('要綱第5号（賃金増加率試算表）'!L41&lt;&gt;"",'要綱第5号（賃金増加率試算表）'!L41,"")</f>
        <v/>
      </c>
      <c r="M41" s="514"/>
      <c r="N41" s="134" t="str">
        <f>IF('要綱第5号（賃金増加率試算表）'!N41&lt;&gt;"",'要綱第5号（賃金増加率試算表）'!N41,"")</f>
        <v/>
      </c>
      <c r="O41" s="513" t="str">
        <f>IF(W41="対象外","対象外",IF('要綱第5号（賃金増加率試算表）'!O41&lt;&gt;"",'要綱第5号（賃金増加率試算表）'!O41,""))</f>
        <v/>
      </c>
      <c r="P41" s="509"/>
      <c r="Q41" s="135" t="s">
        <v>41</v>
      </c>
      <c r="R41" s="97"/>
      <c r="S41" s="98" t="s">
        <v>41</v>
      </c>
      <c r="T41" s="136" t="str">
        <f>IF('要綱第5号（賃金増加率試算表）'!T41&lt;&gt;"",'要綱第5号（賃金増加率試算表）'!T41,"")</f>
        <v/>
      </c>
      <c r="U41" s="137" t="str">
        <f>IF('要綱第5号（賃金増加率試算表）'!U41&lt;&gt;"",'要綱第5号（賃金増加率試算表）'!U41,"")</f>
        <v/>
      </c>
      <c r="V41" s="138" t="str">
        <f>IF('要綱第5号（賃金増加率試算表）'!V41&lt;&gt;"",'要綱第5号（賃金増加率試算表）'!V41,"")</f>
        <v/>
      </c>
      <c r="W41" s="99"/>
      <c r="X41" s="101" t="s">
        <v>41</v>
      </c>
      <c r="AF41" s="139" t="str">
        <f t="shared" si="0"/>
        <v/>
      </c>
    </row>
    <row r="42" spans="1:32" ht="25.9" customHeight="1">
      <c r="A42" s="93">
        <v>31</v>
      </c>
      <c r="B42" s="129" t="str">
        <f>IF('要綱第5号（賃金増加率試算表）'!B42&lt;&gt;"",'要綱第5号（賃金増加率試算表）'!B42,"")</f>
        <v/>
      </c>
      <c r="C42" s="130" t="str">
        <f>IF('要綱第5号（賃金増加率試算表）'!C42&lt;&gt;"",'要綱第5号（賃金増加率試算表）'!C42,"")</f>
        <v/>
      </c>
      <c r="D42" s="130" t="str">
        <f>IF('要綱第5号（賃金増加率試算表）'!D42&lt;&gt;"",'要綱第5号（賃金増加率試算表）'!D42,"")</f>
        <v/>
      </c>
      <c r="E42" s="131" t="str">
        <f>IF('要綱第5号（賃金増加率試算表）'!E42&lt;&gt;"",'要綱第5号（賃金増加率試算表）'!E42,"")</f>
        <v/>
      </c>
      <c r="F42" s="508" t="str">
        <f>IF('要綱第5号（賃金増加率試算表）'!F42&lt;&gt;"",'要綱第5号（賃金増加率試算表）'!F42,"")</f>
        <v/>
      </c>
      <c r="G42" s="509"/>
      <c r="H42" s="510" t="s">
        <v>41</v>
      </c>
      <c r="I42" s="511"/>
      <c r="J42" s="512" t="str">
        <f>IF('要綱第5号（賃金増加率試算表）'!J42&lt;&gt;"",'要綱第5号（賃金増加率試算表）'!J42,"")</f>
        <v/>
      </c>
      <c r="K42" s="512"/>
      <c r="L42" s="513" t="str">
        <f>IF('要綱第5号（賃金増加率試算表）'!L42&lt;&gt;"",'要綱第5号（賃金増加率試算表）'!L42,"")</f>
        <v/>
      </c>
      <c r="M42" s="514"/>
      <c r="N42" s="134" t="str">
        <f>IF('要綱第5号（賃金増加率試算表）'!N42&lt;&gt;"",'要綱第5号（賃金増加率試算表）'!N42,"")</f>
        <v/>
      </c>
      <c r="O42" s="513" t="str">
        <f>IF(W42="対象外","対象外",IF('要綱第5号（賃金増加率試算表）'!O42&lt;&gt;"",'要綱第5号（賃金増加率試算表）'!O42,""))</f>
        <v/>
      </c>
      <c r="P42" s="509"/>
      <c r="Q42" s="135" t="s">
        <v>41</v>
      </c>
      <c r="R42" s="97"/>
      <c r="S42" s="98" t="s">
        <v>41</v>
      </c>
      <c r="T42" s="136" t="str">
        <f>IF('要綱第5号（賃金増加率試算表）'!T42&lt;&gt;"",'要綱第5号（賃金増加率試算表）'!T42,"")</f>
        <v/>
      </c>
      <c r="U42" s="137" t="str">
        <f>IF('要綱第5号（賃金増加率試算表）'!U42&lt;&gt;"",'要綱第5号（賃金増加率試算表）'!U42,"")</f>
        <v/>
      </c>
      <c r="V42" s="138" t="str">
        <f>IF('要綱第5号（賃金増加率試算表）'!V42&lt;&gt;"",'要綱第5号（賃金増加率試算表）'!V42,"")</f>
        <v/>
      </c>
      <c r="W42" s="99"/>
      <c r="X42" s="101" t="s">
        <v>41</v>
      </c>
      <c r="AF42" s="139" t="str">
        <f t="shared" si="0"/>
        <v/>
      </c>
    </row>
    <row r="43" spans="1:32" ht="25.9" customHeight="1">
      <c r="A43" s="93">
        <v>32</v>
      </c>
      <c r="B43" s="129" t="str">
        <f>IF('要綱第5号（賃金増加率試算表）'!B43&lt;&gt;"",'要綱第5号（賃金増加率試算表）'!B43,"")</f>
        <v/>
      </c>
      <c r="C43" s="130" t="str">
        <f>IF('要綱第5号（賃金増加率試算表）'!C43&lt;&gt;"",'要綱第5号（賃金増加率試算表）'!C43,"")</f>
        <v/>
      </c>
      <c r="D43" s="130" t="str">
        <f>IF('要綱第5号（賃金増加率試算表）'!D43&lt;&gt;"",'要綱第5号（賃金増加率試算表）'!D43,"")</f>
        <v/>
      </c>
      <c r="E43" s="131" t="str">
        <f>IF('要綱第5号（賃金増加率試算表）'!E43&lt;&gt;"",'要綱第5号（賃金増加率試算表）'!E43,"")</f>
        <v/>
      </c>
      <c r="F43" s="508" t="str">
        <f>IF('要綱第5号（賃金増加率試算表）'!F43&lt;&gt;"",'要綱第5号（賃金増加率試算表）'!F43,"")</f>
        <v/>
      </c>
      <c r="G43" s="509"/>
      <c r="H43" s="510" t="s">
        <v>41</v>
      </c>
      <c r="I43" s="511"/>
      <c r="J43" s="512" t="str">
        <f>IF('要綱第5号（賃金増加率試算表）'!J43&lt;&gt;"",'要綱第5号（賃金増加率試算表）'!J43,"")</f>
        <v/>
      </c>
      <c r="K43" s="512"/>
      <c r="L43" s="513" t="str">
        <f>IF('要綱第5号（賃金増加率試算表）'!L43&lt;&gt;"",'要綱第5号（賃金増加率試算表）'!L43,"")</f>
        <v/>
      </c>
      <c r="M43" s="514"/>
      <c r="N43" s="134" t="str">
        <f>IF('要綱第5号（賃金増加率試算表）'!N43&lt;&gt;"",'要綱第5号（賃金増加率試算表）'!N43,"")</f>
        <v/>
      </c>
      <c r="O43" s="513" t="str">
        <f>IF(W43="対象外","対象外",IF('要綱第5号（賃金増加率試算表）'!O43&lt;&gt;"",'要綱第5号（賃金増加率試算表）'!O43,""))</f>
        <v/>
      </c>
      <c r="P43" s="509"/>
      <c r="Q43" s="135" t="s">
        <v>41</v>
      </c>
      <c r="R43" s="97"/>
      <c r="S43" s="98" t="s">
        <v>41</v>
      </c>
      <c r="T43" s="136" t="str">
        <f>IF('要綱第5号（賃金増加率試算表）'!T43&lt;&gt;"",'要綱第5号（賃金増加率試算表）'!T43,"")</f>
        <v/>
      </c>
      <c r="U43" s="137" t="str">
        <f>IF('要綱第5号（賃金増加率試算表）'!U43&lt;&gt;"",'要綱第5号（賃金増加率試算表）'!U43,"")</f>
        <v/>
      </c>
      <c r="V43" s="138" t="str">
        <f>IF('要綱第5号（賃金増加率試算表）'!V43&lt;&gt;"",'要綱第5号（賃金増加率試算表）'!V43,"")</f>
        <v/>
      </c>
      <c r="W43" s="99"/>
      <c r="X43" s="101" t="s">
        <v>41</v>
      </c>
      <c r="AF43" s="139" t="str">
        <f t="shared" si="0"/>
        <v/>
      </c>
    </row>
    <row r="44" spans="1:32" ht="25.9" customHeight="1">
      <c r="A44" s="93">
        <v>33</v>
      </c>
      <c r="B44" s="129" t="str">
        <f>IF('要綱第5号（賃金増加率試算表）'!B44&lt;&gt;"",'要綱第5号（賃金増加率試算表）'!B44,"")</f>
        <v/>
      </c>
      <c r="C44" s="130" t="str">
        <f>IF('要綱第5号（賃金増加率試算表）'!C44&lt;&gt;"",'要綱第5号（賃金増加率試算表）'!C44,"")</f>
        <v/>
      </c>
      <c r="D44" s="130" t="str">
        <f>IF('要綱第5号（賃金増加率試算表）'!D44&lt;&gt;"",'要綱第5号（賃金増加率試算表）'!D44,"")</f>
        <v/>
      </c>
      <c r="E44" s="131" t="str">
        <f>IF('要綱第5号（賃金増加率試算表）'!E44&lt;&gt;"",'要綱第5号（賃金増加率試算表）'!E44,"")</f>
        <v/>
      </c>
      <c r="F44" s="508" t="str">
        <f>IF('要綱第5号（賃金増加率試算表）'!F44&lt;&gt;"",'要綱第5号（賃金増加率試算表）'!F44,"")</f>
        <v/>
      </c>
      <c r="G44" s="509"/>
      <c r="H44" s="510" t="s">
        <v>41</v>
      </c>
      <c r="I44" s="511"/>
      <c r="J44" s="512" t="str">
        <f>IF('要綱第5号（賃金増加率試算表）'!J44&lt;&gt;"",'要綱第5号（賃金増加率試算表）'!J44,"")</f>
        <v/>
      </c>
      <c r="K44" s="512"/>
      <c r="L44" s="513" t="str">
        <f>IF('要綱第5号（賃金増加率試算表）'!L44&lt;&gt;"",'要綱第5号（賃金増加率試算表）'!L44,"")</f>
        <v/>
      </c>
      <c r="M44" s="514"/>
      <c r="N44" s="134" t="str">
        <f>IF('要綱第5号（賃金増加率試算表）'!N44&lt;&gt;"",'要綱第5号（賃金増加率試算表）'!N44,"")</f>
        <v/>
      </c>
      <c r="O44" s="513" t="str">
        <f>IF(W44="対象外","対象外",IF('要綱第5号（賃金増加率試算表）'!O44&lt;&gt;"",'要綱第5号（賃金増加率試算表）'!O44,""))</f>
        <v/>
      </c>
      <c r="P44" s="509"/>
      <c r="Q44" s="135" t="s">
        <v>41</v>
      </c>
      <c r="R44" s="97"/>
      <c r="S44" s="98" t="s">
        <v>41</v>
      </c>
      <c r="T44" s="136" t="str">
        <f>IF('要綱第5号（賃金増加率試算表）'!T44&lt;&gt;"",'要綱第5号（賃金増加率試算表）'!T44,"")</f>
        <v/>
      </c>
      <c r="U44" s="137" t="str">
        <f>IF('要綱第5号（賃金増加率試算表）'!U44&lt;&gt;"",'要綱第5号（賃金増加率試算表）'!U44,"")</f>
        <v/>
      </c>
      <c r="V44" s="138" t="str">
        <f>IF('要綱第5号（賃金増加率試算表）'!V44&lt;&gt;"",'要綱第5号（賃金増加率試算表）'!V44,"")</f>
        <v/>
      </c>
      <c r="W44" s="99"/>
      <c r="X44" s="101" t="s">
        <v>41</v>
      </c>
      <c r="AF44" s="139" t="str">
        <f t="shared" si="0"/>
        <v/>
      </c>
    </row>
    <row r="45" spans="1:32" ht="25.9" customHeight="1">
      <c r="A45" s="93">
        <v>34</v>
      </c>
      <c r="B45" s="129" t="str">
        <f>IF('要綱第5号（賃金増加率試算表）'!B45&lt;&gt;"",'要綱第5号（賃金増加率試算表）'!B45,"")</f>
        <v/>
      </c>
      <c r="C45" s="130" t="str">
        <f>IF('要綱第5号（賃金増加率試算表）'!C45&lt;&gt;"",'要綱第5号（賃金増加率試算表）'!C45,"")</f>
        <v/>
      </c>
      <c r="D45" s="130" t="str">
        <f>IF('要綱第5号（賃金増加率試算表）'!D45&lt;&gt;"",'要綱第5号（賃金増加率試算表）'!D45,"")</f>
        <v/>
      </c>
      <c r="E45" s="131" t="str">
        <f>IF('要綱第5号（賃金増加率試算表）'!E45&lt;&gt;"",'要綱第5号（賃金増加率試算表）'!E45,"")</f>
        <v/>
      </c>
      <c r="F45" s="508" t="str">
        <f>IF('要綱第5号（賃金増加率試算表）'!F45&lt;&gt;"",'要綱第5号（賃金増加率試算表）'!F45,"")</f>
        <v/>
      </c>
      <c r="G45" s="509"/>
      <c r="H45" s="510" t="s">
        <v>41</v>
      </c>
      <c r="I45" s="511"/>
      <c r="J45" s="512" t="str">
        <f>IF('要綱第5号（賃金増加率試算表）'!J45&lt;&gt;"",'要綱第5号（賃金増加率試算表）'!J45,"")</f>
        <v/>
      </c>
      <c r="K45" s="512"/>
      <c r="L45" s="513" t="str">
        <f>IF('要綱第5号（賃金増加率試算表）'!L45&lt;&gt;"",'要綱第5号（賃金増加率試算表）'!L45,"")</f>
        <v/>
      </c>
      <c r="M45" s="514"/>
      <c r="N45" s="134" t="str">
        <f>IF('要綱第5号（賃金増加率試算表）'!N45&lt;&gt;"",'要綱第5号（賃金増加率試算表）'!N45,"")</f>
        <v/>
      </c>
      <c r="O45" s="513" t="str">
        <f>IF(W45="対象外","対象外",IF('要綱第5号（賃金増加率試算表）'!O45&lt;&gt;"",'要綱第5号（賃金増加率試算表）'!O45,""))</f>
        <v/>
      </c>
      <c r="P45" s="509"/>
      <c r="Q45" s="135" t="s">
        <v>41</v>
      </c>
      <c r="R45" s="97"/>
      <c r="S45" s="98" t="s">
        <v>41</v>
      </c>
      <c r="T45" s="136" t="str">
        <f>IF('要綱第5号（賃金増加率試算表）'!T45&lt;&gt;"",'要綱第5号（賃金増加率試算表）'!T45,"")</f>
        <v/>
      </c>
      <c r="U45" s="137" t="str">
        <f>IF('要綱第5号（賃金増加率試算表）'!U45&lt;&gt;"",'要綱第5号（賃金増加率試算表）'!U45,"")</f>
        <v/>
      </c>
      <c r="V45" s="138" t="str">
        <f>IF('要綱第5号（賃金増加率試算表）'!V45&lt;&gt;"",'要綱第5号（賃金増加率試算表）'!V45,"")</f>
        <v/>
      </c>
      <c r="W45" s="99"/>
      <c r="X45" s="101" t="s">
        <v>41</v>
      </c>
      <c r="AF45" s="139" t="str">
        <f t="shared" si="0"/>
        <v/>
      </c>
    </row>
    <row r="46" spans="1:32" ht="25.9" customHeight="1">
      <c r="A46" s="93">
        <v>35</v>
      </c>
      <c r="B46" s="129" t="str">
        <f>IF('要綱第5号（賃金増加率試算表）'!B46&lt;&gt;"",'要綱第5号（賃金増加率試算表）'!B46,"")</f>
        <v/>
      </c>
      <c r="C46" s="130" t="str">
        <f>IF('要綱第5号（賃金増加率試算表）'!C46&lt;&gt;"",'要綱第5号（賃金増加率試算表）'!C46,"")</f>
        <v/>
      </c>
      <c r="D46" s="130" t="str">
        <f>IF('要綱第5号（賃金増加率試算表）'!D46&lt;&gt;"",'要綱第5号（賃金増加率試算表）'!D46,"")</f>
        <v/>
      </c>
      <c r="E46" s="131" t="str">
        <f>IF('要綱第5号（賃金増加率試算表）'!E46&lt;&gt;"",'要綱第5号（賃金増加率試算表）'!E46,"")</f>
        <v/>
      </c>
      <c r="F46" s="508" t="str">
        <f>IF('要綱第5号（賃金増加率試算表）'!F46&lt;&gt;"",'要綱第5号（賃金増加率試算表）'!F46,"")</f>
        <v/>
      </c>
      <c r="G46" s="509"/>
      <c r="H46" s="510" t="s">
        <v>41</v>
      </c>
      <c r="I46" s="511"/>
      <c r="J46" s="512" t="str">
        <f>IF('要綱第5号（賃金増加率試算表）'!J46&lt;&gt;"",'要綱第5号（賃金増加率試算表）'!J46,"")</f>
        <v/>
      </c>
      <c r="K46" s="512"/>
      <c r="L46" s="513" t="str">
        <f>IF('要綱第5号（賃金増加率試算表）'!L46&lt;&gt;"",'要綱第5号（賃金増加率試算表）'!L46,"")</f>
        <v/>
      </c>
      <c r="M46" s="514"/>
      <c r="N46" s="134" t="str">
        <f>IF('要綱第5号（賃金増加率試算表）'!N46&lt;&gt;"",'要綱第5号（賃金増加率試算表）'!N46,"")</f>
        <v/>
      </c>
      <c r="O46" s="513" t="str">
        <f>IF(W46="対象外","対象外",IF('要綱第5号（賃金増加率試算表）'!O46&lt;&gt;"",'要綱第5号（賃金増加率試算表）'!O46,""))</f>
        <v/>
      </c>
      <c r="P46" s="509"/>
      <c r="Q46" s="135" t="s">
        <v>41</v>
      </c>
      <c r="R46" s="97"/>
      <c r="S46" s="98" t="s">
        <v>41</v>
      </c>
      <c r="T46" s="136" t="str">
        <f>IF('要綱第5号（賃金増加率試算表）'!T46&lt;&gt;"",'要綱第5号（賃金増加率試算表）'!T46,"")</f>
        <v/>
      </c>
      <c r="U46" s="137" t="str">
        <f>IF('要綱第5号（賃金増加率試算表）'!U46&lt;&gt;"",'要綱第5号（賃金増加率試算表）'!U46,"")</f>
        <v/>
      </c>
      <c r="V46" s="138" t="str">
        <f>IF('要綱第5号（賃金増加率試算表）'!V46&lt;&gt;"",'要綱第5号（賃金増加率試算表）'!V46,"")</f>
        <v/>
      </c>
      <c r="W46" s="99"/>
      <c r="X46" s="101" t="s">
        <v>41</v>
      </c>
      <c r="AF46" s="139" t="str">
        <f t="shared" si="0"/>
        <v/>
      </c>
    </row>
    <row r="47" spans="1:32" ht="25.9" customHeight="1">
      <c r="A47" s="93">
        <v>36</v>
      </c>
      <c r="B47" s="129" t="str">
        <f>IF('要綱第5号（賃金増加率試算表）'!B47&lt;&gt;"",'要綱第5号（賃金増加率試算表）'!B47,"")</f>
        <v/>
      </c>
      <c r="C47" s="130" t="str">
        <f>IF('要綱第5号（賃金増加率試算表）'!C47&lt;&gt;"",'要綱第5号（賃金増加率試算表）'!C47,"")</f>
        <v/>
      </c>
      <c r="D47" s="130" t="str">
        <f>IF('要綱第5号（賃金増加率試算表）'!D47&lt;&gt;"",'要綱第5号（賃金増加率試算表）'!D47,"")</f>
        <v/>
      </c>
      <c r="E47" s="131" t="str">
        <f>IF('要綱第5号（賃金増加率試算表）'!E47&lt;&gt;"",'要綱第5号（賃金増加率試算表）'!E47,"")</f>
        <v/>
      </c>
      <c r="F47" s="508" t="str">
        <f>IF('要綱第5号（賃金増加率試算表）'!F47&lt;&gt;"",'要綱第5号（賃金増加率試算表）'!F47,"")</f>
        <v/>
      </c>
      <c r="G47" s="509"/>
      <c r="H47" s="510" t="s">
        <v>41</v>
      </c>
      <c r="I47" s="511"/>
      <c r="J47" s="512" t="str">
        <f>IF('要綱第5号（賃金増加率試算表）'!J47&lt;&gt;"",'要綱第5号（賃金増加率試算表）'!J47,"")</f>
        <v/>
      </c>
      <c r="K47" s="512"/>
      <c r="L47" s="513" t="str">
        <f>IF('要綱第5号（賃金増加率試算表）'!L47&lt;&gt;"",'要綱第5号（賃金増加率試算表）'!L47,"")</f>
        <v/>
      </c>
      <c r="M47" s="514"/>
      <c r="N47" s="134" t="str">
        <f>IF('要綱第5号（賃金増加率試算表）'!N47&lt;&gt;"",'要綱第5号（賃金増加率試算表）'!N47,"")</f>
        <v/>
      </c>
      <c r="O47" s="513" t="str">
        <f>IF(W47="対象外","対象外",IF('要綱第5号（賃金増加率試算表）'!O47&lt;&gt;"",'要綱第5号（賃金増加率試算表）'!O47,""))</f>
        <v/>
      </c>
      <c r="P47" s="509"/>
      <c r="Q47" s="135" t="s">
        <v>41</v>
      </c>
      <c r="R47" s="97"/>
      <c r="S47" s="98" t="s">
        <v>41</v>
      </c>
      <c r="T47" s="136" t="str">
        <f>IF('要綱第5号（賃金増加率試算表）'!T47&lt;&gt;"",'要綱第5号（賃金増加率試算表）'!T47,"")</f>
        <v/>
      </c>
      <c r="U47" s="137" t="str">
        <f>IF('要綱第5号（賃金増加率試算表）'!U47&lt;&gt;"",'要綱第5号（賃金増加率試算表）'!U47,"")</f>
        <v/>
      </c>
      <c r="V47" s="138" t="str">
        <f>IF('要綱第5号（賃金増加率試算表）'!V47&lt;&gt;"",'要綱第5号（賃金増加率試算表）'!V47,"")</f>
        <v/>
      </c>
      <c r="W47" s="99"/>
      <c r="X47" s="101" t="s">
        <v>41</v>
      </c>
      <c r="AF47" s="139" t="str">
        <f t="shared" si="0"/>
        <v/>
      </c>
    </row>
    <row r="48" spans="1:32" ht="25.9" customHeight="1">
      <c r="A48" s="93">
        <v>37</v>
      </c>
      <c r="B48" s="129" t="str">
        <f>IF('要綱第5号（賃金増加率試算表）'!B48&lt;&gt;"",'要綱第5号（賃金増加率試算表）'!B48,"")</f>
        <v/>
      </c>
      <c r="C48" s="130" t="str">
        <f>IF('要綱第5号（賃金増加率試算表）'!C48&lt;&gt;"",'要綱第5号（賃金増加率試算表）'!C48,"")</f>
        <v/>
      </c>
      <c r="D48" s="130" t="str">
        <f>IF('要綱第5号（賃金増加率試算表）'!D48&lt;&gt;"",'要綱第5号（賃金増加率試算表）'!D48,"")</f>
        <v/>
      </c>
      <c r="E48" s="131" t="str">
        <f>IF('要綱第5号（賃金増加率試算表）'!E48&lt;&gt;"",'要綱第5号（賃金増加率試算表）'!E48,"")</f>
        <v/>
      </c>
      <c r="F48" s="508" t="str">
        <f>IF('要綱第5号（賃金増加率試算表）'!F48&lt;&gt;"",'要綱第5号（賃金増加率試算表）'!F48,"")</f>
        <v/>
      </c>
      <c r="G48" s="509"/>
      <c r="H48" s="510" t="s">
        <v>41</v>
      </c>
      <c r="I48" s="511"/>
      <c r="J48" s="512" t="str">
        <f>IF('要綱第5号（賃金増加率試算表）'!J48&lt;&gt;"",'要綱第5号（賃金増加率試算表）'!J48,"")</f>
        <v/>
      </c>
      <c r="K48" s="512"/>
      <c r="L48" s="513" t="str">
        <f>IF('要綱第5号（賃金増加率試算表）'!L48&lt;&gt;"",'要綱第5号（賃金増加率試算表）'!L48,"")</f>
        <v/>
      </c>
      <c r="M48" s="514"/>
      <c r="N48" s="134" t="str">
        <f>IF('要綱第5号（賃金増加率試算表）'!N48&lt;&gt;"",'要綱第5号（賃金増加率試算表）'!N48,"")</f>
        <v/>
      </c>
      <c r="O48" s="513" t="str">
        <f>IF(W48="対象外","対象外",IF('要綱第5号（賃金増加率試算表）'!O48&lt;&gt;"",'要綱第5号（賃金増加率試算表）'!O48,""))</f>
        <v/>
      </c>
      <c r="P48" s="509"/>
      <c r="Q48" s="135" t="s">
        <v>41</v>
      </c>
      <c r="R48" s="97"/>
      <c r="S48" s="98" t="s">
        <v>41</v>
      </c>
      <c r="T48" s="136" t="str">
        <f>IF('要綱第5号（賃金増加率試算表）'!T48&lt;&gt;"",'要綱第5号（賃金増加率試算表）'!T48,"")</f>
        <v/>
      </c>
      <c r="U48" s="137" t="str">
        <f>IF('要綱第5号（賃金増加率試算表）'!U48&lt;&gt;"",'要綱第5号（賃金増加率試算表）'!U48,"")</f>
        <v/>
      </c>
      <c r="V48" s="138" t="str">
        <f>IF('要綱第5号（賃金増加率試算表）'!V48&lt;&gt;"",'要綱第5号（賃金増加率試算表）'!V48,"")</f>
        <v/>
      </c>
      <c r="W48" s="99"/>
      <c r="X48" s="101" t="s">
        <v>41</v>
      </c>
      <c r="AF48" s="139" t="str">
        <f t="shared" si="0"/>
        <v/>
      </c>
    </row>
    <row r="49" spans="1:32" ht="25.9" customHeight="1">
      <c r="A49" s="93">
        <v>38</v>
      </c>
      <c r="B49" s="129" t="str">
        <f>IF('要綱第5号（賃金増加率試算表）'!B49&lt;&gt;"",'要綱第5号（賃金増加率試算表）'!B49,"")</f>
        <v/>
      </c>
      <c r="C49" s="130" t="str">
        <f>IF('要綱第5号（賃金増加率試算表）'!C49&lt;&gt;"",'要綱第5号（賃金増加率試算表）'!C49,"")</f>
        <v/>
      </c>
      <c r="D49" s="130" t="str">
        <f>IF('要綱第5号（賃金増加率試算表）'!D49&lt;&gt;"",'要綱第5号（賃金増加率試算表）'!D49,"")</f>
        <v/>
      </c>
      <c r="E49" s="131" t="str">
        <f>IF('要綱第5号（賃金増加率試算表）'!E49&lt;&gt;"",'要綱第5号（賃金増加率試算表）'!E49,"")</f>
        <v/>
      </c>
      <c r="F49" s="508" t="str">
        <f>IF('要綱第5号（賃金増加率試算表）'!F49&lt;&gt;"",'要綱第5号（賃金増加率試算表）'!F49,"")</f>
        <v/>
      </c>
      <c r="G49" s="509"/>
      <c r="H49" s="510" t="s">
        <v>41</v>
      </c>
      <c r="I49" s="511"/>
      <c r="J49" s="512" t="str">
        <f>IF('要綱第5号（賃金増加率試算表）'!J49&lt;&gt;"",'要綱第5号（賃金増加率試算表）'!J49,"")</f>
        <v/>
      </c>
      <c r="K49" s="512"/>
      <c r="L49" s="513" t="str">
        <f>IF('要綱第5号（賃金増加率試算表）'!L49&lt;&gt;"",'要綱第5号（賃金増加率試算表）'!L49,"")</f>
        <v/>
      </c>
      <c r="M49" s="514"/>
      <c r="N49" s="134" t="str">
        <f>IF('要綱第5号（賃金増加率試算表）'!N49&lt;&gt;"",'要綱第5号（賃金増加率試算表）'!N49,"")</f>
        <v/>
      </c>
      <c r="O49" s="513" t="str">
        <f>IF(W49="対象外","対象外",IF('要綱第5号（賃金増加率試算表）'!O49&lt;&gt;"",'要綱第5号（賃金増加率試算表）'!O49,""))</f>
        <v/>
      </c>
      <c r="P49" s="509"/>
      <c r="Q49" s="135" t="s">
        <v>41</v>
      </c>
      <c r="R49" s="97"/>
      <c r="S49" s="98" t="s">
        <v>41</v>
      </c>
      <c r="T49" s="136" t="str">
        <f>IF('要綱第5号（賃金増加率試算表）'!T49&lt;&gt;"",'要綱第5号（賃金増加率試算表）'!T49,"")</f>
        <v/>
      </c>
      <c r="U49" s="137" t="str">
        <f>IF('要綱第5号（賃金増加率試算表）'!U49&lt;&gt;"",'要綱第5号（賃金増加率試算表）'!U49,"")</f>
        <v/>
      </c>
      <c r="V49" s="138" t="str">
        <f>IF('要綱第5号（賃金増加率試算表）'!V49&lt;&gt;"",'要綱第5号（賃金増加率試算表）'!V49,"")</f>
        <v/>
      </c>
      <c r="W49" s="99"/>
      <c r="X49" s="101" t="s">
        <v>41</v>
      </c>
      <c r="AF49" s="139" t="str">
        <f t="shared" si="0"/>
        <v/>
      </c>
    </row>
    <row r="50" spans="1:32" ht="25.9" customHeight="1">
      <c r="A50" s="93">
        <v>39</v>
      </c>
      <c r="B50" s="129" t="str">
        <f>IF('要綱第5号（賃金増加率試算表）'!B50&lt;&gt;"",'要綱第5号（賃金増加率試算表）'!B50,"")</f>
        <v/>
      </c>
      <c r="C50" s="130" t="str">
        <f>IF('要綱第5号（賃金増加率試算表）'!C50&lt;&gt;"",'要綱第5号（賃金増加率試算表）'!C50,"")</f>
        <v/>
      </c>
      <c r="D50" s="130" t="str">
        <f>IF('要綱第5号（賃金増加率試算表）'!D50&lt;&gt;"",'要綱第5号（賃金増加率試算表）'!D50,"")</f>
        <v/>
      </c>
      <c r="E50" s="131" t="str">
        <f>IF('要綱第5号（賃金増加率試算表）'!E50&lt;&gt;"",'要綱第5号（賃金増加率試算表）'!E50,"")</f>
        <v/>
      </c>
      <c r="F50" s="508" t="str">
        <f>IF('要綱第5号（賃金増加率試算表）'!F50&lt;&gt;"",'要綱第5号（賃金増加率試算表）'!F50,"")</f>
        <v/>
      </c>
      <c r="G50" s="509"/>
      <c r="H50" s="510" t="s">
        <v>41</v>
      </c>
      <c r="I50" s="511"/>
      <c r="J50" s="512" t="str">
        <f>IF('要綱第5号（賃金増加率試算表）'!J50&lt;&gt;"",'要綱第5号（賃金増加率試算表）'!J50,"")</f>
        <v/>
      </c>
      <c r="K50" s="512"/>
      <c r="L50" s="513" t="str">
        <f>IF('要綱第5号（賃金増加率試算表）'!L50&lt;&gt;"",'要綱第5号（賃金増加率試算表）'!L50,"")</f>
        <v/>
      </c>
      <c r="M50" s="514"/>
      <c r="N50" s="134" t="str">
        <f>IF('要綱第5号（賃金増加率試算表）'!N50&lt;&gt;"",'要綱第5号（賃金増加率試算表）'!N50,"")</f>
        <v/>
      </c>
      <c r="O50" s="513" t="str">
        <f>IF(W50="対象外","対象外",IF('要綱第5号（賃金増加率試算表）'!O50&lt;&gt;"",'要綱第5号（賃金増加率試算表）'!O50,""))</f>
        <v/>
      </c>
      <c r="P50" s="509"/>
      <c r="Q50" s="135" t="s">
        <v>41</v>
      </c>
      <c r="R50" s="97"/>
      <c r="S50" s="98" t="s">
        <v>41</v>
      </c>
      <c r="T50" s="136" t="str">
        <f>IF('要綱第5号（賃金増加率試算表）'!T50&lt;&gt;"",'要綱第5号（賃金増加率試算表）'!T50,"")</f>
        <v/>
      </c>
      <c r="U50" s="137" t="str">
        <f>IF('要綱第5号（賃金増加率試算表）'!U50&lt;&gt;"",'要綱第5号（賃金増加率試算表）'!U50,"")</f>
        <v/>
      </c>
      <c r="V50" s="138" t="str">
        <f>IF('要綱第5号（賃金増加率試算表）'!V50&lt;&gt;"",'要綱第5号（賃金増加率試算表）'!V50,"")</f>
        <v/>
      </c>
      <c r="W50" s="99"/>
      <c r="X50" s="101" t="s">
        <v>41</v>
      </c>
      <c r="AF50" s="139" t="str">
        <f t="shared" si="0"/>
        <v/>
      </c>
    </row>
    <row r="51" spans="1:32" ht="25.9" customHeight="1">
      <c r="A51" s="93">
        <v>40</v>
      </c>
      <c r="B51" s="129" t="str">
        <f>IF('要綱第5号（賃金増加率試算表）'!B51&lt;&gt;"",'要綱第5号（賃金増加率試算表）'!B51,"")</f>
        <v/>
      </c>
      <c r="C51" s="130" t="str">
        <f>IF('要綱第5号（賃金増加率試算表）'!C51&lt;&gt;"",'要綱第5号（賃金増加率試算表）'!C51,"")</f>
        <v/>
      </c>
      <c r="D51" s="130" t="str">
        <f>IF('要綱第5号（賃金増加率試算表）'!D51&lt;&gt;"",'要綱第5号（賃金増加率試算表）'!D51,"")</f>
        <v/>
      </c>
      <c r="E51" s="131" t="str">
        <f>IF('要綱第5号（賃金増加率試算表）'!E51&lt;&gt;"",'要綱第5号（賃金増加率試算表）'!E51,"")</f>
        <v/>
      </c>
      <c r="F51" s="508" t="str">
        <f>IF('要綱第5号（賃金増加率試算表）'!F51&lt;&gt;"",'要綱第5号（賃金増加率試算表）'!F51,"")</f>
        <v/>
      </c>
      <c r="G51" s="509"/>
      <c r="H51" s="510" t="s">
        <v>41</v>
      </c>
      <c r="I51" s="511"/>
      <c r="J51" s="512" t="str">
        <f>IF('要綱第5号（賃金増加率試算表）'!J51&lt;&gt;"",'要綱第5号（賃金増加率試算表）'!J51,"")</f>
        <v/>
      </c>
      <c r="K51" s="512"/>
      <c r="L51" s="513" t="str">
        <f>IF('要綱第5号（賃金増加率試算表）'!L51&lt;&gt;"",'要綱第5号（賃金増加率試算表）'!L51,"")</f>
        <v/>
      </c>
      <c r="M51" s="514"/>
      <c r="N51" s="134" t="str">
        <f>IF('要綱第5号（賃金増加率試算表）'!N51&lt;&gt;"",'要綱第5号（賃金増加率試算表）'!N51,"")</f>
        <v/>
      </c>
      <c r="O51" s="513" t="str">
        <f>IF(W51="対象外","対象外",IF('要綱第5号（賃金増加率試算表）'!O51&lt;&gt;"",'要綱第5号（賃金増加率試算表）'!O51,""))</f>
        <v/>
      </c>
      <c r="P51" s="509"/>
      <c r="Q51" s="135" t="s">
        <v>41</v>
      </c>
      <c r="R51" s="97"/>
      <c r="S51" s="98" t="s">
        <v>41</v>
      </c>
      <c r="T51" s="136" t="str">
        <f>IF('要綱第5号（賃金増加率試算表）'!T51&lt;&gt;"",'要綱第5号（賃金増加率試算表）'!T51,"")</f>
        <v/>
      </c>
      <c r="U51" s="137" t="str">
        <f>IF('要綱第5号（賃金増加率試算表）'!U51&lt;&gt;"",'要綱第5号（賃金増加率試算表）'!U51,"")</f>
        <v/>
      </c>
      <c r="V51" s="138" t="str">
        <f>IF('要綱第5号（賃金増加率試算表）'!V51&lt;&gt;"",'要綱第5号（賃金増加率試算表）'!V51,"")</f>
        <v/>
      </c>
      <c r="W51" s="99"/>
      <c r="X51" s="101" t="s">
        <v>41</v>
      </c>
      <c r="AF51" s="139" t="str">
        <f t="shared" si="0"/>
        <v/>
      </c>
    </row>
    <row r="52" spans="1:32" ht="25.9" hidden="1" customHeight="1">
      <c r="A52" s="93">
        <v>41</v>
      </c>
      <c r="B52" s="129" t="str">
        <f>IF('要綱第5号（賃金増加率試算表）'!B52&lt;&gt;"",'要綱第5号（賃金増加率試算表）'!B52,"")</f>
        <v/>
      </c>
      <c r="C52" s="130" t="str">
        <f>IF('要綱第5号（賃金増加率試算表）'!C52&lt;&gt;"",'要綱第5号（賃金増加率試算表）'!C52,"")</f>
        <v/>
      </c>
      <c r="D52" s="130" t="str">
        <f>IF('要綱第5号（賃金増加率試算表）'!D52&lt;&gt;"",'要綱第5号（賃金増加率試算表）'!D52,"")</f>
        <v/>
      </c>
      <c r="E52" s="131" t="str">
        <f>IF('要綱第5号（賃金増加率試算表）'!E52&lt;&gt;"",'要綱第5号（賃金増加率試算表）'!E52,"")</f>
        <v/>
      </c>
      <c r="F52" s="508" t="str">
        <f>IF('要綱第5号（賃金増加率試算表）'!F52&lt;&gt;"",'要綱第5号（賃金増加率試算表）'!F52,"")</f>
        <v/>
      </c>
      <c r="G52" s="509"/>
      <c r="H52" s="510" t="s">
        <v>41</v>
      </c>
      <c r="I52" s="511"/>
      <c r="J52" s="512" t="str">
        <f>IF('要綱第5号（賃金増加率試算表）'!J52&lt;&gt;"",'要綱第5号（賃金増加率試算表）'!J52,"")</f>
        <v/>
      </c>
      <c r="K52" s="512"/>
      <c r="L52" s="513" t="str">
        <f>IF('要綱第5号（賃金増加率試算表）'!L52&lt;&gt;"",'要綱第5号（賃金増加率試算表）'!L52,"")</f>
        <v/>
      </c>
      <c r="M52" s="514"/>
      <c r="N52" s="134" t="str">
        <f>IF('要綱第5号（賃金増加率試算表）'!N52&lt;&gt;"",'要綱第5号（賃金増加率試算表）'!N52,"")</f>
        <v/>
      </c>
      <c r="O52" s="513" t="str">
        <f>IF(W52="対象外","対象外",IF('要綱第5号（賃金増加率試算表）'!O52&lt;&gt;"",'要綱第5号（賃金増加率試算表）'!O52,""))</f>
        <v/>
      </c>
      <c r="P52" s="509"/>
      <c r="Q52" s="135" t="s">
        <v>41</v>
      </c>
      <c r="R52" s="112"/>
      <c r="S52" s="98" t="s">
        <v>41</v>
      </c>
      <c r="T52" s="136" t="str">
        <f>IF('要綱第5号（賃金増加率試算表）'!T52&lt;&gt;"",'要綱第5号（賃金増加率試算表）'!T52,"")</f>
        <v/>
      </c>
      <c r="U52" s="137" t="str">
        <f>IF('要綱第5号（賃金増加率試算表）'!U52&lt;&gt;"",'要綱第5号（賃金増加率試算表）'!U52,"")</f>
        <v/>
      </c>
      <c r="V52" s="138" t="str">
        <f>IF('要綱第5号（賃金増加率試算表）'!V52&lt;&gt;"",'要綱第5号（賃金増加率試算表）'!V52,"")</f>
        <v/>
      </c>
      <c r="W52" s="113"/>
      <c r="X52" s="101" t="s">
        <v>41</v>
      </c>
      <c r="AF52" s="139" t="str">
        <f t="shared" si="0"/>
        <v/>
      </c>
    </row>
    <row r="53" spans="1:32" ht="25.9" hidden="1" customHeight="1">
      <c r="A53" s="93">
        <v>42</v>
      </c>
      <c r="B53" s="129" t="str">
        <f>IF('要綱第5号（賃金増加率試算表）'!B53&lt;&gt;"",'要綱第5号（賃金増加率試算表）'!B53,"")</f>
        <v/>
      </c>
      <c r="C53" s="130" t="str">
        <f>IF('要綱第5号（賃金増加率試算表）'!C53&lt;&gt;"",'要綱第5号（賃金増加率試算表）'!C53,"")</f>
        <v/>
      </c>
      <c r="D53" s="130" t="str">
        <f>IF('要綱第5号（賃金増加率試算表）'!D53&lt;&gt;"",'要綱第5号（賃金増加率試算表）'!D53,"")</f>
        <v/>
      </c>
      <c r="E53" s="131" t="str">
        <f>IF('要綱第5号（賃金増加率試算表）'!E53&lt;&gt;"",'要綱第5号（賃金増加率試算表）'!E53,"")</f>
        <v/>
      </c>
      <c r="F53" s="508" t="str">
        <f>IF('要綱第5号（賃金増加率試算表）'!F53&lt;&gt;"",'要綱第5号（賃金増加率試算表）'!F53,"")</f>
        <v/>
      </c>
      <c r="G53" s="509"/>
      <c r="H53" s="510" t="s">
        <v>41</v>
      </c>
      <c r="I53" s="511"/>
      <c r="J53" s="512" t="str">
        <f>IF('要綱第5号（賃金増加率試算表）'!J53&lt;&gt;"",'要綱第5号（賃金増加率試算表）'!J53,"")</f>
        <v/>
      </c>
      <c r="K53" s="512"/>
      <c r="L53" s="513" t="str">
        <f>IF('要綱第5号（賃金増加率試算表）'!L53&lt;&gt;"",'要綱第5号（賃金増加率試算表）'!L53,"")</f>
        <v/>
      </c>
      <c r="M53" s="514"/>
      <c r="N53" s="134" t="str">
        <f>IF('要綱第5号（賃金増加率試算表）'!N53&lt;&gt;"",'要綱第5号（賃金増加率試算表）'!N53,"")</f>
        <v/>
      </c>
      <c r="O53" s="513" t="str">
        <f>IF(W53="対象外","対象外",IF('要綱第5号（賃金増加率試算表）'!O53&lt;&gt;"",'要綱第5号（賃金増加率試算表）'!O53,""))</f>
        <v/>
      </c>
      <c r="P53" s="509"/>
      <c r="Q53" s="135" t="s">
        <v>41</v>
      </c>
      <c r="R53" s="112"/>
      <c r="S53" s="98" t="s">
        <v>41</v>
      </c>
      <c r="T53" s="136" t="str">
        <f>IF('要綱第5号（賃金増加率試算表）'!T53&lt;&gt;"",'要綱第5号（賃金増加率試算表）'!T53,"")</f>
        <v/>
      </c>
      <c r="U53" s="137" t="str">
        <f>IF('要綱第5号（賃金増加率試算表）'!U53&lt;&gt;"",'要綱第5号（賃金増加率試算表）'!U53,"")</f>
        <v/>
      </c>
      <c r="V53" s="138" t="str">
        <f>IF('要綱第5号（賃金増加率試算表）'!V53&lt;&gt;"",'要綱第5号（賃金増加率試算表）'!V53,"")</f>
        <v/>
      </c>
      <c r="W53" s="113"/>
      <c r="X53" s="101" t="s">
        <v>41</v>
      </c>
      <c r="AF53" s="139" t="str">
        <f t="shared" si="0"/>
        <v/>
      </c>
    </row>
    <row r="54" spans="1:32" ht="25.9" hidden="1" customHeight="1">
      <c r="A54" s="93">
        <v>43</v>
      </c>
      <c r="B54" s="129" t="str">
        <f>IF('要綱第5号（賃金増加率試算表）'!B54&lt;&gt;"",'要綱第5号（賃金増加率試算表）'!B54,"")</f>
        <v/>
      </c>
      <c r="C54" s="130" t="str">
        <f>IF('要綱第5号（賃金増加率試算表）'!C54&lt;&gt;"",'要綱第5号（賃金増加率試算表）'!C54,"")</f>
        <v/>
      </c>
      <c r="D54" s="130" t="str">
        <f>IF('要綱第5号（賃金増加率試算表）'!D54&lt;&gt;"",'要綱第5号（賃金増加率試算表）'!D54,"")</f>
        <v/>
      </c>
      <c r="E54" s="131" t="str">
        <f>IF('要綱第5号（賃金増加率試算表）'!E54&lt;&gt;"",'要綱第5号（賃金増加率試算表）'!E54,"")</f>
        <v/>
      </c>
      <c r="F54" s="508" t="str">
        <f>IF('要綱第5号（賃金増加率試算表）'!F54&lt;&gt;"",'要綱第5号（賃金増加率試算表）'!F54,"")</f>
        <v/>
      </c>
      <c r="G54" s="509"/>
      <c r="H54" s="510" t="s">
        <v>41</v>
      </c>
      <c r="I54" s="511"/>
      <c r="J54" s="512" t="str">
        <f>IF('要綱第5号（賃金増加率試算表）'!J54&lt;&gt;"",'要綱第5号（賃金増加率試算表）'!J54,"")</f>
        <v/>
      </c>
      <c r="K54" s="512"/>
      <c r="L54" s="513" t="str">
        <f>IF('要綱第5号（賃金増加率試算表）'!L54&lt;&gt;"",'要綱第5号（賃金増加率試算表）'!L54,"")</f>
        <v/>
      </c>
      <c r="M54" s="514"/>
      <c r="N54" s="134" t="str">
        <f>IF('要綱第5号（賃金増加率試算表）'!N54&lt;&gt;"",'要綱第5号（賃金増加率試算表）'!N54,"")</f>
        <v/>
      </c>
      <c r="O54" s="513" t="str">
        <f>IF(W54="対象外","対象外",IF('要綱第5号（賃金増加率試算表）'!O54&lt;&gt;"",'要綱第5号（賃金増加率試算表）'!O54,""))</f>
        <v/>
      </c>
      <c r="P54" s="509"/>
      <c r="Q54" s="135" t="s">
        <v>41</v>
      </c>
      <c r="R54" s="112"/>
      <c r="S54" s="98" t="s">
        <v>41</v>
      </c>
      <c r="T54" s="136" t="str">
        <f>IF('要綱第5号（賃金増加率試算表）'!T54&lt;&gt;"",'要綱第5号（賃金増加率試算表）'!T54,"")</f>
        <v/>
      </c>
      <c r="U54" s="137" t="str">
        <f>IF('要綱第5号（賃金増加率試算表）'!U54&lt;&gt;"",'要綱第5号（賃金増加率試算表）'!U54,"")</f>
        <v/>
      </c>
      <c r="V54" s="138" t="str">
        <f>IF('要綱第5号（賃金増加率試算表）'!V54&lt;&gt;"",'要綱第5号（賃金増加率試算表）'!V54,"")</f>
        <v/>
      </c>
      <c r="W54" s="113"/>
      <c r="X54" s="101" t="s">
        <v>41</v>
      </c>
      <c r="AF54" s="139" t="str">
        <f t="shared" si="0"/>
        <v/>
      </c>
    </row>
    <row r="55" spans="1:32" ht="25.9" hidden="1" customHeight="1">
      <c r="A55" s="93">
        <v>44</v>
      </c>
      <c r="B55" s="129" t="str">
        <f>IF('要綱第5号（賃金増加率試算表）'!B55&lt;&gt;"",'要綱第5号（賃金増加率試算表）'!B55,"")</f>
        <v/>
      </c>
      <c r="C55" s="130" t="str">
        <f>IF('要綱第5号（賃金増加率試算表）'!C55&lt;&gt;"",'要綱第5号（賃金増加率試算表）'!C55,"")</f>
        <v/>
      </c>
      <c r="D55" s="130" t="str">
        <f>IF('要綱第5号（賃金増加率試算表）'!D55&lt;&gt;"",'要綱第5号（賃金増加率試算表）'!D55,"")</f>
        <v/>
      </c>
      <c r="E55" s="131" t="str">
        <f>IF('要綱第5号（賃金増加率試算表）'!E55&lt;&gt;"",'要綱第5号（賃金増加率試算表）'!E55,"")</f>
        <v/>
      </c>
      <c r="F55" s="508" t="str">
        <f>IF('要綱第5号（賃金増加率試算表）'!F55&lt;&gt;"",'要綱第5号（賃金増加率試算表）'!F55,"")</f>
        <v/>
      </c>
      <c r="G55" s="509"/>
      <c r="H55" s="510" t="s">
        <v>41</v>
      </c>
      <c r="I55" s="511"/>
      <c r="J55" s="512" t="str">
        <f>IF('要綱第5号（賃金増加率試算表）'!J55&lt;&gt;"",'要綱第5号（賃金増加率試算表）'!J55,"")</f>
        <v/>
      </c>
      <c r="K55" s="512"/>
      <c r="L55" s="513" t="str">
        <f>IF('要綱第5号（賃金増加率試算表）'!L55&lt;&gt;"",'要綱第5号（賃金増加率試算表）'!L55,"")</f>
        <v/>
      </c>
      <c r="M55" s="514"/>
      <c r="N55" s="134" t="str">
        <f>IF('要綱第5号（賃金増加率試算表）'!N55&lt;&gt;"",'要綱第5号（賃金増加率試算表）'!N55,"")</f>
        <v/>
      </c>
      <c r="O55" s="513" t="str">
        <f>IF(W55="対象外","対象外",IF('要綱第5号（賃金増加率試算表）'!O55&lt;&gt;"",'要綱第5号（賃金増加率試算表）'!O55,""))</f>
        <v/>
      </c>
      <c r="P55" s="509"/>
      <c r="Q55" s="135" t="s">
        <v>41</v>
      </c>
      <c r="R55" s="112"/>
      <c r="S55" s="98" t="s">
        <v>41</v>
      </c>
      <c r="T55" s="136" t="str">
        <f>IF('要綱第5号（賃金増加率試算表）'!T55&lt;&gt;"",'要綱第5号（賃金増加率試算表）'!T55,"")</f>
        <v/>
      </c>
      <c r="U55" s="137" t="str">
        <f>IF('要綱第5号（賃金増加率試算表）'!U55&lt;&gt;"",'要綱第5号（賃金増加率試算表）'!U55,"")</f>
        <v/>
      </c>
      <c r="V55" s="138" t="str">
        <f>IF('要綱第5号（賃金増加率試算表）'!V55&lt;&gt;"",'要綱第5号（賃金増加率試算表）'!V55,"")</f>
        <v/>
      </c>
      <c r="W55" s="113"/>
      <c r="X55" s="101" t="s">
        <v>41</v>
      </c>
      <c r="AF55" s="139" t="str">
        <f t="shared" si="0"/>
        <v/>
      </c>
    </row>
    <row r="56" spans="1:32" ht="25.9" hidden="1" customHeight="1">
      <c r="A56" s="93">
        <v>45</v>
      </c>
      <c r="B56" s="129" t="str">
        <f>IF('要綱第5号（賃金増加率試算表）'!B56&lt;&gt;"",'要綱第5号（賃金増加率試算表）'!B56,"")</f>
        <v/>
      </c>
      <c r="C56" s="130" t="str">
        <f>IF('要綱第5号（賃金増加率試算表）'!C56&lt;&gt;"",'要綱第5号（賃金増加率試算表）'!C56,"")</f>
        <v/>
      </c>
      <c r="D56" s="130" t="str">
        <f>IF('要綱第5号（賃金増加率試算表）'!D56&lt;&gt;"",'要綱第5号（賃金増加率試算表）'!D56,"")</f>
        <v/>
      </c>
      <c r="E56" s="131" t="str">
        <f>IF('要綱第5号（賃金増加率試算表）'!E56&lt;&gt;"",'要綱第5号（賃金増加率試算表）'!E56,"")</f>
        <v/>
      </c>
      <c r="F56" s="508" t="str">
        <f>IF('要綱第5号（賃金増加率試算表）'!F56&lt;&gt;"",'要綱第5号（賃金増加率試算表）'!F56,"")</f>
        <v/>
      </c>
      <c r="G56" s="509"/>
      <c r="H56" s="510" t="s">
        <v>41</v>
      </c>
      <c r="I56" s="511"/>
      <c r="J56" s="512" t="str">
        <f>IF('要綱第5号（賃金増加率試算表）'!J56&lt;&gt;"",'要綱第5号（賃金増加率試算表）'!J56,"")</f>
        <v/>
      </c>
      <c r="K56" s="512"/>
      <c r="L56" s="513" t="str">
        <f>IF('要綱第5号（賃金増加率試算表）'!L56&lt;&gt;"",'要綱第5号（賃金増加率試算表）'!L56,"")</f>
        <v/>
      </c>
      <c r="M56" s="514"/>
      <c r="N56" s="134" t="str">
        <f>IF('要綱第5号（賃金増加率試算表）'!N56&lt;&gt;"",'要綱第5号（賃金増加率試算表）'!N56,"")</f>
        <v/>
      </c>
      <c r="O56" s="513" t="str">
        <f>IF(W56="対象外","対象外",IF('要綱第5号（賃金増加率試算表）'!O56&lt;&gt;"",'要綱第5号（賃金増加率試算表）'!O56,""))</f>
        <v/>
      </c>
      <c r="P56" s="509"/>
      <c r="Q56" s="135" t="s">
        <v>41</v>
      </c>
      <c r="R56" s="112"/>
      <c r="S56" s="98" t="s">
        <v>41</v>
      </c>
      <c r="T56" s="136" t="str">
        <f>IF('要綱第5号（賃金増加率試算表）'!T56&lt;&gt;"",'要綱第5号（賃金増加率試算表）'!T56,"")</f>
        <v/>
      </c>
      <c r="U56" s="137" t="str">
        <f>IF('要綱第5号（賃金増加率試算表）'!U56&lt;&gt;"",'要綱第5号（賃金増加率試算表）'!U56,"")</f>
        <v/>
      </c>
      <c r="V56" s="138" t="str">
        <f>IF('要綱第5号（賃金増加率試算表）'!V56&lt;&gt;"",'要綱第5号（賃金増加率試算表）'!V56,"")</f>
        <v/>
      </c>
      <c r="W56" s="113"/>
      <c r="X56" s="101" t="s">
        <v>41</v>
      </c>
      <c r="AF56" s="139" t="str">
        <f t="shared" si="0"/>
        <v/>
      </c>
    </row>
    <row r="57" spans="1:32" ht="25.9" hidden="1" customHeight="1">
      <c r="A57" s="93">
        <v>46</v>
      </c>
      <c r="B57" s="129" t="str">
        <f>IF('要綱第5号（賃金増加率試算表）'!B57&lt;&gt;"",'要綱第5号（賃金増加率試算表）'!B57,"")</f>
        <v/>
      </c>
      <c r="C57" s="130" t="str">
        <f>IF('要綱第5号（賃金増加率試算表）'!C57&lt;&gt;"",'要綱第5号（賃金増加率試算表）'!C57,"")</f>
        <v/>
      </c>
      <c r="D57" s="130" t="str">
        <f>IF('要綱第5号（賃金増加率試算表）'!D57&lt;&gt;"",'要綱第5号（賃金増加率試算表）'!D57,"")</f>
        <v/>
      </c>
      <c r="E57" s="131" t="str">
        <f>IF('要綱第5号（賃金増加率試算表）'!E57&lt;&gt;"",'要綱第5号（賃金増加率試算表）'!E57,"")</f>
        <v/>
      </c>
      <c r="F57" s="508" t="str">
        <f>IF('要綱第5号（賃金増加率試算表）'!F57&lt;&gt;"",'要綱第5号（賃金増加率試算表）'!F57,"")</f>
        <v/>
      </c>
      <c r="G57" s="509"/>
      <c r="H57" s="510" t="s">
        <v>41</v>
      </c>
      <c r="I57" s="511"/>
      <c r="J57" s="512" t="str">
        <f>IF('要綱第5号（賃金増加率試算表）'!J57&lt;&gt;"",'要綱第5号（賃金増加率試算表）'!J57,"")</f>
        <v/>
      </c>
      <c r="K57" s="512"/>
      <c r="L57" s="513" t="str">
        <f>IF('要綱第5号（賃金増加率試算表）'!L57&lt;&gt;"",'要綱第5号（賃金増加率試算表）'!L57,"")</f>
        <v/>
      </c>
      <c r="M57" s="514"/>
      <c r="N57" s="134" t="str">
        <f>IF('要綱第5号（賃金増加率試算表）'!N57&lt;&gt;"",'要綱第5号（賃金増加率試算表）'!N57,"")</f>
        <v/>
      </c>
      <c r="O57" s="513" t="str">
        <f>IF(W57="対象外","対象外",IF('要綱第5号（賃金増加率試算表）'!O57&lt;&gt;"",'要綱第5号（賃金増加率試算表）'!O57,""))</f>
        <v/>
      </c>
      <c r="P57" s="509"/>
      <c r="Q57" s="135" t="s">
        <v>41</v>
      </c>
      <c r="R57" s="112"/>
      <c r="S57" s="98" t="s">
        <v>41</v>
      </c>
      <c r="T57" s="136" t="str">
        <f>IF('要綱第5号（賃金増加率試算表）'!T57&lt;&gt;"",'要綱第5号（賃金増加率試算表）'!T57,"")</f>
        <v/>
      </c>
      <c r="U57" s="137" t="str">
        <f>IF('要綱第5号（賃金増加率試算表）'!U57&lt;&gt;"",'要綱第5号（賃金増加率試算表）'!U57,"")</f>
        <v/>
      </c>
      <c r="V57" s="138" t="str">
        <f>IF('要綱第5号（賃金増加率試算表）'!V57&lt;&gt;"",'要綱第5号（賃金増加率試算表）'!V57,"")</f>
        <v/>
      </c>
      <c r="W57" s="113"/>
      <c r="X57" s="101" t="s">
        <v>41</v>
      </c>
      <c r="AF57" s="139" t="str">
        <f t="shared" si="0"/>
        <v/>
      </c>
    </row>
    <row r="58" spans="1:32" ht="25.9" hidden="1" customHeight="1">
      <c r="A58" s="93">
        <v>47</v>
      </c>
      <c r="B58" s="129" t="str">
        <f>IF('要綱第5号（賃金増加率試算表）'!B58&lt;&gt;"",'要綱第5号（賃金増加率試算表）'!B58,"")</f>
        <v/>
      </c>
      <c r="C58" s="130" t="str">
        <f>IF('要綱第5号（賃金増加率試算表）'!C58&lt;&gt;"",'要綱第5号（賃金増加率試算表）'!C58,"")</f>
        <v/>
      </c>
      <c r="D58" s="130" t="str">
        <f>IF('要綱第5号（賃金増加率試算表）'!D58&lt;&gt;"",'要綱第5号（賃金増加率試算表）'!D58,"")</f>
        <v/>
      </c>
      <c r="E58" s="131" t="str">
        <f>IF('要綱第5号（賃金増加率試算表）'!E58&lt;&gt;"",'要綱第5号（賃金増加率試算表）'!E58,"")</f>
        <v/>
      </c>
      <c r="F58" s="508" t="str">
        <f>IF('要綱第5号（賃金増加率試算表）'!F58&lt;&gt;"",'要綱第5号（賃金増加率試算表）'!F58,"")</f>
        <v/>
      </c>
      <c r="G58" s="509"/>
      <c r="H58" s="510" t="s">
        <v>41</v>
      </c>
      <c r="I58" s="511"/>
      <c r="J58" s="512" t="str">
        <f>IF('要綱第5号（賃金増加率試算表）'!J58&lt;&gt;"",'要綱第5号（賃金増加率試算表）'!J58,"")</f>
        <v/>
      </c>
      <c r="K58" s="512"/>
      <c r="L58" s="513" t="str">
        <f>IF('要綱第5号（賃金増加率試算表）'!L58&lt;&gt;"",'要綱第5号（賃金増加率試算表）'!L58,"")</f>
        <v/>
      </c>
      <c r="M58" s="514"/>
      <c r="N58" s="134" t="str">
        <f>IF('要綱第5号（賃金増加率試算表）'!N58&lt;&gt;"",'要綱第5号（賃金増加率試算表）'!N58,"")</f>
        <v/>
      </c>
      <c r="O58" s="513" t="str">
        <f>IF(W58="対象外","対象外",IF('要綱第5号（賃金増加率試算表）'!O58&lt;&gt;"",'要綱第5号（賃金増加率試算表）'!O58,""))</f>
        <v/>
      </c>
      <c r="P58" s="509"/>
      <c r="Q58" s="135" t="s">
        <v>41</v>
      </c>
      <c r="R58" s="112"/>
      <c r="S58" s="98" t="s">
        <v>41</v>
      </c>
      <c r="T58" s="136" t="str">
        <f>IF('要綱第5号（賃金増加率試算表）'!T58&lt;&gt;"",'要綱第5号（賃金増加率試算表）'!T58,"")</f>
        <v/>
      </c>
      <c r="U58" s="137" t="str">
        <f>IF('要綱第5号（賃金増加率試算表）'!U58&lt;&gt;"",'要綱第5号（賃金増加率試算表）'!U58,"")</f>
        <v/>
      </c>
      <c r="V58" s="138" t="str">
        <f>IF('要綱第5号（賃金増加率試算表）'!V58&lt;&gt;"",'要綱第5号（賃金増加率試算表）'!V58,"")</f>
        <v/>
      </c>
      <c r="W58" s="113"/>
      <c r="X58" s="101" t="s">
        <v>41</v>
      </c>
      <c r="AF58" s="139" t="str">
        <f t="shared" si="0"/>
        <v/>
      </c>
    </row>
    <row r="59" spans="1:32" ht="25.9" hidden="1" customHeight="1">
      <c r="A59" s="93">
        <v>48</v>
      </c>
      <c r="B59" s="129" t="str">
        <f>IF('要綱第5号（賃金増加率試算表）'!B59&lt;&gt;"",'要綱第5号（賃金増加率試算表）'!B59,"")</f>
        <v/>
      </c>
      <c r="C59" s="130" t="str">
        <f>IF('要綱第5号（賃金増加率試算表）'!C59&lt;&gt;"",'要綱第5号（賃金増加率試算表）'!C59,"")</f>
        <v/>
      </c>
      <c r="D59" s="130" t="str">
        <f>IF('要綱第5号（賃金増加率試算表）'!D59&lt;&gt;"",'要綱第5号（賃金増加率試算表）'!D59,"")</f>
        <v/>
      </c>
      <c r="E59" s="131" t="str">
        <f>IF('要綱第5号（賃金増加率試算表）'!E59&lt;&gt;"",'要綱第5号（賃金増加率試算表）'!E59,"")</f>
        <v/>
      </c>
      <c r="F59" s="508" t="str">
        <f>IF('要綱第5号（賃金増加率試算表）'!F59&lt;&gt;"",'要綱第5号（賃金増加率試算表）'!F59,"")</f>
        <v/>
      </c>
      <c r="G59" s="509"/>
      <c r="H59" s="510" t="s">
        <v>41</v>
      </c>
      <c r="I59" s="511"/>
      <c r="J59" s="512" t="str">
        <f>IF('要綱第5号（賃金増加率試算表）'!J59&lt;&gt;"",'要綱第5号（賃金増加率試算表）'!J59,"")</f>
        <v/>
      </c>
      <c r="K59" s="512"/>
      <c r="L59" s="513" t="str">
        <f>IF('要綱第5号（賃金増加率試算表）'!L59&lt;&gt;"",'要綱第5号（賃金増加率試算表）'!L59,"")</f>
        <v/>
      </c>
      <c r="M59" s="514"/>
      <c r="N59" s="134" t="str">
        <f>IF('要綱第5号（賃金増加率試算表）'!N59&lt;&gt;"",'要綱第5号（賃金増加率試算表）'!N59,"")</f>
        <v/>
      </c>
      <c r="O59" s="513" t="str">
        <f>IF(W59="対象外","対象外",IF('要綱第5号（賃金増加率試算表）'!O59&lt;&gt;"",'要綱第5号（賃金増加率試算表）'!O59,""))</f>
        <v/>
      </c>
      <c r="P59" s="509"/>
      <c r="Q59" s="135" t="s">
        <v>41</v>
      </c>
      <c r="R59" s="112"/>
      <c r="S59" s="98" t="s">
        <v>41</v>
      </c>
      <c r="T59" s="136" t="str">
        <f>IF('要綱第5号（賃金増加率試算表）'!T59&lt;&gt;"",'要綱第5号（賃金増加率試算表）'!T59,"")</f>
        <v/>
      </c>
      <c r="U59" s="137" t="str">
        <f>IF('要綱第5号（賃金増加率試算表）'!U59&lt;&gt;"",'要綱第5号（賃金増加率試算表）'!U59,"")</f>
        <v/>
      </c>
      <c r="V59" s="138" t="str">
        <f>IF('要綱第5号（賃金増加率試算表）'!V59&lt;&gt;"",'要綱第5号（賃金増加率試算表）'!V59,"")</f>
        <v/>
      </c>
      <c r="W59" s="113"/>
      <c r="X59" s="101" t="s">
        <v>41</v>
      </c>
      <c r="AF59" s="139" t="str">
        <f t="shared" si="0"/>
        <v/>
      </c>
    </row>
    <row r="60" spans="1:32" ht="25.9" hidden="1" customHeight="1">
      <c r="A60" s="93">
        <v>49</v>
      </c>
      <c r="B60" s="129" t="str">
        <f>IF('要綱第5号（賃金増加率試算表）'!B60&lt;&gt;"",'要綱第5号（賃金増加率試算表）'!B60,"")</f>
        <v/>
      </c>
      <c r="C60" s="130" t="str">
        <f>IF('要綱第5号（賃金増加率試算表）'!C60&lt;&gt;"",'要綱第5号（賃金増加率試算表）'!C60,"")</f>
        <v/>
      </c>
      <c r="D60" s="130" t="str">
        <f>IF('要綱第5号（賃金増加率試算表）'!D60&lt;&gt;"",'要綱第5号（賃金増加率試算表）'!D60,"")</f>
        <v/>
      </c>
      <c r="E60" s="131" t="str">
        <f>IF('要綱第5号（賃金増加率試算表）'!E60&lt;&gt;"",'要綱第5号（賃金増加率試算表）'!E60,"")</f>
        <v/>
      </c>
      <c r="F60" s="508" t="str">
        <f>IF('要綱第5号（賃金増加率試算表）'!F60&lt;&gt;"",'要綱第5号（賃金増加率試算表）'!F60,"")</f>
        <v/>
      </c>
      <c r="G60" s="509"/>
      <c r="H60" s="510" t="s">
        <v>41</v>
      </c>
      <c r="I60" s="511"/>
      <c r="J60" s="512" t="str">
        <f>IF('要綱第5号（賃金増加率試算表）'!J60&lt;&gt;"",'要綱第5号（賃金増加率試算表）'!J60,"")</f>
        <v/>
      </c>
      <c r="K60" s="512"/>
      <c r="L60" s="513" t="str">
        <f>IF('要綱第5号（賃金増加率試算表）'!L60&lt;&gt;"",'要綱第5号（賃金増加率試算表）'!L60,"")</f>
        <v/>
      </c>
      <c r="M60" s="514"/>
      <c r="N60" s="134" t="str">
        <f>IF('要綱第5号（賃金増加率試算表）'!N60&lt;&gt;"",'要綱第5号（賃金増加率試算表）'!N60,"")</f>
        <v/>
      </c>
      <c r="O60" s="513" t="str">
        <f>IF(W60="対象外","対象外",IF('要綱第5号（賃金増加率試算表）'!O60&lt;&gt;"",'要綱第5号（賃金増加率試算表）'!O60,""))</f>
        <v/>
      </c>
      <c r="P60" s="509"/>
      <c r="Q60" s="135" t="s">
        <v>41</v>
      </c>
      <c r="R60" s="112"/>
      <c r="S60" s="98" t="s">
        <v>41</v>
      </c>
      <c r="T60" s="136" t="str">
        <f>IF('要綱第5号（賃金増加率試算表）'!T60&lt;&gt;"",'要綱第5号（賃金増加率試算表）'!T60,"")</f>
        <v/>
      </c>
      <c r="U60" s="137" t="str">
        <f>IF('要綱第5号（賃金増加率試算表）'!U60&lt;&gt;"",'要綱第5号（賃金増加率試算表）'!U60,"")</f>
        <v/>
      </c>
      <c r="V60" s="138" t="str">
        <f>IF('要綱第5号（賃金増加率試算表）'!V60&lt;&gt;"",'要綱第5号（賃金増加率試算表）'!V60,"")</f>
        <v/>
      </c>
      <c r="W60" s="113"/>
      <c r="X60" s="101" t="s">
        <v>41</v>
      </c>
      <c r="AF60" s="139" t="str">
        <f t="shared" si="0"/>
        <v/>
      </c>
    </row>
    <row r="61" spans="1:32" ht="25.9" hidden="1" customHeight="1">
      <c r="A61" s="93">
        <v>50</v>
      </c>
      <c r="B61" s="129" t="str">
        <f>IF('要綱第5号（賃金増加率試算表）'!B61&lt;&gt;"",'要綱第5号（賃金増加率試算表）'!B61,"")</f>
        <v/>
      </c>
      <c r="C61" s="130" t="str">
        <f>IF('要綱第5号（賃金増加率試算表）'!C61&lt;&gt;"",'要綱第5号（賃金増加率試算表）'!C61,"")</f>
        <v/>
      </c>
      <c r="D61" s="130" t="str">
        <f>IF('要綱第5号（賃金増加率試算表）'!D61&lt;&gt;"",'要綱第5号（賃金増加率試算表）'!D61,"")</f>
        <v/>
      </c>
      <c r="E61" s="131" t="str">
        <f>IF('要綱第5号（賃金増加率試算表）'!E61&lt;&gt;"",'要綱第5号（賃金増加率試算表）'!E61,"")</f>
        <v/>
      </c>
      <c r="F61" s="508" t="str">
        <f>IF('要綱第5号（賃金増加率試算表）'!F61&lt;&gt;"",'要綱第5号（賃金増加率試算表）'!F61,"")</f>
        <v/>
      </c>
      <c r="G61" s="509"/>
      <c r="H61" s="510" t="s">
        <v>41</v>
      </c>
      <c r="I61" s="511"/>
      <c r="J61" s="512" t="str">
        <f>IF('要綱第5号（賃金増加率試算表）'!J61&lt;&gt;"",'要綱第5号（賃金増加率試算表）'!J61,"")</f>
        <v/>
      </c>
      <c r="K61" s="512"/>
      <c r="L61" s="513" t="str">
        <f>IF('要綱第5号（賃金増加率試算表）'!L61&lt;&gt;"",'要綱第5号（賃金増加率試算表）'!L61,"")</f>
        <v/>
      </c>
      <c r="M61" s="514"/>
      <c r="N61" s="134" t="str">
        <f>IF('要綱第5号（賃金増加率試算表）'!N61&lt;&gt;"",'要綱第5号（賃金増加率試算表）'!N61,"")</f>
        <v/>
      </c>
      <c r="O61" s="513" t="str">
        <f>IF(W61="対象外","対象外",IF('要綱第5号（賃金増加率試算表）'!O61&lt;&gt;"",'要綱第5号（賃金増加率試算表）'!O61,""))</f>
        <v/>
      </c>
      <c r="P61" s="509"/>
      <c r="Q61" s="135" t="s">
        <v>41</v>
      </c>
      <c r="R61" s="112"/>
      <c r="S61" s="98" t="s">
        <v>41</v>
      </c>
      <c r="T61" s="136" t="str">
        <f>IF('要綱第5号（賃金増加率試算表）'!T61&lt;&gt;"",'要綱第5号（賃金増加率試算表）'!T61,"")</f>
        <v/>
      </c>
      <c r="U61" s="137" t="str">
        <f>IF('要綱第5号（賃金増加率試算表）'!U61&lt;&gt;"",'要綱第5号（賃金増加率試算表）'!U61,"")</f>
        <v/>
      </c>
      <c r="V61" s="138" t="str">
        <f>IF('要綱第5号（賃金増加率試算表）'!V61&lt;&gt;"",'要綱第5号（賃金増加率試算表）'!V61,"")</f>
        <v/>
      </c>
      <c r="W61" s="113"/>
      <c r="X61" s="101" t="s">
        <v>41</v>
      </c>
      <c r="AF61" s="139" t="str">
        <f t="shared" si="0"/>
        <v/>
      </c>
    </row>
    <row r="62" spans="1:32" ht="25.9" hidden="1" customHeight="1">
      <c r="A62" s="93">
        <v>51</v>
      </c>
      <c r="B62" s="129" t="str">
        <f>IF('要綱第5号（賃金増加率試算表）'!B62&lt;&gt;"",'要綱第5号（賃金増加率試算表）'!B62,"")</f>
        <v/>
      </c>
      <c r="C62" s="130" t="str">
        <f>IF('要綱第5号（賃金増加率試算表）'!C62&lt;&gt;"",'要綱第5号（賃金増加率試算表）'!C62,"")</f>
        <v/>
      </c>
      <c r="D62" s="130" t="str">
        <f>IF('要綱第5号（賃金増加率試算表）'!D62&lt;&gt;"",'要綱第5号（賃金増加率試算表）'!D62,"")</f>
        <v/>
      </c>
      <c r="E62" s="131" t="str">
        <f>IF('要綱第5号（賃金増加率試算表）'!E62&lt;&gt;"",'要綱第5号（賃金増加率試算表）'!E62,"")</f>
        <v/>
      </c>
      <c r="F62" s="508" t="str">
        <f>IF('要綱第5号（賃金増加率試算表）'!F62&lt;&gt;"",'要綱第5号（賃金増加率試算表）'!F62,"")</f>
        <v/>
      </c>
      <c r="G62" s="509"/>
      <c r="H62" s="510" t="s">
        <v>41</v>
      </c>
      <c r="I62" s="511"/>
      <c r="J62" s="512" t="str">
        <f>IF('要綱第5号（賃金増加率試算表）'!J62&lt;&gt;"",'要綱第5号（賃金増加率試算表）'!J62,"")</f>
        <v/>
      </c>
      <c r="K62" s="512"/>
      <c r="L62" s="513" t="str">
        <f>IF('要綱第5号（賃金増加率試算表）'!L62&lt;&gt;"",'要綱第5号（賃金増加率試算表）'!L62,"")</f>
        <v/>
      </c>
      <c r="M62" s="514"/>
      <c r="N62" s="134" t="str">
        <f>IF('要綱第5号（賃金増加率試算表）'!N62&lt;&gt;"",'要綱第5号（賃金増加率試算表）'!N62,"")</f>
        <v/>
      </c>
      <c r="O62" s="513" t="str">
        <f>IF(W62="対象外","対象外",IF('要綱第5号（賃金増加率試算表）'!O62&lt;&gt;"",'要綱第5号（賃金増加率試算表）'!O62,""))</f>
        <v/>
      </c>
      <c r="P62" s="509"/>
      <c r="Q62" s="135" t="s">
        <v>41</v>
      </c>
      <c r="R62" s="112"/>
      <c r="S62" s="98" t="s">
        <v>41</v>
      </c>
      <c r="T62" s="136" t="str">
        <f>IF('要綱第5号（賃金増加率試算表）'!T62&lt;&gt;"",'要綱第5号（賃金増加率試算表）'!T62,"")</f>
        <v/>
      </c>
      <c r="U62" s="137" t="str">
        <f>IF('要綱第5号（賃金増加率試算表）'!U62&lt;&gt;"",'要綱第5号（賃金増加率試算表）'!U62,"")</f>
        <v/>
      </c>
      <c r="V62" s="138" t="str">
        <f>IF('要綱第5号（賃金増加率試算表）'!V62&lt;&gt;"",'要綱第5号（賃金増加率試算表）'!V62,"")</f>
        <v/>
      </c>
      <c r="W62" s="113"/>
      <c r="X62" s="101" t="s">
        <v>41</v>
      </c>
      <c r="AF62" s="139" t="str">
        <f t="shared" si="0"/>
        <v/>
      </c>
    </row>
    <row r="63" spans="1:32" ht="25.9" hidden="1" customHeight="1">
      <c r="A63" s="93">
        <v>52</v>
      </c>
      <c r="B63" s="129" t="str">
        <f>IF('要綱第5号（賃金増加率試算表）'!B63&lt;&gt;"",'要綱第5号（賃金増加率試算表）'!B63,"")</f>
        <v/>
      </c>
      <c r="C63" s="130" t="str">
        <f>IF('要綱第5号（賃金増加率試算表）'!C63&lt;&gt;"",'要綱第5号（賃金増加率試算表）'!C63,"")</f>
        <v/>
      </c>
      <c r="D63" s="130" t="str">
        <f>IF('要綱第5号（賃金増加率試算表）'!D63&lt;&gt;"",'要綱第5号（賃金増加率試算表）'!D63,"")</f>
        <v/>
      </c>
      <c r="E63" s="131" t="str">
        <f>IF('要綱第5号（賃金増加率試算表）'!E63&lt;&gt;"",'要綱第5号（賃金増加率試算表）'!E63,"")</f>
        <v/>
      </c>
      <c r="F63" s="508" t="str">
        <f>IF('要綱第5号（賃金増加率試算表）'!F63&lt;&gt;"",'要綱第5号（賃金増加率試算表）'!F63,"")</f>
        <v/>
      </c>
      <c r="G63" s="509"/>
      <c r="H63" s="510" t="s">
        <v>41</v>
      </c>
      <c r="I63" s="511"/>
      <c r="J63" s="512" t="str">
        <f>IF('要綱第5号（賃金増加率試算表）'!J63&lt;&gt;"",'要綱第5号（賃金増加率試算表）'!J63,"")</f>
        <v/>
      </c>
      <c r="K63" s="512"/>
      <c r="L63" s="513" t="str">
        <f>IF('要綱第5号（賃金増加率試算表）'!L63&lt;&gt;"",'要綱第5号（賃金増加率試算表）'!L63,"")</f>
        <v/>
      </c>
      <c r="M63" s="514"/>
      <c r="N63" s="134" t="str">
        <f>IF('要綱第5号（賃金増加率試算表）'!N63&lt;&gt;"",'要綱第5号（賃金増加率試算表）'!N63,"")</f>
        <v/>
      </c>
      <c r="O63" s="513" t="str">
        <f>IF(W63="対象外","対象外",IF('要綱第5号（賃金増加率試算表）'!O63&lt;&gt;"",'要綱第5号（賃金増加率試算表）'!O63,""))</f>
        <v/>
      </c>
      <c r="P63" s="509"/>
      <c r="Q63" s="135" t="s">
        <v>41</v>
      </c>
      <c r="R63" s="112"/>
      <c r="S63" s="98" t="s">
        <v>41</v>
      </c>
      <c r="T63" s="136" t="str">
        <f>IF('要綱第5号（賃金増加率試算表）'!T63&lt;&gt;"",'要綱第5号（賃金増加率試算表）'!T63,"")</f>
        <v/>
      </c>
      <c r="U63" s="137" t="str">
        <f>IF('要綱第5号（賃金増加率試算表）'!U63&lt;&gt;"",'要綱第5号（賃金増加率試算表）'!U63,"")</f>
        <v/>
      </c>
      <c r="V63" s="138" t="str">
        <f>IF('要綱第5号（賃金増加率試算表）'!V63&lt;&gt;"",'要綱第5号（賃金増加率試算表）'!V63,"")</f>
        <v/>
      </c>
      <c r="W63" s="113"/>
      <c r="X63" s="101" t="s">
        <v>41</v>
      </c>
      <c r="AF63" s="139" t="str">
        <f t="shared" si="0"/>
        <v/>
      </c>
    </row>
    <row r="64" spans="1:32" ht="25.9" hidden="1" customHeight="1">
      <c r="A64" s="93">
        <v>53</v>
      </c>
      <c r="B64" s="129" t="str">
        <f>IF('要綱第5号（賃金増加率試算表）'!B64&lt;&gt;"",'要綱第5号（賃金増加率試算表）'!B64,"")</f>
        <v/>
      </c>
      <c r="C64" s="130" t="str">
        <f>IF('要綱第5号（賃金増加率試算表）'!C64&lt;&gt;"",'要綱第5号（賃金増加率試算表）'!C64,"")</f>
        <v/>
      </c>
      <c r="D64" s="130" t="str">
        <f>IF('要綱第5号（賃金増加率試算表）'!D64&lt;&gt;"",'要綱第5号（賃金増加率試算表）'!D64,"")</f>
        <v/>
      </c>
      <c r="E64" s="131" t="str">
        <f>IF('要綱第5号（賃金増加率試算表）'!E64&lt;&gt;"",'要綱第5号（賃金増加率試算表）'!E64,"")</f>
        <v/>
      </c>
      <c r="F64" s="508" t="str">
        <f>IF('要綱第5号（賃金増加率試算表）'!F64&lt;&gt;"",'要綱第5号（賃金増加率試算表）'!F64,"")</f>
        <v/>
      </c>
      <c r="G64" s="509"/>
      <c r="H64" s="510" t="s">
        <v>41</v>
      </c>
      <c r="I64" s="511"/>
      <c r="J64" s="512" t="str">
        <f>IF('要綱第5号（賃金増加率試算表）'!J64&lt;&gt;"",'要綱第5号（賃金増加率試算表）'!J64,"")</f>
        <v/>
      </c>
      <c r="K64" s="512"/>
      <c r="L64" s="513" t="str">
        <f>IF('要綱第5号（賃金増加率試算表）'!L64&lt;&gt;"",'要綱第5号（賃金増加率試算表）'!L64,"")</f>
        <v/>
      </c>
      <c r="M64" s="514"/>
      <c r="N64" s="134" t="str">
        <f>IF('要綱第5号（賃金増加率試算表）'!N64&lt;&gt;"",'要綱第5号（賃金増加率試算表）'!N64,"")</f>
        <v/>
      </c>
      <c r="O64" s="513" t="str">
        <f>IF(W64="対象外","対象外",IF('要綱第5号（賃金増加率試算表）'!O64&lt;&gt;"",'要綱第5号（賃金増加率試算表）'!O64,""))</f>
        <v/>
      </c>
      <c r="P64" s="509"/>
      <c r="Q64" s="135" t="s">
        <v>41</v>
      </c>
      <c r="R64" s="112"/>
      <c r="S64" s="98" t="s">
        <v>41</v>
      </c>
      <c r="T64" s="136" t="str">
        <f>IF('要綱第5号（賃金増加率試算表）'!T64&lt;&gt;"",'要綱第5号（賃金増加率試算表）'!T64,"")</f>
        <v/>
      </c>
      <c r="U64" s="137" t="str">
        <f>IF('要綱第5号（賃金増加率試算表）'!U64&lt;&gt;"",'要綱第5号（賃金増加率試算表）'!U64,"")</f>
        <v/>
      </c>
      <c r="V64" s="138" t="str">
        <f>IF('要綱第5号（賃金増加率試算表）'!V64&lt;&gt;"",'要綱第5号（賃金増加率試算表）'!V64,"")</f>
        <v/>
      </c>
      <c r="W64" s="113"/>
      <c r="X64" s="101" t="s">
        <v>41</v>
      </c>
      <c r="AF64" s="139" t="str">
        <f t="shared" si="0"/>
        <v/>
      </c>
    </row>
    <row r="65" spans="1:32" ht="25.9" hidden="1" customHeight="1">
      <c r="A65" s="93">
        <v>54</v>
      </c>
      <c r="B65" s="129" t="str">
        <f>IF('要綱第5号（賃金増加率試算表）'!B65&lt;&gt;"",'要綱第5号（賃金増加率試算表）'!B65,"")</f>
        <v/>
      </c>
      <c r="C65" s="130" t="str">
        <f>IF('要綱第5号（賃金増加率試算表）'!C65&lt;&gt;"",'要綱第5号（賃金増加率試算表）'!C65,"")</f>
        <v/>
      </c>
      <c r="D65" s="130" t="str">
        <f>IF('要綱第5号（賃金増加率試算表）'!D65&lt;&gt;"",'要綱第5号（賃金増加率試算表）'!D65,"")</f>
        <v/>
      </c>
      <c r="E65" s="131" t="str">
        <f>IF('要綱第5号（賃金増加率試算表）'!E65&lt;&gt;"",'要綱第5号（賃金増加率試算表）'!E65,"")</f>
        <v/>
      </c>
      <c r="F65" s="508" t="str">
        <f>IF('要綱第5号（賃金増加率試算表）'!F65&lt;&gt;"",'要綱第5号（賃金増加率試算表）'!F65,"")</f>
        <v/>
      </c>
      <c r="G65" s="509"/>
      <c r="H65" s="510" t="s">
        <v>41</v>
      </c>
      <c r="I65" s="511"/>
      <c r="J65" s="512" t="str">
        <f>IF('要綱第5号（賃金増加率試算表）'!J65&lt;&gt;"",'要綱第5号（賃金増加率試算表）'!J65,"")</f>
        <v/>
      </c>
      <c r="K65" s="512"/>
      <c r="L65" s="513" t="str">
        <f>IF('要綱第5号（賃金増加率試算表）'!L65&lt;&gt;"",'要綱第5号（賃金増加率試算表）'!L65,"")</f>
        <v/>
      </c>
      <c r="M65" s="514"/>
      <c r="N65" s="134" t="str">
        <f>IF('要綱第5号（賃金増加率試算表）'!N65&lt;&gt;"",'要綱第5号（賃金増加率試算表）'!N65,"")</f>
        <v/>
      </c>
      <c r="O65" s="513" t="str">
        <f>IF(W65="対象外","対象外",IF('要綱第5号（賃金増加率試算表）'!O65&lt;&gt;"",'要綱第5号（賃金増加率試算表）'!O65,""))</f>
        <v/>
      </c>
      <c r="P65" s="509"/>
      <c r="Q65" s="135" t="s">
        <v>41</v>
      </c>
      <c r="R65" s="112"/>
      <c r="S65" s="98" t="s">
        <v>41</v>
      </c>
      <c r="T65" s="136" t="str">
        <f>IF('要綱第5号（賃金増加率試算表）'!T65&lt;&gt;"",'要綱第5号（賃金増加率試算表）'!T65,"")</f>
        <v/>
      </c>
      <c r="U65" s="137" t="str">
        <f>IF('要綱第5号（賃金増加率試算表）'!U65&lt;&gt;"",'要綱第5号（賃金増加率試算表）'!U65,"")</f>
        <v/>
      </c>
      <c r="V65" s="138" t="str">
        <f>IF('要綱第5号（賃金増加率試算表）'!V65&lt;&gt;"",'要綱第5号（賃金増加率試算表）'!V65,"")</f>
        <v/>
      </c>
      <c r="W65" s="113"/>
      <c r="X65" s="101" t="s">
        <v>41</v>
      </c>
      <c r="AF65" s="139" t="str">
        <f t="shared" si="0"/>
        <v/>
      </c>
    </row>
    <row r="66" spans="1:32" ht="25.9" hidden="1" customHeight="1">
      <c r="A66" s="93">
        <v>55</v>
      </c>
      <c r="B66" s="129" t="str">
        <f>IF('要綱第5号（賃金増加率試算表）'!B66&lt;&gt;"",'要綱第5号（賃金増加率試算表）'!B66,"")</f>
        <v/>
      </c>
      <c r="C66" s="130" t="str">
        <f>IF('要綱第5号（賃金増加率試算表）'!C66&lt;&gt;"",'要綱第5号（賃金増加率試算表）'!C66,"")</f>
        <v/>
      </c>
      <c r="D66" s="130" t="str">
        <f>IF('要綱第5号（賃金増加率試算表）'!D66&lt;&gt;"",'要綱第5号（賃金増加率試算表）'!D66,"")</f>
        <v/>
      </c>
      <c r="E66" s="131" t="str">
        <f>IF('要綱第5号（賃金増加率試算表）'!E66&lt;&gt;"",'要綱第5号（賃金増加率試算表）'!E66,"")</f>
        <v/>
      </c>
      <c r="F66" s="508" t="str">
        <f>IF('要綱第5号（賃金増加率試算表）'!F66&lt;&gt;"",'要綱第5号（賃金増加率試算表）'!F66,"")</f>
        <v/>
      </c>
      <c r="G66" s="509"/>
      <c r="H66" s="510" t="s">
        <v>41</v>
      </c>
      <c r="I66" s="511"/>
      <c r="J66" s="512" t="str">
        <f>IF('要綱第5号（賃金増加率試算表）'!J66&lt;&gt;"",'要綱第5号（賃金増加率試算表）'!J66,"")</f>
        <v/>
      </c>
      <c r="K66" s="512"/>
      <c r="L66" s="513" t="str">
        <f>IF('要綱第5号（賃金増加率試算表）'!L66&lt;&gt;"",'要綱第5号（賃金増加率試算表）'!L66,"")</f>
        <v/>
      </c>
      <c r="M66" s="514"/>
      <c r="N66" s="134" t="str">
        <f>IF('要綱第5号（賃金増加率試算表）'!N66&lt;&gt;"",'要綱第5号（賃金増加率試算表）'!N66,"")</f>
        <v/>
      </c>
      <c r="O66" s="513" t="str">
        <f>IF(W66="対象外","対象外",IF('要綱第5号（賃金増加率試算表）'!O66&lt;&gt;"",'要綱第5号（賃金増加率試算表）'!O66,""))</f>
        <v/>
      </c>
      <c r="P66" s="509"/>
      <c r="Q66" s="135" t="s">
        <v>41</v>
      </c>
      <c r="R66" s="112"/>
      <c r="S66" s="98" t="s">
        <v>41</v>
      </c>
      <c r="T66" s="136" t="str">
        <f>IF('要綱第5号（賃金増加率試算表）'!T66&lt;&gt;"",'要綱第5号（賃金増加率試算表）'!T66,"")</f>
        <v/>
      </c>
      <c r="U66" s="137" t="str">
        <f>IF('要綱第5号（賃金増加率試算表）'!U66&lt;&gt;"",'要綱第5号（賃金増加率試算表）'!U66,"")</f>
        <v/>
      </c>
      <c r="V66" s="138" t="str">
        <f>IF('要綱第5号（賃金増加率試算表）'!V66&lt;&gt;"",'要綱第5号（賃金増加率試算表）'!V66,"")</f>
        <v/>
      </c>
      <c r="W66" s="113"/>
      <c r="X66" s="101" t="s">
        <v>41</v>
      </c>
      <c r="AF66" s="139" t="str">
        <f t="shared" si="0"/>
        <v/>
      </c>
    </row>
    <row r="67" spans="1:32" ht="25.9" hidden="1" customHeight="1">
      <c r="A67" s="93">
        <v>56</v>
      </c>
      <c r="B67" s="129" t="str">
        <f>IF('要綱第5号（賃金増加率試算表）'!B67&lt;&gt;"",'要綱第5号（賃金増加率試算表）'!B67,"")</f>
        <v/>
      </c>
      <c r="C67" s="130" t="str">
        <f>IF('要綱第5号（賃金増加率試算表）'!C67&lt;&gt;"",'要綱第5号（賃金増加率試算表）'!C67,"")</f>
        <v/>
      </c>
      <c r="D67" s="130" t="str">
        <f>IF('要綱第5号（賃金増加率試算表）'!D67&lt;&gt;"",'要綱第5号（賃金増加率試算表）'!D67,"")</f>
        <v/>
      </c>
      <c r="E67" s="131" t="str">
        <f>IF('要綱第5号（賃金増加率試算表）'!E67&lt;&gt;"",'要綱第5号（賃金増加率試算表）'!E67,"")</f>
        <v/>
      </c>
      <c r="F67" s="508" t="str">
        <f>IF('要綱第5号（賃金増加率試算表）'!F67&lt;&gt;"",'要綱第5号（賃金増加率試算表）'!F67,"")</f>
        <v/>
      </c>
      <c r="G67" s="509"/>
      <c r="H67" s="510" t="s">
        <v>41</v>
      </c>
      <c r="I67" s="511"/>
      <c r="J67" s="512" t="str">
        <f>IF('要綱第5号（賃金増加率試算表）'!J67&lt;&gt;"",'要綱第5号（賃金増加率試算表）'!J67,"")</f>
        <v/>
      </c>
      <c r="K67" s="512"/>
      <c r="L67" s="513" t="str">
        <f>IF('要綱第5号（賃金増加率試算表）'!L67&lt;&gt;"",'要綱第5号（賃金増加率試算表）'!L67,"")</f>
        <v/>
      </c>
      <c r="M67" s="514"/>
      <c r="N67" s="134" t="str">
        <f>IF('要綱第5号（賃金増加率試算表）'!N67&lt;&gt;"",'要綱第5号（賃金増加率試算表）'!N67,"")</f>
        <v/>
      </c>
      <c r="O67" s="513" t="str">
        <f>IF(W67="対象外","対象外",IF('要綱第5号（賃金増加率試算表）'!O67&lt;&gt;"",'要綱第5号（賃金増加率試算表）'!O67,""))</f>
        <v/>
      </c>
      <c r="P67" s="509"/>
      <c r="Q67" s="135" t="s">
        <v>41</v>
      </c>
      <c r="R67" s="112"/>
      <c r="S67" s="98" t="s">
        <v>41</v>
      </c>
      <c r="T67" s="136" t="str">
        <f>IF('要綱第5号（賃金増加率試算表）'!T67&lt;&gt;"",'要綱第5号（賃金増加率試算表）'!T67,"")</f>
        <v/>
      </c>
      <c r="U67" s="137" t="str">
        <f>IF('要綱第5号（賃金増加率試算表）'!U67&lt;&gt;"",'要綱第5号（賃金増加率試算表）'!U67,"")</f>
        <v/>
      </c>
      <c r="V67" s="138" t="str">
        <f>IF('要綱第5号（賃金増加率試算表）'!V67&lt;&gt;"",'要綱第5号（賃金増加率試算表）'!V67,"")</f>
        <v/>
      </c>
      <c r="W67" s="113"/>
      <c r="X67" s="101" t="s">
        <v>41</v>
      </c>
      <c r="AF67" s="139" t="str">
        <f t="shared" si="0"/>
        <v/>
      </c>
    </row>
    <row r="68" spans="1:32" ht="25.9" hidden="1" customHeight="1">
      <c r="A68" s="93">
        <v>57</v>
      </c>
      <c r="B68" s="129" t="str">
        <f>IF('要綱第5号（賃金増加率試算表）'!B68&lt;&gt;"",'要綱第5号（賃金増加率試算表）'!B68,"")</f>
        <v/>
      </c>
      <c r="C68" s="130" t="str">
        <f>IF('要綱第5号（賃金増加率試算表）'!C68&lt;&gt;"",'要綱第5号（賃金増加率試算表）'!C68,"")</f>
        <v/>
      </c>
      <c r="D68" s="130" t="str">
        <f>IF('要綱第5号（賃金増加率試算表）'!D68&lt;&gt;"",'要綱第5号（賃金増加率試算表）'!D68,"")</f>
        <v/>
      </c>
      <c r="E68" s="131" t="str">
        <f>IF('要綱第5号（賃金増加率試算表）'!E68&lt;&gt;"",'要綱第5号（賃金増加率試算表）'!E68,"")</f>
        <v/>
      </c>
      <c r="F68" s="508" t="str">
        <f>IF('要綱第5号（賃金増加率試算表）'!F68&lt;&gt;"",'要綱第5号（賃金増加率試算表）'!F68,"")</f>
        <v/>
      </c>
      <c r="G68" s="509"/>
      <c r="H68" s="510" t="s">
        <v>41</v>
      </c>
      <c r="I68" s="511"/>
      <c r="J68" s="512" t="str">
        <f>IF('要綱第5号（賃金増加率試算表）'!J68&lt;&gt;"",'要綱第5号（賃金増加率試算表）'!J68,"")</f>
        <v/>
      </c>
      <c r="K68" s="512"/>
      <c r="L68" s="513" t="str">
        <f>IF('要綱第5号（賃金増加率試算表）'!L68&lt;&gt;"",'要綱第5号（賃金増加率試算表）'!L68,"")</f>
        <v/>
      </c>
      <c r="M68" s="514"/>
      <c r="N68" s="134" t="str">
        <f>IF('要綱第5号（賃金増加率試算表）'!N68&lt;&gt;"",'要綱第5号（賃金増加率試算表）'!N68,"")</f>
        <v/>
      </c>
      <c r="O68" s="513" t="str">
        <f>IF(W68="対象外","対象外",IF('要綱第5号（賃金増加率試算表）'!O68&lt;&gt;"",'要綱第5号（賃金増加率試算表）'!O68,""))</f>
        <v/>
      </c>
      <c r="P68" s="509"/>
      <c r="Q68" s="135" t="s">
        <v>41</v>
      </c>
      <c r="R68" s="112"/>
      <c r="S68" s="98" t="s">
        <v>41</v>
      </c>
      <c r="T68" s="136" t="str">
        <f>IF('要綱第5号（賃金増加率試算表）'!T68&lt;&gt;"",'要綱第5号（賃金増加率試算表）'!T68,"")</f>
        <v/>
      </c>
      <c r="U68" s="137" t="str">
        <f>IF('要綱第5号（賃金増加率試算表）'!U68&lt;&gt;"",'要綱第5号（賃金増加率試算表）'!U68,"")</f>
        <v/>
      </c>
      <c r="V68" s="138" t="str">
        <f>IF('要綱第5号（賃金増加率試算表）'!V68&lt;&gt;"",'要綱第5号（賃金増加率試算表）'!V68,"")</f>
        <v/>
      </c>
      <c r="W68" s="113"/>
      <c r="X68" s="101" t="s">
        <v>41</v>
      </c>
      <c r="AF68" s="139" t="str">
        <f t="shared" si="0"/>
        <v/>
      </c>
    </row>
    <row r="69" spans="1:32" ht="25.9" hidden="1" customHeight="1">
      <c r="A69" s="93">
        <v>58</v>
      </c>
      <c r="B69" s="129" t="str">
        <f>IF('要綱第5号（賃金増加率試算表）'!B69&lt;&gt;"",'要綱第5号（賃金増加率試算表）'!B69,"")</f>
        <v/>
      </c>
      <c r="C69" s="130" t="str">
        <f>IF('要綱第5号（賃金増加率試算表）'!C69&lt;&gt;"",'要綱第5号（賃金増加率試算表）'!C69,"")</f>
        <v/>
      </c>
      <c r="D69" s="130" t="str">
        <f>IF('要綱第5号（賃金増加率試算表）'!D69&lt;&gt;"",'要綱第5号（賃金増加率試算表）'!D69,"")</f>
        <v/>
      </c>
      <c r="E69" s="131" t="str">
        <f>IF('要綱第5号（賃金増加率試算表）'!E69&lt;&gt;"",'要綱第5号（賃金増加率試算表）'!E69,"")</f>
        <v/>
      </c>
      <c r="F69" s="508" t="str">
        <f>IF('要綱第5号（賃金増加率試算表）'!F69&lt;&gt;"",'要綱第5号（賃金増加率試算表）'!F69,"")</f>
        <v/>
      </c>
      <c r="G69" s="509"/>
      <c r="H69" s="510" t="s">
        <v>41</v>
      </c>
      <c r="I69" s="511"/>
      <c r="J69" s="512" t="str">
        <f>IF('要綱第5号（賃金増加率試算表）'!J69&lt;&gt;"",'要綱第5号（賃金増加率試算表）'!J69,"")</f>
        <v/>
      </c>
      <c r="K69" s="512"/>
      <c r="L69" s="513" t="str">
        <f>IF('要綱第5号（賃金増加率試算表）'!L69&lt;&gt;"",'要綱第5号（賃金増加率試算表）'!L69,"")</f>
        <v/>
      </c>
      <c r="M69" s="514"/>
      <c r="N69" s="134" t="str">
        <f>IF('要綱第5号（賃金増加率試算表）'!N69&lt;&gt;"",'要綱第5号（賃金増加率試算表）'!N69,"")</f>
        <v/>
      </c>
      <c r="O69" s="513" t="str">
        <f>IF(W69="対象外","対象外",IF('要綱第5号（賃金増加率試算表）'!O69&lt;&gt;"",'要綱第5号（賃金増加率試算表）'!O69,""))</f>
        <v/>
      </c>
      <c r="P69" s="509"/>
      <c r="Q69" s="135" t="s">
        <v>41</v>
      </c>
      <c r="R69" s="112"/>
      <c r="S69" s="98" t="s">
        <v>41</v>
      </c>
      <c r="T69" s="136" t="str">
        <f>IF('要綱第5号（賃金増加率試算表）'!T69&lt;&gt;"",'要綱第5号（賃金増加率試算表）'!T69,"")</f>
        <v/>
      </c>
      <c r="U69" s="137" t="str">
        <f>IF('要綱第5号（賃金増加率試算表）'!U69&lt;&gt;"",'要綱第5号（賃金増加率試算表）'!U69,"")</f>
        <v/>
      </c>
      <c r="V69" s="138" t="str">
        <f>IF('要綱第5号（賃金増加率試算表）'!V69&lt;&gt;"",'要綱第5号（賃金増加率試算表）'!V69,"")</f>
        <v/>
      </c>
      <c r="W69" s="113"/>
      <c r="X69" s="101" t="s">
        <v>41</v>
      </c>
      <c r="AF69" s="139" t="str">
        <f t="shared" si="0"/>
        <v/>
      </c>
    </row>
    <row r="70" spans="1:32" ht="25.9" hidden="1" customHeight="1">
      <c r="A70" s="93">
        <v>59</v>
      </c>
      <c r="B70" s="129" t="str">
        <f>IF('要綱第5号（賃金増加率試算表）'!B70&lt;&gt;"",'要綱第5号（賃金増加率試算表）'!B70,"")</f>
        <v/>
      </c>
      <c r="C70" s="130" t="str">
        <f>IF('要綱第5号（賃金増加率試算表）'!C70&lt;&gt;"",'要綱第5号（賃金増加率試算表）'!C70,"")</f>
        <v/>
      </c>
      <c r="D70" s="130" t="str">
        <f>IF('要綱第5号（賃金増加率試算表）'!D70&lt;&gt;"",'要綱第5号（賃金増加率試算表）'!D70,"")</f>
        <v/>
      </c>
      <c r="E70" s="131" t="str">
        <f>IF('要綱第5号（賃金増加率試算表）'!E70&lt;&gt;"",'要綱第5号（賃金増加率試算表）'!E70,"")</f>
        <v/>
      </c>
      <c r="F70" s="508" t="str">
        <f>IF('要綱第5号（賃金増加率試算表）'!F70&lt;&gt;"",'要綱第5号（賃金増加率試算表）'!F70,"")</f>
        <v/>
      </c>
      <c r="G70" s="509"/>
      <c r="H70" s="510" t="s">
        <v>41</v>
      </c>
      <c r="I70" s="511"/>
      <c r="J70" s="512" t="str">
        <f>IF('要綱第5号（賃金増加率試算表）'!J70&lt;&gt;"",'要綱第5号（賃金増加率試算表）'!J70,"")</f>
        <v/>
      </c>
      <c r="K70" s="512"/>
      <c r="L70" s="513" t="str">
        <f>IF('要綱第5号（賃金増加率試算表）'!L70&lt;&gt;"",'要綱第5号（賃金増加率試算表）'!L70,"")</f>
        <v/>
      </c>
      <c r="M70" s="514"/>
      <c r="N70" s="134" t="str">
        <f>IF('要綱第5号（賃金増加率試算表）'!N70&lt;&gt;"",'要綱第5号（賃金増加率試算表）'!N70,"")</f>
        <v/>
      </c>
      <c r="O70" s="513" t="str">
        <f>IF(W70="対象外","対象外",IF('要綱第5号（賃金増加率試算表）'!O70&lt;&gt;"",'要綱第5号（賃金増加率試算表）'!O70,""))</f>
        <v/>
      </c>
      <c r="P70" s="509"/>
      <c r="Q70" s="135" t="s">
        <v>41</v>
      </c>
      <c r="R70" s="112"/>
      <c r="S70" s="98" t="s">
        <v>41</v>
      </c>
      <c r="T70" s="136" t="str">
        <f>IF('要綱第5号（賃金増加率試算表）'!T70&lt;&gt;"",'要綱第5号（賃金増加率試算表）'!T70,"")</f>
        <v/>
      </c>
      <c r="U70" s="137" t="str">
        <f>IF('要綱第5号（賃金増加率試算表）'!U70&lt;&gt;"",'要綱第5号（賃金増加率試算表）'!U70,"")</f>
        <v/>
      </c>
      <c r="V70" s="138" t="str">
        <f>IF('要綱第5号（賃金増加率試算表）'!V70&lt;&gt;"",'要綱第5号（賃金増加率試算表）'!V70,"")</f>
        <v/>
      </c>
      <c r="W70" s="113"/>
      <c r="X70" s="101" t="s">
        <v>41</v>
      </c>
      <c r="AF70" s="139" t="str">
        <f t="shared" si="0"/>
        <v/>
      </c>
    </row>
    <row r="71" spans="1:32" ht="25.9" hidden="1" customHeight="1">
      <c r="A71" s="93">
        <v>60</v>
      </c>
      <c r="B71" s="129" t="str">
        <f>IF('要綱第5号（賃金増加率試算表）'!B71&lt;&gt;"",'要綱第5号（賃金増加率試算表）'!B71,"")</f>
        <v/>
      </c>
      <c r="C71" s="130" t="str">
        <f>IF('要綱第5号（賃金増加率試算表）'!C71&lt;&gt;"",'要綱第5号（賃金増加率試算表）'!C71,"")</f>
        <v/>
      </c>
      <c r="D71" s="130" t="str">
        <f>IF('要綱第5号（賃金増加率試算表）'!D71&lt;&gt;"",'要綱第5号（賃金増加率試算表）'!D71,"")</f>
        <v/>
      </c>
      <c r="E71" s="131" t="str">
        <f>IF('要綱第5号（賃金増加率試算表）'!E71&lt;&gt;"",'要綱第5号（賃金増加率試算表）'!E71,"")</f>
        <v/>
      </c>
      <c r="F71" s="508" t="str">
        <f>IF('要綱第5号（賃金増加率試算表）'!F71&lt;&gt;"",'要綱第5号（賃金増加率試算表）'!F71,"")</f>
        <v/>
      </c>
      <c r="G71" s="509"/>
      <c r="H71" s="510" t="s">
        <v>41</v>
      </c>
      <c r="I71" s="511"/>
      <c r="J71" s="512" t="str">
        <f>IF('要綱第5号（賃金増加率試算表）'!J71&lt;&gt;"",'要綱第5号（賃金増加率試算表）'!J71,"")</f>
        <v/>
      </c>
      <c r="K71" s="512"/>
      <c r="L71" s="513" t="str">
        <f>IF('要綱第5号（賃金増加率試算表）'!L71&lt;&gt;"",'要綱第5号（賃金増加率試算表）'!L71,"")</f>
        <v/>
      </c>
      <c r="M71" s="514"/>
      <c r="N71" s="134" t="str">
        <f>IF('要綱第5号（賃金増加率試算表）'!N71&lt;&gt;"",'要綱第5号（賃金増加率試算表）'!N71,"")</f>
        <v/>
      </c>
      <c r="O71" s="513" t="str">
        <f>IF(W71="対象外","対象外",IF('要綱第5号（賃金増加率試算表）'!O71&lt;&gt;"",'要綱第5号（賃金増加率試算表）'!O71,""))</f>
        <v/>
      </c>
      <c r="P71" s="509"/>
      <c r="Q71" s="135" t="s">
        <v>41</v>
      </c>
      <c r="R71" s="112"/>
      <c r="S71" s="98" t="s">
        <v>41</v>
      </c>
      <c r="T71" s="136" t="str">
        <f>IF('要綱第5号（賃金増加率試算表）'!T71&lt;&gt;"",'要綱第5号（賃金増加率試算表）'!T71,"")</f>
        <v/>
      </c>
      <c r="U71" s="137" t="str">
        <f>IF('要綱第5号（賃金増加率試算表）'!U71&lt;&gt;"",'要綱第5号（賃金増加率試算表）'!U71,"")</f>
        <v/>
      </c>
      <c r="V71" s="138" t="str">
        <f>IF('要綱第5号（賃金増加率試算表）'!V71&lt;&gt;"",'要綱第5号（賃金増加率試算表）'!V71,"")</f>
        <v/>
      </c>
      <c r="W71" s="113"/>
      <c r="X71" s="101" t="s">
        <v>41</v>
      </c>
      <c r="AF71" s="139" t="str">
        <f t="shared" si="0"/>
        <v/>
      </c>
    </row>
    <row r="72" spans="1:32" ht="25.9" hidden="1" customHeight="1">
      <c r="A72" s="93">
        <v>61</v>
      </c>
      <c r="B72" s="129" t="str">
        <f>IF('要綱第5号（賃金増加率試算表）'!B72&lt;&gt;"",'要綱第5号（賃金増加率試算表）'!B72,"")</f>
        <v/>
      </c>
      <c r="C72" s="130" t="str">
        <f>IF('要綱第5号（賃金増加率試算表）'!C72&lt;&gt;"",'要綱第5号（賃金増加率試算表）'!C72,"")</f>
        <v/>
      </c>
      <c r="D72" s="130" t="str">
        <f>IF('要綱第5号（賃金増加率試算表）'!D72&lt;&gt;"",'要綱第5号（賃金増加率試算表）'!D72,"")</f>
        <v/>
      </c>
      <c r="E72" s="131" t="str">
        <f>IF('要綱第5号（賃金増加率試算表）'!E72&lt;&gt;"",'要綱第5号（賃金増加率試算表）'!E72,"")</f>
        <v/>
      </c>
      <c r="F72" s="508" t="str">
        <f>IF('要綱第5号（賃金増加率試算表）'!F72&lt;&gt;"",'要綱第5号（賃金増加率試算表）'!F72,"")</f>
        <v/>
      </c>
      <c r="G72" s="509"/>
      <c r="H72" s="510" t="s">
        <v>41</v>
      </c>
      <c r="I72" s="511"/>
      <c r="J72" s="512" t="str">
        <f>IF('要綱第5号（賃金増加率試算表）'!J72&lt;&gt;"",'要綱第5号（賃金増加率試算表）'!J72,"")</f>
        <v/>
      </c>
      <c r="K72" s="512"/>
      <c r="L72" s="513" t="str">
        <f>IF('要綱第5号（賃金増加率試算表）'!L72&lt;&gt;"",'要綱第5号（賃金増加率試算表）'!L72,"")</f>
        <v/>
      </c>
      <c r="M72" s="514"/>
      <c r="N72" s="134" t="str">
        <f>IF('要綱第5号（賃金増加率試算表）'!N72&lt;&gt;"",'要綱第5号（賃金増加率試算表）'!N72,"")</f>
        <v/>
      </c>
      <c r="O72" s="513" t="str">
        <f>IF(W72="対象外","対象外",IF('要綱第5号（賃金増加率試算表）'!O72&lt;&gt;"",'要綱第5号（賃金増加率試算表）'!O72,""))</f>
        <v/>
      </c>
      <c r="P72" s="509"/>
      <c r="Q72" s="135" t="s">
        <v>41</v>
      </c>
      <c r="R72" s="112"/>
      <c r="S72" s="98" t="s">
        <v>41</v>
      </c>
      <c r="T72" s="136" t="str">
        <f>IF('要綱第5号（賃金増加率試算表）'!T72&lt;&gt;"",'要綱第5号（賃金増加率試算表）'!T72,"")</f>
        <v/>
      </c>
      <c r="U72" s="137" t="str">
        <f>IF('要綱第5号（賃金増加率試算表）'!U72&lt;&gt;"",'要綱第5号（賃金増加率試算表）'!U72,"")</f>
        <v/>
      </c>
      <c r="V72" s="138" t="str">
        <f>IF('要綱第5号（賃金増加率試算表）'!V72&lt;&gt;"",'要綱第5号（賃金増加率試算表）'!V72,"")</f>
        <v/>
      </c>
      <c r="W72" s="113"/>
      <c r="X72" s="101" t="s">
        <v>41</v>
      </c>
      <c r="AF72" s="139" t="str">
        <f t="shared" si="0"/>
        <v/>
      </c>
    </row>
    <row r="73" spans="1:32" ht="25.9" hidden="1" customHeight="1">
      <c r="A73" s="93">
        <v>62</v>
      </c>
      <c r="B73" s="129" t="str">
        <f>IF('要綱第5号（賃金増加率試算表）'!B73&lt;&gt;"",'要綱第5号（賃金増加率試算表）'!B73,"")</f>
        <v/>
      </c>
      <c r="C73" s="130" t="str">
        <f>IF('要綱第5号（賃金増加率試算表）'!C73&lt;&gt;"",'要綱第5号（賃金増加率試算表）'!C73,"")</f>
        <v/>
      </c>
      <c r="D73" s="130" t="str">
        <f>IF('要綱第5号（賃金増加率試算表）'!D73&lt;&gt;"",'要綱第5号（賃金増加率試算表）'!D73,"")</f>
        <v/>
      </c>
      <c r="E73" s="131" t="str">
        <f>IF('要綱第5号（賃金増加率試算表）'!E73&lt;&gt;"",'要綱第5号（賃金増加率試算表）'!E73,"")</f>
        <v/>
      </c>
      <c r="F73" s="508" t="str">
        <f>IF('要綱第5号（賃金増加率試算表）'!F73&lt;&gt;"",'要綱第5号（賃金増加率試算表）'!F73,"")</f>
        <v/>
      </c>
      <c r="G73" s="509"/>
      <c r="H73" s="510" t="s">
        <v>41</v>
      </c>
      <c r="I73" s="511"/>
      <c r="J73" s="512" t="str">
        <f>IF('要綱第5号（賃金増加率試算表）'!J73&lt;&gt;"",'要綱第5号（賃金増加率試算表）'!J73,"")</f>
        <v/>
      </c>
      <c r="K73" s="512"/>
      <c r="L73" s="513" t="str">
        <f>IF('要綱第5号（賃金増加率試算表）'!L73&lt;&gt;"",'要綱第5号（賃金増加率試算表）'!L73,"")</f>
        <v/>
      </c>
      <c r="M73" s="514"/>
      <c r="N73" s="134" t="str">
        <f>IF('要綱第5号（賃金増加率試算表）'!N73&lt;&gt;"",'要綱第5号（賃金増加率試算表）'!N73,"")</f>
        <v/>
      </c>
      <c r="O73" s="513" t="str">
        <f>IF(W73="対象外","対象外",IF('要綱第5号（賃金増加率試算表）'!O73&lt;&gt;"",'要綱第5号（賃金増加率試算表）'!O73,""))</f>
        <v/>
      </c>
      <c r="P73" s="509"/>
      <c r="Q73" s="135" t="s">
        <v>41</v>
      </c>
      <c r="R73" s="112"/>
      <c r="S73" s="98" t="s">
        <v>41</v>
      </c>
      <c r="T73" s="136" t="str">
        <f>IF('要綱第5号（賃金増加率試算表）'!T73&lt;&gt;"",'要綱第5号（賃金増加率試算表）'!T73,"")</f>
        <v/>
      </c>
      <c r="U73" s="137" t="str">
        <f>IF('要綱第5号（賃金増加率試算表）'!U73&lt;&gt;"",'要綱第5号（賃金増加率試算表）'!U73,"")</f>
        <v/>
      </c>
      <c r="V73" s="138" t="str">
        <f>IF('要綱第5号（賃金増加率試算表）'!V73&lt;&gt;"",'要綱第5号（賃金増加率試算表）'!V73,"")</f>
        <v/>
      </c>
      <c r="W73" s="113"/>
      <c r="X73" s="101" t="s">
        <v>41</v>
      </c>
      <c r="AF73" s="139" t="str">
        <f t="shared" si="0"/>
        <v/>
      </c>
    </row>
    <row r="74" spans="1:32" ht="25.9" hidden="1" customHeight="1">
      <c r="A74" s="93">
        <v>63</v>
      </c>
      <c r="B74" s="129" t="str">
        <f>IF('要綱第5号（賃金増加率試算表）'!B74&lt;&gt;"",'要綱第5号（賃金増加率試算表）'!B74,"")</f>
        <v/>
      </c>
      <c r="C74" s="130" t="str">
        <f>IF('要綱第5号（賃金増加率試算表）'!C74&lt;&gt;"",'要綱第5号（賃金増加率試算表）'!C74,"")</f>
        <v/>
      </c>
      <c r="D74" s="130" t="str">
        <f>IF('要綱第5号（賃金増加率試算表）'!D74&lt;&gt;"",'要綱第5号（賃金増加率試算表）'!D74,"")</f>
        <v/>
      </c>
      <c r="E74" s="131" t="str">
        <f>IF('要綱第5号（賃金増加率試算表）'!E74&lt;&gt;"",'要綱第5号（賃金増加率試算表）'!E74,"")</f>
        <v/>
      </c>
      <c r="F74" s="508" t="str">
        <f>IF('要綱第5号（賃金増加率試算表）'!F74&lt;&gt;"",'要綱第5号（賃金増加率試算表）'!F74,"")</f>
        <v/>
      </c>
      <c r="G74" s="509"/>
      <c r="H74" s="510" t="s">
        <v>41</v>
      </c>
      <c r="I74" s="511"/>
      <c r="J74" s="512" t="str">
        <f>IF('要綱第5号（賃金増加率試算表）'!J74&lt;&gt;"",'要綱第5号（賃金増加率試算表）'!J74,"")</f>
        <v/>
      </c>
      <c r="K74" s="512"/>
      <c r="L74" s="513" t="str">
        <f>IF('要綱第5号（賃金増加率試算表）'!L74&lt;&gt;"",'要綱第5号（賃金増加率試算表）'!L74,"")</f>
        <v/>
      </c>
      <c r="M74" s="514"/>
      <c r="N74" s="134" t="str">
        <f>IF('要綱第5号（賃金増加率試算表）'!N74&lt;&gt;"",'要綱第5号（賃金増加率試算表）'!N74,"")</f>
        <v/>
      </c>
      <c r="O74" s="513" t="str">
        <f>IF(W74="対象外","対象外",IF('要綱第5号（賃金増加率試算表）'!O74&lt;&gt;"",'要綱第5号（賃金増加率試算表）'!O74,""))</f>
        <v/>
      </c>
      <c r="P74" s="509"/>
      <c r="Q74" s="135" t="s">
        <v>41</v>
      </c>
      <c r="R74" s="112"/>
      <c r="S74" s="98" t="s">
        <v>41</v>
      </c>
      <c r="T74" s="136" t="str">
        <f>IF('要綱第5号（賃金増加率試算表）'!T74&lt;&gt;"",'要綱第5号（賃金増加率試算表）'!T74,"")</f>
        <v/>
      </c>
      <c r="U74" s="137" t="str">
        <f>IF('要綱第5号（賃金増加率試算表）'!U74&lt;&gt;"",'要綱第5号（賃金増加率試算表）'!U74,"")</f>
        <v/>
      </c>
      <c r="V74" s="138" t="str">
        <f>IF('要綱第5号（賃金増加率試算表）'!V74&lt;&gt;"",'要綱第5号（賃金増加率試算表）'!V74,"")</f>
        <v/>
      </c>
      <c r="W74" s="113"/>
      <c r="X74" s="101" t="s">
        <v>41</v>
      </c>
      <c r="AF74" s="139" t="str">
        <f t="shared" si="0"/>
        <v/>
      </c>
    </row>
    <row r="75" spans="1:32" ht="25.9" hidden="1" customHeight="1">
      <c r="A75" s="93">
        <v>64</v>
      </c>
      <c r="B75" s="129" t="str">
        <f>IF('要綱第5号（賃金増加率試算表）'!B75&lt;&gt;"",'要綱第5号（賃金増加率試算表）'!B75,"")</f>
        <v/>
      </c>
      <c r="C75" s="130" t="str">
        <f>IF('要綱第5号（賃金増加率試算表）'!C75&lt;&gt;"",'要綱第5号（賃金増加率試算表）'!C75,"")</f>
        <v/>
      </c>
      <c r="D75" s="130" t="str">
        <f>IF('要綱第5号（賃金増加率試算表）'!D75&lt;&gt;"",'要綱第5号（賃金増加率試算表）'!D75,"")</f>
        <v/>
      </c>
      <c r="E75" s="131" t="str">
        <f>IF('要綱第5号（賃金増加率試算表）'!E75&lt;&gt;"",'要綱第5号（賃金増加率試算表）'!E75,"")</f>
        <v/>
      </c>
      <c r="F75" s="508" t="str">
        <f>IF('要綱第5号（賃金増加率試算表）'!F75&lt;&gt;"",'要綱第5号（賃金増加率試算表）'!F75,"")</f>
        <v/>
      </c>
      <c r="G75" s="509"/>
      <c r="H75" s="510" t="s">
        <v>41</v>
      </c>
      <c r="I75" s="511"/>
      <c r="J75" s="512" t="str">
        <f>IF('要綱第5号（賃金増加率試算表）'!J75&lt;&gt;"",'要綱第5号（賃金増加率試算表）'!J75,"")</f>
        <v/>
      </c>
      <c r="K75" s="512"/>
      <c r="L75" s="513" t="str">
        <f>IF('要綱第5号（賃金増加率試算表）'!L75&lt;&gt;"",'要綱第5号（賃金増加率試算表）'!L75,"")</f>
        <v/>
      </c>
      <c r="M75" s="514"/>
      <c r="N75" s="134" t="str">
        <f>IF('要綱第5号（賃金増加率試算表）'!N75&lt;&gt;"",'要綱第5号（賃金増加率試算表）'!N75,"")</f>
        <v/>
      </c>
      <c r="O75" s="513" t="str">
        <f>IF(W75="対象外","対象外",IF('要綱第5号（賃金増加率試算表）'!O75&lt;&gt;"",'要綱第5号（賃金増加率試算表）'!O75,""))</f>
        <v/>
      </c>
      <c r="P75" s="509"/>
      <c r="Q75" s="135" t="s">
        <v>41</v>
      </c>
      <c r="R75" s="112"/>
      <c r="S75" s="98" t="s">
        <v>41</v>
      </c>
      <c r="T75" s="136" t="str">
        <f>IF('要綱第5号（賃金増加率試算表）'!T75&lt;&gt;"",'要綱第5号（賃金増加率試算表）'!T75,"")</f>
        <v/>
      </c>
      <c r="U75" s="137" t="str">
        <f>IF('要綱第5号（賃金増加率試算表）'!U75&lt;&gt;"",'要綱第5号（賃金増加率試算表）'!U75,"")</f>
        <v/>
      </c>
      <c r="V75" s="138" t="str">
        <f>IF('要綱第5号（賃金増加率試算表）'!V75&lt;&gt;"",'要綱第5号（賃金増加率試算表）'!V75,"")</f>
        <v/>
      </c>
      <c r="W75" s="113"/>
      <c r="X75" s="101" t="s">
        <v>41</v>
      </c>
      <c r="AF75" s="139" t="str">
        <f t="shared" si="0"/>
        <v/>
      </c>
    </row>
    <row r="76" spans="1:32" ht="25.9" hidden="1" customHeight="1">
      <c r="A76" s="93">
        <v>65</v>
      </c>
      <c r="B76" s="129" t="str">
        <f>IF('要綱第5号（賃金増加率試算表）'!B76&lt;&gt;"",'要綱第5号（賃金増加率試算表）'!B76,"")</f>
        <v/>
      </c>
      <c r="C76" s="130" t="str">
        <f>IF('要綱第5号（賃金増加率試算表）'!C76&lt;&gt;"",'要綱第5号（賃金増加率試算表）'!C76,"")</f>
        <v/>
      </c>
      <c r="D76" s="130" t="str">
        <f>IF('要綱第5号（賃金増加率試算表）'!D76&lt;&gt;"",'要綱第5号（賃金増加率試算表）'!D76,"")</f>
        <v/>
      </c>
      <c r="E76" s="131" t="str">
        <f>IF('要綱第5号（賃金増加率試算表）'!E76&lt;&gt;"",'要綱第5号（賃金増加率試算表）'!E76,"")</f>
        <v/>
      </c>
      <c r="F76" s="508" t="str">
        <f>IF('要綱第5号（賃金増加率試算表）'!F76&lt;&gt;"",'要綱第5号（賃金増加率試算表）'!F76,"")</f>
        <v/>
      </c>
      <c r="G76" s="509"/>
      <c r="H76" s="510" t="s">
        <v>41</v>
      </c>
      <c r="I76" s="511"/>
      <c r="J76" s="512" t="str">
        <f>IF('要綱第5号（賃金増加率試算表）'!J76&lt;&gt;"",'要綱第5号（賃金増加率試算表）'!J76,"")</f>
        <v/>
      </c>
      <c r="K76" s="512"/>
      <c r="L76" s="513" t="str">
        <f>IF('要綱第5号（賃金増加率試算表）'!L76&lt;&gt;"",'要綱第5号（賃金増加率試算表）'!L76,"")</f>
        <v/>
      </c>
      <c r="M76" s="514"/>
      <c r="N76" s="134" t="str">
        <f>IF('要綱第5号（賃金増加率試算表）'!N76&lt;&gt;"",'要綱第5号（賃金増加率試算表）'!N76,"")</f>
        <v/>
      </c>
      <c r="O76" s="513" t="str">
        <f>IF(W76="対象外","対象外",IF('要綱第5号（賃金増加率試算表）'!O76&lt;&gt;"",'要綱第5号（賃金増加率試算表）'!O76,""))</f>
        <v/>
      </c>
      <c r="P76" s="509"/>
      <c r="Q76" s="135" t="s">
        <v>41</v>
      </c>
      <c r="R76" s="112"/>
      <c r="S76" s="98" t="s">
        <v>41</v>
      </c>
      <c r="T76" s="136" t="str">
        <f>IF('要綱第5号（賃金増加率試算表）'!T76&lt;&gt;"",'要綱第5号（賃金増加率試算表）'!T76,"")</f>
        <v/>
      </c>
      <c r="U76" s="137" t="str">
        <f>IF('要綱第5号（賃金増加率試算表）'!U76&lt;&gt;"",'要綱第5号（賃金増加率試算表）'!U76,"")</f>
        <v/>
      </c>
      <c r="V76" s="138" t="str">
        <f>IF('要綱第5号（賃金増加率試算表）'!V76&lt;&gt;"",'要綱第5号（賃金増加率試算表）'!V76,"")</f>
        <v/>
      </c>
      <c r="W76" s="113"/>
      <c r="X76" s="101" t="s">
        <v>41</v>
      </c>
      <c r="AF76" s="139" t="str">
        <f t="shared" si="0"/>
        <v/>
      </c>
    </row>
    <row r="77" spans="1:32" ht="25.9" hidden="1" customHeight="1">
      <c r="A77" s="93">
        <v>66</v>
      </c>
      <c r="B77" s="129" t="str">
        <f>IF('要綱第5号（賃金増加率試算表）'!B77&lt;&gt;"",'要綱第5号（賃金増加率試算表）'!B77,"")</f>
        <v/>
      </c>
      <c r="C77" s="130" t="str">
        <f>IF('要綱第5号（賃金増加率試算表）'!C77&lt;&gt;"",'要綱第5号（賃金増加率試算表）'!C77,"")</f>
        <v/>
      </c>
      <c r="D77" s="130" t="str">
        <f>IF('要綱第5号（賃金増加率試算表）'!D77&lt;&gt;"",'要綱第5号（賃金増加率試算表）'!D77,"")</f>
        <v/>
      </c>
      <c r="E77" s="131" t="str">
        <f>IF('要綱第5号（賃金増加率試算表）'!E77&lt;&gt;"",'要綱第5号（賃金増加率試算表）'!E77,"")</f>
        <v/>
      </c>
      <c r="F77" s="508" t="str">
        <f>IF('要綱第5号（賃金増加率試算表）'!F77&lt;&gt;"",'要綱第5号（賃金増加率試算表）'!F77,"")</f>
        <v/>
      </c>
      <c r="G77" s="509"/>
      <c r="H77" s="510" t="s">
        <v>41</v>
      </c>
      <c r="I77" s="511"/>
      <c r="J77" s="512" t="str">
        <f>IF('要綱第5号（賃金増加率試算表）'!J77&lt;&gt;"",'要綱第5号（賃金増加率試算表）'!J77,"")</f>
        <v/>
      </c>
      <c r="K77" s="512"/>
      <c r="L77" s="513" t="str">
        <f>IF('要綱第5号（賃金増加率試算表）'!L77&lt;&gt;"",'要綱第5号（賃金増加率試算表）'!L77,"")</f>
        <v/>
      </c>
      <c r="M77" s="514"/>
      <c r="N77" s="134" t="str">
        <f>IF('要綱第5号（賃金増加率試算表）'!N77&lt;&gt;"",'要綱第5号（賃金増加率試算表）'!N77,"")</f>
        <v/>
      </c>
      <c r="O77" s="513" t="str">
        <f>IF(W77="対象外","対象外",IF('要綱第5号（賃金増加率試算表）'!O77&lt;&gt;"",'要綱第5号（賃金増加率試算表）'!O77,""))</f>
        <v/>
      </c>
      <c r="P77" s="509"/>
      <c r="Q77" s="135" t="s">
        <v>41</v>
      </c>
      <c r="R77" s="112"/>
      <c r="S77" s="98" t="s">
        <v>41</v>
      </c>
      <c r="T77" s="136" t="str">
        <f>IF('要綱第5号（賃金増加率試算表）'!T77&lt;&gt;"",'要綱第5号（賃金増加率試算表）'!T77,"")</f>
        <v/>
      </c>
      <c r="U77" s="137" t="str">
        <f>IF('要綱第5号（賃金増加率試算表）'!U77&lt;&gt;"",'要綱第5号（賃金増加率試算表）'!U77,"")</f>
        <v/>
      </c>
      <c r="V77" s="138" t="str">
        <f>IF('要綱第5号（賃金増加率試算表）'!V77&lt;&gt;"",'要綱第5号（賃金増加率試算表）'!V77,"")</f>
        <v/>
      </c>
      <c r="W77" s="113"/>
      <c r="X77" s="101" t="s">
        <v>41</v>
      </c>
      <c r="AF77" s="139" t="str">
        <f t="shared" ref="AF77:AF101" si="1">IF(AND(F77&lt;&gt;"",R77&lt;&gt;"",F77&lt;R77),"賃上げ","")</f>
        <v/>
      </c>
    </row>
    <row r="78" spans="1:32" ht="25.9" hidden="1" customHeight="1">
      <c r="A78" s="93">
        <v>67</v>
      </c>
      <c r="B78" s="129" t="str">
        <f>IF('要綱第5号（賃金増加率試算表）'!B78&lt;&gt;"",'要綱第5号（賃金増加率試算表）'!B78,"")</f>
        <v/>
      </c>
      <c r="C78" s="130" t="str">
        <f>IF('要綱第5号（賃金増加率試算表）'!C78&lt;&gt;"",'要綱第5号（賃金増加率試算表）'!C78,"")</f>
        <v/>
      </c>
      <c r="D78" s="130" t="str">
        <f>IF('要綱第5号（賃金増加率試算表）'!D78&lt;&gt;"",'要綱第5号（賃金増加率試算表）'!D78,"")</f>
        <v/>
      </c>
      <c r="E78" s="131" t="str">
        <f>IF('要綱第5号（賃金増加率試算表）'!E78&lt;&gt;"",'要綱第5号（賃金増加率試算表）'!E78,"")</f>
        <v/>
      </c>
      <c r="F78" s="508" t="str">
        <f>IF('要綱第5号（賃金増加率試算表）'!F78&lt;&gt;"",'要綱第5号（賃金増加率試算表）'!F78,"")</f>
        <v/>
      </c>
      <c r="G78" s="509"/>
      <c r="H78" s="510" t="s">
        <v>41</v>
      </c>
      <c r="I78" s="511"/>
      <c r="J78" s="512" t="str">
        <f>IF('要綱第5号（賃金増加率試算表）'!J78&lt;&gt;"",'要綱第5号（賃金増加率試算表）'!J78,"")</f>
        <v/>
      </c>
      <c r="K78" s="512"/>
      <c r="L78" s="513" t="str">
        <f>IF('要綱第5号（賃金増加率試算表）'!L78&lt;&gt;"",'要綱第5号（賃金増加率試算表）'!L78,"")</f>
        <v/>
      </c>
      <c r="M78" s="514"/>
      <c r="N78" s="134" t="str">
        <f>IF('要綱第5号（賃金増加率試算表）'!N78&lt;&gt;"",'要綱第5号（賃金増加率試算表）'!N78,"")</f>
        <v/>
      </c>
      <c r="O78" s="513" t="str">
        <f>IF(W78="対象外","対象外",IF('要綱第5号（賃金増加率試算表）'!O78&lt;&gt;"",'要綱第5号（賃金増加率試算表）'!O78,""))</f>
        <v/>
      </c>
      <c r="P78" s="509"/>
      <c r="Q78" s="135" t="s">
        <v>41</v>
      </c>
      <c r="R78" s="112"/>
      <c r="S78" s="98" t="s">
        <v>41</v>
      </c>
      <c r="T78" s="136" t="str">
        <f>IF('要綱第5号（賃金増加率試算表）'!T78&lt;&gt;"",'要綱第5号（賃金増加率試算表）'!T78,"")</f>
        <v/>
      </c>
      <c r="U78" s="137" t="str">
        <f>IF('要綱第5号（賃金増加率試算表）'!U78&lt;&gt;"",'要綱第5号（賃金増加率試算表）'!U78,"")</f>
        <v/>
      </c>
      <c r="V78" s="138" t="str">
        <f>IF('要綱第5号（賃金増加率試算表）'!V78&lt;&gt;"",'要綱第5号（賃金増加率試算表）'!V78,"")</f>
        <v/>
      </c>
      <c r="W78" s="113"/>
      <c r="X78" s="101" t="s">
        <v>41</v>
      </c>
      <c r="AF78" s="139" t="str">
        <f t="shared" si="1"/>
        <v/>
      </c>
    </row>
    <row r="79" spans="1:32" ht="25.9" hidden="1" customHeight="1">
      <c r="A79" s="93">
        <v>68</v>
      </c>
      <c r="B79" s="129" t="str">
        <f>IF('要綱第5号（賃金増加率試算表）'!B79&lt;&gt;"",'要綱第5号（賃金増加率試算表）'!B79,"")</f>
        <v/>
      </c>
      <c r="C79" s="130" t="str">
        <f>IF('要綱第5号（賃金増加率試算表）'!C79&lt;&gt;"",'要綱第5号（賃金増加率試算表）'!C79,"")</f>
        <v/>
      </c>
      <c r="D79" s="130" t="str">
        <f>IF('要綱第5号（賃金増加率試算表）'!D79&lt;&gt;"",'要綱第5号（賃金増加率試算表）'!D79,"")</f>
        <v/>
      </c>
      <c r="E79" s="131" t="str">
        <f>IF('要綱第5号（賃金増加率試算表）'!E79&lt;&gt;"",'要綱第5号（賃金増加率試算表）'!E79,"")</f>
        <v/>
      </c>
      <c r="F79" s="508" t="str">
        <f>IF('要綱第5号（賃金増加率試算表）'!F79&lt;&gt;"",'要綱第5号（賃金増加率試算表）'!F79,"")</f>
        <v/>
      </c>
      <c r="G79" s="509"/>
      <c r="H79" s="510" t="s">
        <v>41</v>
      </c>
      <c r="I79" s="511"/>
      <c r="J79" s="512" t="str">
        <f>IF('要綱第5号（賃金増加率試算表）'!J79&lt;&gt;"",'要綱第5号（賃金増加率試算表）'!J79,"")</f>
        <v/>
      </c>
      <c r="K79" s="512"/>
      <c r="L79" s="513" t="str">
        <f>IF('要綱第5号（賃金増加率試算表）'!L79&lt;&gt;"",'要綱第5号（賃金増加率試算表）'!L79,"")</f>
        <v/>
      </c>
      <c r="M79" s="514"/>
      <c r="N79" s="134" t="str">
        <f>IF('要綱第5号（賃金増加率試算表）'!N79&lt;&gt;"",'要綱第5号（賃金増加率試算表）'!N79,"")</f>
        <v/>
      </c>
      <c r="O79" s="513" t="str">
        <f>IF(W79="対象外","対象外",IF('要綱第5号（賃金増加率試算表）'!O79&lt;&gt;"",'要綱第5号（賃金増加率試算表）'!O79,""))</f>
        <v/>
      </c>
      <c r="P79" s="509"/>
      <c r="Q79" s="135" t="s">
        <v>41</v>
      </c>
      <c r="R79" s="112"/>
      <c r="S79" s="98" t="s">
        <v>41</v>
      </c>
      <c r="T79" s="136" t="str">
        <f>IF('要綱第5号（賃金増加率試算表）'!T79&lt;&gt;"",'要綱第5号（賃金増加率試算表）'!T79,"")</f>
        <v/>
      </c>
      <c r="U79" s="137" t="str">
        <f>IF('要綱第5号（賃金増加率試算表）'!U79&lt;&gt;"",'要綱第5号（賃金増加率試算表）'!U79,"")</f>
        <v/>
      </c>
      <c r="V79" s="138" t="str">
        <f>IF('要綱第5号（賃金増加率試算表）'!V79&lt;&gt;"",'要綱第5号（賃金増加率試算表）'!V79,"")</f>
        <v/>
      </c>
      <c r="W79" s="113"/>
      <c r="X79" s="101" t="s">
        <v>41</v>
      </c>
      <c r="AF79" s="139" t="str">
        <f t="shared" si="1"/>
        <v/>
      </c>
    </row>
    <row r="80" spans="1:32" ht="25.9" hidden="1" customHeight="1">
      <c r="A80" s="93">
        <v>69</v>
      </c>
      <c r="B80" s="129" t="str">
        <f>IF('要綱第5号（賃金増加率試算表）'!B80&lt;&gt;"",'要綱第5号（賃金増加率試算表）'!B80,"")</f>
        <v/>
      </c>
      <c r="C80" s="130" t="str">
        <f>IF('要綱第5号（賃金増加率試算表）'!C80&lt;&gt;"",'要綱第5号（賃金増加率試算表）'!C80,"")</f>
        <v/>
      </c>
      <c r="D80" s="130" t="str">
        <f>IF('要綱第5号（賃金増加率試算表）'!D80&lt;&gt;"",'要綱第5号（賃金増加率試算表）'!D80,"")</f>
        <v/>
      </c>
      <c r="E80" s="131" t="str">
        <f>IF('要綱第5号（賃金増加率試算表）'!E80&lt;&gt;"",'要綱第5号（賃金増加率試算表）'!E80,"")</f>
        <v/>
      </c>
      <c r="F80" s="508" t="str">
        <f>IF('要綱第5号（賃金増加率試算表）'!F80&lt;&gt;"",'要綱第5号（賃金増加率試算表）'!F80,"")</f>
        <v/>
      </c>
      <c r="G80" s="509"/>
      <c r="H80" s="510" t="s">
        <v>41</v>
      </c>
      <c r="I80" s="511"/>
      <c r="J80" s="512" t="str">
        <f>IF('要綱第5号（賃金増加率試算表）'!J80&lt;&gt;"",'要綱第5号（賃金増加率試算表）'!J80,"")</f>
        <v/>
      </c>
      <c r="K80" s="512"/>
      <c r="L80" s="513" t="str">
        <f>IF('要綱第5号（賃金増加率試算表）'!L80&lt;&gt;"",'要綱第5号（賃金増加率試算表）'!L80,"")</f>
        <v/>
      </c>
      <c r="M80" s="514"/>
      <c r="N80" s="134" t="str">
        <f>IF('要綱第5号（賃金増加率試算表）'!N80&lt;&gt;"",'要綱第5号（賃金増加率試算表）'!N80,"")</f>
        <v/>
      </c>
      <c r="O80" s="513" t="str">
        <f>IF(W80="対象外","対象外",IF('要綱第5号（賃金増加率試算表）'!O80&lt;&gt;"",'要綱第5号（賃金増加率試算表）'!O80,""))</f>
        <v/>
      </c>
      <c r="P80" s="509"/>
      <c r="Q80" s="135" t="s">
        <v>41</v>
      </c>
      <c r="R80" s="112"/>
      <c r="S80" s="98" t="s">
        <v>41</v>
      </c>
      <c r="T80" s="136" t="str">
        <f>IF('要綱第5号（賃金増加率試算表）'!T80&lt;&gt;"",'要綱第5号（賃金増加率試算表）'!T80,"")</f>
        <v/>
      </c>
      <c r="U80" s="137" t="str">
        <f>IF('要綱第5号（賃金増加率試算表）'!U80&lt;&gt;"",'要綱第5号（賃金増加率試算表）'!U80,"")</f>
        <v/>
      </c>
      <c r="V80" s="138" t="str">
        <f>IF('要綱第5号（賃金増加率試算表）'!V80&lt;&gt;"",'要綱第5号（賃金増加率試算表）'!V80,"")</f>
        <v/>
      </c>
      <c r="W80" s="113"/>
      <c r="X80" s="101" t="s">
        <v>41</v>
      </c>
      <c r="AF80" s="139" t="str">
        <f t="shared" si="1"/>
        <v/>
      </c>
    </row>
    <row r="81" spans="1:32" ht="25.9" hidden="1" customHeight="1">
      <c r="A81" s="93">
        <v>70</v>
      </c>
      <c r="B81" s="129" t="str">
        <f>IF('要綱第5号（賃金増加率試算表）'!B81&lt;&gt;"",'要綱第5号（賃金増加率試算表）'!B81,"")</f>
        <v/>
      </c>
      <c r="C81" s="130" t="str">
        <f>IF('要綱第5号（賃金増加率試算表）'!C81&lt;&gt;"",'要綱第5号（賃金増加率試算表）'!C81,"")</f>
        <v/>
      </c>
      <c r="D81" s="130" t="str">
        <f>IF('要綱第5号（賃金増加率試算表）'!D81&lt;&gt;"",'要綱第5号（賃金増加率試算表）'!D81,"")</f>
        <v/>
      </c>
      <c r="E81" s="131" t="str">
        <f>IF('要綱第5号（賃金増加率試算表）'!E81&lt;&gt;"",'要綱第5号（賃金増加率試算表）'!E81,"")</f>
        <v/>
      </c>
      <c r="F81" s="508" t="str">
        <f>IF('要綱第5号（賃金増加率試算表）'!F81&lt;&gt;"",'要綱第5号（賃金増加率試算表）'!F81,"")</f>
        <v/>
      </c>
      <c r="G81" s="509"/>
      <c r="H81" s="510" t="s">
        <v>41</v>
      </c>
      <c r="I81" s="511"/>
      <c r="J81" s="512" t="str">
        <f>IF('要綱第5号（賃金増加率試算表）'!J81&lt;&gt;"",'要綱第5号（賃金増加率試算表）'!J81,"")</f>
        <v/>
      </c>
      <c r="K81" s="512"/>
      <c r="L81" s="513" t="str">
        <f>IF('要綱第5号（賃金増加率試算表）'!L81&lt;&gt;"",'要綱第5号（賃金増加率試算表）'!L81,"")</f>
        <v/>
      </c>
      <c r="M81" s="514"/>
      <c r="N81" s="134" t="str">
        <f>IF('要綱第5号（賃金増加率試算表）'!N81&lt;&gt;"",'要綱第5号（賃金増加率試算表）'!N81,"")</f>
        <v/>
      </c>
      <c r="O81" s="513" t="str">
        <f>IF(W81="対象外","対象外",IF('要綱第5号（賃金増加率試算表）'!O81&lt;&gt;"",'要綱第5号（賃金増加率試算表）'!O81,""))</f>
        <v/>
      </c>
      <c r="P81" s="509"/>
      <c r="Q81" s="135" t="s">
        <v>41</v>
      </c>
      <c r="R81" s="112"/>
      <c r="S81" s="98" t="s">
        <v>41</v>
      </c>
      <c r="T81" s="136" t="str">
        <f>IF('要綱第5号（賃金増加率試算表）'!T81&lt;&gt;"",'要綱第5号（賃金増加率試算表）'!T81,"")</f>
        <v/>
      </c>
      <c r="U81" s="137" t="str">
        <f>IF('要綱第5号（賃金増加率試算表）'!U81&lt;&gt;"",'要綱第5号（賃金増加率試算表）'!U81,"")</f>
        <v/>
      </c>
      <c r="V81" s="138" t="str">
        <f>IF('要綱第5号（賃金増加率試算表）'!V81&lt;&gt;"",'要綱第5号（賃金増加率試算表）'!V81,"")</f>
        <v/>
      </c>
      <c r="W81" s="113"/>
      <c r="X81" s="101" t="s">
        <v>41</v>
      </c>
      <c r="AF81" s="139" t="str">
        <f t="shared" si="1"/>
        <v/>
      </c>
    </row>
    <row r="82" spans="1:32" ht="25.9" hidden="1" customHeight="1">
      <c r="A82" s="93">
        <v>71</v>
      </c>
      <c r="B82" s="129" t="str">
        <f>IF('要綱第5号（賃金増加率試算表）'!B82&lt;&gt;"",'要綱第5号（賃金増加率試算表）'!B82,"")</f>
        <v/>
      </c>
      <c r="C82" s="130" t="str">
        <f>IF('要綱第5号（賃金増加率試算表）'!C82&lt;&gt;"",'要綱第5号（賃金増加率試算表）'!C82,"")</f>
        <v/>
      </c>
      <c r="D82" s="130" t="str">
        <f>IF('要綱第5号（賃金増加率試算表）'!D82&lt;&gt;"",'要綱第5号（賃金増加率試算表）'!D82,"")</f>
        <v/>
      </c>
      <c r="E82" s="131" t="str">
        <f>IF('要綱第5号（賃金増加率試算表）'!E82&lt;&gt;"",'要綱第5号（賃金増加率試算表）'!E82,"")</f>
        <v/>
      </c>
      <c r="F82" s="508" t="str">
        <f>IF('要綱第5号（賃金増加率試算表）'!F82&lt;&gt;"",'要綱第5号（賃金増加率試算表）'!F82,"")</f>
        <v/>
      </c>
      <c r="G82" s="509"/>
      <c r="H82" s="510" t="s">
        <v>41</v>
      </c>
      <c r="I82" s="511"/>
      <c r="J82" s="512" t="str">
        <f>IF('要綱第5号（賃金増加率試算表）'!J82&lt;&gt;"",'要綱第5号（賃金増加率試算表）'!J82,"")</f>
        <v/>
      </c>
      <c r="K82" s="512"/>
      <c r="L82" s="513" t="str">
        <f>IF('要綱第5号（賃金増加率試算表）'!L82&lt;&gt;"",'要綱第5号（賃金増加率試算表）'!L82,"")</f>
        <v/>
      </c>
      <c r="M82" s="514"/>
      <c r="N82" s="134" t="str">
        <f>IF('要綱第5号（賃金増加率試算表）'!N82&lt;&gt;"",'要綱第5号（賃金増加率試算表）'!N82,"")</f>
        <v/>
      </c>
      <c r="O82" s="513" t="str">
        <f>IF(W82="対象外","対象外",IF('要綱第5号（賃金増加率試算表）'!O82&lt;&gt;"",'要綱第5号（賃金増加率試算表）'!O82,""))</f>
        <v/>
      </c>
      <c r="P82" s="509"/>
      <c r="Q82" s="135" t="s">
        <v>41</v>
      </c>
      <c r="R82" s="112"/>
      <c r="S82" s="98" t="s">
        <v>41</v>
      </c>
      <c r="T82" s="136" t="str">
        <f>IF('要綱第5号（賃金増加率試算表）'!T82&lt;&gt;"",'要綱第5号（賃金増加率試算表）'!T82,"")</f>
        <v/>
      </c>
      <c r="U82" s="137" t="str">
        <f>IF('要綱第5号（賃金増加率試算表）'!U82&lt;&gt;"",'要綱第5号（賃金増加率試算表）'!U82,"")</f>
        <v/>
      </c>
      <c r="V82" s="138" t="str">
        <f>IF('要綱第5号（賃金増加率試算表）'!V82&lt;&gt;"",'要綱第5号（賃金増加率試算表）'!V82,"")</f>
        <v/>
      </c>
      <c r="W82" s="113"/>
      <c r="X82" s="101" t="s">
        <v>41</v>
      </c>
      <c r="AF82" s="139" t="str">
        <f t="shared" si="1"/>
        <v/>
      </c>
    </row>
    <row r="83" spans="1:32" ht="25.9" hidden="1" customHeight="1">
      <c r="A83" s="93">
        <v>72</v>
      </c>
      <c r="B83" s="129" t="str">
        <f>IF('要綱第5号（賃金増加率試算表）'!B83&lt;&gt;"",'要綱第5号（賃金増加率試算表）'!B83,"")</f>
        <v/>
      </c>
      <c r="C83" s="130" t="str">
        <f>IF('要綱第5号（賃金増加率試算表）'!C83&lt;&gt;"",'要綱第5号（賃金増加率試算表）'!C83,"")</f>
        <v/>
      </c>
      <c r="D83" s="130" t="str">
        <f>IF('要綱第5号（賃金増加率試算表）'!D83&lt;&gt;"",'要綱第5号（賃金増加率試算表）'!D83,"")</f>
        <v/>
      </c>
      <c r="E83" s="131" t="str">
        <f>IF('要綱第5号（賃金増加率試算表）'!E83&lt;&gt;"",'要綱第5号（賃金増加率試算表）'!E83,"")</f>
        <v/>
      </c>
      <c r="F83" s="508" t="str">
        <f>IF('要綱第5号（賃金増加率試算表）'!F83&lt;&gt;"",'要綱第5号（賃金増加率試算表）'!F83,"")</f>
        <v/>
      </c>
      <c r="G83" s="509"/>
      <c r="H83" s="510" t="s">
        <v>41</v>
      </c>
      <c r="I83" s="511"/>
      <c r="J83" s="512" t="str">
        <f>IF('要綱第5号（賃金増加率試算表）'!J83&lt;&gt;"",'要綱第5号（賃金増加率試算表）'!J83,"")</f>
        <v/>
      </c>
      <c r="K83" s="512"/>
      <c r="L83" s="513" t="str">
        <f>IF('要綱第5号（賃金増加率試算表）'!L83&lt;&gt;"",'要綱第5号（賃金増加率試算表）'!L83,"")</f>
        <v/>
      </c>
      <c r="M83" s="514"/>
      <c r="N83" s="134" t="str">
        <f>IF('要綱第5号（賃金増加率試算表）'!N83&lt;&gt;"",'要綱第5号（賃金増加率試算表）'!N83,"")</f>
        <v/>
      </c>
      <c r="O83" s="513" t="str">
        <f>IF(W83="対象外","対象外",IF('要綱第5号（賃金増加率試算表）'!O83&lt;&gt;"",'要綱第5号（賃金増加率試算表）'!O83,""))</f>
        <v/>
      </c>
      <c r="P83" s="509"/>
      <c r="Q83" s="135" t="s">
        <v>41</v>
      </c>
      <c r="R83" s="112"/>
      <c r="S83" s="98" t="s">
        <v>41</v>
      </c>
      <c r="T83" s="136" t="str">
        <f>IF('要綱第5号（賃金増加率試算表）'!T83&lt;&gt;"",'要綱第5号（賃金増加率試算表）'!T83,"")</f>
        <v/>
      </c>
      <c r="U83" s="137" t="str">
        <f>IF('要綱第5号（賃金増加率試算表）'!U83&lt;&gt;"",'要綱第5号（賃金増加率試算表）'!U83,"")</f>
        <v/>
      </c>
      <c r="V83" s="138" t="str">
        <f>IF('要綱第5号（賃金増加率試算表）'!V83&lt;&gt;"",'要綱第5号（賃金増加率試算表）'!V83,"")</f>
        <v/>
      </c>
      <c r="W83" s="113"/>
      <c r="X83" s="101" t="s">
        <v>41</v>
      </c>
      <c r="AF83" s="139" t="str">
        <f t="shared" si="1"/>
        <v/>
      </c>
    </row>
    <row r="84" spans="1:32" ht="25.9" hidden="1" customHeight="1">
      <c r="A84" s="93">
        <v>73</v>
      </c>
      <c r="B84" s="129" t="str">
        <f>IF('要綱第5号（賃金増加率試算表）'!B84&lt;&gt;"",'要綱第5号（賃金増加率試算表）'!B84,"")</f>
        <v/>
      </c>
      <c r="C84" s="130" t="str">
        <f>IF('要綱第5号（賃金増加率試算表）'!C84&lt;&gt;"",'要綱第5号（賃金増加率試算表）'!C84,"")</f>
        <v/>
      </c>
      <c r="D84" s="130" t="str">
        <f>IF('要綱第5号（賃金増加率試算表）'!D84&lt;&gt;"",'要綱第5号（賃金増加率試算表）'!D84,"")</f>
        <v/>
      </c>
      <c r="E84" s="131" t="str">
        <f>IF('要綱第5号（賃金増加率試算表）'!E84&lt;&gt;"",'要綱第5号（賃金増加率試算表）'!E84,"")</f>
        <v/>
      </c>
      <c r="F84" s="508" t="str">
        <f>IF('要綱第5号（賃金増加率試算表）'!F84&lt;&gt;"",'要綱第5号（賃金増加率試算表）'!F84,"")</f>
        <v/>
      </c>
      <c r="G84" s="509"/>
      <c r="H84" s="510" t="s">
        <v>41</v>
      </c>
      <c r="I84" s="511"/>
      <c r="J84" s="512" t="str">
        <f>IF('要綱第5号（賃金増加率試算表）'!J84&lt;&gt;"",'要綱第5号（賃金増加率試算表）'!J84,"")</f>
        <v/>
      </c>
      <c r="K84" s="512"/>
      <c r="L84" s="513" t="str">
        <f>IF('要綱第5号（賃金増加率試算表）'!L84&lt;&gt;"",'要綱第5号（賃金増加率試算表）'!L84,"")</f>
        <v/>
      </c>
      <c r="M84" s="514"/>
      <c r="N84" s="134" t="str">
        <f>IF('要綱第5号（賃金増加率試算表）'!N84&lt;&gt;"",'要綱第5号（賃金増加率試算表）'!N84,"")</f>
        <v/>
      </c>
      <c r="O84" s="513" t="str">
        <f>IF(W84="対象外","対象外",IF('要綱第5号（賃金増加率試算表）'!O84&lt;&gt;"",'要綱第5号（賃金増加率試算表）'!O84,""))</f>
        <v/>
      </c>
      <c r="P84" s="509"/>
      <c r="Q84" s="135" t="s">
        <v>41</v>
      </c>
      <c r="R84" s="112"/>
      <c r="S84" s="98" t="s">
        <v>41</v>
      </c>
      <c r="T84" s="136" t="str">
        <f>IF('要綱第5号（賃金増加率試算表）'!T84&lt;&gt;"",'要綱第5号（賃金増加率試算表）'!T84,"")</f>
        <v/>
      </c>
      <c r="U84" s="137" t="str">
        <f>IF('要綱第5号（賃金増加率試算表）'!U84&lt;&gt;"",'要綱第5号（賃金増加率試算表）'!U84,"")</f>
        <v/>
      </c>
      <c r="V84" s="138" t="str">
        <f>IF('要綱第5号（賃金増加率試算表）'!V84&lt;&gt;"",'要綱第5号（賃金増加率試算表）'!V84,"")</f>
        <v/>
      </c>
      <c r="W84" s="113"/>
      <c r="X84" s="101" t="s">
        <v>41</v>
      </c>
      <c r="AF84" s="139" t="str">
        <f t="shared" si="1"/>
        <v/>
      </c>
    </row>
    <row r="85" spans="1:32" ht="25.9" hidden="1" customHeight="1">
      <c r="A85" s="93">
        <v>74</v>
      </c>
      <c r="B85" s="129" t="str">
        <f>IF('要綱第5号（賃金増加率試算表）'!B85&lt;&gt;"",'要綱第5号（賃金増加率試算表）'!B85,"")</f>
        <v/>
      </c>
      <c r="C85" s="130" t="str">
        <f>IF('要綱第5号（賃金増加率試算表）'!C85&lt;&gt;"",'要綱第5号（賃金増加率試算表）'!C85,"")</f>
        <v/>
      </c>
      <c r="D85" s="130" t="str">
        <f>IF('要綱第5号（賃金増加率試算表）'!D85&lt;&gt;"",'要綱第5号（賃金増加率試算表）'!D85,"")</f>
        <v/>
      </c>
      <c r="E85" s="131" t="str">
        <f>IF('要綱第5号（賃金増加率試算表）'!E85&lt;&gt;"",'要綱第5号（賃金増加率試算表）'!E85,"")</f>
        <v/>
      </c>
      <c r="F85" s="508" t="str">
        <f>IF('要綱第5号（賃金増加率試算表）'!F85&lt;&gt;"",'要綱第5号（賃金増加率試算表）'!F85,"")</f>
        <v/>
      </c>
      <c r="G85" s="509"/>
      <c r="H85" s="510" t="s">
        <v>41</v>
      </c>
      <c r="I85" s="511"/>
      <c r="J85" s="512" t="str">
        <f>IF('要綱第5号（賃金増加率試算表）'!J85&lt;&gt;"",'要綱第5号（賃金増加率試算表）'!J85,"")</f>
        <v/>
      </c>
      <c r="K85" s="512"/>
      <c r="L85" s="513" t="str">
        <f>IF('要綱第5号（賃金増加率試算表）'!L85&lt;&gt;"",'要綱第5号（賃金増加率試算表）'!L85,"")</f>
        <v/>
      </c>
      <c r="M85" s="514"/>
      <c r="N85" s="134" t="str">
        <f>IF('要綱第5号（賃金増加率試算表）'!N85&lt;&gt;"",'要綱第5号（賃金増加率試算表）'!N85,"")</f>
        <v/>
      </c>
      <c r="O85" s="513" t="str">
        <f>IF(W85="対象外","対象外",IF('要綱第5号（賃金増加率試算表）'!O85&lt;&gt;"",'要綱第5号（賃金増加率試算表）'!O85,""))</f>
        <v/>
      </c>
      <c r="P85" s="509"/>
      <c r="Q85" s="135" t="s">
        <v>41</v>
      </c>
      <c r="R85" s="112"/>
      <c r="S85" s="98" t="s">
        <v>41</v>
      </c>
      <c r="T85" s="136" t="str">
        <f>IF('要綱第5号（賃金増加率試算表）'!T85&lt;&gt;"",'要綱第5号（賃金増加率試算表）'!T85,"")</f>
        <v/>
      </c>
      <c r="U85" s="137" t="str">
        <f>IF('要綱第5号（賃金増加率試算表）'!U85&lt;&gt;"",'要綱第5号（賃金増加率試算表）'!U85,"")</f>
        <v/>
      </c>
      <c r="V85" s="138" t="str">
        <f>IF('要綱第5号（賃金増加率試算表）'!V85&lt;&gt;"",'要綱第5号（賃金増加率試算表）'!V85,"")</f>
        <v/>
      </c>
      <c r="W85" s="113"/>
      <c r="X85" s="101" t="s">
        <v>41</v>
      </c>
      <c r="AF85" s="139" t="str">
        <f t="shared" si="1"/>
        <v/>
      </c>
    </row>
    <row r="86" spans="1:32" ht="25.9" hidden="1" customHeight="1">
      <c r="A86" s="93">
        <v>75</v>
      </c>
      <c r="B86" s="129" t="str">
        <f>IF('要綱第5号（賃金増加率試算表）'!B86&lt;&gt;"",'要綱第5号（賃金増加率試算表）'!B86,"")</f>
        <v/>
      </c>
      <c r="C86" s="130" t="str">
        <f>IF('要綱第5号（賃金増加率試算表）'!C86&lt;&gt;"",'要綱第5号（賃金増加率試算表）'!C86,"")</f>
        <v/>
      </c>
      <c r="D86" s="130" t="str">
        <f>IF('要綱第5号（賃金増加率試算表）'!D86&lt;&gt;"",'要綱第5号（賃金増加率試算表）'!D86,"")</f>
        <v/>
      </c>
      <c r="E86" s="131" t="str">
        <f>IF('要綱第5号（賃金増加率試算表）'!E86&lt;&gt;"",'要綱第5号（賃金増加率試算表）'!E86,"")</f>
        <v/>
      </c>
      <c r="F86" s="508" t="str">
        <f>IF('要綱第5号（賃金増加率試算表）'!F86&lt;&gt;"",'要綱第5号（賃金増加率試算表）'!F86,"")</f>
        <v/>
      </c>
      <c r="G86" s="509"/>
      <c r="H86" s="510" t="s">
        <v>41</v>
      </c>
      <c r="I86" s="511"/>
      <c r="J86" s="512" t="str">
        <f>IF('要綱第5号（賃金増加率試算表）'!J86&lt;&gt;"",'要綱第5号（賃金増加率試算表）'!J86,"")</f>
        <v/>
      </c>
      <c r="K86" s="512"/>
      <c r="L86" s="513" t="str">
        <f>IF('要綱第5号（賃金増加率試算表）'!L86&lt;&gt;"",'要綱第5号（賃金増加率試算表）'!L86,"")</f>
        <v/>
      </c>
      <c r="M86" s="514"/>
      <c r="N86" s="134" t="str">
        <f>IF('要綱第5号（賃金増加率試算表）'!N86&lt;&gt;"",'要綱第5号（賃金増加率試算表）'!N86,"")</f>
        <v/>
      </c>
      <c r="O86" s="513" t="str">
        <f>IF(W86="対象外","対象外",IF('要綱第5号（賃金増加率試算表）'!O86&lt;&gt;"",'要綱第5号（賃金増加率試算表）'!O86,""))</f>
        <v/>
      </c>
      <c r="P86" s="509"/>
      <c r="Q86" s="135" t="s">
        <v>41</v>
      </c>
      <c r="R86" s="112"/>
      <c r="S86" s="98" t="s">
        <v>41</v>
      </c>
      <c r="T86" s="136" t="str">
        <f>IF('要綱第5号（賃金増加率試算表）'!T86&lt;&gt;"",'要綱第5号（賃金増加率試算表）'!T86,"")</f>
        <v/>
      </c>
      <c r="U86" s="137" t="str">
        <f>IF('要綱第5号（賃金増加率試算表）'!U86&lt;&gt;"",'要綱第5号（賃金増加率試算表）'!U86,"")</f>
        <v/>
      </c>
      <c r="V86" s="138" t="str">
        <f>IF('要綱第5号（賃金増加率試算表）'!V86&lt;&gt;"",'要綱第5号（賃金増加率試算表）'!V86,"")</f>
        <v/>
      </c>
      <c r="W86" s="113"/>
      <c r="X86" s="101" t="s">
        <v>41</v>
      </c>
      <c r="AF86" s="139" t="str">
        <f t="shared" si="1"/>
        <v/>
      </c>
    </row>
    <row r="87" spans="1:32" ht="25.9" hidden="1" customHeight="1">
      <c r="A87" s="93">
        <v>76</v>
      </c>
      <c r="B87" s="129" t="str">
        <f>IF('要綱第5号（賃金増加率試算表）'!B87&lt;&gt;"",'要綱第5号（賃金増加率試算表）'!B87,"")</f>
        <v/>
      </c>
      <c r="C87" s="130" t="str">
        <f>IF('要綱第5号（賃金増加率試算表）'!C87&lt;&gt;"",'要綱第5号（賃金増加率試算表）'!C87,"")</f>
        <v/>
      </c>
      <c r="D87" s="130" t="str">
        <f>IF('要綱第5号（賃金増加率試算表）'!D87&lt;&gt;"",'要綱第5号（賃金増加率試算表）'!D87,"")</f>
        <v/>
      </c>
      <c r="E87" s="131" t="str">
        <f>IF('要綱第5号（賃金増加率試算表）'!E87&lt;&gt;"",'要綱第5号（賃金増加率試算表）'!E87,"")</f>
        <v/>
      </c>
      <c r="F87" s="508" t="str">
        <f>IF('要綱第5号（賃金増加率試算表）'!F87&lt;&gt;"",'要綱第5号（賃金増加率試算表）'!F87,"")</f>
        <v/>
      </c>
      <c r="G87" s="509"/>
      <c r="H87" s="510" t="s">
        <v>41</v>
      </c>
      <c r="I87" s="511"/>
      <c r="J87" s="512" t="str">
        <f>IF('要綱第5号（賃金増加率試算表）'!J87&lt;&gt;"",'要綱第5号（賃金増加率試算表）'!J87,"")</f>
        <v/>
      </c>
      <c r="K87" s="512"/>
      <c r="L87" s="513" t="str">
        <f>IF('要綱第5号（賃金増加率試算表）'!L87&lt;&gt;"",'要綱第5号（賃金増加率試算表）'!L87,"")</f>
        <v/>
      </c>
      <c r="M87" s="514"/>
      <c r="N87" s="134" t="str">
        <f>IF('要綱第5号（賃金増加率試算表）'!N87&lt;&gt;"",'要綱第5号（賃金増加率試算表）'!N87,"")</f>
        <v/>
      </c>
      <c r="O87" s="513" t="str">
        <f>IF(W87="対象外","対象外",IF('要綱第5号（賃金増加率試算表）'!O87&lt;&gt;"",'要綱第5号（賃金増加率試算表）'!O87,""))</f>
        <v/>
      </c>
      <c r="P87" s="509"/>
      <c r="Q87" s="135" t="s">
        <v>41</v>
      </c>
      <c r="R87" s="112"/>
      <c r="S87" s="98" t="s">
        <v>41</v>
      </c>
      <c r="T87" s="136" t="str">
        <f>IF('要綱第5号（賃金増加率試算表）'!T87&lt;&gt;"",'要綱第5号（賃金増加率試算表）'!T87,"")</f>
        <v/>
      </c>
      <c r="U87" s="137" t="str">
        <f>IF('要綱第5号（賃金増加率試算表）'!U87&lt;&gt;"",'要綱第5号（賃金増加率試算表）'!U87,"")</f>
        <v/>
      </c>
      <c r="V87" s="138" t="str">
        <f>IF('要綱第5号（賃金増加率試算表）'!V87&lt;&gt;"",'要綱第5号（賃金増加率試算表）'!V87,"")</f>
        <v/>
      </c>
      <c r="W87" s="113"/>
      <c r="X87" s="101" t="s">
        <v>41</v>
      </c>
      <c r="AF87" s="139" t="str">
        <f t="shared" si="1"/>
        <v/>
      </c>
    </row>
    <row r="88" spans="1:32" ht="25.9" hidden="1" customHeight="1">
      <c r="A88" s="93">
        <v>77</v>
      </c>
      <c r="B88" s="129" t="str">
        <f>IF('要綱第5号（賃金増加率試算表）'!B88&lt;&gt;"",'要綱第5号（賃金増加率試算表）'!B88,"")</f>
        <v/>
      </c>
      <c r="C88" s="130" t="str">
        <f>IF('要綱第5号（賃金増加率試算表）'!C88&lt;&gt;"",'要綱第5号（賃金増加率試算表）'!C88,"")</f>
        <v/>
      </c>
      <c r="D88" s="130" t="str">
        <f>IF('要綱第5号（賃金増加率試算表）'!D88&lt;&gt;"",'要綱第5号（賃金増加率試算表）'!D88,"")</f>
        <v/>
      </c>
      <c r="E88" s="131" t="str">
        <f>IF('要綱第5号（賃金増加率試算表）'!E88&lt;&gt;"",'要綱第5号（賃金増加率試算表）'!E88,"")</f>
        <v/>
      </c>
      <c r="F88" s="508" t="str">
        <f>IF('要綱第5号（賃金増加率試算表）'!F88&lt;&gt;"",'要綱第5号（賃金増加率試算表）'!F88,"")</f>
        <v/>
      </c>
      <c r="G88" s="509"/>
      <c r="H88" s="510" t="s">
        <v>41</v>
      </c>
      <c r="I88" s="511"/>
      <c r="J88" s="512" t="str">
        <f>IF('要綱第5号（賃金増加率試算表）'!J88&lt;&gt;"",'要綱第5号（賃金増加率試算表）'!J88,"")</f>
        <v/>
      </c>
      <c r="K88" s="512"/>
      <c r="L88" s="513" t="str">
        <f>IF('要綱第5号（賃金増加率試算表）'!L88&lt;&gt;"",'要綱第5号（賃金増加率試算表）'!L88,"")</f>
        <v/>
      </c>
      <c r="M88" s="514"/>
      <c r="N88" s="134" t="str">
        <f>IF('要綱第5号（賃金増加率試算表）'!N88&lt;&gt;"",'要綱第5号（賃金増加率試算表）'!N88,"")</f>
        <v/>
      </c>
      <c r="O88" s="513" t="str">
        <f>IF(W88="対象外","対象外",IF('要綱第5号（賃金増加率試算表）'!O88&lt;&gt;"",'要綱第5号（賃金増加率試算表）'!O88,""))</f>
        <v/>
      </c>
      <c r="P88" s="509"/>
      <c r="Q88" s="135" t="s">
        <v>41</v>
      </c>
      <c r="R88" s="112"/>
      <c r="S88" s="98" t="s">
        <v>41</v>
      </c>
      <c r="T88" s="136" t="str">
        <f>IF('要綱第5号（賃金増加率試算表）'!T88&lt;&gt;"",'要綱第5号（賃金増加率試算表）'!T88,"")</f>
        <v/>
      </c>
      <c r="U88" s="137" t="str">
        <f>IF('要綱第5号（賃金増加率試算表）'!U88&lt;&gt;"",'要綱第5号（賃金増加率試算表）'!U88,"")</f>
        <v/>
      </c>
      <c r="V88" s="138" t="str">
        <f>IF('要綱第5号（賃金増加率試算表）'!V88&lt;&gt;"",'要綱第5号（賃金増加率試算表）'!V88,"")</f>
        <v/>
      </c>
      <c r="W88" s="113"/>
      <c r="X88" s="101" t="s">
        <v>41</v>
      </c>
      <c r="AF88" s="139" t="str">
        <f t="shared" si="1"/>
        <v/>
      </c>
    </row>
    <row r="89" spans="1:32" ht="25.9" hidden="1" customHeight="1">
      <c r="A89" s="93">
        <v>78</v>
      </c>
      <c r="B89" s="129" t="str">
        <f>IF('要綱第5号（賃金増加率試算表）'!B89&lt;&gt;"",'要綱第5号（賃金増加率試算表）'!B89,"")</f>
        <v/>
      </c>
      <c r="C89" s="130" t="str">
        <f>IF('要綱第5号（賃金増加率試算表）'!C89&lt;&gt;"",'要綱第5号（賃金増加率試算表）'!C89,"")</f>
        <v/>
      </c>
      <c r="D89" s="130" t="str">
        <f>IF('要綱第5号（賃金増加率試算表）'!D89&lt;&gt;"",'要綱第5号（賃金増加率試算表）'!D89,"")</f>
        <v/>
      </c>
      <c r="E89" s="131" t="str">
        <f>IF('要綱第5号（賃金増加率試算表）'!E89&lt;&gt;"",'要綱第5号（賃金増加率試算表）'!E89,"")</f>
        <v/>
      </c>
      <c r="F89" s="508" t="str">
        <f>IF('要綱第5号（賃金増加率試算表）'!F89&lt;&gt;"",'要綱第5号（賃金増加率試算表）'!F89,"")</f>
        <v/>
      </c>
      <c r="G89" s="509"/>
      <c r="H89" s="510" t="s">
        <v>41</v>
      </c>
      <c r="I89" s="511"/>
      <c r="J89" s="512" t="str">
        <f>IF('要綱第5号（賃金増加率試算表）'!J89&lt;&gt;"",'要綱第5号（賃金増加率試算表）'!J89,"")</f>
        <v/>
      </c>
      <c r="K89" s="512"/>
      <c r="L89" s="513" t="str">
        <f>IF('要綱第5号（賃金増加率試算表）'!L89&lt;&gt;"",'要綱第5号（賃金増加率試算表）'!L89,"")</f>
        <v/>
      </c>
      <c r="M89" s="514"/>
      <c r="N89" s="134" t="str">
        <f>IF('要綱第5号（賃金増加率試算表）'!N89&lt;&gt;"",'要綱第5号（賃金増加率試算表）'!N89,"")</f>
        <v/>
      </c>
      <c r="O89" s="513" t="str">
        <f>IF(W89="対象外","対象外",IF('要綱第5号（賃金増加率試算表）'!O89&lt;&gt;"",'要綱第5号（賃金増加率試算表）'!O89,""))</f>
        <v/>
      </c>
      <c r="P89" s="509"/>
      <c r="Q89" s="135" t="s">
        <v>41</v>
      </c>
      <c r="R89" s="112"/>
      <c r="S89" s="98" t="s">
        <v>41</v>
      </c>
      <c r="T89" s="136" t="str">
        <f>IF('要綱第5号（賃金増加率試算表）'!T89&lt;&gt;"",'要綱第5号（賃金増加率試算表）'!T89,"")</f>
        <v/>
      </c>
      <c r="U89" s="137" t="str">
        <f>IF('要綱第5号（賃金増加率試算表）'!U89&lt;&gt;"",'要綱第5号（賃金増加率試算表）'!U89,"")</f>
        <v/>
      </c>
      <c r="V89" s="138" t="str">
        <f>IF('要綱第5号（賃金増加率試算表）'!V89&lt;&gt;"",'要綱第5号（賃金増加率試算表）'!V89,"")</f>
        <v/>
      </c>
      <c r="W89" s="113"/>
      <c r="X89" s="101" t="s">
        <v>41</v>
      </c>
      <c r="AF89" s="139" t="str">
        <f t="shared" si="1"/>
        <v/>
      </c>
    </row>
    <row r="90" spans="1:32" ht="25.9" hidden="1" customHeight="1">
      <c r="A90" s="93">
        <v>79</v>
      </c>
      <c r="B90" s="129" t="str">
        <f>IF('要綱第5号（賃金増加率試算表）'!B90&lt;&gt;"",'要綱第5号（賃金増加率試算表）'!B90,"")</f>
        <v/>
      </c>
      <c r="C90" s="130" t="str">
        <f>IF('要綱第5号（賃金増加率試算表）'!C90&lt;&gt;"",'要綱第5号（賃金増加率試算表）'!C90,"")</f>
        <v/>
      </c>
      <c r="D90" s="130" t="str">
        <f>IF('要綱第5号（賃金増加率試算表）'!D90&lt;&gt;"",'要綱第5号（賃金増加率試算表）'!D90,"")</f>
        <v/>
      </c>
      <c r="E90" s="131" t="str">
        <f>IF('要綱第5号（賃金増加率試算表）'!E90&lt;&gt;"",'要綱第5号（賃金増加率試算表）'!E90,"")</f>
        <v/>
      </c>
      <c r="F90" s="508" t="str">
        <f>IF('要綱第5号（賃金増加率試算表）'!F90&lt;&gt;"",'要綱第5号（賃金増加率試算表）'!F90,"")</f>
        <v/>
      </c>
      <c r="G90" s="509"/>
      <c r="H90" s="510" t="s">
        <v>41</v>
      </c>
      <c r="I90" s="511"/>
      <c r="J90" s="512" t="str">
        <f>IF('要綱第5号（賃金増加率試算表）'!J90&lt;&gt;"",'要綱第5号（賃金増加率試算表）'!J90,"")</f>
        <v/>
      </c>
      <c r="K90" s="512"/>
      <c r="L90" s="513" t="str">
        <f>IF('要綱第5号（賃金増加率試算表）'!L90&lt;&gt;"",'要綱第5号（賃金増加率試算表）'!L90,"")</f>
        <v/>
      </c>
      <c r="M90" s="514"/>
      <c r="N90" s="134" t="str">
        <f>IF('要綱第5号（賃金増加率試算表）'!N90&lt;&gt;"",'要綱第5号（賃金増加率試算表）'!N90,"")</f>
        <v/>
      </c>
      <c r="O90" s="513" t="str">
        <f>IF(W90="対象外","対象外",IF('要綱第5号（賃金増加率試算表）'!O90&lt;&gt;"",'要綱第5号（賃金増加率試算表）'!O90,""))</f>
        <v/>
      </c>
      <c r="P90" s="509"/>
      <c r="Q90" s="135" t="s">
        <v>41</v>
      </c>
      <c r="R90" s="112"/>
      <c r="S90" s="98" t="s">
        <v>41</v>
      </c>
      <c r="T90" s="136" t="str">
        <f>IF('要綱第5号（賃金増加率試算表）'!T90&lt;&gt;"",'要綱第5号（賃金増加率試算表）'!T90,"")</f>
        <v/>
      </c>
      <c r="U90" s="137" t="str">
        <f>IF('要綱第5号（賃金増加率試算表）'!U90&lt;&gt;"",'要綱第5号（賃金増加率試算表）'!U90,"")</f>
        <v/>
      </c>
      <c r="V90" s="138" t="str">
        <f>IF('要綱第5号（賃金増加率試算表）'!V90&lt;&gt;"",'要綱第5号（賃金増加率試算表）'!V90,"")</f>
        <v/>
      </c>
      <c r="W90" s="113"/>
      <c r="X90" s="101" t="s">
        <v>41</v>
      </c>
      <c r="AF90" s="139" t="str">
        <f t="shared" si="1"/>
        <v/>
      </c>
    </row>
    <row r="91" spans="1:32" ht="25.9" hidden="1" customHeight="1">
      <c r="A91" s="93">
        <v>80</v>
      </c>
      <c r="B91" s="129" t="str">
        <f>IF('要綱第5号（賃金増加率試算表）'!B91&lt;&gt;"",'要綱第5号（賃金増加率試算表）'!B91,"")</f>
        <v/>
      </c>
      <c r="C91" s="130" t="str">
        <f>IF('要綱第5号（賃金増加率試算表）'!C91&lt;&gt;"",'要綱第5号（賃金増加率試算表）'!C91,"")</f>
        <v/>
      </c>
      <c r="D91" s="130" t="str">
        <f>IF('要綱第5号（賃金増加率試算表）'!D91&lt;&gt;"",'要綱第5号（賃金増加率試算表）'!D91,"")</f>
        <v/>
      </c>
      <c r="E91" s="131" t="str">
        <f>IF('要綱第5号（賃金増加率試算表）'!E91&lt;&gt;"",'要綱第5号（賃金増加率試算表）'!E91,"")</f>
        <v/>
      </c>
      <c r="F91" s="508" t="str">
        <f>IF('要綱第5号（賃金増加率試算表）'!F91&lt;&gt;"",'要綱第5号（賃金増加率試算表）'!F91,"")</f>
        <v/>
      </c>
      <c r="G91" s="509"/>
      <c r="H91" s="510" t="s">
        <v>41</v>
      </c>
      <c r="I91" s="511"/>
      <c r="J91" s="512" t="str">
        <f>IF('要綱第5号（賃金増加率試算表）'!J91&lt;&gt;"",'要綱第5号（賃金増加率試算表）'!J91,"")</f>
        <v/>
      </c>
      <c r="K91" s="512"/>
      <c r="L91" s="513" t="str">
        <f>IF('要綱第5号（賃金増加率試算表）'!L91&lt;&gt;"",'要綱第5号（賃金増加率試算表）'!L91,"")</f>
        <v/>
      </c>
      <c r="M91" s="514"/>
      <c r="N91" s="134" t="str">
        <f>IF('要綱第5号（賃金増加率試算表）'!N91&lt;&gt;"",'要綱第5号（賃金増加率試算表）'!N91,"")</f>
        <v/>
      </c>
      <c r="O91" s="513" t="str">
        <f>IF(W91="対象外","対象外",IF('要綱第5号（賃金増加率試算表）'!O91&lt;&gt;"",'要綱第5号（賃金増加率試算表）'!O91,""))</f>
        <v/>
      </c>
      <c r="P91" s="509"/>
      <c r="Q91" s="135" t="s">
        <v>41</v>
      </c>
      <c r="R91" s="112"/>
      <c r="S91" s="98" t="s">
        <v>41</v>
      </c>
      <c r="T91" s="136" t="str">
        <f>IF('要綱第5号（賃金増加率試算表）'!T91&lt;&gt;"",'要綱第5号（賃金増加率試算表）'!T91,"")</f>
        <v/>
      </c>
      <c r="U91" s="137" t="str">
        <f>IF('要綱第5号（賃金増加率試算表）'!U91&lt;&gt;"",'要綱第5号（賃金増加率試算表）'!U91,"")</f>
        <v/>
      </c>
      <c r="V91" s="138" t="str">
        <f>IF('要綱第5号（賃金増加率試算表）'!V91&lt;&gt;"",'要綱第5号（賃金増加率試算表）'!V91,"")</f>
        <v/>
      </c>
      <c r="W91" s="113"/>
      <c r="X91" s="101" t="s">
        <v>41</v>
      </c>
      <c r="AF91" s="139" t="str">
        <f t="shared" si="1"/>
        <v/>
      </c>
    </row>
    <row r="92" spans="1:32" ht="25.9" hidden="1" customHeight="1">
      <c r="A92" s="93">
        <v>81</v>
      </c>
      <c r="B92" s="129" t="str">
        <f>IF('要綱第5号（賃金増加率試算表）'!B92&lt;&gt;"",'要綱第5号（賃金増加率試算表）'!B92,"")</f>
        <v/>
      </c>
      <c r="C92" s="130" t="str">
        <f>IF('要綱第5号（賃金増加率試算表）'!C92&lt;&gt;"",'要綱第5号（賃金増加率試算表）'!C92,"")</f>
        <v/>
      </c>
      <c r="D92" s="130" t="str">
        <f>IF('要綱第5号（賃金増加率試算表）'!D92&lt;&gt;"",'要綱第5号（賃金増加率試算表）'!D92,"")</f>
        <v/>
      </c>
      <c r="E92" s="131" t="str">
        <f>IF('要綱第5号（賃金増加率試算表）'!E92&lt;&gt;"",'要綱第5号（賃金増加率試算表）'!E92,"")</f>
        <v/>
      </c>
      <c r="F92" s="508" t="str">
        <f>IF('要綱第5号（賃金増加率試算表）'!F92&lt;&gt;"",'要綱第5号（賃金増加率試算表）'!F92,"")</f>
        <v/>
      </c>
      <c r="G92" s="509"/>
      <c r="H92" s="510" t="s">
        <v>41</v>
      </c>
      <c r="I92" s="511"/>
      <c r="J92" s="512" t="str">
        <f>IF('要綱第5号（賃金増加率試算表）'!J92&lt;&gt;"",'要綱第5号（賃金増加率試算表）'!J92,"")</f>
        <v/>
      </c>
      <c r="K92" s="512"/>
      <c r="L92" s="513" t="str">
        <f>IF('要綱第5号（賃金増加率試算表）'!L92&lt;&gt;"",'要綱第5号（賃金増加率試算表）'!L92,"")</f>
        <v/>
      </c>
      <c r="M92" s="514"/>
      <c r="N92" s="134" t="str">
        <f>IF('要綱第5号（賃金増加率試算表）'!N92&lt;&gt;"",'要綱第5号（賃金増加率試算表）'!N92,"")</f>
        <v/>
      </c>
      <c r="O92" s="513" t="str">
        <f>IF(W92="対象外","対象外",IF('要綱第5号（賃金増加率試算表）'!O92&lt;&gt;"",'要綱第5号（賃金増加率試算表）'!O92,""))</f>
        <v/>
      </c>
      <c r="P92" s="509"/>
      <c r="Q92" s="135" t="s">
        <v>41</v>
      </c>
      <c r="R92" s="112"/>
      <c r="S92" s="98" t="s">
        <v>41</v>
      </c>
      <c r="T92" s="136" t="str">
        <f>IF('要綱第5号（賃金増加率試算表）'!T92&lt;&gt;"",'要綱第5号（賃金増加率試算表）'!T92,"")</f>
        <v/>
      </c>
      <c r="U92" s="137" t="str">
        <f>IF('要綱第5号（賃金増加率試算表）'!U92&lt;&gt;"",'要綱第5号（賃金増加率試算表）'!U92,"")</f>
        <v/>
      </c>
      <c r="V92" s="138" t="str">
        <f>IF('要綱第5号（賃金増加率試算表）'!V92&lt;&gt;"",'要綱第5号（賃金増加率試算表）'!V92,"")</f>
        <v/>
      </c>
      <c r="W92" s="113"/>
      <c r="X92" s="101" t="s">
        <v>41</v>
      </c>
      <c r="AF92" s="139" t="str">
        <f t="shared" si="1"/>
        <v/>
      </c>
    </row>
    <row r="93" spans="1:32" ht="25.9" hidden="1" customHeight="1">
      <c r="A93" s="93">
        <v>82</v>
      </c>
      <c r="B93" s="129" t="str">
        <f>IF('要綱第5号（賃金増加率試算表）'!B93&lt;&gt;"",'要綱第5号（賃金増加率試算表）'!B93,"")</f>
        <v/>
      </c>
      <c r="C93" s="130" t="str">
        <f>IF('要綱第5号（賃金増加率試算表）'!C93&lt;&gt;"",'要綱第5号（賃金増加率試算表）'!C93,"")</f>
        <v/>
      </c>
      <c r="D93" s="130" t="str">
        <f>IF('要綱第5号（賃金増加率試算表）'!D93&lt;&gt;"",'要綱第5号（賃金増加率試算表）'!D93,"")</f>
        <v/>
      </c>
      <c r="E93" s="131" t="str">
        <f>IF('要綱第5号（賃金増加率試算表）'!E93&lt;&gt;"",'要綱第5号（賃金増加率試算表）'!E93,"")</f>
        <v/>
      </c>
      <c r="F93" s="508" t="str">
        <f>IF('要綱第5号（賃金増加率試算表）'!F93&lt;&gt;"",'要綱第5号（賃金増加率試算表）'!F93,"")</f>
        <v/>
      </c>
      <c r="G93" s="509"/>
      <c r="H93" s="510" t="s">
        <v>41</v>
      </c>
      <c r="I93" s="511"/>
      <c r="J93" s="512" t="str">
        <f>IF('要綱第5号（賃金増加率試算表）'!J93&lt;&gt;"",'要綱第5号（賃金増加率試算表）'!J93,"")</f>
        <v/>
      </c>
      <c r="K93" s="512"/>
      <c r="L93" s="513" t="str">
        <f>IF('要綱第5号（賃金増加率試算表）'!L93&lt;&gt;"",'要綱第5号（賃金増加率試算表）'!L93,"")</f>
        <v/>
      </c>
      <c r="M93" s="514"/>
      <c r="N93" s="134" t="str">
        <f>IF('要綱第5号（賃金増加率試算表）'!N93&lt;&gt;"",'要綱第5号（賃金増加率試算表）'!N93,"")</f>
        <v/>
      </c>
      <c r="O93" s="513" t="str">
        <f>IF(W93="対象外","対象外",IF('要綱第5号（賃金増加率試算表）'!O93&lt;&gt;"",'要綱第5号（賃金増加率試算表）'!O93,""))</f>
        <v/>
      </c>
      <c r="P93" s="509"/>
      <c r="Q93" s="135" t="s">
        <v>41</v>
      </c>
      <c r="R93" s="112"/>
      <c r="S93" s="98" t="s">
        <v>41</v>
      </c>
      <c r="T93" s="136" t="str">
        <f>IF('要綱第5号（賃金増加率試算表）'!T93&lt;&gt;"",'要綱第5号（賃金増加率試算表）'!T93,"")</f>
        <v/>
      </c>
      <c r="U93" s="137" t="str">
        <f>IF('要綱第5号（賃金増加率試算表）'!U93&lt;&gt;"",'要綱第5号（賃金増加率試算表）'!U93,"")</f>
        <v/>
      </c>
      <c r="V93" s="138" t="str">
        <f>IF('要綱第5号（賃金増加率試算表）'!V93&lt;&gt;"",'要綱第5号（賃金増加率試算表）'!V93,"")</f>
        <v/>
      </c>
      <c r="W93" s="113"/>
      <c r="X93" s="101" t="s">
        <v>41</v>
      </c>
      <c r="AF93" s="139" t="str">
        <f t="shared" si="1"/>
        <v/>
      </c>
    </row>
    <row r="94" spans="1:32" ht="25.9" hidden="1" customHeight="1">
      <c r="A94" s="93">
        <v>83</v>
      </c>
      <c r="B94" s="129" t="str">
        <f>IF('要綱第5号（賃金増加率試算表）'!B94&lt;&gt;"",'要綱第5号（賃金増加率試算表）'!B94,"")</f>
        <v/>
      </c>
      <c r="C94" s="130" t="str">
        <f>IF('要綱第5号（賃金増加率試算表）'!C94&lt;&gt;"",'要綱第5号（賃金増加率試算表）'!C94,"")</f>
        <v/>
      </c>
      <c r="D94" s="130" t="str">
        <f>IF('要綱第5号（賃金増加率試算表）'!D94&lt;&gt;"",'要綱第5号（賃金増加率試算表）'!D94,"")</f>
        <v/>
      </c>
      <c r="E94" s="131" t="str">
        <f>IF('要綱第5号（賃金増加率試算表）'!E94&lt;&gt;"",'要綱第5号（賃金増加率試算表）'!E94,"")</f>
        <v/>
      </c>
      <c r="F94" s="508" t="str">
        <f>IF('要綱第5号（賃金増加率試算表）'!F94&lt;&gt;"",'要綱第5号（賃金増加率試算表）'!F94,"")</f>
        <v/>
      </c>
      <c r="G94" s="509"/>
      <c r="H94" s="510" t="s">
        <v>41</v>
      </c>
      <c r="I94" s="511"/>
      <c r="J94" s="512" t="str">
        <f>IF('要綱第5号（賃金増加率試算表）'!J94&lt;&gt;"",'要綱第5号（賃金増加率試算表）'!J94,"")</f>
        <v/>
      </c>
      <c r="K94" s="512"/>
      <c r="L94" s="513" t="str">
        <f>IF('要綱第5号（賃金増加率試算表）'!L94&lt;&gt;"",'要綱第5号（賃金増加率試算表）'!L94,"")</f>
        <v/>
      </c>
      <c r="M94" s="514"/>
      <c r="N94" s="134" t="str">
        <f>IF('要綱第5号（賃金増加率試算表）'!N94&lt;&gt;"",'要綱第5号（賃金増加率試算表）'!N94,"")</f>
        <v/>
      </c>
      <c r="O94" s="513" t="str">
        <f>IF(W94="対象外","対象外",IF('要綱第5号（賃金増加率試算表）'!O94&lt;&gt;"",'要綱第5号（賃金増加率試算表）'!O94,""))</f>
        <v/>
      </c>
      <c r="P94" s="509"/>
      <c r="Q94" s="135" t="s">
        <v>41</v>
      </c>
      <c r="R94" s="112"/>
      <c r="S94" s="98" t="s">
        <v>41</v>
      </c>
      <c r="T94" s="136" t="str">
        <f>IF('要綱第5号（賃金増加率試算表）'!T94&lt;&gt;"",'要綱第5号（賃金増加率試算表）'!T94,"")</f>
        <v/>
      </c>
      <c r="U94" s="137" t="str">
        <f>IF('要綱第5号（賃金増加率試算表）'!U94&lt;&gt;"",'要綱第5号（賃金増加率試算表）'!U94,"")</f>
        <v/>
      </c>
      <c r="V94" s="138" t="str">
        <f>IF('要綱第5号（賃金増加率試算表）'!V94&lt;&gt;"",'要綱第5号（賃金増加率試算表）'!V94,"")</f>
        <v/>
      </c>
      <c r="W94" s="113"/>
      <c r="X94" s="101" t="s">
        <v>41</v>
      </c>
      <c r="AF94" s="139" t="str">
        <f t="shared" si="1"/>
        <v/>
      </c>
    </row>
    <row r="95" spans="1:32" ht="25.9" hidden="1" customHeight="1">
      <c r="A95" s="93">
        <v>84</v>
      </c>
      <c r="B95" s="129" t="str">
        <f>IF('要綱第5号（賃金増加率試算表）'!B95&lt;&gt;"",'要綱第5号（賃金増加率試算表）'!B95,"")</f>
        <v/>
      </c>
      <c r="C95" s="130" t="str">
        <f>IF('要綱第5号（賃金増加率試算表）'!C95&lt;&gt;"",'要綱第5号（賃金増加率試算表）'!C95,"")</f>
        <v/>
      </c>
      <c r="D95" s="130" t="str">
        <f>IF('要綱第5号（賃金増加率試算表）'!D95&lt;&gt;"",'要綱第5号（賃金増加率試算表）'!D95,"")</f>
        <v/>
      </c>
      <c r="E95" s="131" t="str">
        <f>IF('要綱第5号（賃金増加率試算表）'!E95&lt;&gt;"",'要綱第5号（賃金増加率試算表）'!E95,"")</f>
        <v/>
      </c>
      <c r="F95" s="508" t="str">
        <f>IF('要綱第5号（賃金増加率試算表）'!F95&lt;&gt;"",'要綱第5号（賃金増加率試算表）'!F95,"")</f>
        <v/>
      </c>
      <c r="G95" s="509"/>
      <c r="H95" s="510" t="s">
        <v>41</v>
      </c>
      <c r="I95" s="511"/>
      <c r="J95" s="512" t="str">
        <f>IF('要綱第5号（賃金増加率試算表）'!J95&lt;&gt;"",'要綱第5号（賃金増加率試算表）'!J95,"")</f>
        <v/>
      </c>
      <c r="K95" s="512"/>
      <c r="L95" s="513" t="str">
        <f>IF('要綱第5号（賃金増加率試算表）'!L95&lt;&gt;"",'要綱第5号（賃金増加率試算表）'!L95,"")</f>
        <v/>
      </c>
      <c r="M95" s="514"/>
      <c r="N95" s="134" t="str">
        <f>IF('要綱第5号（賃金増加率試算表）'!N95&lt;&gt;"",'要綱第5号（賃金増加率試算表）'!N95,"")</f>
        <v/>
      </c>
      <c r="O95" s="513" t="str">
        <f>IF(W95="対象外","対象外",IF('要綱第5号（賃金増加率試算表）'!O95&lt;&gt;"",'要綱第5号（賃金増加率試算表）'!O95,""))</f>
        <v/>
      </c>
      <c r="P95" s="509"/>
      <c r="Q95" s="135" t="s">
        <v>41</v>
      </c>
      <c r="R95" s="112"/>
      <c r="S95" s="98" t="s">
        <v>41</v>
      </c>
      <c r="T95" s="136" t="str">
        <f>IF('要綱第5号（賃金増加率試算表）'!T95&lt;&gt;"",'要綱第5号（賃金増加率試算表）'!T95,"")</f>
        <v/>
      </c>
      <c r="U95" s="137" t="str">
        <f>IF('要綱第5号（賃金増加率試算表）'!U95&lt;&gt;"",'要綱第5号（賃金増加率試算表）'!U95,"")</f>
        <v/>
      </c>
      <c r="V95" s="138" t="str">
        <f>IF('要綱第5号（賃金増加率試算表）'!V95&lt;&gt;"",'要綱第5号（賃金増加率試算表）'!V95,"")</f>
        <v/>
      </c>
      <c r="W95" s="113"/>
      <c r="X95" s="101" t="s">
        <v>41</v>
      </c>
      <c r="AF95" s="139" t="str">
        <f t="shared" si="1"/>
        <v/>
      </c>
    </row>
    <row r="96" spans="1:32" ht="25.9" hidden="1" customHeight="1">
      <c r="A96" s="93">
        <v>85</v>
      </c>
      <c r="B96" s="129" t="str">
        <f>IF('要綱第5号（賃金増加率試算表）'!B96&lt;&gt;"",'要綱第5号（賃金増加率試算表）'!B96,"")</f>
        <v/>
      </c>
      <c r="C96" s="130" t="str">
        <f>IF('要綱第5号（賃金増加率試算表）'!C96&lt;&gt;"",'要綱第5号（賃金増加率試算表）'!C96,"")</f>
        <v/>
      </c>
      <c r="D96" s="130" t="str">
        <f>IF('要綱第5号（賃金増加率試算表）'!D96&lt;&gt;"",'要綱第5号（賃金増加率試算表）'!D96,"")</f>
        <v/>
      </c>
      <c r="E96" s="131" t="str">
        <f>IF('要綱第5号（賃金増加率試算表）'!E96&lt;&gt;"",'要綱第5号（賃金増加率試算表）'!E96,"")</f>
        <v/>
      </c>
      <c r="F96" s="508" t="str">
        <f>IF('要綱第5号（賃金増加率試算表）'!F96&lt;&gt;"",'要綱第5号（賃金増加率試算表）'!F96,"")</f>
        <v/>
      </c>
      <c r="G96" s="509"/>
      <c r="H96" s="510" t="s">
        <v>41</v>
      </c>
      <c r="I96" s="511"/>
      <c r="J96" s="512" t="str">
        <f>IF('要綱第5号（賃金増加率試算表）'!J96&lt;&gt;"",'要綱第5号（賃金増加率試算表）'!J96,"")</f>
        <v/>
      </c>
      <c r="K96" s="512"/>
      <c r="L96" s="513" t="str">
        <f>IF('要綱第5号（賃金増加率試算表）'!L96&lt;&gt;"",'要綱第5号（賃金増加率試算表）'!L96,"")</f>
        <v/>
      </c>
      <c r="M96" s="514"/>
      <c r="N96" s="134" t="str">
        <f>IF('要綱第5号（賃金増加率試算表）'!N96&lt;&gt;"",'要綱第5号（賃金増加率試算表）'!N96,"")</f>
        <v/>
      </c>
      <c r="O96" s="513" t="str">
        <f>IF(W96="対象外","対象外",IF('要綱第5号（賃金増加率試算表）'!O96&lt;&gt;"",'要綱第5号（賃金増加率試算表）'!O96,""))</f>
        <v/>
      </c>
      <c r="P96" s="509"/>
      <c r="Q96" s="135" t="s">
        <v>41</v>
      </c>
      <c r="R96" s="112"/>
      <c r="S96" s="98" t="s">
        <v>41</v>
      </c>
      <c r="T96" s="136" t="str">
        <f>IF('要綱第5号（賃金増加率試算表）'!T96&lt;&gt;"",'要綱第5号（賃金増加率試算表）'!T96,"")</f>
        <v/>
      </c>
      <c r="U96" s="137" t="str">
        <f>IF('要綱第5号（賃金増加率試算表）'!U96&lt;&gt;"",'要綱第5号（賃金増加率試算表）'!U96,"")</f>
        <v/>
      </c>
      <c r="V96" s="138" t="str">
        <f>IF('要綱第5号（賃金増加率試算表）'!V96&lt;&gt;"",'要綱第5号（賃金増加率試算表）'!V96,"")</f>
        <v/>
      </c>
      <c r="W96" s="113"/>
      <c r="X96" s="101" t="s">
        <v>41</v>
      </c>
      <c r="AF96" s="139" t="str">
        <f t="shared" si="1"/>
        <v/>
      </c>
    </row>
    <row r="97" spans="1:32" ht="25.9" hidden="1" customHeight="1">
      <c r="A97" s="93">
        <v>86</v>
      </c>
      <c r="B97" s="129" t="str">
        <f>IF('要綱第5号（賃金増加率試算表）'!B97&lt;&gt;"",'要綱第5号（賃金増加率試算表）'!B97,"")</f>
        <v/>
      </c>
      <c r="C97" s="130" t="str">
        <f>IF('要綱第5号（賃金増加率試算表）'!C97&lt;&gt;"",'要綱第5号（賃金増加率試算表）'!C97,"")</f>
        <v/>
      </c>
      <c r="D97" s="130" t="str">
        <f>IF('要綱第5号（賃金増加率試算表）'!D97&lt;&gt;"",'要綱第5号（賃金増加率試算表）'!D97,"")</f>
        <v/>
      </c>
      <c r="E97" s="131" t="str">
        <f>IF('要綱第5号（賃金増加率試算表）'!E97&lt;&gt;"",'要綱第5号（賃金増加率試算表）'!E97,"")</f>
        <v/>
      </c>
      <c r="F97" s="508" t="str">
        <f>IF('要綱第5号（賃金増加率試算表）'!F97&lt;&gt;"",'要綱第5号（賃金増加率試算表）'!F97,"")</f>
        <v/>
      </c>
      <c r="G97" s="509"/>
      <c r="H97" s="510" t="s">
        <v>41</v>
      </c>
      <c r="I97" s="511"/>
      <c r="J97" s="512" t="str">
        <f>IF('要綱第5号（賃金増加率試算表）'!J97&lt;&gt;"",'要綱第5号（賃金増加率試算表）'!J97,"")</f>
        <v/>
      </c>
      <c r="K97" s="512"/>
      <c r="L97" s="513" t="str">
        <f>IF('要綱第5号（賃金増加率試算表）'!L97&lt;&gt;"",'要綱第5号（賃金増加率試算表）'!L97,"")</f>
        <v/>
      </c>
      <c r="M97" s="514"/>
      <c r="N97" s="134" t="str">
        <f>IF('要綱第5号（賃金増加率試算表）'!N97&lt;&gt;"",'要綱第5号（賃金増加率試算表）'!N97,"")</f>
        <v/>
      </c>
      <c r="O97" s="513" t="str">
        <f>IF(W97="対象外","対象外",IF('要綱第5号（賃金増加率試算表）'!O97&lt;&gt;"",'要綱第5号（賃金増加率試算表）'!O97,""))</f>
        <v/>
      </c>
      <c r="P97" s="509"/>
      <c r="Q97" s="135" t="s">
        <v>41</v>
      </c>
      <c r="R97" s="112"/>
      <c r="S97" s="98" t="s">
        <v>41</v>
      </c>
      <c r="T97" s="136" t="str">
        <f>IF('要綱第5号（賃金増加率試算表）'!T97&lt;&gt;"",'要綱第5号（賃金増加率試算表）'!T97,"")</f>
        <v/>
      </c>
      <c r="U97" s="137" t="str">
        <f>IF('要綱第5号（賃金増加率試算表）'!U97&lt;&gt;"",'要綱第5号（賃金増加率試算表）'!U97,"")</f>
        <v/>
      </c>
      <c r="V97" s="138" t="str">
        <f>IF('要綱第5号（賃金増加率試算表）'!V97&lt;&gt;"",'要綱第5号（賃金増加率試算表）'!V97,"")</f>
        <v/>
      </c>
      <c r="W97" s="113"/>
      <c r="X97" s="101" t="s">
        <v>41</v>
      </c>
      <c r="AF97" s="139" t="str">
        <f t="shared" si="1"/>
        <v/>
      </c>
    </row>
    <row r="98" spans="1:32" ht="25.9" hidden="1" customHeight="1">
      <c r="A98" s="93">
        <v>87</v>
      </c>
      <c r="B98" s="129" t="str">
        <f>IF('要綱第5号（賃金増加率試算表）'!B98&lt;&gt;"",'要綱第5号（賃金増加率試算表）'!B98,"")</f>
        <v/>
      </c>
      <c r="C98" s="130" t="str">
        <f>IF('要綱第5号（賃金増加率試算表）'!C98&lt;&gt;"",'要綱第5号（賃金増加率試算表）'!C98,"")</f>
        <v/>
      </c>
      <c r="D98" s="130" t="str">
        <f>IF('要綱第5号（賃金増加率試算表）'!D98&lt;&gt;"",'要綱第5号（賃金増加率試算表）'!D98,"")</f>
        <v/>
      </c>
      <c r="E98" s="131" t="str">
        <f>IF('要綱第5号（賃金増加率試算表）'!E98&lt;&gt;"",'要綱第5号（賃金増加率試算表）'!E98,"")</f>
        <v/>
      </c>
      <c r="F98" s="508" t="str">
        <f>IF('要綱第5号（賃金増加率試算表）'!F98&lt;&gt;"",'要綱第5号（賃金増加率試算表）'!F98,"")</f>
        <v/>
      </c>
      <c r="G98" s="509"/>
      <c r="H98" s="510" t="s">
        <v>41</v>
      </c>
      <c r="I98" s="511"/>
      <c r="J98" s="512" t="str">
        <f>IF('要綱第5号（賃金増加率試算表）'!J98&lt;&gt;"",'要綱第5号（賃金増加率試算表）'!J98,"")</f>
        <v/>
      </c>
      <c r="K98" s="512"/>
      <c r="L98" s="513" t="str">
        <f>IF('要綱第5号（賃金増加率試算表）'!L98&lt;&gt;"",'要綱第5号（賃金増加率試算表）'!L98,"")</f>
        <v/>
      </c>
      <c r="M98" s="514"/>
      <c r="N98" s="134" t="str">
        <f>IF('要綱第5号（賃金増加率試算表）'!N98&lt;&gt;"",'要綱第5号（賃金増加率試算表）'!N98,"")</f>
        <v/>
      </c>
      <c r="O98" s="513" t="str">
        <f>IF(W98="対象外","対象外",IF('要綱第5号（賃金増加率試算表）'!O98&lt;&gt;"",'要綱第5号（賃金増加率試算表）'!O98,""))</f>
        <v/>
      </c>
      <c r="P98" s="509"/>
      <c r="Q98" s="135" t="s">
        <v>41</v>
      </c>
      <c r="R98" s="112"/>
      <c r="S98" s="98" t="s">
        <v>41</v>
      </c>
      <c r="T98" s="136" t="str">
        <f>IF('要綱第5号（賃金増加率試算表）'!T98&lt;&gt;"",'要綱第5号（賃金増加率試算表）'!T98,"")</f>
        <v/>
      </c>
      <c r="U98" s="137" t="str">
        <f>IF('要綱第5号（賃金増加率試算表）'!U98&lt;&gt;"",'要綱第5号（賃金増加率試算表）'!U98,"")</f>
        <v/>
      </c>
      <c r="V98" s="138" t="str">
        <f>IF('要綱第5号（賃金増加率試算表）'!V98&lt;&gt;"",'要綱第5号（賃金増加率試算表）'!V98,"")</f>
        <v/>
      </c>
      <c r="W98" s="113"/>
      <c r="X98" s="101" t="s">
        <v>41</v>
      </c>
      <c r="AF98" s="139" t="str">
        <f t="shared" si="1"/>
        <v/>
      </c>
    </row>
    <row r="99" spans="1:32" ht="25.9" hidden="1" customHeight="1">
      <c r="A99" s="93">
        <v>88</v>
      </c>
      <c r="B99" s="129" t="str">
        <f>IF('要綱第5号（賃金増加率試算表）'!B99&lt;&gt;"",'要綱第5号（賃金増加率試算表）'!B99,"")</f>
        <v/>
      </c>
      <c r="C99" s="130" t="str">
        <f>IF('要綱第5号（賃金増加率試算表）'!C99&lt;&gt;"",'要綱第5号（賃金増加率試算表）'!C99,"")</f>
        <v/>
      </c>
      <c r="D99" s="130" t="str">
        <f>IF('要綱第5号（賃金増加率試算表）'!D99&lt;&gt;"",'要綱第5号（賃金増加率試算表）'!D99,"")</f>
        <v/>
      </c>
      <c r="E99" s="131" t="str">
        <f>IF('要綱第5号（賃金増加率試算表）'!E99&lt;&gt;"",'要綱第5号（賃金増加率試算表）'!E99,"")</f>
        <v/>
      </c>
      <c r="F99" s="508" t="str">
        <f>IF('要綱第5号（賃金増加率試算表）'!F99&lt;&gt;"",'要綱第5号（賃金増加率試算表）'!F99,"")</f>
        <v/>
      </c>
      <c r="G99" s="509"/>
      <c r="H99" s="510" t="s">
        <v>41</v>
      </c>
      <c r="I99" s="511"/>
      <c r="J99" s="512" t="str">
        <f>IF('要綱第5号（賃金増加率試算表）'!J99&lt;&gt;"",'要綱第5号（賃金増加率試算表）'!J99,"")</f>
        <v/>
      </c>
      <c r="K99" s="512"/>
      <c r="L99" s="513" t="str">
        <f>IF('要綱第5号（賃金増加率試算表）'!L99&lt;&gt;"",'要綱第5号（賃金増加率試算表）'!L99,"")</f>
        <v/>
      </c>
      <c r="M99" s="514"/>
      <c r="N99" s="134" t="str">
        <f>IF('要綱第5号（賃金増加率試算表）'!N99&lt;&gt;"",'要綱第5号（賃金増加率試算表）'!N99,"")</f>
        <v/>
      </c>
      <c r="O99" s="513" t="str">
        <f>IF(W99="対象外","対象外",IF('要綱第5号（賃金増加率試算表）'!O99&lt;&gt;"",'要綱第5号（賃金増加率試算表）'!O99,""))</f>
        <v/>
      </c>
      <c r="P99" s="509"/>
      <c r="Q99" s="135" t="s">
        <v>41</v>
      </c>
      <c r="R99" s="112"/>
      <c r="S99" s="98" t="s">
        <v>41</v>
      </c>
      <c r="T99" s="136" t="str">
        <f>IF('要綱第5号（賃金増加率試算表）'!T99&lt;&gt;"",'要綱第5号（賃金増加率試算表）'!T99,"")</f>
        <v/>
      </c>
      <c r="U99" s="137" t="str">
        <f>IF('要綱第5号（賃金増加率試算表）'!U99&lt;&gt;"",'要綱第5号（賃金増加率試算表）'!U99,"")</f>
        <v/>
      </c>
      <c r="V99" s="138" t="str">
        <f>IF('要綱第5号（賃金増加率試算表）'!V99&lt;&gt;"",'要綱第5号（賃金増加率試算表）'!V99,"")</f>
        <v/>
      </c>
      <c r="W99" s="113"/>
      <c r="X99" s="101" t="s">
        <v>41</v>
      </c>
      <c r="AF99" s="139" t="str">
        <f t="shared" si="1"/>
        <v/>
      </c>
    </row>
    <row r="100" spans="1:32" ht="25.9" hidden="1" customHeight="1">
      <c r="A100" s="93">
        <v>89</v>
      </c>
      <c r="B100" s="129" t="str">
        <f>IF('要綱第5号（賃金増加率試算表）'!B100&lt;&gt;"",'要綱第5号（賃金増加率試算表）'!B100,"")</f>
        <v/>
      </c>
      <c r="C100" s="130" t="str">
        <f>IF('要綱第5号（賃金増加率試算表）'!C100&lt;&gt;"",'要綱第5号（賃金増加率試算表）'!C100,"")</f>
        <v/>
      </c>
      <c r="D100" s="130" t="str">
        <f>IF('要綱第5号（賃金増加率試算表）'!D100&lt;&gt;"",'要綱第5号（賃金増加率試算表）'!D100,"")</f>
        <v/>
      </c>
      <c r="E100" s="131" t="str">
        <f>IF('要綱第5号（賃金増加率試算表）'!E100&lt;&gt;"",'要綱第5号（賃金増加率試算表）'!E100,"")</f>
        <v/>
      </c>
      <c r="F100" s="508" t="str">
        <f>IF('要綱第5号（賃金増加率試算表）'!F100&lt;&gt;"",'要綱第5号（賃金増加率試算表）'!F100,"")</f>
        <v/>
      </c>
      <c r="G100" s="509"/>
      <c r="H100" s="510" t="s">
        <v>41</v>
      </c>
      <c r="I100" s="511"/>
      <c r="J100" s="512" t="str">
        <f>IF('要綱第5号（賃金増加率試算表）'!J100&lt;&gt;"",'要綱第5号（賃金増加率試算表）'!J100,"")</f>
        <v/>
      </c>
      <c r="K100" s="512"/>
      <c r="L100" s="513" t="str">
        <f>IF('要綱第5号（賃金増加率試算表）'!L100&lt;&gt;"",'要綱第5号（賃金増加率試算表）'!L100,"")</f>
        <v/>
      </c>
      <c r="M100" s="514"/>
      <c r="N100" s="134" t="str">
        <f>IF('要綱第5号（賃金増加率試算表）'!N100&lt;&gt;"",'要綱第5号（賃金増加率試算表）'!N100,"")</f>
        <v/>
      </c>
      <c r="O100" s="513" t="str">
        <f>IF(W100="対象外","対象外",IF('要綱第5号（賃金増加率試算表）'!O100&lt;&gt;"",'要綱第5号（賃金増加率試算表）'!O100,""))</f>
        <v/>
      </c>
      <c r="P100" s="509"/>
      <c r="Q100" s="135" t="s">
        <v>41</v>
      </c>
      <c r="R100" s="112"/>
      <c r="S100" s="98" t="s">
        <v>41</v>
      </c>
      <c r="T100" s="136" t="str">
        <f>IF('要綱第5号（賃金増加率試算表）'!T100&lt;&gt;"",'要綱第5号（賃金増加率試算表）'!T100,"")</f>
        <v/>
      </c>
      <c r="U100" s="137" t="str">
        <f>IF('要綱第5号（賃金増加率試算表）'!U100&lt;&gt;"",'要綱第5号（賃金増加率試算表）'!U100,"")</f>
        <v/>
      </c>
      <c r="V100" s="138" t="str">
        <f>IF('要綱第5号（賃金増加率試算表）'!V100&lt;&gt;"",'要綱第5号（賃金増加率試算表）'!V100,"")</f>
        <v/>
      </c>
      <c r="W100" s="113"/>
      <c r="X100" s="101" t="s">
        <v>41</v>
      </c>
      <c r="AF100" s="139" t="str">
        <f t="shared" si="1"/>
        <v/>
      </c>
    </row>
    <row r="101" spans="1:32" ht="25.9" hidden="1" customHeight="1">
      <c r="A101" s="93">
        <v>90</v>
      </c>
      <c r="B101" s="129" t="str">
        <f>IF('要綱第5号（賃金増加率試算表）'!B101&lt;&gt;"",'要綱第5号（賃金増加率試算表）'!B101,"")</f>
        <v/>
      </c>
      <c r="C101" s="130" t="str">
        <f>IF('要綱第5号（賃金増加率試算表）'!C101&lt;&gt;"",'要綱第5号（賃金増加率試算表）'!C101,"")</f>
        <v/>
      </c>
      <c r="D101" s="130" t="str">
        <f>IF('要綱第5号（賃金増加率試算表）'!D101&lt;&gt;"",'要綱第5号（賃金増加率試算表）'!D101,"")</f>
        <v/>
      </c>
      <c r="E101" s="131" t="str">
        <f>IF('要綱第5号（賃金増加率試算表）'!E101&lt;&gt;"",'要綱第5号（賃金増加率試算表）'!E101,"")</f>
        <v/>
      </c>
      <c r="F101" s="508" t="str">
        <f>IF('要綱第5号（賃金増加率試算表）'!F101&lt;&gt;"",'要綱第5号（賃金増加率試算表）'!F101,"")</f>
        <v/>
      </c>
      <c r="G101" s="509"/>
      <c r="H101" s="510" t="s">
        <v>41</v>
      </c>
      <c r="I101" s="511"/>
      <c r="J101" s="512" t="str">
        <f>IF('要綱第5号（賃金増加率試算表）'!J101&lt;&gt;"",'要綱第5号（賃金増加率試算表）'!J101,"")</f>
        <v/>
      </c>
      <c r="K101" s="512"/>
      <c r="L101" s="513" t="str">
        <f>IF('要綱第5号（賃金増加率試算表）'!L101&lt;&gt;"",'要綱第5号（賃金増加率試算表）'!L101,"")</f>
        <v/>
      </c>
      <c r="M101" s="514"/>
      <c r="N101" s="134" t="str">
        <f>IF('要綱第5号（賃金増加率試算表）'!N101&lt;&gt;"",'要綱第5号（賃金増加率試算表）'!N101,"")</f>
        <v/>
      </c>
      <c r="O101" s="513" t="str">
        <f>IF(W101="対象外","対象外",IF('要綱第5号（賃金増加率試算表）'!O101&lt;&gt;"",'要綱第5号（賃金増加率試算表）'!O101,""))</f>
        <v/>
      </c>
      <c r="P101" s="509"/>
      <c r="Q101" s="135" t="s">
        <v>41</v>
      </c>
      <c r="R101" s="112"/>
      <c r="S101" s="98" t="s">
        <v>41</v>
      </c>
      <c r="T101" s="136" t="str">
        <f>IF('要綱第5号（賃金増加率試算表）'!T101&lt;&gt;"",'要綱第5号（賃金増加率試算表）'!T101,"")</f>
        <v/>
      </c>
      <c r="U101" s="137" t="str">
        <f>IF('要綱第5号（賃金増加率試算表）'!U101&lt;&gt;"",'要綱第5号（賃金増加率試算表）'!U101,"")</f>
        <v/>
      </c>
      <c r="V101" s="138" t="str">
        <f>IF('要綱第5号（賃金増加率試算表）'!V101&lt;&gt;"",'要綱第5号（賃金増加率試算表）'!V101,"")</f>
        <v/>
      </c>
      <c r="W101" s="113"/>
      <c r="X101" s="101" t="s">
        <v>41</v>
      </c>
      <c r="AF101" s="139" t="str">
        <f t="shared" si="1"/>
        <v/>
      </c>
    </row>
    <row r="102" spans="1:32" ht="26.25" customHeight="1" thickBot="1">
      <c r="A102" s="82"/>
      <c r="B102" s="82"/>
      <c r="C102" s="82"/>
      <c r="D102" s="82"/>
      <c r="E102" s="115"/>
      <c r="F102" s="116"/>
      <c r="G102" s="117"/>
      <c r="H102" s="117"/>
      <c r="I102" s="118"/>
      <c r="J102" s="119"/>
      <c r="K102" s="119"/>
      <c r="L102" s="119"/>
      <c r="M102" s="119"/>
      <c r="N102" s="120"/>
      <c r="O102" s="475">
        <f>SUM(O12:P101)</f>
        <v>0</v>
      </c>
      <c r="P102" s="476"/>
      <c r="Q102" s="122" t="s">
        <v>41</v>
      </c>
      <c r="R102" s="116"/>
      <c r="S102" s="118"/>
      <c r="T102" s="119"/>
      <c r="U102" s="119"/>
      <c r="V102" s="118"/>
      <c r="W102" s="121">
        <f>SUM(W12:W101)</f>
        <v>0</v>
      </c>
      <c r="X102" s="122" t="s">
        <v>41</v>
      </c>
    </row>
    <row r="103" spans="1:32" ht="24.75" customHeight="1" thickBot="1">
      <c r="U103" s="473" t="s">
        <v>72</v>
      </c>
      <c r="V103" s="474"/>
      <c r="W103" s="123" t="str">
        <f>IFERROR((W102-O102)/O102*100,"-")</f>
        <v>-</v>
      </c>
      <c r="X103" s="124" t="s">
        <v>73</v>
      </c>
    </row>
    <row r="104" spans="1:32" ht="24.75" customHeight="1">
      <c r="U104" s="82"/>
      <c r="V104" s="82"/>
      <c r="W104" s="125"/>
    </row>
    <row r="105" spans="1:32" ht="19.5" customHeight="1">
      <c r="A105" s="68" t="s">
        <v>159</v>
      </c>
      <c r="W105" s="106"/>
    </row>
    <row r="106" spans="1:32" ht="19.5" customHeight="1">
      <c r="A106" s="68" t="s">
        <v>196</v>
      </c>
    </row>
    <row r="107" spans="1:32" ht="19.5" customHeight="1">
      <c r="A107" s="68" t="s">
        <v>160</v>
      </c>
    </row>
    <row r="108" spans="1:32" ht="19.5" customHeight="1">
      <c r="A108" s="68" t="s">
        <v>198</v>
      </c>
    </row>
    <row r="109" spans="1:32" ht="19.5" customHeight="1">
      <c r="A109" s="68" t="s">
        <v>194</v>
      </c>
    </row>
    <row r="110" spans="1:32" s="126" customFormat="1" ht="19.5" customHeight="1">
      <c r="A110" s="68" t="s">
        <v>161</v>
      </c>
      <c r="AF110" s="127"/>
    </row>
    <row r="111" spans="1:32" ht="19.5" customHeight="1">
      <c r="A111" s="68" t="s">
        <v>162</v>
      </c>
    </row>
    <row r="112" spans="1:32" ht="19.5" customHeight="1">
      <c r="A112" s="68" t="s">
        <v>163</v>
      </c>
    </row>
    <row r="113" spans="1:1" ht="19.5" customHeight="1">
      <c r="A113" s="68" t="s">
        <v>195</v>
      </c>
    </row>
    <row r="114" spans="1:1" ht="19.5" customHeight="1">
      <c r="A114" s="68" t="s">
        <v>197</v>
      </c>
    </row>
    <row r="115" spans="1:1" ht="19.5" customHeight="1">
      <c r="A115" s="68" t="s">
        <v>164</v>
      </c>
    </row>
    <row r="116" spans="1:1" ht="19.5" customHeight="1">
      <c r="A116" s="68" t="s">
        <v>165</v>
      </c>
    </row>
    <row r="117" spans="1:1" ht="19.5" customHeight="1"/>
    <row r="118" spans="1:1" ht="19.5" customHeight="1"/>
  </sheetData>
  <sheetProtection algorithmName="SHA-512" hashValue="PdxcmqSRMFznF3H2GAhJOVJovL+qawQDE5sjVPodBIhzrqF5lIIDHJLGULH2O6IQ2xqqxPoMAVF6BmP3K/X2kQ==" saltValue="PfuAkRViE1lYmvGa7P+RcQ==" spinCount="100000" sheet="1" formatCells="0" formatColumns="0" formatRows="0" insertColumns="0" insertRows="0" insertHyperlinks="0" deleteColumns="0" deleteRows="0" sort="0" autoFilter="0" pivotTables="0"/>
  <mergeCells count="481">
    <mergeCell ref="F98:G98"/>
    <mergeCell ref="H98:I98"/>
    <mergeCell ref="J98:K98"/>
    <mergeCell ref="L98:M98"/>
    <mergeCell ref="O98:P98"/>
    <mergeCell ref="U103:V103"/>
    <mergeCell ref="F101:G101"/>
    <mergeCell ref="H101:I101"/>
    <mergeCell ref="J101:K101"/>
    <mergeCell ref="L101:M101"/>
    <mergeCell ref="O101:P101"/>
    <mergeCell ref="O102:P102"/>
    <mergeCell ref="F99:G99"/>
    <mergeCell ref="H99:I99"/>
    <mergeCell ref="J99:K99"/>
    <mergeCell ref="L99:M99"/>
    <mergeCell ref="O99:P99"/>
    <mergeCell ref="F100:G100"/>
    <mergeCell ref="H100:I100"/>
    <mergeCell ref="J100:K100"/>
    <mergeCell ref="L100:M100"/>
    <mergeCell ref="O100:P100"/>
    <mergeCell ref="F96:G96"/>
    <mergeCell ref="H96:I96"/>
    <mergeCell ref="J96:K96"/>
    <mergeCell ref="L96:M96"/>
    <mergeCell ref="O96:P96"/>
    <mergeCell ref="F97:G97"/>
    <mergeCell ref="H97:I97"/>
    <mergeCell ref="J97:K97"/>
    <mergeCell ref="L97:M97"/>
    <mergeCell ref="O97:P97"/>
    <mergeCell ref="F94:G94"/>
    <mergeCell ref="H94:I94"/>
    <mergeCell ref="J94:K94"/>
    <mergeCell ref="L94:M94"/>
    <mergeCell ref="O94:P94"/>
    <mergeCell ref="F95:G95"/>
    <mergeCell ref="H95:I95"/>
    <mergeCell ref="J95:K95"/>
    <mergeCell ref="L95:M95"/>
    <mergeCell ref="O95:P95"/>
    <mergeCell ref="F92:G92"/>
    <mergeCell ref="H92:I92"/>
    <mergeCell ref="J92:K92"/>
    <mergeCell ref="L92:M92"/>
    <mergeCell ref="O92:P92"/>
    <mergeCell ref="F93:G93"/>
    <mergeCell ref="H93:I93"/>
    <mergeCell ref="J93:K93"/>
    <mergeCell ref="L93:M93"/>
    <mergeCell ref="O93:P93"/>
    <mergeCell ref="F90:G90"/>
    <mergeCell ref="H90:I90"/>
    <mergeCell ref="J90:K90"/>
    <mergeCell ref="L90:M90"/>
    <mergeCell ref="O90:P90"/>
    <mergeCell ref="F91:G91"/>
    <mergeCell ref="H91:I91"/>
    <mergeCell ref="J91:K91"/>
    <mergeCell ref="L91:M91"/>
    <mergeCell ref="O91:P91"/>
    <mergeCell ref="F88:G88"/>
    <mergeCell ref="H88:I88"/>
    <mergeCell ref="J88:K88"/>
    <mergeCell ref="L88:M88"/>
    <mergeCell ref="O88:P88"/>
    <mergeCell ref="F89:G89"/>
    <mergeCell ref="H89:I89"/>
    <mergeCell ref="J89:K89"/>
    <mergeCell ref="L89:M89"/>
    <mergeCell ref="O89:P89"/>
    <mergeCell ref="F86:G86"/>
    <mergeCell ref="H86:I86"/>
    <mergeCell ref="J86:K86"/>
    <mergeCell ref="L86:M86"/>
    <mergeCell ref="O86:P86"/>
    <mergeCell ref="F87:G87"/>
    <mergeCell ref="H87:I87"/>
    <mergeCell ref="J87:K87"/>
    <mergeCell ref="L87:M87"/>
    <mergeCell ref="O87:P87"/>
    <mergeCell ref="F84:G84"/>
    <mergeCell ref="H84:I84"/>
    <mergeCell ref="J84:K84"/>
    <mergeCell ref="L84:M84"/>
    <mergeCell ref="O84:P84"/>
    <mergeCell ref="F85:G85"/>
    <mergeCell ref="H85:I85"/>
    <mergeCell ref="J85:K85"/>
    <mergeCell ref="L85:M85"/>
    <mergeCell ref="O85:P85"/>
    <mergeCell ref="F82:G82"/>
    <mergeCell ref="H82:I82"/>
    <mergeCell ref="J82:K82"/>
    <mergeCell ref="L82:M82"/>
    <mergeCell ref="O82:P82"/>
    <mergeCell ref="F83:G83"/>
    <mergeCell ref="H83:I83"/>
    <mergeCell ref="J83:K83"/>
    <mergeCell ref="L83:M83"/>
    <mergeCell ref="O83:P83"/>
    <mergeCell ref="F80:G80"/>
    <mergeCell ref="H80:I80"/>
    <mergeCell ref="J80:K80"/>
    <mergeCell ref="L80:M80"/>
    <mergeCell ref="O80:P80"/>
    <mergeCell ref="F81:G81"/>
    <mergeCell ref="H81:I81"/>
    <mergeCell ref="J81:K81"/>
    <mergeCell ref="L81:M81"/>
    <mergeCell ref="O81:P81"/>
    <mergeCell ref="F78:G78"/>
    <mergeCell ref="H78:I78"/>
    <mergeCell ref="J78:K78"/>
    <mergeCell ref="L78:M78"/>
    <mergeCell ref="O78:P78"/>
    <mergeCell ref="F79:G79"/>
    <mergeCell ref="H79:I79"/>
    <mergeCell ref="J79:K79"/>
    <mergeCell ref="L79:M79"/>
    <mergeCell ref="O79:P79"/>
    <mergeCell ref="F76:G76"/>
    <mergeCell ref="H76:I76"/>
    <mergeCell ref="J76:K76"/>
    <mergeCell ref="L76:M76"/>
    <mergeCell ref="O76:P76"/>
    <mergeCell ref="F77:G77"/>
    <mergeCell ref="H77:I77"/>
    <mergeCell ref="J77:K77"/>
    <mergeCell ref="L77:M77"/>
    <mergeCell ref="O77:P77"/>
    <mergeCell ref="F74:G74"/>
    <mergeCell ref="H74:I74"/>
    <mergeCell ref="J74:K74"/>
    <mergeCell ref="L74:M74"/>
    <mergeCell ref="O74:P74"/>
    <mergeCell ref="F75:G75"/>
    <mergeCell ref="H75:I75"/>
    <mergeCell ref="J75:K75"/>
    <mergeCell ref="L75:M75"/>
    <mergeCell ref="O75:P75"/>
    <mergeCell ref="F72:G72"/>
    <mergeCell ref="H72:I72"/>
    <mergeCell ref="J72:K72"/>
    <mergeCell ref="L72:M72"/>
    <mergeCell ref="O72:P72"/>
    <mergeCell ref="F73:G73"/>
    <mergeCell ref="H73:I73"/>
    <mergeCell ref="J73:K73"/>
    <mergeCell ref="L73:M73"/>
    <mergeCell ref="O73:P73"/>
    <mergeCell ref="F70:G70"/>
    <mergeCell ref="H70:I70"/>
    <mergeCell ref="J70:K70"/>
    <mergeCell ref="L70:M70"/>
    <mergeCell ref="O70:P70"/>
    <mergeCell ref="F71:G71"/>
    <mergeCell ref="H71:I71"/>
    <mergeCell ref="J71:K71"/>
    <mergeCell ref="L71:M71"/>
    <mergeCell ref="O71:P71"/>
    <mergeCell ref="F68:G68"/>
    <mergeCell ref="H68:I68"/>
    <mergeCell ref="J68:K68"/>
    <mergeCell ref="L68:M68"/>
    <mergeCell ref="O68:P68"/>
    <mergeCell ref="F69:G69"/>
    <mergeCell ref="H69:I69"/>
    <mergeCell ref="J69:K69"/>
    <mergeCell ref="L69:M69"/>
    <mergeCell ref="O69:P69"/>
    <mergeCell ref="F66:G66"/>
    <mergeCell ref="H66:I66"/>
    <mergeCell ref="J66:K66"/>
    <mergeCell ref="L66:M66"/>
    <mergeCell ref="O66:P66"/>
    <mergeCell ref="F67:G67"/>
    <mergeCell ref="H67:I67"/>
    <mergeCell ref="J67:K67"/>
    <mergeCell ref="L67:M67"/>
    <mergeCell ref="O67:P67"/>
    <mergeCell ref="F64:G64"/>
    <mergeCell ref="H64:I64"/>
    <mergeCell ref="J64:K64"/>
    <mergeCell ref="L64:M64"/>
    <mergeCell ref="O64:P64"/>
    <mergeCell ref="F65:G65"/>
    <mergeCell ref="H65:I65"/>
    <mergeCell ref="J65:K65"/>
    <mergeCell ref="L65:M65"/>
    <mergeCell ref="O65:P65"/>
    <mergeCell ref="F62:G62"/>
    <mergeCell ref="H62:I62"/>
    <mergeCell ref="J62:K62"/>
    <mergeCell ref="L62:M62"/>
    <mergeCell ref="O62:P62"/>
    <mergeCell ref="F63:G63"/>
    <mergeCell ref="H63:I63"/>
    <mergeCell ref="J63:K63"/>
    <mergeCell ref="L63:M63"/>
    <mergeCell ref="O63:P63"/>
    <mergeCell ref="F60:G60"/>
    <mergeCell ref="H60:I60"/>
    <mergeCell ref="J60:K60"/>
    <mergeCell ref="L60:M60"/>
    <mergeCell ref="O60:P60"/>
    <mergeCell ref="F61:G61"/>
    <mergeCell ref="H61:I61"/>
    <mergeCell ref="J61:K61"/>
    <mergeCell ref="L61:M61"/>
    <mergeCell ref="O61:P61"/>
    <mergeCell ref="F58:G58"/>
    <mergeCell ref="H58:I58"/>
    <mergeCell ref="J58:K58"/>
    <mergeCell ref="L58:M58"/>
    <mergeCell ref="O58:P58"/>
    <mergeCell ref="F59:G59"/>
    <mergeCell ref="H59:I59"/>
    <mergeCell ref="J59:K59"/>
    <mergeCell ref="L59:M59"/>
    <mergeCell ref="O59:P59"/>
    <mergeCell ref="F56:G56"/>
    <mergeCell ref="H56:I56"/>
    <mergeCell ref="J56:K56"/>
    <mergeCell ref="L56:M56"/>
    <mergeCell ref="O56:P56"/>
    <mergeCell ref="F57:G57"/>
    <mergeCell ref="H57:I57"/>
    <mergeCell ref="J57:K57"/>
    <mergeCell ref="L57:M57"/>
    <mergeCell ref="O57:P57"/>
    <mergeCell ref="F54:G54"/>
    <mergeCell ref="H54:I54"/>
    <mergeCell ref="J54:K54"/>
    <mergeCell ref="L54:M54"/>
    <mergeCell ref="O54:P54"/>
    <mergeCell ref="F55:G55"/>
    <mergeCell ref="H55:I55"/>
    <mergeCell ref="J55:K55"/>
    <mergeCell ref="L55:M55"/>
    <mergeCell ref="O55:P55"/>
    <mergeCell ref="F52:G52"/>
    <mergeCell ref="H52:I52"/>
    <mergeCell ref="J52:K52"/>
    <mergeCell ref="L52:M52"/>
    <mergeCell ref="O52:P52"/>
    <mergeCell ref="F53:G53"/>
    <mergeCell ref="H53:I53"/>
    <mergeCell ref="J53:K53"/>
    <mergeCell ref="L53:M53"/>
    <mergeCell ref="O53:P53"/>
    <mergeCell ref="F50:G50"/>
    <mergeCell ref="H50:I50"/>
    <mergeCell ref="J50:K50"/>
    <mergeCell ref="L50:M50"/>
    <mergeCell ref="O50:P50"/>
    <mergeCell ref="F51:G51"/>
    <mergeCell ref="H51:I51"/>
    <mergeCell ref="J51:K51"/>
    <mergeCell ref="L51:M51"/>
    <mergeCell ref="O51:P51"/>
    <mergeCell ref="F48:G48"/>
    <mergeCell ref="H48:I48"/>
    <mergeCell ref="J48:K48"/>
    <mergeCell ref="L48:M48"/>
    <mergeCell ref="O48:P48"/>
    <mergeCell ref="F49:G49"/>
    <mergeCell ref="H49:I49"/>
    <mergeCell ref="J49:K49"/>
    <mergeCell ref="L49:M49"/>
    <mergeCell ref="O49:P49"/>
    <mergeCell ref="F46:G46"/>
    <mergeCell ref="H46:I46"/>
    <mergeCell ref="J46:K46"/>
    <mergeCell ref="L46:M46"/>
    <mergeCell ref="O46:P46"/>
    <mergeCell ref="F47:G47"/>
    <mergeCell ref="H47:I47"/>
    <mergeCell ref="J47:K47"/>
    <mergeCell ref="L47:M47"/>
    <mergeCell ref="O47:P47"/>
    <mergeCell ref="F44:G44"/>
    <mergeCell ref="H44:I44"/>
    <mergeCell ref="J44:K44"/>
    <mergeCell ref="L44:M44"/>
    <mergeCell ref="O44:P44"/>
    <mergeCell ref="F45:G45"/>
    <mergeCell ref="H45:I45"/>
    <mergeCell ref="J45:K45"/>
    <mergeCell ref="L45:M45"/>
    <mergeCell ref="O45:P45"/>
    <mergeCell ref="F42:G42"/>
    <mergeCell ref="H42:I42"/>
    <mergeCell ref="J42:K42"/>
    <mergeCell ref="L42:M42"/>
    <mergeCell ref="O42:P42"/>
    <mergeCell ref="F43:G43"/>
    <mergeCell ref="H43:I43"/>
    <mergeCell ref="J43:K43"/>
    <mergeCell ref="L43:M43"/>
    <mergeCell ref="O43:P43"/>
    <mergeCell ref="F40:G40"/>
    <mergeCell ref="H40:I40"/>
    <mergeCell ref="J40:K40"/>
    <mergeCell ref="L40:M40"/>
    <mergeCell ref="O40:P40"/>
    <mergeCell ref="F41:G41"/>
    <mergeCell ref="H41:I41"/>
    <mergeCell ref="J41:K41"/>
    <mergeCell ref="L41:M41"/>
    <mergeCell ref="O41:P41"/>
    <mergeCell ref="F38:G38"/>
    <mergeCell ref="H38:I38"/>
    <mergeCell ref="J38:K38"/>
    <mergeCell ref="L38:M38"/>
    <mergeCell ref="O38:P38"/>
    <mergeCell ref="F39:G39"/>
    <mergeCell ref="H39:I39"/>
    <mergeCell ref="J39:K39"/>
    <mergeCell ref="L39:M39"/>
    <mergeCell ref="O39:P39"/>
    <mergeCell ref="F36:G36"/>
    <mergeCell ref="H36:I36"/>
    <mergeCell ref="J36:K36"/>
    <mergeCell ref="L36:M36"/>
    <mergeCell ref="O36:P36"/>
    <mergeCell ref="F37:G37"/>
    <mergeCell ref="H37:I37"/>
    <mergeCell ref="J37:K37"/>
    <mergeCell ref="L37:M37"/>
    <mergeCell ref="O37:P37"/>
    <mergeCell ref="F34:G34"/>
    <mergeCell ref="H34:I34"/>
    <mergeCell ref="J34:K34"/>
    <mergeCell ref="L34:M34"/>
    <mergeCell ref="O34:P34"/>
    <mergeCell ref="F35:G35"/>
    <mergeCell ref="H35:I35"/>
    <mergeCell ref="J35:K35"/>
    <mergeCell ref="L35:M35"/>
    <mergeCell ref="O35:P35"/>
    <mergeCell ref="F32:G32"/>
    <mergeCell ref="H32:I32"/>
    <mergeCell ref="J32:K32"/>
    <mergeCell ref="L32:M32"/>
    <mergeCell ref="O32:P32"/>
    <mergeCell ref="F33:G33"/>
    <mergeCell ref="H33:I33"/>
    <mergeCell ref="J33:K33"/>
    <mergeCell ref="L33:M33"/>
    <mergeCell ref="O33:P33"/>
    <mergeCell ref="F30:G30"/>
    <mergeCell ref="H30:I30"/>
    <mergeCell ref="J30:K30"/>
    <mergeCell ref="L30:M30"/>
    <mergeCell ref="O30:P30"/>
    <mergeCell ref="F31:G31"/>
    <mergeCell ref="H31:I31"/>
    <mergeCell ref="J31:K31"/>
    <mergeCell ref="L31:M31"/>
    <mergeCell ref="O31:P31"/>
    <mergeCell ref="F28:G28"/>
    <mergeCell ref="H28:I28"/>
    <mergeCell ref="J28:K28"/>
    <mergeCell ref="L28:M28"/>
    <mergeCell ref="O28:P28"/>
    <mergeCell ref="F29:G29"/>
    <mergeCell ref="H29:I29"/>
    <mergeCell ref="J29:K29"/>
    <mergeCell ref="L29:M29"/>
    <mergeCell ref="O29:P29"/>
    <mergeCell ref="F26:G26"/>
    <mergeCell ref="H26:I26"/>
    <mergeCell ref="J26:K26"/>
    <mergeCell ref="L26:M26"/>
    <mergeCell ref="O26:P26"/>
    <mergeCell ref="F27:G27"/>
    <mergeCell ref="H27:I27"/>
    <mergeCell ref="J27:K27"/>
    <mergeCell ref="L27:M27"/>
    <mergeCell ref="O27:P27"/>
    <mergeCell ref="F24:G24"/>
    <mergeCell ref="H24:I24"/>
    <mergeCell ref="J24:K24"/>
    <mergeCell ref="L24:M24"/>
    <mergeCell ref="O24:P24"/>
    <mergeCell ref="F25:G25"/>
    <mergeCell ref="H25:I25"/>
    <mergeCell ref="J25:K25"/>
    <mergeCell ref="L25:M25"/>
    <mergeCell ref="O25:P25"/>
    <mergeCell ref="F22:G22"/>
    <mergeCell ref="H22:I22"/>
    <mergeCell ref="J22:K22"/>
    <mergeCell ref="L22:M22"/>
    <mergeCell ref="O22:P22"/>
    <mergeCell ref="F23:G23"/>
    <mergeCell ref="H23:I23"/>
    <mergeCell ref="J23:K23"/>
    <mergeCell ref="L23:M23"/>
    <mergeCell ref="O23:P23"/>
    <mergeCell ref="F20:G20"/>
    <mergeCell ref="H20:I20"/>
    <mergeCell ref="J20:K20"/>
    <mergeCell ref="L20:M20"/>
    <mergeCell ref="O20:P20"/>
    <mergeCell ref="F21:G21"/>
    <mergeCell ref="H21:I21"/>
    <mergeCell ref="J21:K21"/>
    <mergeCell ref="L21:M21"/>
    <mergeCell ref="O21:P21"/>
    <mergeCell ref="F18:G18"/>
    <mergeCell ref="H18:I18"/>
    <mergeCell ref="J18:K18"/>
    <mergeCell ref="L18:M18"/>
    <mergeCell ref="O18:P18"/>
    <mergeCell ref="F19:G19"/>
    <mergeCell ref="H19:I19"/>
    <mergeCell ref="J19:K19"/>
    <mergeCell ref="L19:M19"/>
    <mergeCell ref="O19:P19"/>
    <mergeCell ref="F16:G16"/>
    <mergeCell ref="H16:I16"/>
    <mergeCell ref="J16:K16"/>
    <mergeCell ref="L16:M16"/>
    <mergeCell ref="O16:P16"/>
    <mergeCell ref="F17:G17"/>
    <mergeCell ref="H17:I17"/>
    <mergeCell ref="J17:K17"/>
    <mergeCell ref="L17:M17"/>
    <mergeCell ref="O17:P17"/>
    <mergeCell ref="F14:G14"/>
    <mergeCell ref="H14:I14"/>
    <mergeCell ref="J14:K14"/>
    <mergeCell ref="L14:M14"/>
    <mergeCell ref="O14:P14"/>
    <mergeCell ref="F15:G15"/>
    <mergeCell ref="H15:I15"/>
    <mergeCell ref="J15:K15"/>
    <mergeCell ref="L15:M15"/>
    <mergeCell ref="O15:P15"/>
    <mergeCell ref="F12:G12"/>
    <mergeCell ref="H12:I12"/>
    <mergeCell ref="J12:K12"/>
    <mergeCell ref="L12:M12"/>
    <mergeCell ref="O12:P12"/>
    <mergeCell ref="F13:G13"/>
    <mergeCell ref="H13:I13"/>
    <mergeCell ref="J13:K13"/>
    <mergeCell ref="L13:M13"/>
    <mergeCell ref="O13:P13"/>
    <mergeCell ref="R9:X9"/>
    <mergeCell ref="A10:A11"/>
    <mergeCell ref="B10:B11"/>
    <mergeCell ref="C10:C11"/>
    <mergeCell ref="D10:D11"/>
    <mergeCell ref="E10:E11"/>
    <mergeCell ref="F10:I11"/>
    <mergeCell ref="J10:N10"/>
    <mergeCell ref="O10:Q11"/>
    <mergeCell ref="R10:S11"/>
    <mergeCell ref="T10:V10"/>
    <mergeCell ref="W10:X11"/>
    <mergeCell ref="J11:K11"/>
    <mergeCell ref="L11:M11"/>
    <mergeCell ref="F6:O6"/>
    <mergeCell ref="A7:E7"/>
    <mergeCell ref="G7:H7"/>
    <mergeCell ref="I7:J7"/>
    <mergeCell ref="K7:L7"/>
    <mergeCell ref="F9:Q9"/>
    <mergeCell ref="F2:Q2"/>
    <mergeCell ref="A4:E4"/>
    <mergeCell ref="G4:H4"/>
    <mergeCell ref="I4:J4"/>
    <mergeCell ref="K4:L4"/>
    <mergeCell ref="A5:E5"/>
    <mergeCell ref="G5:H5"/>
    <mergeCell ref="I5:J5"/>
    <mergeCell ref="K5:L5"/>
  </mergeCells>
  <phoneticPr fontId="6"/>
  <conditionalFormatting sqref="J12:K101 T12:T101">
    <cfRule type="expression" dxfId="8" priority="2">
      <formula>OR($E12="時給",$E12="月給")</formula>
    </cfRule>
  </conditionalFormatting>
  <conditionalFormatting sqref="L12:N101 U12:V101">
    <cfRule type="expression" dxfId="7" priority="1">
      <formula>OR($E12="月給",$E12="日給")</formula>
    </cfRule>
  </conditionalFormatting>
  <printOptions horizontalCentered="1"/>
  <pageMargins left="0.51181102362204722" right="0.51181102362204722" top="0.51181102362204722" bottom="0.51181102362204722" header="0.31496062992125984" footer="0.31496062992125984"/>
  <pageSetup paperSize="9" scale="59"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82B82-81D1-4167-B5A0-6D292BFD5117}">
  <sheetPr>
    <tabColor rgb="FF92D050"/>
    <pageSetUpPr fitToPage="1"/>
  </sheetPr>
  <dimension ref="A1:F14"/>
  <sheetViews>
    <sheetView view="pageBreakPreview" zoomScale="90" zoomScaleNormal="80" zoomScaleSheetLayoutView="90" workbookViewId="0"/>
  </sheetViews>
  <sheetFormatPr defaultColWidth="9" defaultRowHeight="13.5"/>
  <cols>
    <col min="1" max="1" width="3.5" style="44" bestFit="1" customWidth="1"/>
    <col min="2" max="2" width="13.875" style="44" customWidth="1"/>
    <col min="3" max="3" width="9.5" style="44" bestFit="1" customWidth="1"/>
    <col min="4" max="4" width="11.625" style="46" bestFit="1" customWidth="1"/>
    <col min="5" max="5" width="50" style="44" customWidth="1"/>
    <col min="6" max="6" width="9.5" style="44" bestFit="1" customWidth="1"/>
    <col min="7" max="16384" width="9" style="44"/>
  </cols>
  <sheetData>
    <row r="1" spans="1:6" ht="19.149999999999999" customHeight="1">
      <c r="A1" s="66" t="s">
        <v>200</v>
      </c>
      <c r="F1" s="67" t="s">
        <v>139</v>
      </c>
    </row>
    <row r="2" spans="1:6" ht="22.15" customHeight="1">
      <c r="A2" s="701" t="s">
        <v>78</v>
      </c>
      <c r="B2" s="701"/>
      <c r="C2" s="701"/>
      <c r="D2" s="701"/>
      <c r="E2" s="701"/>
      <c r="F2" s="701"/>
    </row>
    <row r="3" spans="1:6" ht="22.15" customHeight="1"/>
    <row r="4" spans="1:6" s="46" customFormat="1" ht="27">
      <c r="A4" s="141"/>
      <c r="B4" s="141" t="s">
        <v>171</v>
      </c>
      <c r="C4" s="141" t="s">
        <v>150</v>
      </c>
      <c r="D4" s="142" t="s">
        <v>70</v>
      </c>
      <c r="E4" s="141" t="s">
        <v>79</v>
      </c>
      <c r="F4" s="142" t="s">
        <v>172</v>
      </c>
    </row>
    <row r="5" spans="1:6" ht="27.75" customHeight="1">
      <c r="A5" s="143">
        <v>1</v>
      </c>
      <c r="B5" s="143"/>
      <c r="C5" s="143"/>
      <c r="D5" s="141"/>
      <c r="E5" s="143"/>
      <c r="F5" s="143"/>
    </row>
    <row r="6" spans="1:6" ht="27.75" customHeight="1">
      <c r="A6" s="143">
        <v>2</v>
      </c>
      <c r="B6" s="143"/>
      <c r="C6" s="143"/>
      <c r="D6" s="141"/>
      <c r="E6" s="143"/>
      <c r="F6" s="143"/>
    </row>
    <row r="7" spans="1:6" ht="27.75" customHeight="1">
      <c r="A7" s="143">
        <v>3</v>
      </c>
      <c r="B7" s="143"/>
      <c r="C7" s="143"/>
      <c r="D7" s="141"/>
      <c r="E7" s="143"/>
      <c r="F7" s="143"/>
    </row>
    <row r="8" spans="1:6" ht="27.75" customHeight="1">
      <c r="A8" s="143">
        <v>4</v>
      </c>
      <c r="B8" s="143"/>
      <c r="C8" s="143"/>
      <c r="D8" s="141"/>
      <c r="E8" s="143"/>
      <c r="F8" s="143"/>
    </row>
    <row r="9" spans="1:6" ht="27.75" customHeight="1">
      <c r="A9" s="143">
        <v>5</v>
      </c>
      <c r="B9" s="143"/>
      <c r="C9" s="143"/>
      <c r="D9" s="141"/>
      <c r="E9" s="143"/>
      <c r="F9" s="143"/>
    </row>
    <row r="10" spans="1:6" ht="27.75" customHeight="1">
      <c r="A10" s="143">
        <v>6</v>
      </c>
      <c r="B10" s="143"/>
      <c r="C10" s="143"/>
      <c r="D10" s="141"/>
      <c r="E10" s="143"/>
      <c r="F10" s="143"/>
    </row>
    <row r="11" spans="1:6" ht="27.75" customHeight="1">
      <c r="A11" s="143">
        <v>7</v>
      </c>
      <c r="B11" s="143"/>
      <c r="C11" s="143"/>
      <c r="D11" s="141"/>
      <c r="E11" s="143"/>
      <c r="F11" s="143"/>
    </row>
    <row r="12" spans="1:6" ht="27.75" customHeight="1">
      <c r="A12" s="143">
        <v>8</v>
      </c>
      <c r="B12" s="143"/>
      <c r="C12" s="143"/>
      <c r="D12" s="141"/>
      <c r="E12" s="143"/>
      <c r="F12" s="143"/>
    </row>
    <row r="13" spans="1:6" ht="27.75" customHeight="1">
      <c r="A13" s="143">
        <v>9</v>
      </c>
      <c r="B13" s="143"/>
      <c r="C13" s="143"/>
      <c r="D13" s="141"/>
      <c r="E13" s="143"/>
      <c r="F13" s="143"/>
    </row>
    <row r="14" spans="1:6" ht="27.75" customHeight="1">
      <c r="A14" s="143">
        <v>10</v>
      </c>
      <c r="B14" s="143"/>
      <c r="C14" s="143"/>
      <c r="D14" s="141"/>
      <c r="E14" s="143"/>
      <c r="F14" s="143"/>
    </row>
  </sheetData>
  <mergeCells count="1">
    <mergeCell ref="A2:F2"/>
  </mergeCells>
  <phoneticPr fontId="6"/>
  <pageMargins left="0.70866141732283472" right="0.70866141732283472" top="0.94488188976377963" bottom="0.74803149606299213" header="0.31496062992125984" footer="0.31496062992125984"/>
  <pageSetup paperSize="9" scale="9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4ADF-9AAF-45D9-ADFD-A2AFC755832F}">
  <sheetPr>
    <tabColor rgb="FFFFC000"/>
  </sheetPr>
  <dimension ref="A1:AE116"/>
  <sheetViews>
    <sheetView view="pageBreakPreview" zoomScale="60" zoomScaleNormal="70" workbookViewId="0">
      <selection sqref="A1:AE104"/>
    </sheetView>
  </sheetViews>
  <sheetFormatPr defaultColWidth="9" defaultRowHeight="13.5"/>
  <cols>
    <col min="1" max="1" width="3.75" style="44" bestFit="1" customWidth="1"/>
    <col min="2" max="2" width="13.625" style="44" customWidth="1"/>
    <col min="3" max="4" width="12.625" style="44" customWidth="1"/>
    <col min="5" max="5" width="9.625" style="44" customWidth="1"/>
    <col min="6" max="6" width="8.625" style="44" customWidth="1"/>
    <col min="7" max="7" width="4.25" style="44" customWidth="1"/>
    <col min="8" max="8" width="2.375" style="44" customWidth="1"/>
    <col min="9" max="10" width="1.875" style="44" customWidth="1"/>
    <col min="11" max="11" width="4.625" style="44" customWidth="1"/>
    <col min="12" max="12" width="1.875" style="44" customWidth="1"/>
    <col min="13" max="13" width="4.25" style="44" bestFit="1" customWidth="1"/>
    <col min="14" max="14" width="5.75" style="44" customWidth="1"/>
    <col min="15" max="15" width="6.25" style="44" customWidth="1"/>
    <col min="16" max="16" width="8.625" style="44" customWidth="1"/>
    <col min="17" max="17" width="3.5" style="44" bestFit="1" customWidth="1"/>
    <col min="18" max="18" width="13.625" style="44" customWidth="1"/>
    <col min="19" max="19" width="3.5" style="44" bestFit="1" customWidth="1"/>
    <col min="20" max="22" width="5.75" style="44" customWidth="1"/>
    <col min="23" max="23" width="14.125" style="44" bestFit="1" customWidth="1"/>
    <col min="24" max="24" width="3.75" style="44" customWidth="1"/>
    <col min="25" max="25" width="9" style="44"/>
    <col min="26" max="26" width="3.5" style="44" bestFit="1" customWidth="1"/>
    <col min="27" max="27" width="13.875" style="44" customWidth="1"/>
    <col min="28" max="28" width="9.5" style="44" bestFit="1" customWidth="1"/>
    <col min="29" max="29" width="11.625" style="46" bestFit="1" customWidth="1"/>
    <col min="30" max="30" width="50" style="44" customWidth="1"/>
    <col min="31" max="31" width="9.5" style="44" bestFit="1" customWidth="1"/>
    <col min="32" max="16384" width="9" style="44"/>
  </cols>
  <sheetData>
    <row r="1" spans="1:31" ht="19.5" customHeight="1">
      <c r="A1" s="44" t="s">
        <v>199</v>
      </c>
      <c r="X1" s="67" t="s">
        <v>139</v>
      </c>
      <c r="Z1" s="44" t="s">
        <v>200</v>
      </c>
      <c r="AE1" s="67" t="s">
        <v>139</v>
      </c>
    </row>
    <row r="2" spans="1:31" ht="22.5" customHeight="1">
      <c r="A2" s="45"/>
      <c r="B2" s="45"/>
      <c r="C2" s="45"/>
      <c r="D2" s="45"/>
      <c r="E2" s="45"/>
      <c r="F2" s="481" t="s">
        <v>77</v>
      </c>
      <c r="G2" s="481"/>
      <c r="H2" s="481"/>
      <c r="I2" s="481"/>
      <c r="J2" s="481"/>
      <c r="K2" s="481"/>
      <c r="L2" s="481"/>
      <c r="M2" s="481"/>
      <c r="N2" s="481"/>
      <c r="O2" s="481"/>
      <c r="P2" s="481"/>
      <c r="Q2" s="481"/>
      <c r="R2" s="45"/>
      <c r="S2" s="45"/>
      <c r="T2" s="45"/>
      <c r="U2" s="45"/>
      <c r="V2" s="45"/>
      <c r="W2" s="45"/>
      <c r="Z2" s="701" t="s">
        <v>78</v>
      </c>
      <c r="AA2" s="701"/>
      <c r="AB2" s="701"/>
      <c r="AC2" s="701"/>
      <c r="AD2" s="701"/>
      <c r="AE2" s="701"/>
    </row>
    <row r="3" spans="1:31" ht="22.5" customHeight="1">
      <c r="A3" s="45"/>
      <c r="B3" s="45"/>
      <c r="C3" s="45"/>
      <c r="D3" s="45"/>
      <c r="E3" s="45"/>
      <c r="F3" s="145"/>
      <c r="G3" s="145"/>
      <c r="H3" s="145"/>
      <c r="I3" s="145"/>
      <c r="J3" s="145"/>
      <c r="K3" s="145"/>
      <c r="L3" s="145"/>
      <c r="M3" s="145"/>
      <c r="N3" s="145"/>
      <c r="O3" s="145"/>
      <c r="P3" s="145"/>
      <c r="Q3" s="145"/>
      <c r="R3" s="45"/>
      <c r="S3" s="45"/>
      <c r="T3" s="45"/>
      <c r="U3" s="45"/>
      <c r="V3" s="45"/>
      <c r="W3" s="45"/>
      <c r="X3" s="144"/>
    </row>
    <row r="4" spans="1:31" ht="34.9" customHeight="1">
      <c r="A4" s="477" t="s">
        <v>140</v>
      </c>
      <c r="B4" s="478"/>
      <c r="C4" s="478"/>
      <c r="D4" s="478"/>
      <c r="E4" s="479"/>
      <c r="F4" s="149" t="s">
        <v>141</v>
      </c>
      <c r="G4" s="480">
        <v>7</v>
      </c>
      <c r="H4" s="480"/>
      <c r="I4" s="480" t="s">
        <v>3</v>
      </c>
      <c r="J4" s="480"/>
      <c r="K4" s="480">
        <v>10</v>
      </c>
      <c r="L4" s="480"/>
      <c r="M4" s="151" t="s">
        <v>142</v>
      </c>
      <c r="N4" s="151"/>
      <c r="O4" s="150"/>
      <c r="P4" s="152"/>
      <c r="Z4" s="141"/>
      <c r="AA4" s="141" t="s">
        <v>171</v>
      </c>
      <c r="AB4" s="141" t="s">
        <v>150</v>
      </c>
      <c r="AC4" s="142" t="s">
        <v>70</v>
      </c>
      <c r="AD4" s="141" t="s">
        <v>79</v>
      </c>
      <c r="AE4" s="142" t="s">
        <v>172</v>
      </c>
    </row>
    <row r="5" spans="1:31" ht="34.9" customHeight="1">
      <c r="A5" s="477" t="s">
        <v>166</v>
      </c>
      <c r="B5" s="478"/>
      <c r="C5" s="478"/>
      <c r="D5" s="478"/>
      <c r="E5" s="479"/>
      <c r="F5" s="149" t="s">
        <v>141</v>
      </c>
      <c r="G5" s="480">
        <v>7</v>
      </c>
      <c r="H5" s="480"/>
      <c r="I5" s="480" t="s">
        <v>3</v>
      </c>
      <c r="J5" s="480"/>
      <c r="K5" s="480">
        <v>10</v>
      </c>
      <c r="L5" s="480"/>
      <c r="M5" s="151" t="s">
        <v>144</v>
      </c>
      <c r="N5" s="150">
        <v>1</v>
      </c>
      <c r="O5" s="153" t="s">
        <v>145</v>
      </c>
      <c r="P5" s="152"/>
      <c r="Z5" s="143">
        <v>1</v>
      </c>
      <c r="AA5" s="129" t="s">
        <v>173</v>
      </c>
      <c r="AB5" s="130">
        <v>35117</v>
      </c>
      <c r="AC5" s="130">
        <v>42461</v>
      </c>
      <c r="AD5" s="143" t="s">
        <v>174</v>
      </c>
      <c r="AE5" s="141" t="s">
        <v>175</v>
      </c>
    </row>
    <row r="6" spans="1:31" ht="34.9" customHeight="1">
      <c r="A6" s="146" t="s">
        <v>167</v>
      </c>
      <c r="B6" s="147"/>
      <c r="C6" s="147"/>
      <c r="D6" s="147"/>
      <c r="E6" s="148"/>
      <c r="F6" s="492">
        <v>2</v>
      </c>
      <c r="G6" s="493"/>
      <c r="H6" s="493"/>
      <c r="I6" s="493"/>
      <c r="J6" s="493"/>
      <c r="K6" s="493"/>
      <c r="L6" s="493"/>
      <c r="M6" s="493"/>
      <c r="N6" s="493"/>
      <c r="O6" s="493"/>
      <c r="P6" s="152" t="s">
        <v>147</v>
      </c>
      <c r="Z6" s="143">
        <v>2</v>
      </c>
      <c r="AA6" s="143"/>
      <c r="AB6" s="143"/>
      <c r="AC6" s="141"/>
      <c r="AD6" s="143"/>
      <c r="AE6" s="143"/>
    </row>
    <row r="7" spans="1:31" ht="34.9" customHeight="1">
      <c r="A7" s="477" t="s">
        <v>168</v>
      </c>
      <c r="B7" s="478"/>
      <c r="C7" s="478"/>
      <c r="D7" s="478"/>
      <c r="E7" s="479"/>
      <c r="F7" s="149" t="s">
        <v>141</v>
      </c>
      <c r="G7" s="480">
        <v>7</v>
      </c>
      <c r="H7" s="480"/>
      <c r="I7" s="480" t="s">
        <v>3</v>
      </c>
      <c r="J7" s="480"/>
      <c r="K7" s="480">
        <v>11</v>
      </c>
      <c r="L7" s="480"/>
      <c r="M7" s="151" t="s">
        <v>144</v>
      </c>
      <c r="N7" s="150">
        <v>10</v>
      </c>
      <c r="O7" s="153" t="s">
        <v>145</v>
      </c>
      <c r="P7" s="152"/>
      <c r="Q7" s="154"/>
      <c r="Z7" s="143">
        <v>3</v>
      </c>
      <c r="AA7" s="143"/>
      <c r="AB7" s="143"/>
      <c r="AC7" s="141"/>
      <c r="AD7" s="143"/>
      <c r="AE7" s="143"/>
    </row>
    <row r="8" spans="1:31" s="46" customFormat="1" ht="57" customHeight="1" thickBot="1">
      <c r="B8" s="155"/>
      <c r="C8" s="155"/>
      <c r="D8" s="155"/>
      <c r="E8" s="155"/>
      <c r="F8" s="156"/>
      <c r="G8" s="156"/>
      <c r="H8" s="156"/>
      <c r="I8" s="156"/>
      <c r="J8" s="156"/>
      <c r="K8" s="156"/>
      <c r="L8" s="156"/>
      <c r="M8" s="156"/>
      <c r="N8" s="156"/>
      <c r="O8" s="156"/>
      <c r="P8" s="156"/>
      <c r="Q8" s="157"/>
      <c r="R8" s="158"/>
      <c r="S8" s="44"/>
      <c r="T8" s="44"/>
      <c r="U8" s="44"/>
      <c r="V8" s="44"/>
      <c r="W8" s="44"/>
      <c r="X8" s="44"/>
      <c r="Z8" s="143">
        <v>4</v>
      </c>
      <c r="AA8" s="143"/>
      <c r="AB8" s="143"/>
      <c r="AC8" s="141"/>
      <c r="AD8" s="143"/>
      <c r="AE8" s="143"/>
    </row>
    <row r="9" spans="1:31" ht="26.25" customHeight="1" thickBot="1">
      <c r="F9" s="505" t="s">
        <v>68</v>
      </c>
      <c r="G9" s="506"/>
      <c r="H9" s="506"/>
      <c r="I9" s="506"/>
      <c r="J9" s="506"/>
      <c r="K9" s="506"/>
      <c r="L9" s="506"/>
      <c r="M9" s="506"/>
      <c r="N9" s="506"/>
      <c r="O9" s="506"/>
      <c r="P9" s="506"/>
      <c r="Q9" s="507"/>
      <c r="R9" s="506" t="s">
        <v>69</v>
      </c>
      <c r="S9" s="506"/>
      <c r="T9" s="506"/>
      <c r="U9" s="506"/>
      <c r="V9" s="506"/>
      <c r="W9" s="506"/>
      <c r="X9" s="507"/>
      <c r="Z9" s="143">
        <v>5</v>
      </c>
      <c r="AA9" s="143"/>
      <c r="AB9" s="143"/>
      <c r="AC9" s="141"/>
      <c r="AD9" s="143"/>
      <c r="AE9" s="143"/>
    </row>
    <row r="10" spans="1:31" ht="26.25" customHeight="1">
      <c r="A10" s="482"/>
      <c r="B10" s="482" t="s">
        <v>149</v>
      </c>
      <c r="C10" s="482" t="s">
        <v>150</v>
      </c>
      <c r="D10" s="482" t="s">
        <v>151</v>
      </c>
      <c r="E10" s="484" t="s">
        <v>71</v>
      </c>
      <c r="F10" s="486" t="s">
        <v>152</v>
      </c>
      <c r="G10" s="487"/>
      <c r="H10" s="487"/>
      <c r="I10" s="488"/>
      <c r="J10" s="498" t="s">
        <v>153</v>
      </c>
      <c r="K10" s="499"/>
      <c r="L10" s="499"/>
      <c r="M10" s="499"/>
      <c r="N10" s="500"/>
      <c r="O10" s="501" t="s">
        <v>154</v>
      </c>
      <c r="P10" s="487"/>
      <c r="Q10" s="502"/>
      <c r="R10" s="486" t="s">
        <v>169</v>
      </c>
      <c r="S10" s="488"/>
      <c r="T10" s="498" t="s">
        <v>153</v>
      </c>
      <c r="U10" s="499"/>
      <c r="V10" s="500"/>
      <c r="W10" s="501" t="s">
        <v>170</v>
      </c>
      <c r="X10" s="502"/>
      <c r="Z10" s="143">
        <v>6</v>
      </c>
      <c r="AA10" s="143"/>
      <c r="AB10" s="143"/>
      <c r="AC10" s="141"/>
      <c r="AD10" s="143"/>
      <c r="AE10" s="143"/>
    </row>
    <row r="11" spans="1:31" ht="26.25" customHeight="1">
      <c r="A11" s="483"/>
      <c r="B11" s="483"/>
      <c r="C11" s="483"/>
      <c r="D11" s="483"/>
      <c r="E11" s="485"/>
      <c r="F11" s="489"/>
      <c r="G11" s="490"/>
      <c r="H11" s="490"/>
      <c r="I11" s="491"/>
      <c r="J11" s="494" t="s">
        <v>145</v>
      </c>
      <c r="K11" s="495"/>
      <c r="L11" s="496" t="s">
        <v>157</v>
      </c>
      <c r="M11" s="497"/>
      <c r="N11" s="162" t="s">
        <v>158</v>
      </c>
      <c r="O11" s="503"/>
      <c r="P11" s="490"/>
      <c r="Q11" s="504"/>
      <c r="R11" s="489"/>
      <c r="S11" s="491"/>
      <c r="T11" s="142" t="s">
        <v>145</v>
      </c>
      <c r="U11" s="161" t="s">
        <v>157</v>
      </c>
      <c r="V11" s="160" t="s">
        <v>158</v>
      </c>
      <c r="W11" s="503"/>
      <c r="X11" s="504"/>
      <c r="Z11" s="143">
        <v>7</v>
      </c>
      <c r="AA11" s="143"/>
      <c r="AB11" s="143"/>
      <c r="AC11" s="141"/>
      <c r="AD11" s="143"/>
      <c r="AE11" s="143"/>
    </row>
    <row r="12" spans="1:31" ht="26.25" customHeight="1">
      <c r="A12" s="141">
        <v>1</v>
      </c>
      <c r="B12" s="129" t="s">
        <v>176</v>
      </c>
      <c r="C12" s="130">
        <v>26425</v>
      </c>
      <c r="D12" s="130">
        <v>36617</v>
      </c>
      <c r="E12" s="163" t="s">
        <v>76</v>
      </c>
      <c r="F12" s="508">
        <v>250000</v>
      </c>
      <c r="G12" s="509"/>
      <c r="H12" s="510" t="s">
        <v>41</v>
      </c>
      <c r="I12" s="511"/>
      <c r="J12" s="512"/>
      <c r="K12" s="512"/>
      <c r="L12" s="513"/>
      <c r="M12" s="514"/>
      <c r="N12" s="134"/>
      <c r="O12" s="515">
        <v>250000</v>
      </c>
      <c r="P12" s="516"/>
      <c r="Q12" s="135" t="s">
        <v>41</v>
      </c>
      <c r="R12" s="132">
        <v>250000</v>
      </c>
      <c r="S12" s="133" t="s">
        <v>41</v>
      </c>
      <c r="T12" s="102" t="str">
        <f>IF(J12&lt;&gt;"",J12,"")</f>
        <v/>
      </c>
      <c r="U12" s="103" t="str">
        <f>IF(L12&lt;&gt;"",L12,"")</f>
        <v/>
      </c>
      <c r="V12" s="104" t="str">
        <f t="shared" ref="V12:V75" si="0">IF(N12&lt;&gt;"",N12,"")</f>
        <v/>
      </c>
      <c r="W12" s="164">
        <f>IF(E12="時給",ROUND(R12*(U12+V12/60),0),IF(E12="日給",ROUND(R12*T12,0),IF(E12="月給",R12,"")))</f>
        <v>250000</v>
      </c>
      <c r="X12" s="135" t="s">
        <v>41</v>
      </c>
      <c r="Z12" s="143">
        <v>8</v>
      </c>
      <c r="AA12" s="143"/>
      <c r="AB12" s="143"/>
      <c r="AC12" s="141"/>
      <c r="AD12" s="143"/>
      <c r="AE12" s="143"/>
    </row>
    <row r="13" spans="1:31" ht="26.25" customHeight="1">
      <c r="A13" s="141">
        <v>2</v>
      </c>
      <c r="B13" s="129" t="s">
        <v>177</v>
      </c>
      <c r="C13" s="130">
        <v>29500</v>
      </c>
      <c r="D13" s="130">
        <v>39539</v>
      </c>
      <c r="E13" s="163" t="s">
        <v>76</v>
      </c>
      <c r="F13" s="508">
        <v>230000</v>
      </c>
      <c r="G13" s="509"/>
      <c r="H13" s="510" t="s">
        <v>41</v>
      </c>
      <c r="I13" s="511"/>
      <c r="J13" s="512"/>
      <c r="K13" s="512"/>
      <c r="L13" s="513"/>
      <c r="M13" s="514"/>
      <c r="N13" s="134"/>
      <c r="O13" s="515">
        <v>230000</v>
      </c>
      <c r="P13" s="516"/>
      <c r="Q13" s="135" t="s">
        <v>41</v>
      </c>
      <c r="R13" s="132">
        <v>230000</v>
      </c>
      <c r="S13" s="133" t="s">
        <v>41</v>
      </c>
      <c r="T13" s="102" t="str">
        <f t="shared" ref="T13:T76" si="1">IF(J13&lt;&gt;"",J13,"")</f>
        <v/>
      </c>
      <c r="U13" s="103" t="str">
        <f t="shared" ref="U13:U76" si="2">IF(L13&lt;&gt;"",L13,"")</f>
        <v/>
      </c>
      <c r="V13" s="104" t="str">
        <f t="shared" si="0"/>
        <v/>
      </c>
      <c r="W13" s="164">
        <f t="shared" ref="W13:W76" si="3">IF(E13="時給",ROUND(R13*(U13+V13/60),0),IF(E13="日給",ROUND(R13*T13,0),IF(E13="月給",R13,"")))</f>
        <v>230000</v>
      </c>
      <c r="X13" s="135" t="s">
        <v>41</v>
      </c>
      <c r="Z13" s="143">
        <v>9</v>
      </c>
      <c r="AA13" s="143"/>
      <c r="AB13" s="143"/>
      <c r="AC13" s="141"/>
      <c r="AD13" s="143"/>
      <c r="AE13" s="143"/>
    </row>
    <row r="14" spans="1:31" ht="26.25" customHeight="1">
      <c r="A14" s="141">
        <v>3</v>
      </c>
      <c r="B14" s="129" t="s">
        <v>178</v>
      </c>
      <c r="C14" s="130">
        <v>34982</v>
      </c>
      <c r="D14" s="130">
        <v>42095</v>
      </c>
      <c r="E14" s="163" t="s">
        <v>75</v>
      </c>
      <c r="F14" s="508">
        <v>10000</v>
      </c>
      <c r="G14" s="509"/>
      <c r="H14" s="510" t="s">
        <v>41</v>
      </c>
      <c r="I14" s="511"/>
      <c r="J14" s="512">
        <v>18</v>
      </c>
      <c r="K14" s="512"/>
      <c r="L14" s="513"/>
      <c r="M14" s="514"/>
      <c r="N14" s="134"/>
      <c r="O14" s="515">
        <v>180000</v>
      </c>
      <c r="P14" s="516"/>
      <c r="Q14" s="135" t="s">
        <v>41</v>
      </c>
      <c r="R14" s="132">
        <v>10800</v>
      </c>
      <c r="S14" s="133" t="s">
        <v>41</v>
      </c>
      <c r="T14" s="102">
        <f t="shared" si="1"/>
        <v>18</v>
      </c>
      <c r="U14" s="103" t="str">
        <f t="shared" si="2"/>
        <v/>
      </c>
      <c r="V14" s="104" t="str">
        <f t="shared" si="0"/>
        <v/>
      </c>
      <c r="W14" s="164">
        <f t="shared" si="3"/>
        <v>194400</v>
      </c>
      <c r="X14" s="135" t="s">
        <v>41</v>
      </c>
      <c r="Z14" s="143">
        <v>10</v>
      </c>
      <c r="AA14" s="143"/>
      <c r="AB14" s="143"/>
      <c r="AC14" s="141"/>
      <c r="AD14" s="143"/>
      <c r="AE14" s="143"/>
    </row>
    <row r="15" spans="1:31" ht="26.25" customHeight="1">
      <c r="A15" s="141">
        <v>4</v>
      </c>
      <c r="B15" s="129" t="s">
        <v>173</v>
      </c>
      <c r="C15" s="130">
        <v>35117</v>
      </c>
      <c r="D15" s="130">
        <v>42461</v>
      </c>
      <c r="E15" s="163" t="s">
        <v>74</v>
      </c>
      <c r="F15" s="508">
        <v>954</v>
      </c>
      <c r="G15" s="509"/>
      <c r="H15" s="510" t="s">
        <v>41</v>
      </c>
      <c r="I15" s="511"/>
      <c r="J15" s="512"/>
      <c r="K15" s="512"/>
      <c r="L15" s="513">
        <v>80</v>
      </c>
      <c r="M15" s="514"/>
      <c r="N15" s="134">
        <v>27</v>
      </c>
      <c r="O15" s="515" t="s">
        <v>179</v>
      </c>
      <c r="P15" s="516"/>
      <c r="Q15" s="135" t="s">
        <v>41</v>
      </c>
      <c r="R15" s="132">
        <v>998</v>
      </c>
      <c r="S15" s="133" t="s">
        <v>41</v>
      </c>
      <c r="T15" s="102" t="str">
        <f t="shared" si="1"/>
        <v/>
      </c>
      <c r="U15" s="103">
        <f t="shared" si="2"/>
        <v>80</v>
      </c>
      <c r="V15" s="104">
        <f t="shared" si="0"/>
        <v>27</v>
      </c>
      <c r="W15" s="164" t="s">
        <v>179</v>
      </c>
      <c r="X15" s="135" t="s">
        <v>41</v>
      </c>
    </row>
    <row r="16" spans="1:31" ht="26.25" customHeight="1">
      <c r="A16" s="141">
        <v>5</v>
      </c>
      <c r="B16" s="129" t="s">
        <v>180</v>
      </c>
      <c r="C16" s="130">
        <v>36745</v>
      </c>
      <c r="D16" s="130">
        <v>45165</v>
      </c>
      <c r="E16" s="163" t="s">
        <v>76</v>
      </c>
      <c r="F16" s="508">
        <v>175000</v>
      </c>
      <c r="G16" s="509"/>
      <c r="H16" s="510" t="s">
        <v>41</v>
      </c>
      <c r="I16" s="511"/>
      <c r="J16" s="512"/>
      <c r="K16" s="512"/>
      <c r="L16" s="513"/>
      <c r="M16" s="514"/>
      <c r="N16" s="134"/>
      <c r="O16" s="515">
        <v>175000</v>
      </c>
      <c r="P16" s="516"/>
      <c r="Q16" s="140" t="s">
        <v>41</v>
      </c>
      <c r="R16" s="132">
        <v>180000</v>
      </c>
      <c r="S16" s="166" t="s">
        <v>41</v>
      </c>
      <c r="T16" s="102" t="str">
        <f t="shared" si="1"/>
        <v/>
      </c>
      <c r="U16" s="103" t="str">
        <f t="shared" si="2"/>
        <v/>
      </c>
      <c r="V16" s="104" t="str">
        <f t="shared" si="0"/>
        <v/>
      </c>
      <c r="W16" s="164">
        <f t="shared" si="3"/>
        <v>180000</v>
      </c>
      <c r="X16" s="140" t="s">
        <v>41</v>
      </c>
    </row>
    <row r="17" spans="1:24" ht="26.25" customHeight="1">
      <c r="A17" s="141">
        <v>6</v>
      </c>
      <c r="B17" s="129"/>
      <c r="C17" s="130"/>
      <c r="D17" s="130"/>
      <c r="E17" s="163"/>
      <c r="F17" s="508"/>
      <c r="G17" s="509"/>
      <c r="H17" s="510" t="s">
        <v>41</v>
      </c>
      <c r="I17" s="511"/>
      <c r="J17" s="512"/>
      <c r="K17" s="512"/>
      <c r="L17" s="513"/>
      <c r="M17" s="514"/>
      <c r="N17" s="134"/>
      <c r="O17" s="515"/>
      <c r="P17" s="516"/>
      <c r="Q17" s="135" t="s">
        <v>41</v>
      </c>
      <c r="R17" s="132"/>
      <c r="S17" s="133" t="s">
        <v>41</v>
      </c>
      <c r="T17" s="102" t="str">
        <f t="shared" si="1"/>
        <v/>
      </c>
      <c r="U17" s="103" t="str">
        <f t="shared" si="2"/>
        <v/>
      </c>
      <c r="V17" s="104" t="str">
        <f t="shared" si="0"/>
        <v/>
      </c>
      <c r="W17" s="164" t="str">
        <f t="shared" si="3"/>
        <v/>
      </c>
      <c r="X17" s="135" t="s">
        <v>41</v>
      </c>
    </row>
    <row r="18" spans="1:24" ht="26.25" customHeight="1">
      <c r="A18" s="141">
        <v>7</v>
      </c>
      <c r="B18" s="129"/>
      <c r="C18" s="130"/>
      <c r="D18" s="130"/>
      <c r="E18" s="163"/>
      <c r="F18" s="508"/>
      <c r="G18" s="509"/>
      <c r="H18" s="510" t="s">
        <v>41</v>
      </c>
      <c r="I18" s="511"/>
      <c r="J18" s="512"/>
      <c r="K18" s="512"/>
      <c r="L18" s="513"/>
      <c r="M18" s="514"/>
      <c r="N18" s="134"/>
      <c r="O18" s="515"/>
      <c r="P18" s="516"/>
      <c r="Q18" s="135" t="s">
        <v>41</v>
      </c>
      <c r="R18" s="132"/>
      <c r="S18" s="133" t="s">
        <v>41</v>
      </c>
      <c r="T18" s="102" t="str">
        <f t="shared" si="1"/>
        <v/>
      </c>
      <c r="U18" s="103" t="str">
        <f t="shared" si="2"/>
        <v/>
      </c>
      <c r="V18" s="104" t="str">
        <f t="shared" si="0"/>
        <v/>
      </c>
      <c r="W18" s="164" t="str">
        <f t="shared" si="3"/>
        <v/>
      </c>
      <c r="X18" s="135" t="s">
        <v>41</v>
      </c>
    </row>
    <row r="19" spans="1:24" ht="26.25" customHeight="1">
      <c r="A19" s="141">
        <v>8</v>
      </c>
      <c r="B19" s="129"/>
      <c r="C19" s="130"/>
      <c r="D19" s="130"/>
      <c r="E19" s="163"/>
      <c r="F19" s="508"/>
      <c r="G19" s="509"/>
      <c r="H19" s="510" t="s">
        <v>41</v>
      </c>
      <c r="I19" s="511"/>
      <c r="J19" s="512"/>
      <c r="K19" s="512"/>
      <c r="L19" s="513"/>
      <c r="M19" s="514"/>
      <c r="N19" s="134"/>
      <c r="O19" s="515"/>
      <c r="P19" s="516"/>
      <c r="Q19" s="135" t="s">
        <v>41</v>
      </c>
      <c r="R19" s="132"/>
      <c r="S19" s="133" t="s">
        <v>41</v>
      </c>
      <c r="T19" s="102" t="str">
        <f t="shared" si="1"/>
        <v/>
      </c>
      <c r="U19" s="103" t="str">
        <f t="shared" si="2"/>
        <v/>
      </c>
      <c r="V19" s="104" t="str">
        <f t="shared" si="0"/>
        <v/>
      </c>
      <c r="W19" s="164" t="str">
        <f t="shared" si="3"/>
        <v/>
      </c>
      <c r="X19" s="135" t="s">
        <v>41</v>
      </c>
    </row>
    <row r="20" spans="1:24" ht="26.25" customHeight="1">
      <c r="A20" s="141">
        <v>9</v>
      </c>
      <c r="B20" s="129"/>
      <c r="C20" s="130"/>
      <c r="D20" s="130"/>
      <c r="E20" s="163"/>
      <c r="F20" s="508"/>
      <c r="G20" s="509"/>
      <c r="H20" s="510" t="s">
        <v>41</v>
      </c>
      <c r="I20" s="511"/>
      <c r="J20" s="512"/>
      <c r="K20" s="512"/>
      <c r="L20" s="513"/>
      <c r="M20" s="514"/>
      <c r="N20" s="134"/>
      <c r="O20" s="515"/>
      <c r="P20" s="516"/>
      <c r="Q20" s="135" t="s">
        <v>41</v>
      </c>
      <c r="R20" s="132"/>
      <c r="S20" s="133" t="s">
        <v>41</v>
      </c>
      <c r="T20" s="102" t="str">
        <f t="shared" si="1"/>
        <v/>
      </c>
      <c r="U20" s="103" t="str">
        <f t="shared" si="2"/>
        <v/>
      </c>
      <c r="V20" s="104" t="str">
        <f t="shared" si="0"/>
        <v/>
      </c>
      <c r="W20" s="164" t="str">
        <f t="shared" si="3"/>
        <v/>
      </c>
      <c r="X20" s="135" t="s">
        <v>41</v>
      </c>
    </row>
    <row r="21" spans="1:24" ht="26.25" customHeight="1">
      <c r="A21" s="141">
        <v>10</v>
      </c>
      <c r="B21" s="129"/>
      <c r="C21" s="130"/>
      <c r="D21" s="130"/>
      <c r="E21" s="163"/>
      <c r="F21" s="508"/>
      <c r="G21" s="509"/>
      <c r="H21" s="510" t="s">
        <v>41</v>
      </c>
      <c r="I21" s="511"/>
      <c r="J21" s="512"/>
      <c r="K21" s="512"/>
      <c r="L21" s="513"/>
      <c r="M21" s="514"/>
      <c r="N21" s="134"/>
      <c r="O21" s="515"/>
      <c r="P21" s="516"/>
      <c r="Q21" s="135" t="s">
        <v>41</v>
      </c>
      <c r="R21" s="132"/>
      <c r="S21" s="133" t="s">
        <v>41</v>
      </c>
      <c r="T21" s="102" t="str">
        <f t="shared" si="1"/>
        <v/>
      </c>
      <c r="U21" s="103" t="str">
        <f t="shared" si="2"/>
        <v/>
      </c>
      <c r="V21" s="104" t="str">
        <f t="shared" si="0"/>
        <v/>
      </c>
      <c r="W21" s="164" t="str">
        <f t="shared" si="3"/>
        <v/>
      </c>
      <c r="X21" s="135" t="s">
        <v>41</v>
      </c>
    </row>
    <row r="22" spans="1:24" ht="26.25" customHeight="1">
      <c r="A22" s="141">
        <v>11</v>
      </c>
      <c r="B22" s="129"/>
      <c r="C22" s="130"/>
      <c r="D22" s="130"/>
      <c r="E22" s="163"/>
      <c r="F22" s="508"/>
      <c r="G22" s="509"/>
      <c r="H22" s="510" t="s">
        <v>41</v>
      </c>
      <c r="I22" s="511"/>
      <c r="J22" s="512"/>
      <c r="K22" s="512"/>
      <c r="L22" s="513"/>
      <c r="M22" s="514"/>
      <c r="N22" s="134"/>
      <c r="O22" s="515"/>
      <c r="P22" s="516"/>
      <c r="Q22" s="135" t="s">
        <v>41</v>
      </c>
      <c r="R22" s="132"/>
      <c r="S22" s="133" t="s">
        <v>41</v>
      </c>
      <c r="T22" s="102" t="str">
        <f t="shared" si="1"/>
        <v/>
      </c>
      <c r="U22" s="103" t="str">
        <f t="shared" si="2"/>
        <v/>
      </c>
      <c r="V22" s="104" t="str">
        <f t="shared" si="0"/>
        <v/>
      </c>
      <c r="W22" s="164" t="str">
        <f t="shared" si="3"/>
        <v/>
      </c>
      <c r="X22" s="135" t="s">
        <v>41</v>
      </c>
    </row>
    <row r="23" spans="1:24" ht="26.25" customHeight="1">
      <c r="A23" s="141">
        <v>12</v>
      </c>
      <c r="B23" s="129"/>
      <c r="C23" s="130"/>
      <c r="D23" s="130"/>
      <c r="E23" s="163"/>
      <c r="F23" s="508"/>
      <c r="G23" s="509"/>
      <c r="H23" s="510" t="s">
        <v>41</v>
      </c>
      <c r="I23" s="511"/>
      <c r="J23" s="512"/>
      <c r="K23" s="512"/>
      <c r="L23" s="513"/>
      <c r="M23" s="514"/>
      <c r="N23" s="134"/>
      <c r="O23" s="515"/>
      <c r="P23" s="516"/>
      <c r="Q23" s="135" t="s">
        <v>41</v>
      </c>
      <c r="R23" s="132"/>
      <c r="S23" s="133" t="s">
        <v>41</v>
      </c>
      <c r="T23" s="102" t="str">
        <f t="shared" si="1"/>
        <v/>
      </c>
      <c r="U23" s="103" t="str">
        <f t="shared" si="2"/>
        <v/>
      </c>
      <c r="V23" s="104" t="str">
        <f t="shared" si="0"/>
        <v/>
      </c>
      <c r="W23" s="164" t="str">
        <f t="shared" si="3"/>
        <v/>
      </c>
      <c r="X23" s="135" t="s">
        <v>41</v>
      </c>
    </row>
    <row r="24" spans="1:24" ht="26.25" customHeight="1">
      <c r="A24" s="141">
        <v>13</v>
      </c>
      <c r="B24" s="129"/>
      <c r="C24" s="130"/>
      <c r="D24" s="130"/>
      <c r="E24" s="163"/>
      <c r="F24" s="508"/>
      <c r="G24" s="509"/>
      <c r="H24" s="510" t="s">
        <v>41</v>
      </c>
      <c r="I24" s="511"/>
      <c r="J24" s="512"/>
      <c r="K24" s="512"/>
      <c r="L24" s="513"/>
      <c r="M24" s="514"/>
      <c r="N24" s="134"/>
      <c r="O24" s="515"/>
      <c r="P24" s="516"/>
      <c r="Q24" s="135" t="s">
        <v>41</v>
      </c>
      <c r="R24" s="132"/>
      <c r="S24" s="133" t="s">
        <v>41</v>
      </c>
      <c r="T24" s="102" t="str">
        <f t="shared" si="1"/>
        <v/>
      </c>
      <c r="U24" s="103" t="str">
        <f t="shared" si="2"/>
        <v/>
      </c>
      <c r="V24" s="104" t="str">
        <f t="shared" si="0"/>
        <v/>
      </c>
      <c r="W24" s="164" t="str">
        <f t="shared" si="3"/>
        <v/>
      </c>
      <c r="X24" s="135" t="s">
        <v>41</v>
      </c>
    </row>
    <row r="25" spans="1:24" ht="26.25" customHeight="1">
      <c r="A25" s="141">
        <v>14</v>
      </c>
      <c r="B25" s="129"/>
      <c r="C25" s="130"/>
      <c r="D25" s="130"/>
      <c r="E25" s="163"/>
      <c r="F25" s="508"/>
      <c r="G25" s="509"/>
      <c r="H25" s="510" t="s">
        <v>41</v>
      </c>
      <c r="I25" s="511"/>
      <c r="J25" s="512"/>
      <c r="K25" s="512"/>
      <c r="L25" s="513"/>
      <c r="M25" s="514"/>
      <c r="N25" s="134"/>
      <c r="O25" s="515"/>
      <c r="P25" s="516"/>
      <c r="Q25" s="135" t="s">
        <v>41</v>
      </c>
      <c r="R25" s="132"/>
      <c r="S25" s="133" t="s">
        <v>41</v>
      </c>
      <c r="T25" s="102" t="str">
        <f t="shared" si="1"/>
        <v/>
      </c>
      <c r="U25" s="103" t="str">
        <f t="shared" si="2"/>
        <v/>
      </c>
      <c r="V25" s="104" t="str">
        <f t="shared" si="0"/>
        <v/>
      </c>
      <c r="W25" s="164" t="str">
        <f t="shared" si="3"/>
        <v/>
      </c>
      <c r="X25" s="135" t="s">
        <v>41</v>
      </c>
    </row>
    <row r="26" spans="1:24" ht="26.25" customHeight="1">
      <c r="A26" s="141">
        <v>15</v>
      </c>
      <c r="B26" s="129"/>
      <c r="C26" s="130"/>
      <c r="D26" s="130"/>
      <c r="E26" s="163"/>
      <c r="F26" s="508"/>
      <c r="G26" s="509"/>
      <c r="H26" s="510" t="s">
        <v>41</v>
      </c>
      <c r="I26" s="511"/>
      <c r="J26" s="512"/>
      <c r="K26" s="512"/>
      <c r="L26" s="513"/>
      <c r="M26" s="514"/>
      <c r="N26" s="134"/>
      <c r="O26" s="515"/>
      <c r="P26" s="516"/>
      <c r="Q26" s="135" t="s">
        <v>41</v>
      </c>
      <c r="R26" s="132"/>
      <c r="S26" s="133" t="s">
        <v>41</v>
      </c>
      <c r="T26" s="102" t="str">
        <f t="shared" si="1"/>
        <v/>
      </c>
      <c r="U26" s="103" t="str">
        <f t="shared" si="2"/>
        <v/>
      </c>
      <c r="V26" s="104" t="str">
        <f t="shared" si="0"/>
        <v/>
      </c>
      <c r="W26" s="164" t="str">
        <f t="shared" si="3"/>
        <v/>
      </c>
      <c r="X26" s="135" t="s">
        <v>41</v>
      </c>
    </row>
    <row r="27" spans="1:24" ht="26.25" customHeight="1">
      <c r="A27" s="141">
        <v>16</v>
      </c>
      <c r="B27" s="129"/>
      <c r="C27" s="130"/>
      <c r="D27" s="130"/>
      <c r="E27" s="163"/>
      <c r="F27" s="508"/>
      <c r="G27" s="509"/>
      <c r="H27" s="510" t="s">
        <v>41</v>
      </c>
      <c r="I27" s="511"/>
      <c r="J27" s="512"/>
      <c r="K27" s="512"/>
      <c r="L27" s="513"/>
      <c r="M27" s="514"/>
      <c r="N27" s="134"/>
      <c r="O27" s="515"/>
      <c r="P27" s="516"/>
      <c r="Q27" s="135" t="s">
        <v>41</v>
      </c>
      <c r="R27" s="132"/>
      <c r="S27" s="133" t="s">
        <v>41</v>
      </c>
      <c r="T27" s="102" t="str">
        <f t="shared" si="1"/>
        <v/>
      </c>
      <c r="U27" s="103" t="str">
        <f t="shared" si="2"/>
        <v/>
      </c>
      <c r="V27" s="104" t="str">
        <f t="shared" si="0"/>
        <v/>
      </c>
      <c r="W27" s="164" t="str">
        <f t="shared" si="3"/>
        <v/>
      </c>
      <c r="X27" s="135" t="s">
        <v>41</v>
      </c>
    </row>
    <row r="28" spans="1:24" ht="26.25" customHeight="1">
      <c r="A28" s="141">
        <v>17</v>
      </c>
      <c r="B28" s="129"/>
      <c r="C28" s="130"/>
      <c r="D28" s="130"/>
      <c r="E28" s="163"/>
      <c r="F28" s="508"/>
      <c r="G28" s="509"/>
      <c r="H28" s="510" t="s">
        <v>41</v>
      </c>
      <c r="I28" s="511"/>
      <c r="J28" s="512"/>
      <c r="K28" s="512"/>
      <c r="L28" s="513"/>
      <c r="M28" s="514"/>
      <c r="N28" s="134"/>
      <c r="O28" s="515"/>
      <c r="P28" s="516"/>
      <c r="Q28" s="135" t="s">
        <v>41</v>
      </c>
      <c r="R28" s="132"/>
      <c r="S28" s="133" t="s">
        <v>41</v>
      </c>
      <c r="T28" s="102" t="str">
        <f t="shared" si="1"/>
        <v/>
      </c>
      <c r="U28" s="103" t="str">
        <f t="shared" si="2"/>
        <v/>
      </c>
      <c r="V28" s="104" t="str">
        <f t="shared" si="0"/>
        <v/>
      </c>
      <c r="W28" s="164" t="str">
        <f t="shared" si="3"/>
        <v/>
      </c>
      <c r="X28" s="135" t="s">
        <v>41</v>
      </c>
    </row>
    <row r="29" spans="1:24" ht="26.25" customHeight="1">
      <c r="A29" s="141">
        <v>18</v>
      </c>
      <c r="B29" s="129"/>
      <c r="C29" s="130"/>
      <c r="D29" s="130"/>
      <c r="E29" s="163"/>
      <c r="F29" s="508"/>
      <c r="G29" s="509"/>
      <c r="H29" s="510" t="s">
        <v>41</v>
      </c>
      <c r="I29" s="511"/>
      <c r="J29" s="512"/>
      <c r="K29" s="512"/>
      <c r="L29" s="513"/>
      <c r="M29" s="514"/>
      <c r="N29" s="134"/>
      <c r="O29" s="515"/>
      <c r="P29" s="516"/>
      <c r="Q29" s="135" t="s">
        <v>41</v>
      </c>
      <c r="R29" s="132"/>
      <c r="S29" s="133" t="s">
        <v>41</v>
      </c>
      <c r="T29" s="102" t="str">
        <f t="shared" si="1"/>
        <v/>
      </c>
      <c r="U29" s="103" t="str">
        <f t="shared" si="2"/>
        <v/>
      </c>
      <c r="V29" s="104" t="str">
        <f t="shared" si="0"/>
        <v/>
      </c>
      <c r="W29" s="164" t="str">
        <f t="shared" si="3"/>
        <v/>
      </c>
      <c r="X29" s="135" t="s">
        <v>41</v>
      </c>
    </row>
    <row r="30" spans="1:24" ht="24.75" customHeight="1">
      <c r="A30" s="141">
        <v>19</v>
      </c>
      <c r="B30" s="129"/>
      <c r="C30" s="130"/>
      <c r="D30" s="130"/>
      <c r="E30" s="163"/>
      <c r="F30" s="508"/>
      <c r="G30" s="509"/>
      <c r="H30" s="510" t="s">
        <v>41</v>
      </c>
      <c r="I30" s="511"/>
      <c r="J30" s="512"/>
      <c r="K30" s="512"/>
      <c r="L30" s="513"/>
      <c r="M30" s="514"/>
      <c r="N30" s="134"/>
      <c r="O30" s="515"/>
      <c r="P30" s="516"/>
      <c r="Q30" s="135" t="s">
        <v>41</v>
      </c>
      <c r="R30" s="132"/>
      <c r="S30" s="133" t="s">
        <v>41</v>
      </c>
      <c r="T30" s="102" t="str">
        <f t="shared" si="1"/>
        <v/>
      </c>
      <c r="U30" s="103" t="str">
        <f t="shared" si="2"/>
        <v/>
      </c>
      <c r="V30" s="104" t="str">
        <f t="shared" si="0"/>
        <v/>
      </c>
      <c r="W30" s="164" t="str">
        <f t="shared" si="3"/>
        <v/>
      </c>
      <c r="X30" s="135" t="s">
        <v>41</v>
      </c>
    </row>
    <row r="31" spans="1:24" ht="24.75" customHeight="1">
      <c r="A31" s="141">
        <v>20</v>
      </c>
      <c r="B31" s="129"/>
      <c r="C31" s="130"/>
      <c r="D31" s="130"/>
      <c r="E31" s="163"/>
      <c r="F31" s="508"/>
      <c r="G31" s="509"/>
      <c r="H31" s="510" t="s">
        <v>41</v>
      </c>
      <c r="I31" s="511"/>
      <c r="J31" s="512"/>
      <c r="K31" s="512"/>
      <c r="L31" s="513"/>
      <c r="M31" s="514"/>
      <c r="N31" s="134"/>
      <c r="O31" s="515"/>
      <c r="P31" s="516"/>
      <c r="Q31" s="135" t="s">
        <v>41</v>
      </c>
      <c r="R31" s="132"/>
      <c r="S31" s="133" t="s">
        <v>41</v>
      </c>
      <c r="T31" s="102" t="str">
        <f t="shared" si="1"/>
        <v/>
      </c>
      <c r="U31" s="103" t="str">
        <f t="shared" si="2"/>
        <v/>
      </c>
      <c r="V31" s="104" t="str">
        <f t="shared" si="0"/>
        <v/>
      </c>
      <c r="W31" s="164" t="str">
        <f t="shared" si="3"/>
        <v/>
      </c>
      <c r="X31" s="135" t="s">
        <v>41</v>
      </c>
    </row>
    <row r="32" spans="1:24" ht="25.9" customHeight="1">
      <c r="A32" s="141">
        <v>21</v>
      </c>
      <c r="B32" s="129"/>
      <c r="C32" s="130"/>
      <c r="D32" s="130"/>
      <c r="E32" s="163"/>
      <c r="F32" s="508"/>
      <c r="G32" s="509"/>
      <c r="H32" s="510" t="s">
        <v>41</v>
      </c>
      <c r="I32" s="511"/>
      <c r="J32" s="512"/>
      <c r="K32" s="512"/>
      <c r="L32" s="513"/>
      <c r="M32" s="514"/>
      <c r="N32" s="134"/>
      <c r="O32" s="515"/>
      <c r="P32" s="516"/>
      <c r="Q32" s="135" t="s">
        <v>41</v>
      </c>
      <c r="R32" s="132"/>
      <c r="S32" s="133" t="s">
        <v>41</v>
      </c>
      <c r="T32" s="102" t="str">
        <f t="shared" si="1"/>
        <v/>
      </c>
      <c r="U32" s="103" t="str">
        <f t="shared" si="2"/>
        <v/>
      </c>
      <c r="V32" s="104" t="str">
        <f t="shared" si="0"/>
        <v/>
      </c>
      <c r="W32" s="164" t="str">
        <f t="shared" si="3"/>
        <v/>
      </c>
      <c r="X32" s="135" t="s">
        <v>41</v>
      </c>
    </row>
    <row r="33" spans="1:31" ht="25.9" customHeight="1">
      <c r="A33" s="141">
        <v>22</v>
      </c>
      <c r="B33" s="129"/>
      <c r="C33" s="130"/>
      <c r="D33" s="130"/>
      <c r="E33" s="163"/>
      <c r="F33" s="508"/>
      <c r="G33" s="509"/>
      <c r="H33" s="510" t="s">
        <v>41</v>
      </c>
      <c r="I33" s="511"/>
      <c r="J33" s="512"/>
      <c r="K33" s="512"/>
      <c r="L33" s="513"/>
      <c r="M33" s="514"/>
      <c r="N33" s="134"/>
      <c r="O33" s="515"/>
      <c r="P33" s="516"/>
      <c r="Q33" s="135" t="s">
        <v>41</v>
      </c>
      <c r="R33" s="132"/>
      <c r="S33" s="133" t="s">
        <v>41</v>
      </c>
      <c r="T33" s="102" t="str">
        <f t="shared" si="1"/>
        <v/>
      </c>
      <c r="U33" s="103" t="str">
        <f t="shared" si="2"/>
        <v/>
      </c>
      <c r="V33" s="104" t="str">
        <f t="shared" si="0"/>
        <v/>
      </c>
      <c r="W33" s="164" t="str">
        <f t="shared" si="3"/>
        <v/>
      </c>
      <c r="X33" s="135" t="s">
        <v>41</v>
      </c>
    </row>
    <row r="34" spans="1:31" ht="25.9" customHeight="1">
      <c r="A34" s="141">
        <v>23</v>
      </c>
      <c r="B34" s="129"/>
      <c r="C34" s="130"/>
      <c r="D34" s="130"/>
      <c r="E34" s="163"/>
      <c r="F34" s="508"/>
      <c r="G34" s="509"/>
      <c r="H34" s="510" t="s">
        <v>41</v>
      </c>
      <c r="I34" s="511"/>
      <c r="J34" s="512"/>
      <c r="K34" s="512"/>
      <c r="L34" s="513"/>
      <c r="M34" s="514"/>
      <c r="N34" s="134"/>
      <c r="O34" s="515"/>
      <c r="P34" s="516"/>
      <c r="Q34" s="135" t="s">
        <v>41</v>
      </c>
      <c r="R34" s="132"/>
      <c r="S34" s="133" t="s">
        <v>41</v>
      </c>
      <c r="T34" s="102" t="str">
        <f t="shared" si="1"/>
        <v/>
      </c>
      <c r="U34" s="103" t="str">
        <f t="shared" si="2"/>
        <v/>
      </c>
      <c r="V34" s="104" t="str">
        <f t="shared" si="0"/>
        <v/>
      </c>
      <c r="W34" s="164" t="str">
        <f t="shared" si="3"/>
        <v/>
      </c>
      <c r="X34" s="135" t="s">
        <v>41</v>
      </c>
    </row>
    <row r="35" spans="1:31" ht="25.9" customHeight="1">
      <c r="A35" s="141">
        <v>24</v>
      </c>
      <c r="B35" s="129"/>
      <c r="C35" s="130"/>
      <c r="D35" s="130"/>
      <c r="E35" s="163"/>
      <c r="F35" s="508"/>
      <c r="G35" s="509"/>
      <c r="H35" s="510" t="s">
        <v>41</v>
      </c>
      <c r="I35" s="511"/>
      <c r="J35" s="512"/>
      <c r="K35" s="512"/>
      <c r="L35" s="513"/>
      <c r="M35" s="514"/>
      <c r="N35" s="134"/>
      <c r="O35" s="515"/>
      <c r="P35" s="516"/>
      <c r="Q35" s="135" t="s">
        <v>41</v>
      </c>
      <c r="R35" s="132"/>
      <c r="S35" s="133" t="s">
        <v>41</v>
      </c>
      <c r="T35" s="102" t="str">
        <f t="shared" si="1"/>
        <v/>
      </c>
      <c r="U35" s="103" t="str">
        <f t="shared" si="2"/>
        <v/>
      </c>
      <c r="V35" s="104" t="str">
        <f t="shared" si="0"/>
        <v/>
      </c>
      <c r="W35" s="164" t="str">
        <f t="shared" si="3"/>
        <v/>
      </c>
      <c r="X35" s="135" t="s">
        <v>41</v>
      </c>
    </row>
    <row r="36" spans="1:31" ht="25.9" customHeight="1">
      <c r="A36" s="141">
        <v>25</v>
      </c>
      <c r="B36" s="129"/>
      <c r="C36" s="130"/>
      <c r="D36" s="130"/>
      <c r="E36" s="163"/>
      <c r="F36" s="508"/>
      <c r="G36" s="509"/>
      <c r="H36" s="510" t="s">
        <v>41</v>
      </c>
      <c r="I36" s="511"/>
      <c r="J36" s="512"/>
      <c r="K36" s="512"/>
      <c r="L36" s="513"/>
      <c r="M36" s="514"/>
      <c r="N36" s="134"/>
      <c r="O36" s="515"/>
      <c r="P36" s="516"/>
      <c r="Q36" s="135" t="s">
        <v>41</v>
      </c>
      <c r="R36" s="132"/>
      <c r="S36" s="133" t="s">
        <v>41</v>
      </c>
      <c r="T36" s="102" t="str">
        <f t="shared" si="1"/>
        <v/>
      </c>
      <c r="U36" s="103" t="str">
        <f t="shared" si="2"/>
        <v/>
      </c>
      <c r="V36" s="104" t="str">
        <f t="shared" si="0"/>
        <v/>
      </c>
      <c r="W36" s="164" t="str">
        <f t="shared" si="3"/>
        <v/>
      </c>
      <c r="X36" s="135" t="s">
        <v>41</v>
      </c>
    </row>
    <row r="37" spans="1:31" ht="25.9" customHeight="1">
      <c r="A37" s="141">
        <v>26</v>
      </c>
      <c r="B37" s="129"/>
      <c r="C37" s="130"/>
      <c r="D37" s="130"/>
      <c r="E37" s="163"/>
      <c r="F37" s="508"/>
      <c r="G37" s="509"/>
      <c r="H37" s="510" t="s">
        <v>41</v>
      </c>
      <c r="I37" s="511"/>
      <c r="J37" s="512"/>
      <c r="K37" s="512"/>
      <c r="L37" s="513"/>
      <c r="M37" s="514"/>
      <c r="N37" s="134"/>
      <c r="O37" s="515"/>
      <c r="P37" s="516"/>
      <c r="Q37" s="135" t="s">
        <v>41</v>
      </c>
      <c r="R37" s="132"/>
      <c r="S37" s="133" t="s">
        <v>41</v>
      </c>
      <c r="T37" s="102" t="str">
        <f t="shared" si="1"/>
        <v/>
      </c>
      <c r="U37" s="103" t="str">
        <f t="shared" si="2"/>
        <v/>
      </c>
      <c r="V37" s="104" t="str">
        <f t="shared" si="0"/>
        <v/>
      </c>
      <c r="W37" s="164" t="str">
        <f t="shared" si="3"/>
        <v/>
      </c>
      <c r="X37" s="135" t="s">
        <v>41</v>
      </c>
    </row>
    <row r="38" spans="1:31" ht="25.9" customHeight="1">
      <c r="A38" s="141">
        <v>27</v>
      </c>
      <c r="B38" s="129"/>
      <c r="C38" s="130"/>
      <c r="D38" s="130"/>
      <c r="E38" s="163"/>
      <c r="F38" s="508"/>
      <c r="G38" s="509"/>
      <c r="H38" s="510" t="s">
        <v>41</v>
      </c>
      <c r="I38" s="511"/>
      <c r="J38" s="512"/>
      <c r="K38" s="512"/>
      <c r="L38" s="513"/>
      <c r="M38" s="514"/>
      <c r="N38" s="134"/>
      <c r="O38" s="515"/>
      <c r="P38" s="516"/>
      <c r="Q38" s="135" t="s">
        <v>41</v>
      </c>
      <c r="R38" s="132"/>
      <c r="S38" s="133" t="s">
        <v>41</v>
      </c>
      <c r="T38" s="102" t="str">
        <f t="shared" si="1"/>
        <v/>
      </c>
      <c r="U38" s="103" t="str">
        <f t="shared" si="2"/>
        <v/>
      </c>
      <c r="V38" s="104" t="str">
        <f t="shared" si="0"/>
        <v/>
      </c>
      <c r="W38" s="164" t="str">
        <f t="shared" si="3"/>
        <v/>
      </c>
      <c r="X38" s="135" t="s">
        <v>41</v>
      </c>
    </row>
    <row r="39" spans="1:31" s="47" customFormat="1" ht="25.9" customHeight="1">
      <c r="A39" s="141">
        <v>28</v>
      </c>
      <c r="B39" s="129"/>
      <c r="C39" s="130"/>
      <c r="D39" s="130"/>
      <c r="E39" s="163"/>
      <c r="F39" s="508"/>
      <c r="G39" s="509"/>
      <c r="H39" s="510" t="s">
        <v>41</v>
      </c>
      <c r="I39" s="511"/>
      <c r="J39" s="512"/>
      <c r="K39" s="512"/>
      <c r="L39" s="513"/>
      <c r="M39" s="514"/>
      <c r="N39" s="134"/>
      <c r="O39" s="515"/>
      <c r="P39" s="516"/>
      <c r="Q39" s="135" t="s">
        <v>41</v>
      </c>
      <c r="R39" s="132"/>
      <c r="S39" s="133" t="s">
        <v>41</v>
      </c>
      <c r="T39" s="102" t="str">
        <f t="shared" si="1"/>
        <v/>
      </c>
      <c r="U39" s="103" t="str">
        <f t="shared" si="2"/>
        <v/>
      </c>
      <c r="V39" s="104" t="str">
        <f t="shared" si="0"/>
        <v/>
      </c>
      <c r="W39" s="164" t="str">
        <f t="shared" si="3"/>
        <v/>
      </c>
      <c r="X39" s="135" t="s">
        <v>41</v>
      </c>
      <c r="Z39" s="44"/>
      <c r="AA39" s="44"/>
      <c r="AB39" s="44"/>
      <c r="AC39" s="46"/>
      <c r="AD39" s="44"/>
      <c r="AE39" s="44"/>
    </row>
    <row r="40" spans="1:31" s="47" customFormat="1" ht="25.9" customHeight="1">
      <c r="A40" s="141">
        <v>29</v>
      </c>
      <c r="B40" s="129"/>
      <c r="C40" s="130"/>
      <c r="D40" s="130"/>
      <c r="E40" s="163"/>
      <c r="F40" s="508"/>
      <c r="G40" s="509"/>
      <c r="H40" s="510" t="s">
        <v>41</v>
      </c>
      <c r="I40" s="511"/>
      <c r="J40" s="512"/>
      <c r="K40" s="512"/>
      <c r="L40" s="513"/>
      <c r="M40" s="514"/>
      <c r="N40" s="134"/>
      <c r="O40" s="515"/>
      <c r="P40" s="516"/>
      <c r="Q40" s="135" t="s">
        <v>41</v>
      </c>
      <c r="R40" s="132"/>
      <c r="S40" s="133" t="s">
        <v>41</v>
      </c>
      <c r="T40" s="102" t="str">
        <f t="shared" si="1"/>
        <v/>
      </c>
      <c r="U40" s="103" t="str">
        <f t="shared" si="2"/>
        <v/>
      </c>
      <c r="V40" s="104" t="str">
        <f t="shared" si="0"/>
        <v/>
      </c>
      <c r="W40" s="164" t="str">
        <f t="shared" si="3"/>
        <v/>
      </c>
      <c r="X40" s="135" t="s">
        <v>41</v>
      </c>
      <c r="Z40" s="44"/>
      <c r="AA40" s="44"/>
      <c r="AB40" s="44"/>
      <c r="AC40" s="46"/>
      <c r="AD40" s="44"/>
      <c r="AE40" s="44"/>
    </row>
    <row r="41" spans="1:31" s="47" customFormat="1" ht="25.9" customHeight="1">
      <c r="A41" s="141">
        <v>30</v>
      </c>
      <c r="B41" s="129"/>
      <c r="C41" s="130"/>
      <c r="D41" s="130"/>
      <c r="E41" s="163"/>
      <c r="F41" s="508"/>
      <c r="G41" s="509"/>
      <c r="H41" s="510" t="s">
        <v>41</v>
      </c>
      <c r="I41" s="511"/>
      <c r="J41" s="512"/>
      <c r="K41" s="512"/>
      <c r="L41" s="513"/>
      <c r="M41" s="514"/>
      <c r="N41" s="134"/>
      <c r="O41" s="515"/>
      <c r="P41" s="516"/>
      <c r="Q41" s="135" t="s">
        <v>41</v>
      </c>
      <c r="R41" s="132"/>
      <c r="S41" s="133" t="s">
        <v>41</v>
      </c>
      <c r="T41" s="102" t="str">
        <f t="shared" si="1"/>
        <v/>
      </c>
      <c r="U41" s="103" t="str">
        <f t="shared" si="2"/>
        <v/>
      </c>
      <c r="V41" s="104" t="str">
        <f t="shared" si="0"/>
        <v/>
      </c>
      <c r="W41" s="164" t="str">
        <f t="shared" si="3"/>
        <v/>
      </c>
      <c r="X41" s="135" t="s">
        <v>41</v>
      </c>
      <c r="Z41" s="44"/>
      <c r="AA41" s="44"/>
      <c r="AB41" s="44"/>
      <c r="AC41" s="46"/>
      <c r="AD41" s="44"/>
      <c r="AE41" s="44"/>
    </row>
    <row r="42" spans="1:31" s="47" customFormat="1" ht="25.9" customHeight="1">
      <c r="A42" s="141">
        <v>31</v>
      </c>
      <c r="B42" s="129"/>
      <c r="C42" s="130"/>
      <c r="D42" s="130"/>
      <c r="E42" s="163"/>
      <c r="F42" s="508"/>
      <c r="G42" s="509"/>
      <c r="H42" s="510" t="s">
        <v>41</v>
      </c>
      <c r="I42" s="511"/>
      <c r="J42" s="512"/>
      <c r="K42" s="512"/>
      <c r="L42" s="513"/>
      <c r="M42" s="514"/>
      <c r="N42" s="134"/>
      <c r="O42" s="515"/>
      <c r="P42" s="516"/>
      <c r="Q42" s="135" t="s">
        <v>41</v>
      </c>
      <c r="R42" s="132"/>
      <c r="S42" s="133" t="s">
        <v>41</v>
      </c>
      <c r="T42" s="102" t="str">
        <f t="shared" si="1"/>
        <v/>
      </c>
      <c r="U42" s="103" t="str">
        <f t="shared" si="2"/>
        <v/>
      </c>
      <c r="V42" s="104" t="str">
        <f t="shared" si="0"/>
        <v/>
      </c>
      <c r="W42" s="164" t="str">
        <f t="shared" si="3"/>
        <v/>
      </c>
      <c r="X42" s="135" t="s">
        <v>41</v>
      </c>
      <c r="Z42" s="44"/>
      <c r="AA42" s="44"/>
      <c r="AB42" s="44"/>
      <c r="AC42" s="46"/>
      <c r="AD42" s="44"/>
      <c r="AE42" s="44"/>
    </row>
    <row r="43" spans="1:31" s="47" customFormat="1" ht="25.9" customHeight="1">
      <c r="A43" s="141">
        <v>32</v>
      </c>
      <c r="B43" s="129"/>
      <c r="C43" s="130"/>
      <c r="D43" s="130"/>
      <c r="E43" s="163"/>
      <c r="F43" s="508"/>
      <c r="G43" s="509"/>
      <c r="H43" s="510" t="s">
        <v>41</v>
      </c>
      <c r="I43" s="511"/>
      <c r="J43" s="512"/>
      <c r="K43" s="512"/>
      <c r="L43" s="513"/>
      <c r="M43" s="514"/>
      <c r="N43" s="134"/>
      <c r="O43" s="515"/>
      <c r="P43" s="516"/>
      <c r="Q43" s="135" t="s">
        <v>41</v>
      </c>
      <c r="R43" s="132"/>
      <c r="S43" s="133" t="s">
        <v>41</v>
      </c>
      <c r="T43" s="102" t="str">
        <f t="shared" si="1"/>
        <v/>
      </c>
      <c r="U43" s="103" t="str">
        <f t="shared" si="2"/>
        <v/>
      </c>
      <c r="V43" s="104" t="str">
        <f t="shared" si="0"/>
        <v/>
      </c>
      <c r="W43" s="164" t="str">
        <f t="shared" si="3"/>
        <v/>
      </c>
      <c r="X43" s="135" t="s">
        <v>41</v>
      </c>
      <c r="Z43" s="44"/>
      <c r="AA43" s="44"/>
      <c r="AB43" s="44"/>
      <c r="AC43" s="46"/>
      <c r="AD43" s="44"/>
      <c r="AE43" s="44"/>
    </row>
    <row r="44" spans="1:31" ht="25.9" customHeight="1">
      <c r="A44" s="141">
        <v>33</v>
      </c>
      <c r="B44" s="129"/>
      <c r="C44" s="130"/>
      <c r="D44" s="130"/>
      <c r="E44" s="163"/>
      <c r="F44" s="508"/>
      <c r="G44" s="509"/>
      <c r="H44" s="510" t="s">
        <v>41</v>
      </c>
      <c r="I44" s="511"/>
      <c r="J44" s="512"/>
      <c r="K44" s="512"/>
      <c r="L44" s="513"/>
      <c r="M44" s="514"/>
      <c r="N44" s="134"/>
      <c r="O44" s="515"/>
      <c r="P44" s="516"/>
      <c r="Q44" s="135" t="s">
        <v>41</v>
      </c>
      <c r="R44" s="132"/>
      <c r="S44" s="133" t="s">
        <v>41</v>
      </c>
      <c r="T44" s="102" t="str">
        <f t="shared" si="1"/>
        <v/>
      </c>
      <c r="U44" s="103" t="str">
        <f t="shared" si="2"/>
        <v/>
      </c>
      <c r="V44" s="104" t="str">
        <f t="shared" si="0"/>
        <v/>
      </c>
      <c r="W44" s="164" t="str">
        <f t="shared" si="3"/>
        <v/>
      </c>
      <c r="X44" s="135" t="s">
        <v>41</v>
      </c>
    </row>
    <row r="45" spans="1:31" ht="25.9" customHeight="1">
      <c r="A45" s="141">
        <v>34</v>
      </c>
      <c r="B45" s="129"/>
      <c r="C45" s="130"/>
      <c r="D45" s="130"/>
      <c r="E45" s="163"/>
      <c r="F45" s="508"/>
      <c r="G45" s="509"/>
      <c r="H45" s="510" t="s">
        <v>41</v>
      </c>
      <c r="I45" s="511"/>
      <c r="J45" s="512"/>
      <c r="K45" s="512"/>
      <c r="L45" s="513"/>
      <c r="M45" s="514"/>
      <c r="N45" s="134"/>
      <c r="O45" s="515"/>
      <c r="P45" s="516"/>
      <c r="Q45" s="135" t="s">
        <v>41</v>
      </c>
      <c r="R45" s="132"/>
      <c r="S45" s="133" t="s">
        <v>41</v>
      </c>
      <c r="T45" s="102" t="str">
        <f t="shared" si="1"/>
        <v/>
      </c>
      <c r="U45" s="103" t="str">
        <f t="shared" si="2"/>
        <v/>
      </c>
      <c r="V45" s="104" t="str">
        <f t="shared" si="0"/>
        <v/>
      </c>
      <c r="W45" s="164" t="str">
        <f t="shared" si="3"/>
        <v/>
      </c>
      <c r="X45" s="135" t="s">
        <v>41</v>
      </c>
    </row>
    <row r="46" spans="1:31" ht="25.9" customHeight="1">
      <c r="A46" s="141">
        <v>35</v>
      </c>
      <c r="B46" s="129"/>
      <c r="C46" s="130"/>
      <c r="D46" s="130"/>
      <c r="E46" s="163"/>
      <c r="F46" s="508"/>
      <c r="G46" s="509"/>
      <c r="H46" s="510" t="s">
        <v>41</v>
      </c>
      <c r="I46" s="511"/>
      <c r="J46" s="512"/>
      <c r="K46" s="512"/>
      <c r="L46" s="513"/>
      <c r="M46" s="514"/>
      <c r="N46" s="134"/>
      <c r="O46" s="515"/>
      <c r="P46" s="516"/>
      <c r="Q46" s="135" t="s">
        <v>41</v>
      </c>
      <c r="R46" s="132"/>
      <c r="S46" s="133" t="s">
        <v>41</v>
      </c>
      <c r="T46" s="102" t="str">
        <f t="shared" si="1"/>
        <v/>
      </c>
      <c r="U46" s="103" t="str">
        <f t="shared" si="2"/>
        <v/>
      </c>
      <c r="V46" s="104" t="str">
        <f t="shared" si="0"/>
        <v/>
      </c>
      <c r="W46" s="164" t="str">
        <f t="shared" si="3"/>
        <v/>
      </c>
      <c r="X46" s="135" t="s">
        <v>41</v>
      </c>
    </row>
    <row r="47" spans="1:31" ht="25.9" customHeight="1">
      <c r="A47" s="141">
        <v>36</v>
      </c>
      <c r="B47" s="129"/>
      <c r="C47" s="130"/>
      <c r="D47" s="130"/>
      <c r="E47" s="163"/>
      <c r="F47" s="508"/>
      <c r="G47" s="509"/>
      <c r="H47" s="510" t="s">
        <v>41</v>
      </c>
      <c r="I47" s="511"/>
      <c r="J47" s="512"/>
      <c r="K47" s="512"/>
      <c r="L47" s="513"/>
      <c r="M47" s="514"/>
      <c r="N47" s="134"/>
      <c r="O47" s="515"/>
      <c r="P47" s="516"/>
      <c r="Q47" s="135" t="s">
        <v>41</v>
      </c>
      <c r="R47" s="132"/>
      <c r="S47" s="133" t="s">
        <v>41</v>
      </c>
      <c r="T47" s="102" t="str">
        <f t="shared" si="1"/>
        <v/>
      </c>
      <c r="U47" s="103" t="str">
        <f t="shared" si="2"/>
        <v/>
      </c>
      <c r="V47" s="104" t="str">
        <f t="shared" si="0"/>
        <v/>
      </c>
      <c r="W47" s="164" t="str">
        <f t="shared" si="3"/>
        <v/>
      </c>
      <c r="X47" s="135" t="s">
        <v>41</v>
      </c>
    </row>
    <row r="48" spans="1:31" ht="25.9" customHeight="1">
      <c r="A48" s="141">
        <v>37</v>
      </c>
      <c r="B48" s="129"/>
      <c r="C48" s="130"/>
      <c r="D48" s="130"/>
      <c r="E48" s="163"/>
      <c r="F48" s="508"/>
      <c r="G48" s="509"/>
      <c r="H48" s="510" t="s">
        <v>41</v>
      </c>
      <c r="I48" s="511"/>
      <c r="J48" s="512"/>
      <c r="K48" s="512"/>
      <c r="L48" s="513"/>
      <c r="M48" s="514"/>
      <c r="N48" s="134"/>
      <c r="O48" s="515"/>
      <c r="P48" s="516"/>
      <c r="Q48" s="135" t="s">
        <v>41</v>
      </c>
      <c r="R48" s="132"/>
      <c r="S48" s="133" t="s">
        <v>41</v>
      </c>
      <c r="T48" s="102" t="str">
        <f t="shared" si="1"/>
        <v/>
      </c>
      <c r="U48" s="103" t="str">
        <f t="shared" si="2"/>
        <v/>
      </c>
      <c r="V48" s="104" t="str">
        <f t="shared" si="0"/>
        <v/>
      </c>
      <c r="W48" s="164" t="str">
        <f t="shared" si="3"/>
        <v/>
      </c>
      <c r="X48" s="135" t="s">
        <v>41</v>
      </c>
    </row>
    <row r="49" spans="1:24" ht="25.9" customHeight="1">
      <c r="A49" s="141">
        <v>38</v>
      </c>
      <c r="B49" s="129"/>
      <c r="C49" s="130"/>
      <c r="D49" s="130"/>
      <c r="E49" s="163"/>
      <c r="F49" s="508"/>
      <c r="G49" s="509"/>
      <c r="H49" s="510" t="s">
        <v>41</v>
      </c>
      <c r="I49" s="511"/>
      <c r="J49" s="512"/>
      <c r="K49" s="512"/>
      <c r="L49" s="513"/>
      <c r="M49" s="514"/>
      <c r="N49" s="134"/>
      <c r="O49" s="515"/>
      <c r="P49" s="516"/>
      <c r="Q49" s="135" t="s">
        <v>41</v>
      </c>
      <c r="R49" s="132"/>
      <c r="S49" s="133" t="s">
        <v>41</v>
      </c>
      <c r="T49" s="102" t="str">
        <f t="shared" si="1"/>
        <v/>
      </c>
      <c r="U49" s="103" t="str">
        <f t="shared" si="2"/>
        <v/>
      </c>
      <c r="V49" s="104" t="str">
        <f t="shared" si="0"/>
        <v/>
      </c>
      <c r="W49" s="164" t="str">
        <f t="shared" si="3"/>
        <v/>
      </c>
      <c r="X49" s="135" t="s">
        <v>41</v>
      </c>
    </row>
    <row r="50" spans="1:24" ht="25.9" customHeight="1">
      <c r="A50" s="141">
        <v>39</v>
      </c>
      <c r="B50" s="129"/>
      <c r="C50" s="130"/>
      <c r="D50" s="130"/>
      <c r="E50" s="163"/>
      <c r="F50" s="508"/>
      <c r="G50" s="509"/>
      <c r="H50" s="510" t="s">
        <v>41</v>
      </c>
      <c r="I50" s="511"/>
      <c r="J50" s="512"/>
      <c r="K50" s="512"/>
      <c r="L50" s="513"/>
      <c r="M50" s="514"/>
      <c r="N50" s="134"/>
      <c r="O50" s="515"/>
      <c r="P50" s="516"/>
      <c r="Q50" s="135" t="s">
        <v>41</v>
      </c>
      <c r="R50" s="132"/>
      <c r="S50" s="133" t="s">
        <v>41</v>
      </c>
      <c r="T50" s="102" t="str">
        <f t="shared" si="1"/>
        <v/>
      </c>
      <c r="U50" s="103" t="str">
        <f t="shared" si="2"/>
        <v/>
      </c>
      <c r="V50" s="104" t="str">
        <f t="shared" si="0"/>
        <v/>
      </c>
      <c r="W50" s="164" t="str">
        <f t="shared" si="3"/>
        <v/>
      </c>
      <c r="X50" s="135" t="s">
        <v>41</v>
      </c>
    </row>
    <row r="51" spans="1:24" ht="25.9" customHeight="1">
      <c r="A51" s="141">
        <v>40</v>
      </c>
      <c r="B51" s="129"/>
      <c r="C51" s="130"/>
      <c r="D51" s="130"/>
      <c r="E51" s="163"/>
      <c r="F51" s="508"/>
      <c r="G51" s="509"/>
      <c r="H51" s="510" t="s">
        <v>41</v>
      </c>
      <c r="I51" s="511"/>
      <c r="J51" s="512"/>
      <c r="K51" s="512"/>
      <c r="L51" s="513"/>
      <c r="M51" s="514"/>
      <c r="N51" s="134"/>
      <c r="O51" s="515"/>
      <c r="P51" s="516"/>
      <c r="Q51" s="135" t="s">
        <v>41</v>
      </c>
      <c r="R51" s="132"/>
      <c r="S51" s="133" t="s">
        <v>41</v>
      </c>
      <c r="T51" s="102" t="str">
        <f t="shared" si="1"/>
        <v/>
      </c>
      <c r="U51" s="103" t="str">
        <f t="shared" si="2"/>
        <v/>
      </c>
      <c r="V51" s="104" t="str">
        <f t="shared" si="0"/>
        <v/>
      </c>
      <c r="W51" s="164" t="str">
        <f t="shared" si="3"/>
        <v/>
      </c>
      <c r="X51" s="135" t="s">
        <v>41</v>
      </c>
    </row>
    <row r="52" spans="1:24" ht="25.9" hidden="1" customHeight="1">
      <c r="A52" s="141">
        <v>41</v>
      </c>
      <c r="B52" s="129"/>
      <c r="C52" s="130"/>
      <c r="D52" s="130"/>
      <c r="E52" s="163"/>
      <c r="F52" s="508"/>
      <c r="G52" s="509"/>
      <c r="H52" s="510" t="s">
        <v>41</v>
      </c>
      <c r="I52" s="511"/>
      <c r="J52" s="512"/>
      <c r="K52" s="512"/>
      <c r="L52" s="513"/>
      <c r="M52" s="514"/>
      <c r="N52" s="134"/>
      <c r="O52" s="515"/>
      <c r="P52" s="516"/>
      <c r="Q52" s="135" t="s">
        <v>41</v>
      </c>
      <c r="R52" s="132"/>
      <c r="S52" s="133" t="s">
        <v>41</v>
      </c>
      <c r="T52" s="102" t="str">
        <f t="shared" si="1"/>
        <v/>
      </c>
      <c r="U52" s="103" t="str">
        <f t="shared" si="2"/>
        <v/>
      </c>
      <c r="V52" s="104" t="str">
        <f t="shared" si="0"/>
        <v/>
      </c>
      <c r="W52" s="164" t="str">
        <f t="shared" si="3"/>
        <v/>
      </c>
      <c r="X52" s="135" t="s">
        <v>41</v>
      </c>
    </row>
    <row r="53" spans="1:24" ht="25.9" hidden="1" customHeight="1" thickBot="1">
      <c r="A53" s="141">
        <v>42</v>
      </c>
      <c r="B53" s="129"/>
      <c r="C53" s="130"/>
      <c r="D53" s="130"/>
      <c r="E53" s="163"/>
      <c r="F53" s="508"/>
      <c r="G53" s="509"/>
      <c r="H53" s="510" t="s">
        <v>41</v>
      </c>
      <c r="I53" s="511"/>
      <c r="J53" s="512"/>
      <c r="K53" s="512"/>
      <c r="L53" s="513"/>
      <c r="M53" s="514"/>
      <c r="N53" s="134"/>
      <c r="O53" s="515"/>
      <c r="P53" s="516"/>
      <c r="Q53" s="135" t="s">
        <v>41</v>
      </c>
      <c r="R53" s="132"/>
      <c r="S53" s="133" t="s">
        <v>41</v>
      </c>
      <c r="T53" s="102" t="str">
        <f t="shared" si="1"/>
        <v/>
      </c>
      <c r="U53" s="103" t="str">
        <f t="shared" si="2"/>
        <v/>
      </c>
      <c r="V53" s="104" t="str">
        <f t="shared" si="0"/>
        <v/>
      </c>
      <c r="W53" s="164" t="str">
        <f t="shared" si="3"/>
        <v/>
      </c>
      <c r="X53" s="135" t="s">
        <v>41</v>
      </c>
    </row>
    <row r="54" spans="1:24" ht="25.9" hidden="1" customHeight="1" thickBot="1">
      <c r="A54" s="141">
        <v>43</v>
      </c>
      <c r="B54" s="129"/>
      <c r="C54" s="130"/>
      <c r="D54" s="130"/>
      <c r="E54" s="163"/>
      <c r="F54" s="508"/>
      <c r="G54" s="509"/>
      <c r="H54" s="510" t="s">
        <v>41</v>
      </c>
      <c r="I54" s="511"/>
      <c r="J54" s="512"/>
      <c r="K54" s="512"/>
      <c r="L54" s="513"/>
      <c r="M54" s="514"/>
      <c r="N54" s="134"/>
      <c r="O54" s="515"/>
      <c r="P54" s="516"/>
      <c r="Q54" s="135" t="s">
        <v>41</v>
      </c>
      <c r="R54" s="132"/>
      <c r="S54" s="133" t="s">
        <v>41</v>
      </c>
      <c r="T54" s="102" t="str">
        <f t="shared" si="1"/>
        <v/>
      </c>
      <c r="U54" s="103" t="str">
        <f t="shared" si="2"/>
        <v/>
      </c>
      <c r="V54" s="104" t="str">
        <f t="shared" si="0"/>
        <v/>
      </c>
      <c r="W54" s="164" t="str">
        <f t="shared" si="3"/>
        <v/>
      </c>
      <c r="X54" s="135" t="s">
        <v>41</v>
      </c>
    </row>
    <row r="55" spans="1:24" ht="25.9" hidden="1" customHeight="1" thickBot="1">
      <c r="A55" s="141">
        <v>44</v>
      </c>
      <c r="B55" s="129"/>
      <c r="C55" s="130"/>
      <c r="D55" s="130"/>
      <c r="E55" s="163"/>
      <c r="F55" s="508"/>
      <c r="G55" s="509"/>
      <c r="H55" s="510" t="s">
        <v>41</v>
      </c>
      <c r="I55" s="511"/>
      <c r="J55" s="512"/>
      <c r="K55" s="512"/>
      <c r="L55" s="513"/>
      <c r="M55" s="514"/>
      <c r="N55" s="134"/>
      <c r="O55" s="515"/>
      <c r="P55" s="516"/>
      <c r="Q55" s="135" t="s">
        <v>41</v>
      </c>
      <c r="R55" s="132"/>
      <c r="S55" s="133" t="s">
        <v>41</v>
      </c>
      <c r="T55" s="102" t="str">
        <f t="shared" si="1"/>
        <v/>
      </c>
      <c r="U55" s="103" t="str">
        <f t="shared" si="2"/>
        <v/>
      </c>
      <c r="V55" s="104" t="str">
        <f t="shared" si="0"/>
        <v/>
      </c>
      <c r="W55" s="164" t="str">
        <f t="shared" si="3"/>
        <v/>
      </c>
      <c r="X55" s="135" t="s">
        <v>41</v>
      </c>
    </row>
    <row r="56" spans="1:24" ht="25.9" hidden="1" customHeight="1" thickBot="1">
      <c r="A56" s="141">
        <v>45</v>
      </c>
      <c r="B56" s="129"/>
      <c r="C56" s="130"/>
      <c r="D56" s="130"/>
      <c r="E56" s="163"/>
      <c r="F56" s="508"/>
      <c r="G56" s="509"/>
      <c r="H56" s="510" t="s">
        <v>41</v>
      </c>
      <c r="I56" s="511"/>
      <c r="J56" s="512"/>
      <c r="K56" s="512"/>
      <c r="L56" s="513"/>
      <c r="M56" s="514"/>
      <c r="N56" s="134"/>
      <c r="O56" s="515"/>
      <c r="P56" s="516"/>
      <c r="Q56" s="135" t="s">
        <v>41</v>
      </c>
      <c r="R56" s="132"/>
      <c r="S56" s="133" t="s">
        <v>41</v>
      </c>
      <c r="T56" s="102" t="str">
        <f t="shared" si="1"/>
        <v/>
      </c>
      <c r="U56" s="103" t="str">
        <f t="shared" si="2"/>
        <v/>
      </c>
      <c r="V56" s="104" t="str">
        <f t="shared" si="0"/>
        <v/>
      </c>
      <c r="W56" s="164" t="str">
        <f t="shared" si="3"/>
        <v/>
      </c>
      <c r="X56" s="135" t="s">
        <v>41</v>
      </c>
    </row>
    <row r="57" spans="1:24" ht="25.9" hidden="1" customHeight="1" thickBot="1">
      <c r="A57" s="141">
        <v>46</v>
      </c>
      <c r="B57" s="129"/>
      <c r="C57" s="130"/>
      <c r="D57" s="130"/>
      <c r="E57" s="163"/>
      <c r="F57" s="508"/>
      <c r="G57" s="509"/>
      <c r="H57" s="510" t="s">
        <v>41</v>
      </c>
      <c r="I57" s="511"/>
      <c r="J57" s="512"/>
      <c r="K57" s="512"/>
      <c r="L57" s="513"/>
      <c r="M57" s="514"/>
      <c r="N57" s="134"/>
      <c r="O57" s="515"/>
      <c r="P57" s="516"/>
      <c r="Q57" s="135" t="s">
        <v>41</v>
      </c>
      <c r="R57" s="132"/>
      <c r="S57" s="133" t="s">
        <v>41</v>
      </c>
      <c r="T57" s="102" t="str">
        <f t="shared" si="1"/>
        <v/>
      </c>
      <c r="U57" s="103" t="str">
        <f t="shared" si="2"/>
        <v/>
      </c>
      <c r="V57" s="104" t="str">
        <f t="shared" si="0"/>
        <v/>
      </c>
      <c r="W57" s="164" t="str">
        <f t="shared" si="3"/>
        <v/>
      </c>
      <c r="X57" s="135" t="s">
        <v>41</v>
      </c>
    </row>
    <row r="58" spans="1:24" ht="25.9" hidden="1" customHeight="1" thickBot="1">
      <c r="A58" s="141">
        <v>47</v>
      </c>
      <c r="B58" s="129"/>
      <c r="C58" s="130"/>
      <c r="D58" s="130"/>
      <c r="E58" s="163"/>
      <c r="F58" s="508"/>
      <c r="G58" s="509"/>
      <c r="H58" s="510" t="s">
        <v>41</v>
      </c>
      <c r="I58" s="511"/>
      <c r="J58" s="512"/>
      <c r="K58" s="512"/>
      <c r="L58" s="513"/>
      <c r="M58" s="514"/>
      <c r="N58" s="134"/>
      <c r="O58" s="515"/>
      <c r="P58" s="516"/>
      <c r="Q58" s="135" t="s">
        <v>41</v>
      </c>
      <c r="R58" s="132"/>
      <c r="S58" s="133" t="s">
        <v>41</v>
      </c>
      <c r="T58" s="102" t="str">
        <f t="shared" si="1"/>
        <v/>
      </c>
      <c r="U58" s="103" t="str">
        <f t="shared" si="2"/>
        <v/>
      </c>
      <c r="V58" s="104" t="str">
        <f t="shared" si="0"/>
        <v/>
      </c>
      <c r="W58" s="164" t="str">
        <f t="shared" si="3"/>
        <v/>
      </c>
      <c r="X58" s="135" t="s">
        <v>41</v>
      </c>
    </row>
    <row r="59" spans="1:24" ht="25.9" hidden="1" customHeight="1" thickBot="1">
      <c r="A59" s="141">
        <v>48</v>
      </c>
      <c r="B59" s="129"/>
      <c r="C59" s="130"/>
      <c r="D59" s="130"/>
      <c r="E59" s="163"/>
      <c r="F59" s="508"/>
      <c r="G59" s="509"/>
      <c r="H59" s="510" t="s">
        <v>41</v>
      </c>
      <c r="I59" s="511"/>
      <c r="J59" s="512"/>
      <c r="K59" s="512"/>
      <c r="L59" s="513"/>
      <c r="M59" s="514"/>
      <c r="N59" s="134"/>
      <c r="O59" s="515"/>
      <c r="P59" s="516"/>
      <c r="Q59" s="135" t="s">
        <v>41</v>
      </c>
      <c r="R59" s="132"/>
      <c r="S59" s="133" t="s">
        <v>41</v>
      </c>
      <c r="T59" s="102" t="str">
        <f t="shared" si="1"/>
        <v/>
      </c>
      <c r="U59" s="103" t="str">
        <f t="shared" si="2"/>
        <v/>
      </c>
      <c r="V59" s="104" t="str">
        <f t="shared" si="0"/>
        <v/>
      </c>
      <c r="W59" s="164" t="str">
        <f t="shared" si="3"/>
        <v/>
      </c>
      <c r="X59" s="135" t="s">
        <v>41</v>
      </c>
    </row>
    <row r="60" spans="1:24" ht="25.9" hidden="1" customHeight="1" thickBot="1">
      <c r="A60" s="141">
        <v>49</v>
      </c>
      <c r="B60" s="129"/>
      <c r="C60" s="130"/>
      <c r="D60" s="130"/>
      <c r="E60" s="163"/>
      <c r="F60" s="508"/>
      <c r="G60" s="509"/>
      <c r="H60" s="510" t="s">
        <v>41</v>
      </c>
      <c r="I60" s="511"/>
      <c r="J60" s="512"/>
      <c r="K60" s="512"/>
      <c r="L60" s="513"/>
      <c r="M60" s="514"/>
      <c r="N60" s="134"/>
      <c r="O60" s="515"/>
      <c r="P60" s="516"/>
      <c r="Q60" s="135" t="s">
        <v>41</v>
      </c>
      <c r="R60" s="132"/>
      <c r="S60" s="133" t="s">
        <v>41</v>
      </c>
      <c r="T60" s="102" t="str">
        <f t="shared" si="1"/>
        <v/>
      </c>
      <c r="U60" s="103" t="str">
        <f t="shared" si="2"/>
        <v/>
      </c>
      <c r="V60" s="104" t="str">
        <f t="shared" si="0"/>
        <v/>
      </c>
      <c r="W60" s="164" t="str">
        <f t="shared" si="3"/>
        <v/>
      </c>
      <c r="X60" s="135" t="s">
        <v>41</v>
      </c>
    </row>
    <row r="61" spans="1:24" ht="25.9" hidden="1" customHeight="1" thickBot="1">
      <c r="A61" s="141">
        <v>50</v>
      </c>
      <c r="B61" s="129"/>
      <c r="C61" s="130"/>
      <c r="D61" s="130"/>
      <c r="E61" s="163"/>
      <c r="F61" s="508"/>
      <c r="G61" s="509"/>
      <c r="H61" s="510" t="s">
        <v>41</v>
      </c>
      <c r="I61" s="511"/>
      <c r="J61" s="512"/>
      <c r="K61" s="512"/>
      <c r="L61" s="513"/>
      <c r="M61" s="514"/>
      <c r="N61" s="134"/>
      <c r="O61" s="515"/>
      <c r="P61" s="516"/>
      <c r="Q61" s="135" t="s">
        <v>41</v>
      </c>
      <c r="R61" s="132"/>
      <c r="S61" s="133" t="s">
        <v>41</v>
      </c>
      <c r="T61" s="102" t="str">
        <f t="shared" si="1"/>
        <v/>
      </c>
      <c r="U61" s="103" t="str">
        <f t="shared" si="2"/>
        <v/>
      </c>
      <c r="V61" s="104" t="str">
        <f t="shared" si="0"/>
        <v/>
      </c>
      <c r="W61" s="164" t="str">
        <f t="shared" si="3"/>
        <v/>
      </c>
      <c r="X61" s="135" t="s">
        <v>41</v>
      </c>
    </row>
    <row r="62" spans="1:24" ht="25.9" hidden="1" customHeight="1" thickBot="1">
      <c r="A62" s="141">
        <v>51</v>
      </c>
      <c r="B62" s="129"/>
      <c r="C62" s="130"/>
      <c r="D62" s="130"/>
      <c r="E62" s="163"/>
      <c r="F62" s="508"/>
      <c r="G62" s="509"/>
      <c r="H62" s="510" t="s">
        <v>41</v>
      </c>
      <c r="I62" s="511"/>
      <c r="J62" s="512"/>
      <c r="K62" s="512"/>
      <c r="L62" s="513"/>
      <c r="M62" s="514"/>
      <c r="N62" s="134"/>
      <c r="O62" s="515"/>
      <c r="P62" s="516"/>
      <c r="Q62" s="135" t="s">
        <v>41</v>
      </c>
      <c r="R62" s="132"/>
      <c r="S62" s="133" t="s">
        <v>41</v>
      </c>
      <c r="T62" s="102" t="str">
        <f t="shared" si="1"/>
        <v/>
      </c>
      <c r="U62" s="103" t="str">
        <f t="shared" si="2"/>
        <v/>
      </c>
      <c r="V62" s="104" t="str">
        <f t="shared" si="0"/>
        <v/>
      </c>
      <c r="W62" s="164" t="str">
        <f t="shared" si="3"/>
        <v/>
      </c>
      <c r="X62" s="135" t="s">
        <v>41</v>
      </c>
    </row>
    <row r="63" spans="1:24" ht="25.9" hidden="1" customHeight="1" thickBot="1">
      <c r="A63" s="141">
        <v>52</v>
      </c>
      <c r="B63" s="129"/>
      <c r="C63" s="130"/>
      <c r="D63" s="130"/>
      <c r="E63" s="163"/>
      <c r="F63" s="508"/>
      <c r="G63" s="509"/>
      <c r="H63" s="510" t="s">
        <v>41</v>
      </c>
      <c r="I63" s="511"/>
      <c r="J63" s="512"/>
      <c r="K63" s="512"/>
      <c r="L63" s="513"/>
      <c r="M63" s="514"/>
      <c r="N63" s="134"/>
      <c r="O63" s="515"/>
      <c r="P63" s="516"/>
      <c r="Q63" s="135" t="s">
        <v>41</v>
      </c>
      <c r="R63" s="132"/>
      <c r="S63" s="133" t="s">
        <v>41</v>
      </c>
      <c r="T63" s="102" t="str">
        <f t="shared" si="1"/>
        <v/>
      </c>
      <c r="U63" s="103" t="str">
        <f t="shared" si="2"/>
        <v/>
      </c>
      <c r="V63" s="104" t="str">
        <f t="shared" si="0"/>
        <v/>
      </c>
      <c r="W63" s="164" t="str">
        <f t="shared" si="3"/>
        <v/>
      </c>
      <c r="X63" s="135" t="s">
        <v>41</v>
      </c>
    </row>
    <row r="64" spans="1:24" ht="25.9" hidden="1" customHeight="1" thickBot="1">
      <c r="A64" s="141">
        <v>53</v>
      </c>
      <c r="B64" s="129"/>
      <c r="C64" s="130"/>
      <c r="D64" s="130"/>
      <c r="E64" s="163"/>
      <c r="F64" s="508"/>
      <c r="G64" s="509"/>
      <c r="H64" s="510" t="s">
        <v>41</v>
      </c>
      <c r="I64" s="511"/>
      <c r="J64" s="512"/>
      <c r="K64" s="512"/>
      <c r="L64" s="513"/>
      <c r="M64" s="514"/>
      <c r="N64" s="134"/>
      <c r="O64" s="515"/>
      <c r="P64" s="516"/>
      <c r="Q64" s="135" t="s">
        <v>41</v>
      </c>
      <c r="R64" s="132"/>
      <c r="S64" s="133" t="s">
        <v>41</v>
      </c>
      <c r="T64" s="102" t="str">
        <f t="shared" si="1"/>
        <v/>
      </c>
      <c r="U64" s="103" t="str">
        <f t="shared" si="2"/>
        <v/>
      </c>
      <c r="V64" s="104" t="str">
        <f t="shared" si="0"/>
        <v/>
      </c>
      <c r="W64" s="164" t="str">
        <f t="shared" si="3"/>
        <v/>
      </c>
      <c r="X64" s="135" t="s">
        <v>41</v>
      </c>
    </row>
    <row r="65" spans="1:24" ht="25.9" hidden="1" customHeight="1" thickBot="1">
      <c r="A65" s="141">
        <v>54</v>
      </c>
      <c r="B65" s="129"/>
      <c r="C65" s="130"/>
      <c r="D65" s="130"/>
      <c r="E65" s="163"/>
      <c r="F65" s="508"/>
      <c r="G65" s="509"/>
      <c r="H65" s="510" t="s">
        <v>41</v>
      </c>
      <c r="I65" s="511"/>
      <c r="J65" s="512"/>
      <c r="K65" s="512"/>
      <c r="L65" s="513"/>
      <c r="M65" s="514"/>
      <c r="N65" s="134"/>
      <c r="O65" s="515"/>
      <c r="P65" s="516"/>
      <c r="Q65" s="135" t="s">
        <v>41</v>
      </c>
      <c r="R65" s="132"/>
      <c r="S65" s="133" t="s">
        <v>41</v>
      </c>
      <c r="T65" s="102" t="str">
        <f t="shared" si="1"/>
        <v/>
      </c>
      <c r="U65" s="103" t="str">
        <f t="shared" si="2"/>
        <v/>
      </c>
      <c r="V65" s="104" t="str">
        <f t="shared" si="0"/>
        <v/>
      </c>
      <c r="W65" s="164" t="str">
        <f t="shared" si="3"/>
        <v/>
      </c>
      <c r="X65" s="135" t="s">
        <v>41</v>
      </c>
    </row>
    <row r="66" spans="1:24" ht="25.9" hidden="1" customHeight="1" thickBot="1">
      <c r="A66" s="141">
        <v>55</v>
      </c>
      <c r="B66" s="129"/>
      <c r="C66" s="130"/>
      <c r="D66" s="130"/>
      <c r="E66" s="163"/>
      <c r="F66" s="508"/>
      <c r="G66" s="509"/>
      <c r="H66" s="510" t="s">
        <v>41</v>
      </c>
      <c r="I66" s="511"/>
      <c r="J66" s="512"/>
      <c r="K66" s="512"/>
      <c r="L66" s="513"/>
      <c r="M66" s="514"/>
      <c r="N66" s="134"/>
      <c r="O66" s="515"/>
      <c r="P66" s="516"/>
      <c r="Q66" s="135" t="s">
        <v>41</v>
      </c>
      <c r="R66" s="132"/>
      <c r="S66" s="133" t="s">
        <v>41</v>
      </c>
      <c r="T66" s="102" t="str">
        <f t="shared" si="1"/>
        <v/>
      </c>
      <c r="U66" s="103" t="str">
        <f t="shared" si="2"/>
        <v/>
      </c>
      <c r="V66" s="104" t="str">
        <f t="shared" si="0"/>
        <v/>
      </c>
      <c r="W66" s="164" t="str">
        <f t="shared" si="3"/>
        <v/>
      </c>
      <c r="X66" s="135" t="s">
        <v>41</v>
      </c>
    </row>
    <row r="67" spans="1:24" ht="25.9" hidden="1" customHeight="1" thickBot="1">
      <c r="A67" s="141">
        <v>56</v>
      </c>
      <c r="B67" s="129"/>
      <c r="C67" s="130"/>
      <c r="D67" s="130"/>
      <c r="E67" s="163"/>
      <c r="F67" s="508"/>
      <c r="G67" s="509"/>
      <c r="H67" s="510" t="s">
        <v>41</v>
      </c>
      <c r="I67" s="511"/>
      <c r="J67" s="512"/>
      <c r="K67" s="512"/>
      <c r="L67" s="513"/>
      <c r="M67" s="514"/>
      <c r="N67" s="134"/>
      <c r="O67" s="515"/>
      <c r="P67" s="516"/>
      <c r="Q67" s="135" t="s">
        <v>41</v>
      </c>
      <c r="R67" s="132"/>
      <c r="S67" s="133" t="s">
        <v>41</v>
      </c>
      <c r="T67" s="102" t="str">
        <f t="shared" si="1"/>
        <v/>
      </c>
      <c r="U67" s="103" t="str">
        <f t="shared" si="2"/>
        <v/>
      </c>
      <c r="V67" s="104" t="str">
        <f t="shared" si="0"/>
        <v/>
      </c>
      <c r="W67" s="164" t="str">
        <f t="shared" si="3"/>
        <v/>
      </c>
      <c r="X67" s="135" t="s">
        <v>41</v>
      </c>
    </row>
    <row r="68" spans="1:24" ht="25.9" hidden="1" customHeight="1" thickBot="1">
      <c r="A68" s="141">
        <v>57</v>
      </c>
      <c r="B68" s="129"/>
      <c r="C68" s="130"/>
      <c r="D68" s="130"/>
      <c r="E68" s="163"/>
      <c r="F68" s="508"/>
      <c r="G68" s="509"/>
      <c r="H68" s="510" t="s">
        <v>41</v>
      </c>
      <c r="I68" s="511"/>
      <c r="J68" s="512"/>
      <c r="K68" s="512"/>
      <c r="L68" s="513"/>
      <c r="M68" s="514"/>
      <c r="N68" s="134"/>
      <c r="O68" s="515"/>
      <c r="P68" s="516"/>
      <c r="Q68" s="135" t="s">
        <v>41</v>
      </c>
      <c r="R68" s="132"/>
      <c r="S68" s="133" t="s">
        <v>41</v>
      </c>
      <c r="T68" s="102" t="str">
        <f t="shared" si="1"/>
        <v/>
      </c>
      <c r="U68" s="103" t="str">
        <f t="shared" si="2"/>
        <v/>
      </c>
      <c r="V68" s="104" t="str">
        <f t="shared" si="0"/>
        <v/>
      </c>
      <c r="W68" s="164" t="str">
        <f t="shared" si="3"/>
        <v/>
      </c>
      <c r="X68" s="135" t="s">
        <v>41</v>
      </c>
    </row>
    <row r="69" spans="1:24" ht="25.9" hidden="1" customHeight="1" thickBot="1">
      <c r="A69" s="141">
        <v>58</v>
      </c>
      <c r="B69" s="129"/>
      <c r="C69" s="130"/>
      <c r="D69" s="130"/>
      <c r="E69" s="163"/>
      <c r="F69" s="508"/>
      <c r="G69" s="509"/>
      <c r="H69" s="510" t="s">
        <v>41</v>
      </c>
      <c r="I69" s="511"/>
      <c r="J69" s="512"/>
      <c r="K69" s="512"/>
      <c r="L69" s="513"/>
      <c r="M69" s="514"/>
      <c r="N69" s="134"/>
      <c r="O69" s="515"/>
      <c r="P69" s="516"/>
      <c r="Q69" s="135" t="s">
        <v>41</v>
      </c>
      <c r="R69" s="132"/>
      <c r="S69" s="133" t="s">
        <v>41</v>
      </c>
      <c r="T69" s="102" t="str">
        <f t="shared" si="1"/>
        <v/>
      </c>
      <c r="U69" s="103" t="str">
        <f t="shared" si="2"/>
        <v/>
      </c>
      <c r="V69" s="104" t="str">
        <f t="shared" si="0"/>
        <v/>
      </c>
      <c r="W69" s="164" t="str">
        <f t="shared" si="3"/>
        <v/>
      </c>
      <c r="X69" s="135" t="s">
        <v>41</v>
      </c>
    </row>
    <row r="70" spans="1:24" ht="25.9" hidden="1" customHeight="1" thickBot="1">
      <c r="A70" s="141">
        <v>59</v>
      </c>
      <c r="B70" s="129"/>
      <c r="C70" s="130"/>
      <c r="D70" s="130"/>
      <c r="E70" s="163"/>
      <c r="F70" s="508"/>
      <c r="G70" s="509"/>
      <c r="H70" s="510" t="s">
        <v>41</v>
      </c>
      <c r="I70" s="511"/>
      <c r="J70" s="512"/>
      <c r="K70" s="512"/>
      <c r="L70" s="513"/>
      <c r="M70" s="514"/>
      <c r="N70" s="134"/>
      <c r="O70" s="515"/>
      <c r="P70" s="516"/>
      <c r="Q70" s="135" t="s">
        <v>41</v>
      </c>
      <c r="R70" s="132"/>
      <c r="S70" s="133" t="s">
        <v>41</v>
      </c>
      <c r="T70" s="102" t="str">
        <f t="shared" si="1"/>
        <v/>
      </c>
      <c r="U70" s="103" t="str">
        <f t="shared" si="2"/>
        <v/>
      </c>
      <c r="V70" s="104" t="str">
        <f t="shared" si="0"/>
        <v/>
      </c>
      <c r="W70" s="164" t="str">
        <f t="shared" si="3"/>
        <v/>
      </c>
      <c r="X70" s="135" t="s">
        <v>41</v>
      </c>
    </row>
    <row r="71" spans="1:24" ht="25.9" hidden="1" customHeight="1" thickBot="1">
      <c r="A71" s="141">
        <v>60</v>
      </c>
      <c r="B71" s="129"/>
      <c r="C71" s="130"/>
      <c r="D71" s="130"/>
      <c r="E71" s="163"/>
      <c r="F71" s="508"/>
      <c r="G71" s="509"/>
      <c r="H71" s="510" t="s">
        <v>41</v>
      </c>
      <c r="I71" s="511"/>
      <c r="J71" s="512"/>
      <c r="K71" s="512"/>
      <c r="L71" s="513"/>
      <c r="M71" s="514"/>
      <c r="N71" s="134"/>
      <c r="O71" s="515"/>
      <c r="P71" s="516"/>
      <c r="Q71" s="135" t="s">
        <v>41</v>
      </c>
      <c r="R71" s="132"/>
      <c r="S71" s="133" t="s">
        <v>41</v>
      </c>
      <c r="T71" s="102" t="str">
        <f t="shared" si="1"/>
        <v/>
      </c>
      <c r="U71" s="103" t="str">
        <f t="shared" si="2"/>
        <v/>
      </c>
      <c r="V71" s="104" t="str">
        <f t="shared" si="0"/>
        <v/>
      </c>
      <c r="W71" s="164" t="str">
        <f t="shared" si="3"/>
        <v/>
      </c>
      <c r="X71" s="135" t="s">
        <v>41</v>
      </c>
    </row>
    <row r="72" spans="1:24" ht="25.9" hidden="1" customHeight="1" thickBot="1">
      <c r="A72" s="141">
        <v>61</v>
      </c>
      <c r="B72" s="129"/>
      <c r="C72" s="130"/>
      <c r="D72" s="130"/>
      <c r="E72" s="163"/>
      <c r="F72" s="508"/>
      <c r="G72" s="509"/>
      <c r="H72" s="510" t="s">
        <v>41</v>
      </c>
      <c r="I72" s="511"/>
      <c r="J72" s="512"/>
      <c r="K72" s="512"/>
      <c r="L72" s="513"/>
      <c r="M72" s="514"/>
      <c r="N72" s="134"/>
      <c r="O72" s="515"/>
      <c r="P72" s="516"/>
      <c r="Q72" s="135" t="s">
        <v>41</v>
      </c>
      <c r="R72" s="132"/>
      <c r="S72" s="133" t="s">
        <v>41</v>
      </c>
      <c r="T72" s="102" t="str">
        <f t="shared" si="1"/>
        <v/>
      </c>
      <c r="U72" s="103" t="str">
        <f t="shared" si="2"/>
        <v/>
      </c>
      <c r="V72" s="104" t="str">
        <f t="shared" si="0"/>
        <v/>
      </c>
      <c r="W72" s="164" t="str">
        <f t="shared" si="3"/>
        <v/>
      </c>
      <c r="X72" s="135" t="s">
        <v>41</v>
      </c>
    </row>
    <row r="73" spans="1:24" ht="25.9" hidden="1" customHeight="1" thickBot="1">
      <c r="A73" s="141">
        <v>62</v>
      </c>
      <c r="B73" s="129"/>
      <c r="C73" s="130"/>
      <c r="D73" s="130"/>
      <c r="E73" s="163"/>
      <c r="F73" s="508"/>
      <c r="G73" s="509"/>
      <c r="H73" s="510" t="s">
        <v>41</v>
      </c>
      <c r="I73" s="511"/>
      <c r="J73" s="512"/>
      <c r="K73" s="512"/>
      <c r="L73" s="513"/>
      <c r="M73" s="514"/>
      <c r="N73" s="134"/>
      <c r="O73" s="515"/>
      <c r="P73" s="516"/>
      <c r="Q73" s="135" t="s">
        <v>41</v>
      </c>
      <c r="R73" s="132"/>
      <c r="S73" s="133" t="s">
        <v>41</v>
      </c>
      <c r="T73" s="102" t="str">
        <f t="shared" si="1"/>
        <v/>
      </c>
      <c r="U73" s="103" t="str">
        <f t="shared" si="2"/>
        <v/>
      </c>
      <c r="V73" s="104" t="str">
        <f t="shared" si="0"/>
        <v/>
      </c>
      <c r="W73" s="164" t="str">
        <f t="shared" si="3"/>
        <v/>
      </c>
      <c r="X73" s="135" t="s">
        <v>41</v>
      </c>
    </row>
    <row r="74" spans="1:24" ht="25.9" hidden="1" customHeight="1" thickBot="1">
      <c r="A74" s="141">
        <v>63</v>
      </c>
      <c r="B74" s="129"/>
      <c r="C74" s="130"/>
      <c r="D74" s="130"/>
      <c r="E74" s="163"/>
      <c r="F74" s="508"/>
      <c r="G74" s="509"/>
      <c r="H74" s="510" t="s">
        <v>41</v>
      </c>
      <c r="I74" s="511"/>
      <c r="J74" s="512"/>
      <c r="K74" s="512"/>
      <c r="L74" s="513"/>
      <c r="M74" s="514"/>
      <c r="N74" s="134"/>
      <c r="O74" s="515"/>
      <c r="P74" s="516"/>
      <c r="Q74" s="135" t="s">
        <v>41</v>
      </c>
      <c r="R74" s="132"/>
      <c r="S74" s="133" t="s">
        <v>41</v>
      </c>
      <c r="T74" s="102" t="str">
        <f t="shared" si="1"/>
        <v/>
      </c>
      <c r="U74" s="103" t="str">
        <f t="shared" si="2"/>
        <v/>
      </c>
      <c r="V74" s="104" t="str">
        <f t="shared" si="0"/>
        <v/>
      </c>
      <c r="W74" s="164" t="str">
        <f t="shared" si="3"/>
        <v/>
      </c>
      <c r="X74" s="135" t="s">
        <v>41</v>
      </c>
    </row>
    <row r="75" spans="1:24" ht="25.9" hidden="1" customHeight="1" thickBot="1">
      <c r="A75" s="141">
        <v>64</v>
      </c>
      <c r="B75" s="129"/>
      <c r="C75" s="130"/>
      <c r="D75" s="130"/>
      <c r="E75" s="163"/>
      <c r="F75" s="508"/>
      <c r="G75" s="509"/>
      <c r="H75" s="510" t="s">
        <v>41</v>
      </c>
      <c r="I75" s="511"/>
      <c r="J75" s="512"/>
      <c r="K75" s="512"/>
      <c r="L75" s="513"/>
      <c r="M75" s="514"/>
      <c r="N75" s="134"/>
      <c r="O75" s="515"/>
      <c r="P75" s="516"/>
      <c r="Q75" s="135" t="s">
        <v>41</v>
      </c>
      <c r="R75" s="132"/>
      <c r="S75" s="133" t="s">
        <v>41</v>
      </c>
      <c r="T75" s="102" t="str">
        <f t="shared" si="1"/>
        <v/>
      </c>
      <c r="U75" s="103" t="str">
        <f t="shared" si="2"/>
        <v/>
      </c>
      <c r="V75" s="104" t="str">
        <f t="shared" si="0"/>
        <v/>
      </c>
      <c r="W75" s="164" t="str">
        <f t="shared" si="3"/>
        <v/>
      </c>
      <c r="X75" s="135" t="s">
        <v>41</v>
      </c>
    </row>
    <row r="76" spans="1:24" ht="25.9" hidden="1" customHeight="1" thickBot="1">
      <c r="A76" s="141">
        <v>65</v>
      </c>
      <c r="B76" s="129"/>
      <c r="C76" s="130"/>
      <c r="D76" s="130"/>
      <c r="E76" s="163"/>
      <c r="F76" s="508"/>
      <c r="G76" s="509"/>
      <c r="H76" s="510" t="s">
        <v>41</v>
      </c>
      <c r="I76" s="511"/>
      <c r="J76" s="512"/>
      <c r="K76" s="512"/>
      <c r="L76" s="513"/>
      <c r="M76" s="514"/>
      <c r="N76" s="134"/>
      <c r="O76" s="515"/>
      <c r="P76" s="516"/>
      <c r="Q76" s="135" t="s">
        <v>41</v>
      </c>
      <c r="R76" s="132"/>
      <c r="S76" s="133" t="s">
        <v>41</v>
      </c>
      <c r="T76" s="102" t="str">
        <f t="shared" si="1"/>
        <v/>
      </c>
      <c r="U76" s="103" t="str">
        <f t="shared" si="2"/>
        <v/>
      </c>
      <c r="V76" s="104" t="str">
        <f t="shared" ref="V76:V101" si="4">IF(N76&lt;&gt;"",N76,"")</f>
        <v/>
      </c>
      <c r="W76" s="164" t="str">
        <f t="shared" si="3"/>
        <v/>
      </c>
      <c r="X76" s="135" t="s">
        <v>41</v>
      </c>
    </row>
    <row r="77" spans="1:24" ht="25.9" hidden="1" customHeight="1" thickBot="1">
      <c r="A77" s="141">
        <v>66</v>
      </c>
      <c r="B77" s="129"/>
      <c r="C77" s="130"/>
      <c r="D77" s="130"/>
      <c r="E77" s="163"/>
      <c r="F77" s="508"/>
      <c r="G77" s="509"/>
      <c r="H77" s="510" t="s">
        <v>41</v>
      </c>
      <c r="I77" s="511"/>
      <c r="J77" s="512"/>
      <c r="K77" s="512"/>
      <c r="L77" s="513"/>
      <c r="M77" s="514"/>
      <c r="N77" s="134"/>
      <c r="O77" s="515"/>
      <c r="P77" s="516"/>
      <c r="Q77" s="135" t="s">
        <v>41</v>
      </c>
      <c r="R77" s="132"/>
      <c r="S77" s="133" t="s">
        <v>41</v>
      </c>
      <c r="T77" s="102" t="str">
        <f t="shared" ref="T77:T101" si="5">IF(J77&lt;&gt;"",J77,"")</f>
        <v/>
      </c>
      <c r="U77" s="103" t="str">
        <f t="shared" ref="U77:U101" si="6">IF(L77&lt;&gt;"",L77,"")</f>
        <v/>
      </c>
      <c r="V77" s="104" t="str">
        <f t="shared" si="4"/>
        <v/>
      </c>
      <c r="W77" s="164" t="str">
        <f t="shared" ref="W77:W101" si="7">IF(E77="時給",ROUND(R77*(U77+V77/60),0),IF(E77="日給",ROUND(R77*T77,0),IF(E77="月給",R77,"")))</f>
        <v/>
      </c>
      <c r="X77" s="135" t="s">
        <v>41</v>
      </c>
    </row>
    <row r="78" spans="1:24" ht="25.9" hidden="1" customHeight="1" thickBot="1">
      <c r="A78" s="141">
        <v>67</v>
      </c>
      <c r="B78" s="129"/>
      <c r="C78" s="130"/>
      <c r="D78" s="130"/>
      <c r="E78" s="163"/>
      <c r="F78" s="508"/>
      <c r="G78" s="509"/>
      <c r="H78" s="510" t="s">
        <v>41</v>
      </c>
      <c r="I78" s="511"/>
      <c r="J78" s="512"/>
      <c r="K78" s="512"/>
      <c r="L78" s="513"/>
      <c r="M78" s="514"/>
      <c r="N78" s="134"/>
      <c r="O78" s="515"/>
      <c r="P78" s="516"/>
      <c r="Q78" s="135" t="s">
        <v>41</v>
      </c>
      <c r="R78" s="132"/>
      <c r="S78" s="133" t="s">
        <v>41</v>
      </c>
      <c r="T78" s="102" t="str">
        <f t="shared" si="5"/>
        <v/>
      </c>
      <c r="U78" s="103" t="str">
        <f t="shared" si="6"/>
        <v/>
      </c>
      <c r="V78" s="104" t="str">
        <f t="shared" si="4"/>
        <v/>
      </c>
      <c r="W78" s="164" t="str">
        <f t="shared" si="7"/>
        <v/>
      </c>
      <c r="X78" s="135" t="s">
        <v>41</v>
      </c>
    </row>
    <row r="79" spans="1:24" ht="25.9" hidden="1" customHeight="1" thickBot="1">
      <c r="A79" s="141">
        <v>68</v>
      </c>
      <c r="B79" s="129"/>
      <c r="C79" s="130"/>
      <c r="D79" s="130"/>
      <c r="E79" s="163"/>
      <c r="F79" s="508"/>
      <c r="G79" s="509"/>
      <c r="H79" s="510" t="s">
        <v>41</v>
      </c>
      <c r="I79" s="511"/>
      <c r="J79" s="512"/>
      <c r="K79" s="512"/>
      <c r="L79" s="513"/>
      <c r="M79" s="514"/>
      <c r="N79" s="134"/>
      <c r="O79" s="515"/>
      <c r="P79" s="516"/>
      <c r="Q79" s="135" t="s">
        <v>41</v>
      </c>
      <c r="R79" s="132"/>
      <c r="S79" s="133" t="s">
        <v>41</v>
      </c>
      <c r="T79" s="102" t="str">
        <f t="shared" si="5"/>
        <v/>
      </c>
      <c r="U79" s="103" t="str">
        <f t="shared" si="6"/>
        <v/>
      </c>
      <c r="V79" s="104" t="str">
        <f t="shared" si="4"/>
        <v/>
      </c>
      <c r="W79" s="164" t="str">
        <f t="shared" si="7"/>
        <v/>
      </c>
      <c r="X79" s="135" t="s">
        <v>41</v>
      </c>
    </row>
    <row r="80" spans="1:24" ht="25.9" hidden="1" customHeight="1" thickBot="1">
      <c r="A80" s="141">
        <v>69</v>
      </c>
      <c r="B80" s="129"/>
      <c r="C80" s="130"/>
      <c r="D80" s="130"/>
      <c r="E80" s="163"/>
      <c r="F80" s="508"/>
      <c r="G80" s="509"/>
      <c r="H80" s="510" t="s">
        <v>41</v>
      </c>
      <c r="I80" s="511"/>
      <c r="J80" s="512"/>
      <c r="K80" s="512"/>
      <c r="L80" s="513"/>
      <c r="M80" s="514"/>
      <c r="N80" s="134"/>
      <c r="O80" s="515"/>
      <c r="P80" s="516"/>
      <c r="Q80" s="135" t="s">
        <v>41</v>
      </c>
      <c r="R80" s="132"/>
      <c r="S80" s="133" t="s">
        <v>41</v>
      </c>
      <c r="T80" s="102" t="str">
        <f t="shared" si="5"/>
        <v/>
      </c>
      <c r="U80" s="103" t="str">
        <f t="shared" si="6"/>
        <v/>
      </c>
      <c r="V80" s="104" t="str">
        <f t="shared" si="4"/>
        <v/>
      </c>
      <c r="W80" s="164" t="str">
        <f t="shared" si="7"/>
        <v/>
      </c>
      <c r="X80" s="135" t="s">
        <v>41</v>
      </c>
    </row>
    <row r="81" spans="1:24" ht="25.9" hidden="1" customHeight="1" thickBot="1">
      <c r="A81" s="141">
        <v>70</v>
      </c>
      <c r="B81" s="129"/>
      <c r="C81" s="130"/>
      <c r="D81" s="130"/>
      <c r="E81" s="163"/>
      <c r="F81" s="508"/>
      <c r="G81" s="509"/>
      <c r="H81" s="510" t="s">
        <v>41</v>
      </c>
      <c r="I81" s="511"/>
      <c r="J81" s="512"/>
      <c r="K81" s="512"/>
      <c r="L81" s="513"/>
      <c r="M81" s="514"/>
      <c r="N81" s="134"/>
      <c r="O81" s="515"/>
      <c r="P81" s="516"/>
      <c r="Q81" s="135" t="s">
        <v>41</v>
      </c>
      <c r="R81" s="132"/>
      <c r="S81" s="133" t="s">
        <v>41</v>
      </c>
      <c r="T81" s="102" t="str">
        <f t="shared" si="5"/>
        <v/>
      </c>
      <c r="U81" s="103" t="str">
        <f t="shared" si="6"/>
        <v/>
      </c>
      <c r="V81" s="104" t="str">
        <f t="shared" si="4"/>
        <v/>
      </c>
      <c r="W81" s="164" t="str">
        <f t="shared" si="7"/>
        <v/>
      </c>
      <c r="X81" s="135" t="s">
        <v>41</v>
      </c>
    </row>
    <row r="82" spans="1:24" ht="25.9" hidden="1" customHeight="1" thickBot="1">
      <c r="A82" s="141">
        <v>71</v>
      </c>
      <c r="B82" s="129"/>
      <c r="C82" s="130"/>
      <c r="D82" s="130"/>
      <c r="E82" s="163"/>
      <c r="F82" s="508"/>
      <c r="G82" s="509"/>
      <c r="H82" s="510" t="s">
        <v>41</v>
      </c>
      <c r="I82" s="511"/>
      <c r="J82" s="512"/>
      <c r="K82" s="512"/>
      <c r="L82" s="513"/>
      <c r="M82" s="514"/>
      <c r="N82" s="134"/>
      <c r="O82" s="515"/>
      <c r="P82" s="516"/>
      <c r="Q82" s="135" t="s">
        <v>41</v>
      </c>
      <c r="R82" s="132"/>
      <c r="S82" s="133" t="s">
        <v>41</v>
      </c>
      <c r="T82" s="102" t="str">
        <f t="shared" si="5"/>
        <v/>
      </c>
      <c r="U82" s="103" t="str">
        <f t="shared" si="6"/>
        <v/>
      </c>
      <c r="V82" s="104" t="str">
        <f t="shared" si="4"/>
        <v/>
      </c>
      <c r="W82" s="164" t="str">
        <f t="shared" si="7"/>
        <v/>
      </c>
      <c r="X82" s="135" t="s">
        <v>41</v>
      </c>
    </row>
    <row r="83" spans="1:24" ht="25.9" hidden="1" customHeight="1" thickBot="1">
      <c r="A83" s="141">
        <v>72</v>
      </c>
      <c r="B83" s="129"/>
      <c r="C83" s="130"/>
      <c r="D83" s="130"/>
      <c r="E83" s="163"/>
      <c r="F83" s="508"/>
      <c r="G83" s="509"/>
      <c r="H83" s="510" t="s">
        <v>41</v>
      </c>
      <c r="I83" s="511"/>
      <c r="J83" s="512"/>
      <c r="K83" s="512"/>
      <c r="L83" s="513"/>
      <c r="M83" s="514"/>
      <c r="N83" s="134"/>
      <c r="O83" s="515"/>
      <c r="P83" s="516"/>
      <c r="Q83" s="135" t="s">
        <v>41</v>
      </c>
      <c r="R83" s="132"/>
      <c r="S83" s="133" t="s">
        <v>41</v>
      </c>
      <c r="T83" s="102" t="str">
        <f t="shared" si="5"/>
        <v/>
      </c>
      <c r="U83" s="103" t="str">
        <f t="shared" si="6"/>
        <v/>
      </c>
      <c r="V83" s="104" t="str">
        <f t="shared" si="4"/>
        <v/>
      </c>
      <c r="W83" s="164" t="str">
        <f t="shared" si="7"/>
        <v/>
      </c>
      <c r="X83" s="135" t="s">
        <v>41</v>
      </c>
    </row>
    <row r="84" spans="1:24" ht="25.9" hidden="1" customHeight="1" thickBot="1">
      <c r="A84" s="141">
        <v>73</v>
      </c>
      <c r="B84" s="129"/>
      <c r="C84" s="130"/>
      <c r="D84" s="130"/>
      <c r="E84" s="163"/>
      <c r="F84" s="508"/>
      <c r="G84" s="509"/>
      <c r="H84" s="510" t="s">
        <v>41</v>
      </c>
      <c r="I84" s="511"/>
      <c r="J84" s="512"/>
      <c r="K84" s="512"/>
      <c r="L84" s="513"/>
      <c r="M84" s="514"/>
      <c r="N84" s="134"/>
      <c r="O84" s="515"/>
      <c r="P84" s="516"/>
      <c r="Q84" s="135" t="s">
        <v>41</v>
      </c>
      <c r="R84" s="132"/>
      <c r="S84" s="133" t="s">
        <v>41</v>
      </c>
      <c r="T84" s="102" t="str">
        <f t="shared" si="5"/>
        <v/>
      </c>
      <c r="U84" s="103" t="str">
        <f t="shared" si="6"/>
        <v/>
      </c>
      <c r="V84" s="104" t="str">
        <f t="shared" si="4"/>
        <v/>
      </c>
      <c r="W84" s="164" t="str">
        <f t="shared" si="7"/>
        <v/>
      </c>
      <c r="X84" s="135" t="s">
        <v>41</v>
      </c>
    </row>
    <row r="85" spans="1:24" ht="25.9" hidden="1" customHeight="1" thickBot="1">
      <c r="A85" s="141">
        <v>74</v>
      </c>
      <c r="B85" s="129"/>
      <c r="C85" s="130"/>
      <c r="D85" s="130"/>
      <c r="E85" s="163"/>
      <c r="F85" s="508"/>
      <c r="G85" s="509"/>
      <c r="H85" s="510" t="s">
        <v>41</v>
      </c>
      <c r="I85" s="511"/>
      <c r="J85" s="512"/>
      <c r="K85" s="512"/>
      <c r="L85" s="513"/>
      <c r="M85" s="514"/>
      <c r="N85" s="134"/>
      <c r="O85" s="515"/>
      <c r="P85" s="516"/>
      <c r="Q85" s="135" t="s">
        <v>41</v>
      </c>
      <c r="R85" s="132"/>
      <c r="S85" s="133" t="s">
        <v>41</v>
      </c>
      <c r="T85" s="102" t="str">
        <f t="shared" si="5"/>
        <v/>
      </c>
      <c r="U85" s="103" t="str">
        <f t="shared" si="6"/>
        <v/>
      </c>
      <c r="V85" s="104" t="str">
        <f t="shared" si="4"/>
        <v/>
      </c>
      <c r="W85" s="164" t="str">
        <f t="shared" si="7"/>
        <v/>
      </c>
      <c r="X85" s="135" t="s">
        <v>41</v>
      </c>
    </row>
    <row r="86" spans="1:24" ht="25.9" hidden="1" customHeight="1" thickBot="1">
      <c r="A86" s="141">
        <v>75</v>
      </c>
      <c r="B86" s="129"/>
      <c r="C86" s="130"/>
      <c r="D86" s="130"/>
      <c r="E86" s="163"/>
      <c r="F86" s="508"/>
      <c r="G86" s="509"/>
      <c r="H86" s="510" t="s">
        <v>41</v>
      </c>
      <c r="I86" s="511"/>
      <c r="J86" s="512"/>
      <c r="K86" s="512"/>
      <c r="L86" s="513"/>
      <c r="M86" s="514"/>
      <c r="N86" s="134"/>
      <c r="O86" s="515"/>
      <c r="P86" s="516"/>
      <c r="Q86" s="135" t="s">
        <v>41</v>
      </c>
      <c r="R86" s="132"/>
      <c r="S86" s="133" t="s">
        <v>41</v>
      </c>
      <c r="T86" s="102" t="str">
        <f t="shared" si="5"/>
        <v/>
      </c>
      <c r="U86" s="103" t="str">
        <f t="shared" si="6"/>
        <v/>
      </c>
      <c r="V86" s="104" t="str">
        <f t="shared" si="4"/>
        <v/>
      </c>
      <c r="W86" s="164" t="str">
        <f t="shared" si="7"/>
        <v/>
      </c>
      <c r="X86" s="135" t="s">
        <v>41</v>
      </c>
    </row>
    <row r="87" spans="1:24" ht="25.9" hidden="1" customHeight="1" thickBot="1">
      <c r="A87" s="141">
        <v>76</v>
      </c>
      <c r="B87" s="129"/>
      <c r="C87" s="130"/>
      <c r="D87" s="130"/>
      <c r="E87" s="163"/>
      <c r="F87" s="508"/>
      <c r="G87" s="509"/>
      <c r="H87" s="510" t="s">
        <v>41</v>
      </c>
      <c r="I87" s="511"/>
      <c r="J87" s="512"/>
      <c r="K87" s="512"/>
      <c r="L87" s="513"/>
      <c r="M87" s="514"/>
      <c r="N87" s="134"/>
      <c r="O87" s="515"/>
      <c r="P87" s="516"/>
      <c r="Q87" s="135" t="s">
        <v>41</v>
      </c>
      <c r="R87" s="132"/>
      <c r="S87" s="133" t="s">
        <v>41</v>
      </c>
      <c r="T87" s="102" t="str">
        <f t="shared" si="5"/>
        <v/>
      </c>
      <c r="U87" s="103" t="str">
        <f t="shared" si="6"/>
        <v/>
      </c>
      <c r="V87" s="104" t="str">
        <f t="shared" si="4"/>
        <v/>
      </c>
      <c r="W87" s="164" t="str">
        <f t="shared" si="7"/>
        <v/>
      </c>
      <c r="X87" s="135" t="s">
        <v>41</v>
      </c>
    </row>
    <row r="88" spans="1:24" ht="25.9" hidden="1" customHeight="1" thickBot="1">
      <c r="A88" s="141">
        <v>77</v>
      </c>
      <c r="B88" s="129"/>
      <c r="C88" s="130"/>
      <c r="D88" s="130"/>
      <c r="E88" s="163"/>
      <c r="F88" s="508"/>
      <c r="G88" s="509"/>
      <c r="H88" s="510" t="s">
        <v>41</v>
      </c>
      <c r="I88" s="511"/>
      <c r="J88" s="512"/>
      <c r="K88" s="512"/>
      <c r="L88" s="513"/>
      <c r="M88" s="514"/>
      <c r="N88" s="134"/>
      <c r="O88" s="515"/>
      <c r="P88" s="516"/>
      <c r="Q88" s="135" t="s">
        <v>41</v>
      </c>
      <c r="R88" s="132"/>
      <c r="S88" s="133" t="s">
        <v>41</v>
      </c>
      <c r="T88" s="102" t="str">
        <f t="shared" si="5"/>
        <v/>
      </c>
      <c r="U88" s="103" t="str">
        <f t="shared" si="6"/>
        <v/>
      </c>
      <c r="V88" s="104" t="str">
        <f t="shared" si="4"/>
        <v/>
      </c>
      <c r="W88" s="164" t="str">
        <f t="shared" si="7"/>
        <v/>
      </c>
      <c r="X88" s="135" t="s">
        <v>41</v>
      </c>
    </row>
    <row r="89" spans="1:24" ht="25.9" hidden="1" customHeight="1" thickBot="1">
      <c r="A89" s="141">
        <v>78</v>
      </c>
      <c r="B89" s="129"/>
      <c r="C89" s="130"/>
      <c r="D89" s="130"/>
      <c r="E89" s="163"/>
      <c r="F89" s="508"/>
      <c r="G89" s="509"/>
      <c r="H89" s="510" t="s">
        <v>41</v>
      </c>
      <c r="I89" s="511"/>
      <c r="J89" s="512"/>
      <c r="K89" s="512"/>
      <c r="L89" s="513"/>
      <c r="M89" s="514"/>
      <c r="N89" s="134"/>
      <c r="O89" s="515"/>
      <c r="P89" s="516"/>
      <c r="Q89" s="135" t="s">
        <v>41</v>
      </c>
      <c r="R89" s="132"/>
      <c r="S89" s="133" t="s">
        <v>41</v>
      </c>
      <c r="T89" s="102" t="str">
        <f t="shared" si="5"/>
        <v/>
      </c>
      <c r="U89" s="103" t="str">
        <f t="shared" si="6"/>
        <v/>
      </c>
      <c r="V89" s="104" t="str">
        <f t="shared" si="4"/>
        <v/>
      </c>
      <c r="W89" s="164" t="str">
        <f t="shared" si="7"/>
        <v/>
      </c>
      <c r="X89" s="135" t="s">
        <v>41</v>
      </c>
    </row>
    <row r="90" spans="1:24" ht="25.9" hidden="1" customHeight="1" thickBot="1">
      <c r="A90" s="141">
        <v>79</v>
      </c>
      <c r="B90" s="129"/>
      <c r="C90" s="130"/>
      <c r="D90" s="130"/>
      <c r="E90" s="163"/>
      <c r="F90" s="508"/>
      <c r="G90" s="509"/>
      <c r="H90" s="510" t="s">
        <v>41</v>
      </c>
      <c r="I90" s="511"/>
      <c r="J90" s="512"/>
      <c r="K90" s="512"/>
      <c r="L90" s="513"/>
      <c r="M90" s="514"/>
      <c r="N90" s="134"/>
      <c r="O90" s="515"/>
      <c r="P90" s="516"/>
      <c r="Q90" s="135" t="s">
        <v>41</v>
      </c>
      <c r="R90" s="132"/>
      <c r="S90" s="133" t="s">
        <v>41</v>
      </c>
      <c r="T90" s="102" t="str">
        <f t="shared" si="5"/>
        <v/>
      </c>
      <c r="U90" s="103" t="str">
        <f t="shared" si="6"/>
        <v/>
      </c>
      <c r="V90" s="104" t="str">
        <f t="shared" si="4"/>
        <v/>
      </c>
      <c r="W90" s="164" t="str">
        <f t="shared" si="7"/>
        <v/>
      </c>
      <c r="X90" s="135" t="s">
        <v>41</v>
      </c>
    </row>
    <row r="91" spans="1:24" ht="25.9" hidden="1" customHeight="1" thickBot="1">
      <c r="A91" s="141">
        <v>80</v>
      </c>
      <c r="B91" s="129"/>
      <c r="C91" s="130"/>
      <c r="D91" s="130"/>
      <c r="E91" s="163"/>
      <c r="F91" s="508"/>
      <c r="G91" s="509"/>
      <c r="H91" s="510" t="s">
        <v>41</v>
      </c>
      <c r="I91" s="511"/>
      <c r="J91" s="512"/>
      <c r="K91" s="512"/>
      <c r="L91" s="513"/>
      <c r="M91" s="514"/>
      <c r="N91" s="134"/>
      <c r="O91" s="515"/>
      <c r="P91" s="516"/>
      <c r="Q91" s="135" t="s">
        <v>41</v>
      </c>
      <c r="R91" s="132"/>
      <c r="S91" s="133" t="s">
        <v>41</v>
      </c>
      <c r="T91" s="102" t="str">
        <f t="shared" si="5"/>
        <v/>
      </c>
      <c r="U91" s="103" t="str">
        <f t="shared" si="6"/>
        <v/>
      </c>
      <c r="V91" s="104" t="str">
        <f t="shared" si="4"/>
        <v/>
      </c>
      <c r="W91" s="164" t="str">
        <f t="shared" si="7"/>
        <v/>
      </c>
      <c r="X91" s="135" t="s">
        <v>41</v>
      </c>
    </row>
    <row r="92" spans="1:24" ht="25.9" hidden="1" customHeight="1" thickBot="1">
      <c r="A92" s="141">
        <v>81</v>
      </c>
      <c r="B92" s="129"/>
      <c r="C92" s="130"/>
      <c r="D92" s="130"/>
      <c r="E92" s="163"/>
      <c r="F92" s="508"/>
      <c r="G92" s="509"/>
      <c r="H92" s="510" t="s">
        <v>41</v>
      </c>
      <c r="I92" s="511"/>
      <c r="J92" s="512"/>
      <c r="K92" s="512"/>
      <c r="L92" s="513"/>
      <c r="M92" s="514"/>
      <c r="N92" s="134"/>
      <c r="O92" s="515"/>
      <c r="P92" s="516"/>
      <c r="Q92" s="135" t="s">
        <v>41</v>
      </c>
      <c r="R92" s="132"/>
      <c r="S92" s="133" t="s">
        <v>41</v>
      </c>
      <c r="T92" s="102" t="str">
        <f t="shared" si="5"/>
        <v/>
      </c>
      <c r="U92" s="103" t="str">
        <f t="shared" si="6"/>
        <v/>
      </c>
      <c r="V92" s="104" t="str">
        <f t="shared" si="4"/>
        <v/>
      </c>
      <c r="W92" s="164" t="str">
        <f t="shared" si="7"/>
        <v/>
      </c>
      <c r="X92" s="135" t="s">
        <v>41</v>
      </c>
    </row>
    <row r="93" spans="1:24" ht="25.9" hidden="1" customHeight="1" thickBot="1">
      <c r="A93" s="141">
        <v>82</v>
      </c>
      <c r="B93" s="129"/>
      <c r="C93" s="130"/>
      <c r="D93" s="130"/>
      <c r="E93" s="163"/>
      <c r="F93" s="508"/>
      <c r="G93" s="509"/>
      <c r="H93" s="510" t="s">
        <v>41</v>
      </c>
      <c r="I93" s="511"/>
      <c r="J93" s="512"/>
      <c r="K93" s="512"/>
      <c r="L93" s="513"/>
      <c r="M93" s="514"/>
      <c r="N93" s="134"/>
      <c r="O93" s="515"/>
      <c r="P93" s="516"/>
      <c r="Q93" s="135" t="s">
        <v>41</v>
      </c>
      <c r="R93" s="132"/>
      <c r="S93" s="133" t="s">
        <v>41</v>
      </c>
      <c r="T93" s="102" t="str">
        <f t="shared" si="5"/>
        <v/>
      </c>
      <c r="U93" s="103" t="str">
        <f t="shared" si="6"/>
        <v/>
      </c>
      <c r="V93" s="104" t="str">
        <f t="shared" si="4"/>
        <v/>
      </c>
      <c r="W93" s="164" t="str">
        <f t="shared" si="7"/>
        <v/>
      </c>
      <c r="X93" s="135" t="s">
        <v>41</v>
      </c>
    </row>
    <row r="94" spans="1:24" ht="25.9" hidden="1" customHeight="1" thickBot="1">
      <c r="A94" s="141">
        <v>83</v>
      </c>
      <c r="B94" s="129"/>
      <c r="C94" s="130"/>
      <c r="D94" s="130"/>
      <c r="E94" s="163"/>
      <c r="F94" s="508"/>
      <c r="G94" s="509"/>
      <c r="H94" s="510" t="s">
        <v>41</v>
      </c>
      <c r="I94" s="511"/>
      <c r="J94" s="512"/>
      <c r="K94" s="512"/>
      <c r="L94" s="513"/>
      <c r="M94" s="514"/>
      <c r="N94" s="134"/>
      <c r="O94" s="515"/>
      <c r="P94" s="516"/>
      <c r="Q94" s="135" t="s">
        <v>41</v>
      </c>
      <c r="R94" s="132"/>
      <c r="S94" s="133" t="s">
        <v>41</v>
      </c>
      <c r="T94" s="102" t="str">
        <f t="shared" si="5"/>
        <v/>
      </c>
      <c r="U94" s="103" t="str">
        <f t="shared" si="6"/>
        <v/>
      </c>
      <c r="V94" s="104" t="str">
        <f t="shared" si="4"/>
        <v/>
      </c>
      <c r="W94" s="164" t="str">
        <f t="shared" si="7"/>
        <v/>
      </c>
      <c r="X94" s="135" t="s">
        <v>41</v>
      </c>
    </row>
    <row r="95" spans="1:24" ht="25.9" hidden="1" customHeight="1" thickBot="1">
      <c r="A95" s="141">
        <v>84</v>
      </c>
      <c r="B95" s="129"/>
      <c r="C95" s="130"/>
      <c r="D95" s="130"/>
      <c r="E95" s="163"/>
      <c r="F95" s="508"/>
      <c r="G95" s="509"/>
      <c r="H95" s="510" t="s">
        <v>41</v>
      </c>
      <c r="I95" s="511"/>
      <c r="J95" s="512"/>
      <c r="K95" s="512"/>
      <c r="L95" s="513"/>
      <c r="M95" s="514"/>
      <c r="N95" s="134"/>
      <c r="O95" s="515"/>
      <c r="P95" s="516"/>
      <c r="Q95" s="135" t="s">
        <v>41</v>
      </c>
      <c r="R95" s="132"/>
      <c r="S95" s="133" t="s">
        <v>41</v>
      </c>
      <c r="T95" s="102" t="str">
        <f t="shared" si="5"/>
        <v/>
      </c>
      <c r="U95" s="103" t="str">
        <f t="shared" si="6"/>
        <v/>
      </c>
      <c r="V95" s="104" t="str">
        <f t="shared" si="4"/>
        <v/>
      </c>
      <c r="W95" s="164" t="str">
        <f t="shared" si="7"/>
        <v/>
      </c>
      <c r="X95" s="135" t="s">
        <v>41</v>
      </c>
    </row>
    <row r="96" spans="1:24" ht="25.9" hidden="1" customHeight="1" thickBot="1">
      <c r="A96" s="141">
        <v>85</v>
      </c>
      <c r="B96" s="129"/>
      <c r="C96" s="130"/>
      <c r="D96" s="130"/>
      <c r="E96" s="163"/>
      <c r="F96" s="508"/>
      <c r="G96" s="509"/>
      <c r="H96" s="510" t="s">
        <v>41</v>
      </c>
      <c r="I96" s="511"/>
      <c r="J96" s="512"/>
      <c r="K96" s="512"/>
      <c r="L96" s="513"/>
      <c r="M96" s="514"/>
      <c r="N96" s="134"/>
      <c r="O96" s="515"/>
      <c r="P96" s="516"/>
      <c r="Q96" s="135" t="s">
        <v>41</v>
      </c>
      <c r="R96" s="132"/>
      <c r="S96" s="133" t="s">
        <v>41</v>
      </c>
      <c r="T96" s="102" t="str">
        <f t="shared" si="5"/>
        <v/>
      </c>
      <c r="U96" s="103" t="str">
        <f t="shared" si="6"/>
        <v/>
      </c>
      <c r="V96" s="104" t="str">
        <f t="shared" si="4"/>
        <v/>
      </c>
      <c r="W96" s="164" t="str">
        <f t="shared" si="7"/>
        <v/>
      </c>
      <c r="X96" s="135" t="s">
        <v>41</v>
      </c>
    </row>
    <row r="97" spans="1:24" ht="25.9" hidden="1" customHeight="1" thickBot="1">
      <c r="A97" s="141">
        <v>86</v>
      </c>
      <c r="B97" s="129"/>
      <c r="C97" s="130"/>
      <c r="D97" s="130"/>
      <c r="E97" s="163"/>
      <c r="F97" s="508"/>
      <c r="G97" s="509"/>
      <c r="H97" s="510" t="s">
        <v>41</v>
      </c>
      <c r="I97" s="511"/>
      <c r="J97" s="512"/>
      <c r="K97" s="512"/>
      <c r="L97" s="513"/>
      <c r="M97" s="514"/>
      <c r="N97" s="134"/>
      <c r="O97" s="515"/>
      <c r="P97" s="516"/>
      <c r="Q97" s="135" t="s">
        <v>41</v>
      </c>
      <c r="R97" s="132"/>
      <c r="S97" s="133" t="s">
        <v>41</v>
      </c>
      <c r="T97" s="102" t="str">
        <f t="shared" si="5"/>
        <v/>
      </c>
      <c r="U97" s="103" t="str">
        <f t="shared" si="6"/>
        <v/>
      </c>
      <c r="V97" s="104" t="str">
        <f t="shared" si="4"/>
        <v/>
      </c>
      <c r="W97" s="164" t="str">
        <f t="shared" si="7"/>
        <v/>
      </c>
      <c r="X97" s="135" t="s">
        <v>41</v>
      </c>
    </row>
    <row r="98" spans="1:24" ht="25.9" hidden="1" customHeight="1" thickBot="1">
      <c r="A98" s="141">
        <v>87</v>
      </c>
      <c r="B98" s="129"/>
      <c r="C98" s="130"/>
      <c r="D98" s="130"/>
      <c r="E98" s="163"/>
      <c r="F98" s="508"/>
      <c r="G98" s="509"/>
      <c r="H98" s="510" t="s">
        <v>41</v>
      </c>
      <c r="I98" s="511"/>
      <c r="J98" s="512"/>
      <c r="K98" s="512"/>
      <c r="L98" s="513"/>
      <c r="M98" s="514"/>
      <c r="N98" s="134"/>
      <c r="O98" s="515"/>
      <c r="P98" s="516"/>
      <c r="Q98" s="135" t="s">
        <v>41</v>
      </c>
      <c r="R98" s="132"/>
      <c r="S98" s="133" t="s">
        <v>41</v>
      </c>
      <c r="T98" s="102" t="str">
        <f t="shared" si="5"/>
        <v/>
      </c>
      <c r="U98" s="103" t="str">
        <f t="shared" si="6"/>
        <v/>
      </c>
      <c r="V98" s="104" t="str">
        <f t="shared" si="4"/>
        <v/>
      </c>
      <c r="W98" s="164" t="str">
        <f t="shared" si="7"/>
        <v/>
      </c>
      <c r="X98" s="135" t="s">
        <v>41</v>
      </c>
    </row>
    <row r="99" spans="1:24" ht="25.9" hidden="1" customHeight="1" thickBot="1">
      <c r="A99" s="141">
        <v>88</v>
      </c>
      <c r="B99" s="129"/>
      <c r="C99" s="130"/>
      <c r="D99" s="130"/>
      <c r="E99" s="163"/>
      <c r="F99" s="508"/>
      <c r="G99" s="509"/>
      <c r="H99" s="510" t="s">
        <v>41</v>
      </c>
      <c r="I99" s="511"/>
      <c r="J99" s="512"/>
      <c r="K99" s="512"/>
      <c r="L99" s="513"/>
      <c r="M99" s="514"/>
      <c r="N99" s="134"/>
      <c r="O99" s="515"/>
      <c r="P99" s="516"/>
      <c r="Q99" s="135" t="s">
        <v>41</v>
      </c>
      <c r="R99" s="132"/>
      <c r="S99" s="133" t="s">
        <v>41</v>
      </c>
      <c r="T99" s="102" t="str">
        <f t="shared" si="5"/>
        <v/>
      </c>
      <c r="U99" s="103" t="str">
        <f t="shared" si="6"/>
        <v/>
      </c>
      <c r="V99" s="104" t="str">
        <f t="shared" si="4"/>
        <v/>
      </c>
      <c r="W99" s="164" t="str">
        <f t="shared" si="7"/>
        <v/>
      </c>
      <c r="X99" s="135" t="s">
        <v>41</v>
      </c>
    </row>
    <row r="100" spans="1:24" ht="25.9" hidden="1" customHeight="1" thickBot="1">
      <c r="A100" s="141">
        <v>89</v>
      </c>
      <c r="B100" s="129"/>
      <c r="C100" s="130"/>
      <c r="D100" s="130"/>
      <c r="E100" s="163"/>
      <c r="F100" s="508"/>
      <c r="G100" s="509"/>
      <c r="H100" s="510" t="s">
        <v>41</v>
      </c>
      <c r="I100" s="511"/>
      <c r="J100" s="512"/>
      <c r="K100" s="512"/>
      <c r="L100" s="513"/>
      <c r="M100" s="514"/>
      <c r="N100" s="134"/>
      <c r="O100" s="515"/>
      <c r="P100" s="516"/>
      <c r="Q100" s="135" t="s">
        <v>41</v>
      </c>
      <c r="R100" s="132"/>
      <c r="S100" s="133" t="s">
        <v>41</v>
      </c>
      <c r="T100" s="102" t="str">
        <f t="shared" si="5"/>
        <v/>
      </c>
      <c r="U100" s="103" t="str">
        <f t="shared" si="6"/>
        <v/>
      </c>
      <c r="V100" s="104" t="str">
        <f t="shared" si="4"/>
        <v/>
      </c>
      <c r="W100" s="164" t="str">
        <f t="shared" si="7"/>
        <v/>
      </c>
      <c r="X100" s="135" t="s">
        <v>41</v>
      </c>
    </row>
    <row r="101" spans="1:24" ht="25.9" hidden="1" customHeight="1" thickBot="1">
      <c r="A101" s="141">
        <v>90</v>
      </c>
      <c r="B101" s="129"/>
      <c r="C101" s="130"/>
      <c r="D101" s="130"/>
      <c r="E101" s="163"/>
      <c r="F101" s="508"/>
      <c r="G101" s="509"/>
      <c r="H101" s="510" t="s">
        <v>41</v>
      </c>
      <c r="I101" s="511"/>
      <c r="J101" s="512"/>
      <c r="K101" s="512"/>
      <c r="L101" s="513"/>
      <c r="M101" s="514"/>
      <c r="N101" s="134"/>
      <c r="O101" s="515"/>
      <c r="P101" s="516"/>
      <c r="Q101" s="135" t="s">
        <v>41</v>
      </c>
      <c r="R101" s="132"/>
      <c r="S101" s="133" t="s">
        <v>41</v>
      </c>
      <c r="T101" s="102" t="str">
        <f t="shared" si="5"/>
        <v/>
      </c>
      <c r="U101" s="103" t="str">
        <f t="shared" si="6"/>
        <v/>
      </c>
      <c r="V101" s="104" t="str">
        <f t="shared" si="4"/>
        <v/>
      </c>
      <c r="W101" s="164" t="str">
        <f t="shared" si="7"/>
        <v/>
      </c>
      <c r="X101" s="135" t="s">
        <v>41</v>
      </c>
    </row>
    <row r="102" spans="1:24" ht="25.9" customHeight="1" thickBot="1">
      <c r="A102" s="46"/>
      <c r="B102" s="46"/>
      <c r="C102" s="46"/>
      <c r="D102" s="46"/>
      <c r="E102" s="26"/>
      <c r="F102" s="167"/>
      <c r="G102" s="168"/>
      <c r="H102" s="168"/>
      <c r="I102" s="169"/>
      <c r="J102" s="170"/>
      <c r="K102" s="170"/>
      <c r="L102" s="170"/>
      <c r="M102" s="170"/>
      <c r="N102" s="171"/>
      <c r="O102" s="519">
        <f>SUM(O12:P101)</f>
        <v>835000</v>
      </c>
      <c r="P102" s="520"/>
      <c r="Q102" s="173" t="s">
        <v>41</v>
      </c>
      <c r="R102" s="167"/>
      <c r="S102" s="169"/>
      <c r="T102" s="170"/>
      <c r="U102" s="170"/>
      <c r="V102" s="169"/>
      <c r="W102" s="172">
        <f>SUM(W12:W101)</f>
        <v>854400</v>
      </c>
      <c r="X102" s="173" t="s">
        <v>41</v>
      </c>
    </row>
    <row r="103" spans="1:24" ht="25.9" customHeight="1" thickBot="1">
      <c r="U103" s="517" t="s">
        <v>72</v>
      </c>
      <c r="V103" s="518"/>
      <c r="W103" s="123">
        <f>IFERROR((W102-O102)/O102*100,"-")</f>
        <v>2.3233532934131733</v>
      </c>
      <c r="X103" s="174" t="s">
        <v>73</v>
      </c>
    </row>
    <row r="104" spans="1:24" ht="25.9" customHeight="1">
      <c r="U104" s="46"/>
      <c r="V104" s="46"/>
      <c r="W104" s="175"/>
    </row>
    <row r="105" spans="1:24" ht="25.9" customHeight="1">
      <c r="A105" s="68" t="s">
        <v>159</v>
      </c>
    </row>
    <row r="106" spans="1:24" ht="25.9" customHeight="1">
      <c r="A106" s="68" t="s">
        <v>196</v>
      </c>
    </row>
    <row r="107" spans="1:24" ht="25.9" customHeight="1">
      <c r="A107" s="68" t="s">
        <v>160</v>
      </c>
    </row>
    <row r="108" spans="1:24" ht="25.9" customHeight="1">
      <c r="A108" s="68" t="s">
        <v>198</v>
      </c>
    </row>
    <row r="109" spans="1:24" ht="25.9" customHeight="1">
      <c r="A109" s="68" t="s">
        <v>194</v>
      </c>
    </row>
    <row r="110" spans="1:24" ht="25.9" customHeight="1">
      <c r="A110" s="68" t="s">
        <v>161</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row>
    <row r="111" spans="1:24" ht="25.9" customHeight="1">
      <c r="A111" s="68" t="s">
        <v>162</v>
      </c>
    </row>
    <row r="112" spans="1:24" ht="25.9" customHeight="1">
      <c r="A112" s="68" t="s">
        <v>163</v>
      </c>
    </row>
    <row r="113" spans="1:1" ht="25.9" customHeight="1">
      <c r="A113" s="68" t="s">
        <v>195</v>
      </c>
    </row>
    <row r="114" spans="1:1" ht="25.9" customHeight="1">
      <c r="A114" s="68" t="s">
        <v>197</v>
      </c>
    </row>
    <row r="115" spans="1:1" ht="25.9" customHeight="1">
      <c r="A115" s="68" t="s">
        <v>164</v>
      </c>
    </row>
    <row r="116" spans="1:1" ht="25.9" customHeight="1">
      <c r="A116" s="68" t="s">
        <v>165</v>
      </c>
    </row>
  </sheetData>
  <mergeCells count="482">
    <mergeCell ref="U103:V103"/>
    <mergeCell ref="H101:I101"/>
    <mergeCell ref="J101:K101"/>
    <mergeCell ref="L101:M101"/>
    <mergeCell ref="O101:P101"/>
    <mergeCell ref="O102:P102"/>
    <mergeCell ref="H100:I100"/>
    <mergeCell ref="J100:K100"/>
    <mergeCell ref="L100:M100"/>
    <mergeCell ref="O100:P100"/>
    <mergeCell ref="F101:G101"/>
    <mergeCell ref="H99:I99"/>
    <mergeCell ref="J99:K99"/>
    <mergeCell ref="L99:M99"/>
    <mergeCell ref="O99:P99"/>
    <mergeCell ref="F100:G100"/>
    <mergeCell ref="H98:I98"/>
    <mergeCell ref="J98:K98"/>
    <mergeCell ref="L98:M98"/>
    <mergeCell ref="O98:P98"/>
    <mergeCell ref="F99:G99"/>
    <mergeCell ref="H97:I97"/>
    <mergeCell ref="J97:K97"/>
    <mergeCell ref="L97:M97"/>
    <mergeCell ref="O97:P97"/>
    <mergeCell ref="F94:G94"/>
    <mergeCell ref="F98:G98"/>
    <mergeCell ref="H96:I96"/>
    <mergeCell ref="J96:K96"/>
    <mergeCell ref="L96:M96"/>
    <mergeCell ref="O96:P96"/>
    <mergeCell ref="F97:G97"/>
    <mergeCell ref="F96:G96"/>
    <mergeCell ref="H95:I95"/>
    <mergeCell ref="J95:K95"/>
    <mergeCell ref="L95:M95"/>
    <mergeCell ref="O95:P95"/>
    <mergeCell ref="H94:I94"/>
    <mergeCell ref="J94:K94"/>
    <mergeCell ref="L94:M94"/>
    <mergeCell ref="O94:P94"/>
    <mergeCell ref="F95:G95"/>
    <mergeCell ref="H93:I93"/>
    <mergeCell ref="J93:K93"/>
    <mergeCell ref="L93:M93"/>
    <mergeCell ref="O93:P93"/>
    <mergeCell ref="H92:I92"/>
    <mergeCell ref="J92:K92"/>
    <mergeCell ref="L92:M92"/>
    <mergeCell ref="O92:P92"/>
    <mergeCell ref="F93:G93"/>
    <mergeCell ref="H91:I91"/>
    <mergeCell ref="J91:K91"/>
    <mergeCell ref="L91:M91"/>
    <mergeCell ref="O91:P91"/>
    <mergeCell ref="F92:G92"/>
    <mergeCell ref="H90:I90"/>
    <mergeCell ref="J90:K90"/>
    <mergeCell ref="L90:M90"/>
    <mergeCell ref="O90:P90"/>
    <mergeCell ref="F91:G91"/>
    <mergeCell ref="H89:I89"/>
    <mergeCell ref="J89:K89"/>
    <mergeCell ref="L89:M89"/>
    <mergeCell ref="O89:P89"/>
    <mergeCell ref="F90:G90"/>
    <mergeCell ref="H88:I88"/>
    <mergeCell ref="J88:K88"/>
    <mergeCell ref="L88:M88"/>
    <mergeCell ref="O88:P88"/>
    <mergeCell ref="F89:G89"/>
    <mergeCell ref="H87:I87"/>
    <mergeCell ref="J87:K87"/>
    <mergeCell ref="L87:M87"/>
    <mergeCell ref="O87:P87"/>
    <mergeCell ref="F88:G88"/>
    <mergeCell ref="H86:I86"/>
    <mergeCell ref="J86:K86"/>
    <mergeCell ref="L86:M86"/>
    <mergeCell ref="O86:P86"/>
    <mergeCell ref="F87:G87"/>
    <mergeCell ref="H85:I85"/>
    <mergeCell ref="J85:K85"/>
    <mergeCell ref="L85:M85"/>
    <mergeCell ref="O85:P85"/>
    <mergeCell ref="F86:G86"/>
    <mergeCell ref="H84:I84"/>
    <mergeCell ref="J84:K84"/>
    <mergeCell ref="L84:M84"/>
    <mergeCell ref="O84:P84"/>
    <mergeCell ref="F85:G85"/>
    <mergeCell ref="H83:I83"/>
    <mergeCell ref="J83:K83"/>
    <mergeCell ref="L83:M83"/>
    <mergeCell ref="O83:P83"/>
    <mergeCell ref="F84:G84"/>
    <mergeCell ref="H82:I82"/>
    <mergeCell ref="J82:K82"/>
    <mergeCell ref="L82:M82"/>
    <mergeCell ref="O82:P82"/>
    <mergeCell ref="F83:G83"/>
    <mergeCell ref="H81:I81"/>
    <mergeCell ref="J81:K81"/>
    <mergeCell ref="L81:M81"/>
    <mergeCell ref="O81:P81"/>
    <mergeCell ref="F82:G82"/>
    <mergeCell ref="H80:I80"/>
    <mergeCell ref="J80:K80"/>
    <mergeCell ref="L80:M80"/>
    <mergeCell ref="O80:P80"/>
    <mergeCell ref="F81:G81"/>
    <mergeCell ref="H79:I79"/>
    <mergeCell ref="J79:K79"/>
    <mergeCell ref="L79:M79"/>
    <mergeCell ref="O79:P79"/>
    <mergeCell ref="F80:G80"/>
    <mergeCell ref="H78:I78"/>
    <mergeCell ref="J78:K78"/>
    <mergeCell ref="L78:M78"/>
    <mergeCell ref="O78:P78"/>
    <mergeCell ref="F79:G79"/>
    <mergeCell ref="H77:I77"/>
    <mergeCell ref="J77:K77"/>
    <mergeCell ref="L77:M77"/>
    <mergeCell ref="O77:P77"/>
    <mergeCell ref="F78:G78"/>
    <mergeCell ref="H76:I76"/>
    <mergeCell ref="J76:K76"/>
    <mergeCell ref="L76:M76"/>
    <mergeCell ref="O76:P76"/>
    <mergeCell ref="F77:G77"/>
    <mergeCell ref="H75:I75"/>
    <mergeCell ref="J75:K75"/>
    <mergeCell ref="L75:M75"/>
    <mergeCell ref="O75:P75"/>
    <mergeCell ref="F76:G76"/>
    <mergeCell ref="H74:I74"/>
    <mergeCell ref="J74:K74"/>
    <mergeCell ref="L74:M74"/>
    <mergeCell ref="O74:P74"/>
    <mergeCell ref="F75:G75"/>
    <mergeCell ref="H73:I73"/>
    <mergeCell ref="J73:K73"/>
    <mergeCell ref="L73:M73"/>
    <mergeCell ref="O73:P73"/>
    <mergeCell ref="F74:G74"/>
    <mergeCell ref="H72:I72"/>
    <mergeCell ref="J72:K72"/>
    <mergeCell ref="L72:M72"/>
    <mergeCell ref="O72:P72"/>
    <mergeCell ref="F73:G73"/>
    <mergeCell ref="H71:I71"/>
    <mergeCell ref="J71:K71"/>
    <mergeCell ref="L71:M71"/>
    <mergeCell ref="O71:P71"/>
    <mergeCell ref="F72:G72"/>
    <mergeCell ref="H70:I70"/>
    <mergeCell ref="J70:K70"/>
    <mergeCell ref="L70:M70"/>
    <mergeCell ref="O70:P70"/>
    <mergeCell ref="F71:G71"/>
    <mergeCell ref="H69:I69"/>
    <mergeCell ref="J69:K69"/>
    <mergeCell ref="L69:M69"/>
    <mergeCell ref="O69:P69"/>
    <mergeCell ref="F70:G70"/>
    <mergeCell ref="H68:I68"/>
    <mergeCell ref="J68:K68"/>
    <mergeCell ref="L68:M68"/>
    <mergeCell ref="O68:P68"/>
    <mergeCell ref="F69:G69"/>
    <mergeCell ref="H67:I67"/>
    <mergeCell ref="J67:K67"/>
    <mergeCell ref="L67:M67"/>
    <mergeCell ref="O67:P67"/>
    <mergeCell ref="F68:G68"/>
    <mergeCell ref="H66:I66"/>
    <mergeCell ref="J66:K66"/>
    <mergeCell ref="L66:M66"/>
    <mergeCell ref="O66:P66"/>
    <mergeCell ref="F67:G67"/>
    <mergeCell ref="H65:I65"/>
    <mergeCell ref="J65:K65"/>
    <mergeCell ref="L65:M65"/>
    <mergeCell ref="O65:P65"/>
    <mergeCell ref="F66:G66"/>
    <mergeCell ref="H64:I64"/>
    <mergeCell ref="J64:K64"/>
    <mergeCell ref="L64:M64"/>
    <mergeCell ref="O64:P64"/>
    <mergeCell ref="F65:G65"/>
    <mergeCell ref="H63:I63"/>
    <mergeCell ref="J63:K63"/>
    <mergeCell ref="L63:M63"/>
    <mergeCell ref="O63:P63"/>
    <mergeCell ref="F64:G64"/>
    <mergeCell ref="H62:I62"/>
    <mergeCell ref="J62:K62"/>
    <mergeCell ref="L62:M62"/>
    <mergeCell ref="O62:P62"/>
    <mergeCell ref="F63:G63"/>
    <mergeCell ref="H61:I61"/>
    <mergeCell ref="J61:K61"/>
    <mergeCell ref="L61:M61"/>
    <mergeCell ref="O61:P61"/>
    <mergeCell ref="F62:G62"/>
    <mergeCell ref="H60:I60"/>
    <mergeCell ref="J60:K60"/>
    <mergeCell ref="L60:M60"/>
    <mergeCell ref="O60:P60"/>
    <mergeCell ref="F61:G61"/>
    <mergeCell ref="H59:I59"/>
    <mergeCell ref="J59:K59"/>
    <mergeCell ref="L59:M59"/>
    <mergeCell ref="O59:P59"/>
    <mergeCell ref="F60:G60"/>
    <mergeCell ref="H58:I58"/>
    <mergeCell ref="J58:K58"/>
    <mergeCell ref="L58:M58"/>
    <mergeCell ref="O58:P58"/>
    <mergeCell ref="F59:G59"/>
    <mergeCell ref="H57:I57"/>
    <mergeCell ref="J57:K57"/>
    <mergeCell ref="L57:M57"/>
    <mergeCell ref="O57:P57"/>
    <mergeCell ref="F58:G58"/>
    <mergeCell ref="H56:I56"/>
    <mergeCell ref="J56:K56"/>
    <mergeCell ref="L56:M56"/>
    <mergeCell ref="O56:P56"/>
    <mergeCell ref="F57:G57"/>
    <mergeCell ref="H55:I55"/>
    <mergeCell ref="J55:K55"/>
    <mergeCell ref="L55:M55"/>
    <mergeCell ref="O55:P55"/>
    <mergeCell ref="F56:G56"/>
    <mergeCell ref="H54:I54"/>
    <mergeCell ref="J54:K54"/>
    <mergeCell ref="L54:M54"/>
    <mergeCell ref="O54:P54"/>
    <mergeCell ref="F55:G55"/>
    <mergeCell ref="H53:I53"/>
    <mergeCell ref="J53:K53"/>
    <mergeCell ref="L53:M53"/>
    <mergeCell ref="O53:P53"/>
    <mergeCell ref="F54:G54"/>
    <mergeCell ref="H52:I52"/>
    <mergeCell ref="J52:K52"/>
    <mergeCell ref="L52:M52"/>
    <mergeCell ref="O52:P52"/>
    <mergeCell ref="F53:G53"/>
    <mergeCell ref="H51:I51"/>
    <mergeCell ref="J51:K51"/>
    <mergeCell ref="L51:M51"/>
    <mergeCell ref="O51:P51"/>
    <mergeCell ref="F52:G52"/>
    <mergeCell ref="H50:I50"/>
    <mergeCell ref="J50:K50"/>
    <mergeCell ref="L50:M50"/>
    <mergeCell ref="O50:P50"/>
    <mergeCell ref="F51:G51"/>
    <mergeCell ref="H49:I49"/>
    <mergeCell ref="J49:K49"/>
    <mergeCell ref="L49:M49"/>
    <mergeCell ref="O49:P49"/>
    <mergeCell ref="F50:G50"/>
    <mergeCell ref="H48:I48"/>
    <mergeCell ref="J48:K48"/>
    <mergeCell ref="L48:M48"/>
    <mergeCell ref="O48:P48"/>
    <mergeCell ref="F49:G49"/>
    <mergeCell ref="H47:I47"/>
    <mergeCell ref="J47:K47"/>
    <mergeCell ref="L47:M47"/>
    <mergeCell ref="O47:P47"/>
    <mergeCell ref="F48:G48"/>
    <mergeCell ref="H46:I46"/>
    <mergeCell ref="J46:K46"/>
    <mergeCell ref="L46:M46"/>
    <mergeCell ref="O46:P46"/>
    <mergeCell ref="F47:G47"/>
    <mergeCell ref="H45:I45"/>
    <mergeCell ref="J45:K45"/>
    <mergeCell ref="L45:M45"/>
    <mergeCell ref="O45:P45"/>
    <mergeCell ref="F46:G46"/>
    <mergeCell ref="H44:I44"/>
    <mergeCell ref="J44:K44"/>
    <mergeCell ref="L44:M44"/>
    <mergeCell ref="O44:P44"/>
    <mergeCell ref="F45:G45"/>
    <mergeCell ref="H43:I43"/>
    <mergeCell ref="J43:K43"/>
    <mergeCell ref="L43:M43"/>
    <mergeCell ref="O43:P43"/>
    <mergeCell ref="F44:G44"/>
    <mergeCell ref="H42:I42"/>
    <mergeCell ref="J42:K42"/>
    <mergeCell ref="L42:M42"/>
    <mergeCell ref="O42:P42"/>
    <mergeCell ref="F43:G43"/>
    <mergeCell ref="H41:I41"/>
    <mergeCell ref="J41:K41"/>
    <mergeCell ref="L41:M41"/>
    <mergeCell ref="O41:P41"/>
    <mergeCell ref="F42:G42"/>
    <mergeCell ref="H40:I40"/>
    <mergeCell ref="J40:K40"/>
    <mergeCell ref="L40:M40"/>
    <mergeCell ref="O40:P40"/>
    <mergeCell ref="F41:G41"/>
    <mergeCell ref="H39:I39"/>
    <mergeCell ref="J39:K39"/>
    <mergeCell ref="L39:M39"/>
    <mergeCell ref="O39:P39"/>
    <mergeCell ref="F40:G40"/>
    <mergeCell ref="H38:I38"/>
    <mergeCell ref="J38:K38"/>
    <mergeCell ref="L38:M38"/>
    <mergeCell ref="O38:P38"/>
    <mergeCell ref="F39:G39"/>
    <mergeCell ref="H37:I37"/>
    <mergeCell ref="J37:K37"/>
    <mergeCell ref="L37:M37"/>
    <mergeCell ref="O37:P37"/>
    <mergeCell ref="F38:G38"/>
    <mergeCell ref="H36:I36"/>
    <mergeCell ref="J36:K36"/>
    <mergeCell ref="L36:M36"/>
    <mergeCell ref="O36:P36"/>
    <mergeCell ref="F37:G37"/>
    <mergeCell ref="H35:I35"/>
    <mergeCell ref="J35:K35"/>
    <mergeCell ref="L35:M35"/>
    <mergeCell ref="O35:P35"/>
    <mergeCell ref="F36:G36"/>
    <mergeCell ref="H34:I34"/>
    <mergeCell ref="J34:K34"/>
    <mergeCell ref="L34:M34"/>
    <mergeCell ref="O34:P34"/>
    <mergeCell ref="F35:G35"/>
    <mergeCell ref="H33:I33"/>
    <mergeCell ref="J33:K33"/>
    <mergeCell ref="L33:M33"/>
    <mergeCell ref="O33:P33"/>
    <mergeCell ref="F34:G34"/>
    <mergeCell ref="H32:I32"/>
    <mergeCell ref="J32:K32"/>
    <mergeCell ref="L32:M32"/>
    <mergeCell ref="O32:P32"/>
    <mergeCell ref="F33:G33"/>
    <mergeCell ref="H31:I31"/>
    <mergeCell ref="J31:K31"/>
    <mergeCell ref="L31:M31"/>
    <mergeCell ref="O31:P31"/>
    <mergeCell ref="F32:G32"/>
    <mergeCell ref="H30:I30"/>
    <mergeCell ref="J30:K30"/>
    <mergeCell ref="L30:M30"/>
    <mergeCell ref="O30:P30"/>
    <mergeCell ref="F31:G31"/>
    <mergeCell ref="H29:I29"/>
    <mergeCell ref="J29:K29"/>
    <mergeCell ref="L29:M29"/>
    <mergeCell ref="O29:P29"/>
    <mergeCell ref="F30:G30"/>
    <mergeCell ref="H28:I28"/>
    <mergeCell ref="J28:K28"/>
    <mergeCell ref="L28:M28"/>
    <mergeCell ref="O28:P28"/>
    <mergeCell ref="F29:G29"/>
    <mergeCell ref="H27:I27"/>
    <mergeCell ref="J27:K27"/>
    <mergeCell ref="L27:M27"/>
    <mergeCell ref="O27:P27"/>
    <mergeCell ref="F28:G28"/>
    <mergeCell ref="H26:I26"/>
    <mergeCell ref="J26:K26"/>
    <mergeCell ref="L26:M26"/>
    <mergeCell ref="O26:P26"/>
    <mergeCell ref="F27:G27"/>
    <mergeCell ref="H25:I25"/>
    <mergeCell ref="J25:K25"/>
    <mergeCell ref="L25:M25"/>
    <mergeCell ref="O25:P25"/>
    <mergeCell ref="F26:G26"/>
    <mergeCell ref="H24:I24"/>
    <mergeCell ref="J24:K24"/>
    <mergeCell ref="L24:M24"/>
    <mergeCell ref="O24:P24"/>
    <mergeCell ref="F25:G25"/>
    <mergeCell ref="H23:I23"/>
    <mergeCell ref="J23:K23"/>
    <mergeCell ref="L23:M23"/>
    <mergeCell ref="O23:P23"/>
    <mergeCell ref="F24:G24"/>
    <mergeCell ref="H22:I22"/>
    <mergeCell ref="J22:K22"/>
    <mergeCell ref="L22:M22"/>
    <mergeCell ref="O22:P22"/>
    <mergeCell ref="F23:G23"/>
    <mergeCell ref="H21:I21"/>
    <mergeCell ref="J21:K21"/>
    <mergeCell ref="L21:M21"/>
    <mergeCell ref="O21:P21"/>
    <mergeCell ref="F22:G22"/>
    <mergeCell ref="H20:I20"/>
    <mergeCell ref="J20:K20"/>
    <mergeCell ref="L20:M20"/>
    <mergeCell ref="O20:P20"/>
    <mergeCell ref="F21:G21"/>
    <mergeCell ref="H19:I19"/>
    <mergeCell ref="J19:K19"/>
    <mergeCell ref="L19:M19"/>
    <mergeCell ref="O19:P19"/>
    <mergeCell ref="F20:G20"/>
    <mergeCell ref="F16:G16"/>
    <mergeCell ref="H18:I18"/>
    <mergeCell ref="J18:K18"/>
    <mergeCell ref="L18:M18"/>
    <mergeCell ref="O18:P18"/>
    <mergeCell ref="F19:G19"/>
    <mergeCell ref="H17:I17"/>
    <mergeCell ref="J17:K17"/>
    <mergeCell ref="L17:M17"/>
    <mergeCell ref="O17:P17"/>
    <mergeCell ref="H16:I16"/>
    <mergeCell ref="J16:K16"/>
    <mergeCell ref="L16:M16"/>
    <mergeCell ref="O16:P16"/>
    <mergeCell ref="F17:G17"/>
    <mergeCell ref="F18:G18"/>
    <mergeCell ref="O13:P13"/>
    <mergeCell ref="F14:G14"/>
    <mergeCell ref="H12:I12"/>
    <mergeCell ref="J12:K12"/>
    <mergeCell ref="L12:M12"/>
    <mergeCell ref="O12:P12"/>
    <mergeCell ref="F13:G13"/>
    <mergeCell ref="F12:G12"/>
    <mergeCell ref="H15:I15"/>
    <mergeCell ref="J15:K15"/>
    <mergeCell ref="L15:M15"/>
    <mergeCell ref="O15:P15"/>
    <mergeCell ref="H14:I14"/>
    <mergeCell ref="J14:K14"/>
    <mergeCell ref="L14:M14"/>
    <mergeCell ref="O14:P14"/>
    <mergeCell ref="F15:G15"/>
    <mergeCell ref="B10:B11"/>
    <mergeCell ref="C10:C11"/>
    <mergeCell ref="D10:D11"/>
    <mergeCell ref="E10:E11"/>
    <mergeCell ref="F10:I11"/>
    <mergeCell ref="J10:N10"/>
    <mergeCell ref="H13:I13"/>
    <mergeCell ref="J13:K13"/>
    <mergeCell ref="L13:M13"/>
    <mergeCell ref="F2:Q2"/>
    <mergeCell ref="Z2:AE2"/>
    <mergeCell ref="A4:E4"/>
    <mergeCell ref="G4:H4"/>
    <mergeCell ref="I4:J4"/>
    <mergeCell ref="A10:A11"/>
    <mergeCell ref="F9:Q9"/>
    <mergeCell ref="R9:X9"/>
    <mergeCell ref="F6:O6"/>
    <mergeCell ref="A7:E7"/>
    <mergeCell ref="G7:H7"/>
    <mergeCell ref="I7:J7"/>
    <mergeCell ref="K7:L7"/>
    <mergeCell ref="K4:L4"/>
    <mergeCell ref="A5:E5"/>
    <mergeCell ref="G5:H5"/>
    <mergeCell ref="I5:J5"/>
    <mergeCell ref="K5:L5"/>
    <mergeCell ref="O10:Q11"/>
    <mergeCell ref="R10:S11"/>
    <mergeCell ref="T10:V10"/>
    <mergeCell ref="W10:X11"/>
    <mergeCell ref="J11:K11"/>
    <mergeCell ref="L11:M11"/>
  </mergeCells>
  <phoneticPr fontId="6"/>
  <conditionalFormatting sqref="J12:K101 T12:T101">
    <cfRule type="expression" dxfId="6" priority="2">
      <formula>OR(#REF!="時給",#REF!="月給")</formula>
    </cfRule>
  </conditionalFormatting>
  <conditionalFormatting sqref="L12:N101 U12:V101">
    <cfRule type="expression" dxfId="5" priority="1">
      <formula>OR(#REF!="月給",#REF!="日給")</formula>
    </cfRule>
  </conditionalFormatting>
  <dataValidations count="1">
    <dataValidation type="list" allowBlank="1" showInputMessage="1" showErrorMessage="1" sqref="E12:E101" xr:uid="{A40CB2C4-81F8-462E-BF37-0F16B9827881}">
      <formula1>"時給,日給,月給"</formula1>
    </dataValidation>
  </dataValidations>
  <pageMargins left="0.7" right="0.7" top="0.75" bottom="0.75" header="0.3" footer="0.3"/>
  <pageSetup paperSize="9" scale="52" orientation="portrait" copies="0" r:id="rId1"/>
  <colBreaks count="1" manualBreakCount="1">
    <brk id="25" max="103" man="1"/>
  </colBreaks>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135D-A920-4C03-A569-9F86350739CC}">
  <sheetPr>
    <tabColor rgb="FFFFFF00"/>
    <pageSetUpPr fitToPage="1"/>
  </sheetPr>
  <dimension ref="A2:BE32"/>
  <sheetViews>
    <sheetView showGridLines="0" showZeros="0" view="pageBreakPreview" zoomScale="90" zoomScaleNormal="100" zoomScaleSheetLayoutView="90" workbookViewId="0"/>
  </sheetViews>
  <sheetFormatPr defaultColWidth="2.25" defaultRowHeight="13.5"/>
  <cols>
    <col min="1" max="1" width="3" style="181" customWidth="1"/>
    <col min="2" max="3" width="3" style="58" customWidth="1"/>
    <col min="4" max="4" width="2.25" style="58"/>
    <col min="5" max="35" width="2.375" style="58" customWidth="1"/>
    <col min="36" max="36" width="2.25" style="58"/>
    <col min="37" max="37" width="2.25" style="58" customWidth="1"/>
    <col min="38" max="50" width="2.25" style="58"/>
    <col min="51" max="51" width="39" style="58" customWidth="1"/>
    <col min="52" max="52" width="8.5" style="58" bestFit="1" customWidth="1"/>
    <col min="53" max="53" width="2.25" style="58"/>
    <col min="54" max="54" width="5.5" style="58" bestFit="1" customWidth="1"/>
    <col min="55" max="201" width="2.25" style="58"/>
    <col min="202" max="203" width="2.25" style="58" customWidth="1"/>
    <col min="204" max="206" width="2.25" style="58"/>
    <col min="207" max="207" width="2.5" style="58" bestFit="1" customWidth="1"/>
    <col min="208" max="209" width="2.25" style="58"/>
    <col min="210" max="237" width="2.375" style="58" customWidth="1"/>
    <col min="238" max="238" width="2.25" style="58"/>
    <col min="239" max="239" width="2.25" style="58" customWidth="1"/>
    <col min="240" max="457" width="2.25" style="58"/>
    <col min="458" max="459" width="2.25" style="58" customWidth="1"/>
    <col min="460" max="462" width="2.25" style="58"/>
    <col min="463" max="463" width="2.5" style="58" bestFit="1" customWidth="1"/>
    <col min="464" max="465" width="2.25" style="58"/>
    <col min="466" max="493" width="2.375" style="58" customWidth="1"/>
    <col min="494" max="494" width="2.25" style="58"/>
    <col min="495" max="495" width="2.25" style="58" customWidth="1"/>
    <col min="496" max="713" width="2.25" style="58"/>
    <col min="714" max="715" width="2.25" style="58" customWidth="1"/>
    <col min="716" max="718" width="2.25" style="58"/>
    <col min="719" max="719" width="2.5" style="58" bestFit="1" customWidth="1"/>
    <col min="720" max="721" width="2.25" style="58"/>
    <col min="722" max="749" width="2.375" style="58" customWidth="1"/>
    <col min="750" max="750" width="2.25" style="58"/>
    <col min="751" max="751" width="2.25" style="58" customWidth="1"/>
    <col min="752" max="969" width="2.25" style="58"/>
    <col min="970" max="971" width="2.25" style="58" customWidth="1"/>
    <col min="972" max="974" width="2.25" style="58"/>
    <col min="975" max="975" width="2.5" style="58" bestFit="1" customWidth="1"/>
    <col min="976" max="977" width="2.25" style="58"/>
    <col min="978" max="1005" width="2.375" style="58" customWidth="1"/>
    <col min="1006" max="1006" width="2.25" style="58"/>
    <col min="1007" max="1007" width="2.25" style="58" customWidth="1"/>
    <col min="1008" max="1225" width="2.25" style="58"/>
    <col min="1226" max="1227" width="2.25" style="58" customWidth="1"/>
    <col min="1228" max="1230" width="2.25" style="58"/>
    <col min="1231" max="1231" width="2.5" style="58" bestFit="1" customWidth="1"/>
    <col min="1232" max="1233" width="2.25" style="58"/>
    <col min="1234" max="1261" width="2.375" style="58" customWidth="1"/>
    <col min="1262" max="1262" width="2.25" style="58"/>
    <col min="1263" max="1263" width="2.25" style="58" customWidth="1"/>
    <col min="1264" max="1481" width="2.25" style="58"/>
    <col min="1482" max="1483" width="2.25" style="58" customWidth="1"/>
    <col min="1484" max="1486" width="2.25" style="58"/>
    <col min="1487" max="1487" width="2.5" style="58" bestFit="1" customWidth="1"/>
    <col min="1488" max="1489" width="2.25" style="58"/>
    <col min="1490" max="1517" width="2.375" style="58" customWidth="1"/>
    <col min="1518" max="1518" width="2.25" style="58"/>
    <col min="1519" max="1519" width="2.25" style="58" customWidth="1"/>
    <col min="1520" max="1737" width="2.25" style="58"/>
    <col min="1738" max="1739" width="2.25" style="58" customWidth="1"/>
    <col min="1740" max="1742" width="2.25" style="58"/>
    <col min="1743" max="1743" width="2.5" style="58" bestFit="1" customWidth="1"/>
    <col min="1744" max="1745" width="2.25" style="58"/>
    <col min="1746" max="1773" width="2.375" style="58" customWidth="1"/>
    <col min="1774" max="1774" width="2.25" style="58"/>
    <col min="1775" max="1775" width="2.25" style="58" customWidth="1"/>
    <col min="1776" max="1993" width="2.25" style="58"/>
    <col min="1994" max="1995" width="2.25" style="58" customWidth="1"/>
    <col min="1996" max="1998" width="2.25" style="58"/>
    <col min="1999" max="1999" width="2.5" style="58" bestFit="1" customWidth="1"/>
    <col min="2000" max="2001" width="2.25" style="58"/>
    <col min="2002" max="2029" width="2.375" style="58" customWidth="1"/>
    <col min="2030" max="2030" width="2.25" style="58"/>
    <col min="2031" max="2031" width="2.25" style="58" customWidth="1"/>
    <col min="2032" max="2249" width="2.25" style="58"/>
    <col min="2250" max="2251" width="2.25" style="58" customWidth="1"/>
    <col min="2252" max="2254" width="2.25" style="58"/>
    <col min="2255" max="2255" width="2.5" style="58" bestFit="1" customWidth="1"/>
    <col min="2256" max="2257" width="2.25" style="58"/>
    <col min="2258" max="2285" width="2.375" style="58" customWidth="1"/>
    <col min="2286" max="2286" width="2.25" style="58"/>
    <col min="2287" max="2287" width="2.25" style="58" customWidth="1"/>
    <col min="2288" max="2505" width="2.25" style="58"/>
    <col min="2506" max="2507" width="2.25" style="58" customWidth="1"/>
    <col min="2508" max="2510" width="2.25" style="58"/>
    <col min="2511" max="2511" width="2.5" style="58" bestFit="1" customWidth="1"/>
    <col min="2512" max="2513" width="2.25" style="58"/>
    <col min="2514" max="2541" width="2.375" style="58" customWidth="1"/>
    <col min="2542" max="2542" width="2.25" style="58"/>
    <col min="2543" max="2543" width="2.25" style="58" customWidth="1"/>
    <col min="2544" max="2761" width="2.25" style="58"/>
    <col min="2762" max="2763" width="2.25" style="58" customWidth="1"/>
    <col min="2764" max="2766" width="2.25" style="58"/>
    <col min="2767" max="2767" width="2.5" style="58" bestFit="1" customWidth="1"/>
    <col min="2768" max="2769" width="2.25" style="58"/>
    <col min="2770" max="2797" width="2.375" style="58" customWidth="1"/>
    <col min="2798" max="2798" width="2.25" style="58"/>
    <col min="2799" max="2799" width="2.25" style="58" customWidth="1"/>
    <col min="2800" max="3017" width="2.25" style="58"/>
    <col min="3018" max="3019" width="2.25" style="58" customWidth="1"/>
    <col min="3020" max="3022" width="2.25" style="58"/>
    <col min="3023" max="3023" width="2.5" style="58" bestFit="1" customWidth="1"/>
    <col min="3024" max="3025" width="2.25" style="58"/>
    <col min="3026" max="3053" width="2.375" style="58" customWidth="1"/>
    <col min="3054" max="3054" width="2.25" style="58"/>
    <col min="3055" max="3055" width="2.25" style="58" customWidth="1"/>
    <col min="3056" max="3273" width="2.25" style="58"/>
    <col min="3274" max="3275" width="2.25" style="58" customWidth="1"/>
    <col min="3276" max="3278" width="2.25" style="58"/>
    <col min="3279" max="3279" width="2.5" style="58" bestFit="1" customWidth="1"/>
    <col min="3280" max="3281" width="2.25" style="58"/>
    <col min="3282" max="3309" width="2.375" style="58" customWidth="1"/>
    <col min="3310" max="3310" width="2.25" style="58"/>
    <col min="3311" max="3311" width="2.25" style="58" customWidth="1"/>
    <col min="3312" max="3529" width="2.25" style="58"/>
    <col min="3530" max="3531" width="2.25" style="58" customWidth="1"/>
    <col min="3532" max="3534" width="2.25" style="58"/>
    <col min="3535" max="3535" width="2.5" style="58" bestFit="1" customWidth="1"/>
    <col min="3536" max="3537" width="2.25" style="58"/>
    <col min="3538" max="3565" width="2.375" style="58" customWidth="1"/>
    <col min="3566" max="3566" width="2.25" style="58"/>
    <col min="3567" max="3567" width="2.25" style="58" customWidth="1"/>
    <col min="3568" max="3785" width="2.25" style="58"/>
    <col min="3786" max="3787" width="2.25" style="58" customWidth="1"/>
    <col min="3788" max="3790" width="2.25" style="58"/>
    <col min="3791" max="3791" width="2.5" style="58" bestFit="1" customWidth="1"/>
    <col min="3792" max="3793" width="2.25" style="58"/>
    <col min="3794" max="3821" width="2.375" style="58" customWidth="1"/>
    <col min="3822" max="3822" width="2.25" style="58"/>
    <col min="3823" max="3823" width="2.25" style="58" customWidth="1"/>
    <col min="3824" max="4041" width="2.25" style="58"/>
    <col min="4042" max="4043" width="2.25" style="58" customWidth="1"/>
    <col min="4044" max="4046" width="2.25" style="58"/>
    <col min="4047" max="4047" width="2.5" style="58" bestFit="1" customWidth="1"/>
    <col min="4048" max="4049" width="2.25" style="58"/>
    <col min="4050" max="4077" width="2.375" style="58" customWidth="1"/>
    <col min="4078" max="4078" width="2.25" style="58"/>
    <col min="4079" max="4079" width="2.25" style="58" customWidth="1"/>
    <col min="4080" max="4297" width="2.25" style="58"/>
    <col min="4298" max="4299" width="2.25" style="58" customWidth="1"/>
    <col min="4300" max="4302" width="2.25" style="58"/>
    <col min="4303" max="4303" width="2.5" style="58" bestFit="1" customWidth="1"/>
    <col min="4304" max="4305" width="2.25" style="58"/>
    <col min="4306" max="4333" width="2.375" style="58" customWidth="1"/>
    <col min="4334" max="4334" width="2.25" style="58"/>
    <col min="4335" max="4335" width="2.25" style="58" customWidth="1"/>
    <col min="4336" max="4553" width="2.25" style="58"/>
    <col min="4554" max="4555" width="2.25" style="58" customWidth="1"/>
    <col min="4556" max="4558" width="2.25" style="58"/>
    <col min="4559" max="4559" width="2.5" style="58" bestFit="1" customWidth="1"/>
    <col min="4560" max="4561" width="2.25" style="58"/>
    <col min="4562" max="4589" width="2.375" style="58" customWidth="1"/>
    <col min="4590" max="4590" width="2.25" style="58"/>
    <col min="4591" max="4591" width="2.25" style="58" customWidth="1"/>
    <col min="4592" max="4809" width="2.25" style="58"/>
    <col min="4810" max="4811" width="2.25" style="58" customWidth="1"/>
    <col min="4812" max="4814" width="2.25" style="58"/>
    <col min="4815" max="4815" width="2.5" style="58" bestFit="1" customWidth="1"/>
    <col min="4816" max="4817" width="2.25" style="58"/>
    <col min="4818" max="4845" width="2.375" style="58" customWidth="1"/>
    <col min="4846" max="4846" width="2.25" style="58"/>
    <col min="4847" max="4847" width="2.25" style="58" customWidth="1"/>
    <col min="4848" max="5065" width="2.25" style="58"/>
    <col min="5066" max="5067" width="2.25" style="58" customWidth="1"/>
    <col min="5068" max="5070" width="2.25" style="58"/>
    <col min="5071" max="5071" width="2.5" style="58" bestFit="1" customWidth="1"/>
    <col min="5072" max="5073" width="2.25" style="58"/>
    <col min="5074" max="5101" width="2.375" style="58" customWidth="1"/>
    <col min="5102" max="5102" width="2.25" style="58"/>
    <col min="5103" max="5103" width="2.25" style="58" customWidth="1"/>
    <col min="5104" max="5321" width="2.25" style="58"/>
    <col min="5322" max="5323" width="2.25" style="58" customWidth="1"/>
    <col min="5324" max="5326" width="2.25" style="58"/>
    <col min="5327" max="5327" width="2.5" style="58" bestFit="1" customWidth="1"/>
    <col min="5328" max="5329" width="2.25" style="58"/>
    <col min="5330" max="5357" width="2.375" style="58" customWidth="1"/>
    <col min="5358" max="5358" width="2.25" style="58"/>
    <col min="5359" max="5359" width="2.25" style="58" customWidth="1"/>
    <col min="5360" max="5577" width="2.25" style="58"/>
    <col min="5578" max="5579" width="2.25" style="58" customWidth="1"/>
    <col min="5580" max="5582" width="2.25" style="58"/>
    <col min="5583" max="5583" width="2.5" style="58" bestFit="1" customWidth="1"/>
    <col min="5584" max="5585" width="2.25" style="58"/>
    <col min="5586" max="5613" width="2.375" style="58" customWidth="1"/>
    <col min="5614" max="5614" width="2.25" style="58"/>
    <col min="5615" max="5615" width="2.25" style="58" customWidth="1"/>
    <col min="5616" max="5833" width="2.25" style="58"/>
    <col min="5834" max="5835" width="2.25" style="58" customWidth="1"/>
    <col min="5836" max="5838" width="2.25" style="58"/>
    <col min="5839" max="5839" width="2.5" style="58" bestFit="1" customWidth="1"/>
    <col min="5840" max="5841" width="2.25" style="58"/>
    <col min="5842" max="5869" width="2.375" style="58" customWidth="1"/>
    <col min="5870" max="5870" width="2.25" style="58"/>
    <col min="5871" max="5871" width="2.25" style="58" customWidth="1"/>
    <col min="5872" max="6089" width="2.25" style="58"/>
    <col min="6090" max="6091" width="2.25" style="58" customWidth="1"/>
    <col min="6092" max="6094" width="2.25" style="58"/>
    <col min="6095" max="6095" width="2.5" style="58" bestFit="1" customWidth="1"/>
    <col min="6096" max="6097" width="2.25" style="58"/>
    <col min="6098" max="6125" width="2.375" style="58" customWidth="1"/>
    <col min="6126" max="6126" width="2.25" style="58"/>
    <col min="6127" max="6127" width="2.25" style="58" customWidth="1"/>
    <col min="6128" max="6345" width="2.25" style="58"/>
    <col min="6346" max="6347" width="2.25" style="58" customWidth="1"/>
    <col min="6348" max="6350" width="2.25" style="58"/>
    <col min="6351" max="6351" width="2.5" style="58" bestFit="1" customWidth="1"/>
    <col min="6352" max="6353" width="2.25" style="58"/>
    <col min="6354" max="6381" width="2.375" style="58" customWidth="1"/>
    <col min="6382" max="6382" width="2.25" style="58"/>
    <col min="6383" max="6383" width="2.25" style="58" customWidth="1"/>
    <col min="6384" max="6601" width="2.25" style="58"/>
    <col min="6602" max="6603" width="2.25" style="58" customWidth="1"/>
    <col min="6604" max="6606" width="2.25" style="58"/>
    <col min="6607" max="6607" width="2.5" style="58" bestFit="1" customWidth="1"/>
    <col min="6608" max="6609" width="2.25" style="58"/>
    <col min="6610" max="6637" width="2.375" style="58" customWidth="1"/>
    <col min="6638" max="6638" width="2.25" style="58"/>
    <col min="6639" max="6639" width="2.25" style="58" customWidth="1"/>
    <col min="6640" max="6857" width="2.25" style="58"/>
    <col min="6858" max="6859" width="2.25" style="58" customWidth="1"/>
    <col min="6860" max="6862" width="2.25" style="58"/>
    <col min="6863" max="6863" width="2.5" style="58" bestFit="1" customWidth="1"/>
    <col min="6864" max="6865" width="2.25" style="58"/>
    <col min="6866" max="6893" width="2.375" style="58" customWidth="1"/>
    <col min="6894" max="6894" width="2.25" style="58"/>
    <col min="6895" max="6895" width="2.25" style="58" customWidth="1"/>
    <col min="6896" max="7113" width="2.25" style="58"/>
    <col min="7114" max="7115" width="2.25" style="58" customWidth="1"/>
    <col min="7116" max="7118" width="2.25" style="58"/>
    <col min="7119" max="7119" width="2.5" style="58" bestFit="1" customWidth="1"/>
    <col min="7120" max="7121" width="2.25" style="58"/>
    <col min="7122" max="7149" width="2.375" style="58" customWidth="1"/>
    <col min="7150" max="7150" width="2.25" style="58"/>
    <col min="7151" max="7151" width="2.25" style="58" customWidth="1"/>
    <col min="7152" max="7369" width="2.25" style="58"/>
    <col min="7370" max="7371" width="2.25" style="58" customWidth="1"/>
    <col min="7372" max="7374" width="2.25" style="58"/>
    <col min="7375" max="7375" width="2.5" style="58" bestFit="1" customWidth="1"/>
    <col min="7376" max="7377" width="2.25" style="58"/>
    <col min="7378" max="7405" width="2.375" style="58" customWidth="1"/>
    <col min="7406" max="7406" width="2.25" style="58"/>
    <col min="7407" max="7407" width="2.25" style="58" customWidth="1"/>
    <col min="7408" max="7625" width="2.25" style="58"/>
    <col min="7626" max="7627" width="2.25" style="58" customWidth="1"/>
    <col min="7628" max="7630" width="2.25" style="58"/>
    <col min="7631" max="7631" width="2.5" style="58" bestFit="1" customWidth="1"/>
    <col min="7632" max="7633" width="2.25" style="58"/>
    <col min="7634" max="7661" width="2.375" style="58" customWidth="1"/>
    <col min="7662" max="7662" width="2.25" style="58"/>
    <col min="7663" max="7663" width="2.25" style="58" customWidth="1"/>
    <col min="7664" max="7881" width="2.25" style="58"/>
    <col min="7882" max="7883" width="2.25" style="58" customWidth="1"/>
    <col min="7884" max="7886" width="2.25" style="58"/>
    <col min="7887" max="7887" width="2.5" style="58" bestFit="1" customWidth="1"/>
    <col min="7888" max="7889" width="2.25" style="58"/>
    <col min="7890" max="7917" width="2.375" style="58" customWidth="1"/>
    <col min="7918" max="7918" width="2.25" style="58"/>
    <col min="7919" max="7919" width="2.25" style="58" customWidth="1"/>
    <col min="7920" max="8137" width="2.25" style="58"/>
    <col min="8138" max="8139" width="2.25" style="58" customWidth="1"/>
    <col min="8140" max="8142" width="2.25" style="58"/>
    <col min="8143" max="8143" width="2.5" style="58" bestFit="1" customWidth="1"/>
    <col min="8144" max="8145" width="2.25" style="58"/>
    <col min="8146" max="8173" width="2.375" style="58" customWidth="1"/>
    <col min="8174" max="8174" width="2.25" style="58"/>
    <col min="8175" max="8175" width="2.25" style="58" customWidth="1"/>
    <col min="8176" max="8393" width="2.25" style="58"/>
    <col min="8394" max="8395" width="2.25" style="58" customWidth="1"/>
    <col min="8396" max="8398" width="2.25" style="58"/>
    <col min="8399" max="8399" width="2.5" style="58" bestFit="1" customWidth="1"/>
    <col min="8400" max="8401" width="2.25" style="58"/>
    <col min="8402" max="8429" width="2.375" style="58" customWidth="1"/>
    <col min="8430" max="8430" width="2.25" style="58"/>
    <col min="8431" max="8431" width="2.25" style="58" customWidth="1"/>
    <col min="8432" max="8649" width="2.25" style="58"/>
    <col min="8650" max="8651" width="2.25" style="58" customWidth="1"/>
    <col min="8652" max="8654" width="2.25" style="58"/>
    <col min="8655" max="8655" width="2.5" style="58" bestFit="1" customWidth="1"/>
    <col min="8656" max="8657" width="2.25" style="58"/>
    <col min="8658" max="8685" width="2.375" style="58" customWidth="1"/>
    <col min="8686" max="8686" width="2.25" style="58"/>
    <col min="8687" max="8687" width="2.25" style="58" customWidth="1"/>
    <col min="8688" max="8905" width="2.25" style="58"/>
    <col min="8906" max="8907" width="2.25" style="58" customWidth="1"/>
    <col min="8908" max="8910" width="2.25" style="58"/>
    <col min="8911" max="8911" width="2.5" style="58" bestFit="1" customWidth="1"/>
    <col min="8912" max="8913" width="2.25" style="58"/>
    <col min="8914" max="8941" width="2.375" style="58" customWidth="1"/>
    <col min="8942" max="8942" width="2.25" style="58"/>
    <col min="8943" max="8943" width="2.25" style="58" customWidth="1"/>
    <col min="8944" max="9161" width="2.25" style="58"/>
    <col min="9162" max="9163" width="2.25" style="58" customWidth="1"/>
    <col min="9164" max="9166" width="2.25" style="58"/>
    <col min="9167" max="9167" width="2.5" style="58" bestFit="1" customWidth="1"/>
    <col min="9168" max="9169" width="2.25" style="58"/>
    <col min="9170" max="9197" width="2.375" style="58" customWidth="1"/>
    <col min="9198" max="9198" width="2.25" style="58"/>
    <col min="9199" max="9199" width="2.25" style="58" customWidth="1"/>
    <col min="9200" max="9417" width="2.25" style="58"/>
    <col min="9418" max="9419" width="2.25" style="58" customWidth="1"/>
    <col min="9420" max="9422" width="2.25" style="58"/>
    <col min="9423" max="9423" width="2.5" style="58" bestFit="1" customWidth="1"/>
    <col min="9424" max="9425" width="2.25" style="58"/>
    <col min="9426" max="9453" width="2.375" style="58" customWidth="1"/>
    <col min="9454" max="9454" width="2.25" style="58"/>
    <col min="9455" max="9455" width="2.25" style="58" customWidth="1"/>
    <col min="9456" max="9673" width="2.25" style="58"/>
    <col min="9674" max="9675" width="2.25" style="58" customWidth="1"/>
    <col min="9676" max="9678" width="2.25" style="58"/>
    <col min="9679" max="9679" width="2.5" style="58" bestFit="1" customWidth="1"/>
    <col min="9680" max="9681" width="2.25" style="58"/>
    <col min="9682" max="9709" width="2.375" style="58" customWidth="1"/>
    <col min="9710" max="9710" width="2.25" style="58"/>
    <col min="9711" max="9711" width="2.25" style="58" customWidth="1"/>
    <col min="9712" max="9929" width="2.25" style="58"/>
    <col min="9930" max="9931" width="2.25" style="58" customWidth="1"/>
    <col min="9932" max="9934" width="2.25" style="58"/>
    <col min="9935" max="9935" width="2.5" style="58" bestFit="1" customWidth="1"/>
    <col min="9936" max="9937" width="2.25" style="58"/>
    <col min="9938" max="9965" width="2.375" style="58" customWidth="1"/>
    <col min="9966" max="9966" width="2.25" style="58"/>
    <col min="9967" max="9967" width="2.25" style="58" customWidth="1"/>
    <col min="9968" max="10185" width="2.25" style="58"/>
    <col min="10186" max="10187" width="2.25" style="58" customWidth="1"/>
    <col min="10188" max="10190" width="2.25" style="58"/>
    <col min="10191" max="10191" width="2.5" style="58" bestFit="1" customWidth="1"/>
    <col min="10192" max="10193" width="2.25" style="58"/>
    <col min="10194" max="10221" width="2.375" style="58" customWidth="1"/>
    <col min="10222" max="10222" width="2.25" style="58"/>
    <col min="10223" max="10223" width="2.25" style="58" customWidth="1"/>
    <col min="10224" max="10441" width="2.25" style="58"/>
    <col min="10442" max="10443" width="2.25" style="58" customWidth="1"/>
    <col min="10444" max="10446" width="2.25" style="58"/>
    <col min="10447" max="10447" width="2.5" style="58" bestFit="1" customWidth="1"/>
    <col min="10448" max="10449" width="2.25" style="58"/>
    <col min="10450" max="10477" width="2.375" style="58" customWidth="1"/>
    <col min="10478" max="10478" width="2.25" style="58"/>
    <col min="10479" max="10479" width="2.25" style="58" customWidth="1"/>
    <col min="10480" max="10697" width="2.25" style="58"/>
    <col min="10698" max="10699" width="2.25" style="58" customWidth="1"/>
    <col min="10700" max="10702" width="2.25" style="58"/>
    <col min="10703" max="10703" width="2.5" style="58" bestFit="1" customWidth="1"/>
    <col min="10704" max="10705" width="2.25" style="58"/>
    <col min="10706" max="10733" width="2.375" style="58" customWidth="1"/>
    <col min="10734" max="10734" width="2.25" style="58"/>
    <col min="10735" max="10735" width="2.25" style="58" customWidth="1"/>
    <col min="10736" max="10953" width="2.25" style="58"/>
    <col min="10954" max="10955" width="2.25" style="58" customWidth="1"/>
    <col min="10956" max="10958" width="2.25" style="58"/>
    <col min="10959" max="10959" width="2.5" style="58" bestFit="1" customWidth="1"/>
    <col min="10960" max="10961" width="2.25" style="58"/>
    <col min="10962" max="10989" width="2.375" style="58" customWidth="1"/>
    <col min="10990" max="10990" width="2.25" style="58"/>
    <col min="10991" max="10991" width="2.25" style="58" customWidth="1"/>
    <col min="10992" max="11209" width="2.25" style="58"/>
    <col min="11210" max="11211" width="2.25" style="58" customWidth="1"/>
    <col min="11212" max="11214" width="2.25" style="58"/>
    <col min="11215" max="11215" width="2.5" style="58" bestFit="1" customWidth="1"/>
    <col min="11216" max="11217" width="2.25" style="58"/>
    <col min="11218" max="11245" width="2.375" style="58" customWidth="1"/>
    <col min="11246" max="11246" width="2.25" style="58"/>
    <col min="11247" max="11247" width="2.25" style="58" customWidth="1"/>
    <col min="11248" max="11465" width="2.25" style="58"/>
    <col min="11466" max="11467" width="2.25" style="58" customWidth="1"/>
    <col min="11468" max="11470" width="2.25" style="58"/>
    <col min="11471" max="11471" width="2.5" style="58" bestFit="1" customWidth="1"/>
    <col min="11472" max="11473" width="2.25" style="58"/>
    <col min="11474" max="11501" width="2.375" style="58" customWidth="1"/>
    <col min="11502" max="11502" width="2.25" style="58"/>
    <col min="11503" max="11503" width="2.25" style="58" customWidth="1"/>
    <col min="11504" max="11721" width="2.25" style="58"/>
    <col min="11722" max="11723" width="2.25" style="58" customWidth="1"/>
    <col min="11724" max="11726" width="2.25" style="58"/>
    <col min="11727" max="11727" width="2.5" style="58" bestFit="1" customWidth="1"/>
    <col min="11728" max="11729" width="2.25" style="58"/>
    <col min="11730" max="11757" width="2.375" style="58" customWidth="1"/>
    <col min="11758" max="11758" width="2.25" style="58"/>
    <col min="11759" max="11759" width="2.25" style="58" customWidth="1"/>
    <col min="11760" max="11977" width="2.25" style="58"/>
    <col min="11978" max="11979" width="2.25" style="58" customWidth="1"/>
    <col min="11980" max="11982" width="2.25" style="58"/>
    <col min="11983" max="11983" width="2.5" style="58" bestFit="1" customWidth="1"/>
    <col min="11984" max="11985" width="2.25" style="58"/>
    <col min="11986" max="12013" width="2.375" style="58" customWidth="1"/>
    <col min="12014" max="12014" width="2.25" style="58"/>
    <col min="12015" max="12015" width="2.25" style="58" customWidth="1"/>
    <col min="12016" max="12233" width="2.25" style="58"/>
    <col min="12234" max="12235" width="2.25" style="58" customWidth="1"/>
    <col min="12236" max="12238" width="2.25" style="58"/>
    <col min="12239" max="12239" width="2.5" style="58" bestFit="1" customWidth="1"/>
    <col min="12240" max="12241" width="2.25" style="58"/>
    <col min="12242" max="12269" width="2.375" style="58" customWidth="1"/>
    <col min="12270" max="12270" width="2.25" style="58"/>
    <col min="12271" max="12271" width="2.25" style="58" customWidth="1"/>
    <col min="12272" max="12489" width="2.25" style="58"/>
    <col min="12490" max="12491" width="2.25" style="58" customWidth="1"/>
    <col min="12492" max="12494" width="2.25" style="58"/>
    <col min="12495" max="12495" width="2.5" style="58" bestFit="1" customWidth="1"/>
    <col min="12496" max="12497" width="2.25" style="58"/>
    <col min="12498" max="12525" width="2.375" style="58" customWidth="1"/>
    <col min="12526" max="12526" width="2.25" style="58"/>
    <col min="12527" max="12527" width="2.25" style="58" customWidth="1"/>
    <col min="12528" max="12745" width="2.25" style="58"/>
    <col min="12746" max="12747" width="2.25" style="58" customWidth="1"/>
    <col min="12748" max="12750" width="2.25" style="58"/>
    <col min="12751" max="12751" width="2.5" style="58" bestFit="1" customWidth="1"/>
    <col min="12752" max="12753" width="2.25" style="58"/>
    <col min="12754" max="12781" width="2.375" style="58" customWidth="1"/>
    <col min="12782" max="12782" width="2.25" style="58"/>
    <col min="12783" max="12783" width="2.25" style="58" customWidth="1"/>
    <col min="12784" max="13001" width="2.25" style="58"/>
    <col min="13002" max="13003" width="2.25" style="58" customWidth="1"/>
    <col min="13004" max="13006" width="2.25" style="58"/>
    <col min="13007" max="13007" width="2.5" style="58" bestFit="1" customWidth="1"/>
    <col min="13008" max="13009" width="2.25" style="58"/>
    <col min="13010" max="13037" width="2.375" style="58" customWidth="1"/>
    <col min="13038" max="13038" width="2.25" style="58"/>
    <col min="13039" max="13039" width="2.25" style="58" customWidth="1"/>
    <col min="13040" max="13257" width="2.25" style="58"/>
    <col min="13258" max="13259" width="2.25" style="58" customWidth="1"/>
    <col min="13260" max="13262" width="2.25" style="58"/>
    <col min="13263" max="13263" width="2.5" style="58" bestFit="1" customWidth="1"/>
    <col min="13264" max="13265" width="2.25" style="58"/>
    <col min="13266" max="13293" width="2.375" style="58" customWidth="1"/>
    <col min="13294" max="13294" width="2.25" style="58"/>
    <col min="13295" max="13295" width="2.25" style="58" customWidth="1"/>
    <col min="13296" max="13513" width="2.25" style="58"/>
    <col min="13514" max="13515" width="2.25" style="58" customWidth="1"/>
    <col min="13516" max="13518" width="2.25" style="58"/>
    <col min="13519" max="13519" width="2.5" style="58" bestFit="1" customWidth="1"/>
    <col min="13520" max="13521" width="2.25" style="58"/>
    <col min="13522" max="13549" width="2.375" style="58" customWidth="1"/>
    <col min="13550" max="13550" width="2.25" style="58"/>
    <col min="13551" max="13551" width="2.25" style="58" customWidth="1"/>
    <col min="13552" max="13769" width="2.25" style="58"/>
    <col min="13770" max="13771" width="2.25" style="58" customWidth="1"/>
    <col min="13772" max="13774" width="2.25" style="58"/>
    <col min="13775" max="13775" width="2.5" style="58" bestFit="1" customWidth="1"/>
    <col min="13776" max="13777" width="2.25" style="58"/>
    <col min="13778" max="13805" width="2.375" style="58" customWidth="1"/>
    <col min="13806" max="13806" width="2.25" style="58"/>
    <col min="13807" max="13807" width="2.25" style="58" customWidth="1"/>
    <col min="13808" max="14025" width="2.25" style="58"/>
    <col min="14026" max="14027" width="2.25" style="58" customWidth="1"/>
    <col min="14028" max="14030" width="2.25" style="58"/>
    <col min="14031" max="14031" width="2.5" style="58" bestFit="1" customWidth="1"/>
    <col min="14032" max="14033" width="2.25" style="58"/>
    <col min="14034" max="14061" width="2.375" style="58" customWidth="1"/>
    <col min="14062" max="14062" width="2.25" style="58"/>
    <col min="14063" max="14063" width="2.25" style="58" customWidth="1"/>
    <col min="14064" max="14281" width="2.25" style="58"/>
    <col min="14282" max="14283" width="2.25" style="58" customWidth="1"/>
    <col min="14284" max="14286" width="2.25" style="58"/>
    <col min="14287" max="14287" width="2.5" style="58" bestFit="1" customWidth="1"/>
    <col min="14288" max="14289" width="2.25" style="58"/>
    <col min="14290" max="14317" width="2.375" style="58" customWidth="1"/>
    <col min="14318" max="14318" width="2.25" style="58"/>
    <col min="14319" max="14319" width="2.25" style="58" customWidth="1"/>
    <col min="14320" max="14537" width="2.25" style="58"/>
    <col min="14538" max="14539" width="2.25" style="58" customWidth="1"/>
    <col min="14540" max="14542" width="2.25" style="58"/>
    <col min="14543" max="14543" width="2.5" style="58" bestFit="1" customWidth="1"/>
    <col min="14544" max="14545" width="2.25" style="58"/>
    <col min="14546" max="14573" width="2.375" style="58" customWidth="1"/>
    <col min="14574" max="14574" width="2.25" style="58"/>
    <col min="14575" max="14575" width="2.25" style="58" customWidth="1"/>
    <col min="14576" max="14793" width="2.25" style="58"/>
    <col min="14794" max="14795" width="2.25" style="58" customWidth="1"/>
    <col min="14796" max="14798" width="2.25" style="58"/>
    <col min="14799" max="14799" width="2.5" style="58" bestFit="1" customWidth="1"/>
    <col min="14800" max="14801" width="2.25" style="58"/>
    <col min="14802" max="14829" width="2.375" style="58" customWidth="1"/>
    <col min="14830" max="14830" width="2.25" style="58"/>
    <col min="14831" max="14831" width="2.25" style="58" customWidth="1"/>
    <col min="14832" max="15049" width="2.25" style="58"/>
    <col min="15050" max="15051" width="2.25" style="58" customWidth="1"/>
    <col min="15052" max="15054" width="2.25" style="58"/>
    <col min="15055" max="15055" width="2.5" style="58" bestFit="1" customWidth="1"/>
    <col min="15056" max="15057" width="2.25" style="58"/>
    <col min="15058" max="15085" width="2.375" style="58" customWidth="1"/>
    <col min="15086" max="15086" width="2.25" style="58"/>
    <col min="15087" max="15087" width="2.25" style="58" customWidth="1"/>
    <col min="15088" max="15305" width="2.25" style="58"/>
    <col min="15306" max="15307" width="2.25" style="58" customWidth="1"/>
    <col min="15308" max="15310" width="2.25" style="58"/>
    <col min="15311" max="15311" width="2.5" style="58" bestFit="1" customWidth="1"/>
    <col min="15312" max="15313" width="2.25" style="58"/>
    <col min="15314" max="15341" width="2.375" style="58" customWidth="1"/>
    <col min="15342" max="15342" width="2.25" style="58"/>
    <col min="15343" max="15343" width="2.25" style="58" customWidth="1"/>
    <col min="15344" max="15561" width="2.25" style="58"/>
    <col min="15562" max="15563" width="2.25" style="58" customWidth="1"/>
    <col min="15564" max="15566" width="2.25" style="58"/>
    <col min="15567" max="15567" width="2.5" style="58" bestFit="1" customWidth="1"/>
    <col min="15568" max="15569" width="2.25" style="58"/>
    <col min="15570" max="15597" width="2.375" style="58" customWidth="1"/>
    <col min="15598" max="15598" width="2.25" style="58"/>
    <col min="15599" max="15599" width="2.25" style="58" customWidth="1"/>
    <col min="15600" max="15817" width="2.25" style="58"/>
    <col min="15818" max="15819" width="2.25" style="58" customWidth="1"/>
    <col min="15820" max="15822" width="2.25" style="58"/>
    <col min="15823" max="15823" width="2.5" style="58" bestFit="1" customWidth="1"/>
    <col min="15824" max="15825" width="2.25" style="58"/>
    <col min="15826" max="15853" width="2.375" style="58" customWidth="1"/>
    <col min="15854" max="15854" width="2.25" style="58"/>
    <col min="15855" max="15855" width="2.25" style="58" customWidth="1"/>
    <col min="15856" max="16073" width="2.25" style="58"/>
    <col min="16074" max="16075" width="2.25" style="58" customWidth="1"/>
    <col min="16076" max="16078" width="2.25" style="58"/>
    <col min="16079" max="16079" width="2.5" style="58" bestFit="1" customWidth="1"/>
    <col min="16080" max="16081" width="2.25" style="58"/>
    <col min="16082" max="16109" width="2.375" style="58" customWidth="1"/>
    <col min="16110" max="16110" width="2.25" style="58"/>
    <col min="16111" max="16111" width="2.25" style="58" customWidth="1"/>
    <col min="16112" max="16384" width="2.25" style="58"/>
  </cols>
  <sheetData>
    <row r="2" spans="1:49">
      <c r="A2" s="66" t="s">
        <v>232</v>
      </c>
      <c r="AK2" s="578" t="s">
        <v>211</v>
      </c>
      <c r="AL2" s="578"/>
      <c r="AM2" s="578"/>
      <c r="AN2" s="578"/>
      <c r="AO2" s="578"/>
      <c r="AP2" s="578"/>
      <c r="AQ2" s="578"/>
      <c r="AR2" s="578"/>
      <c r="AS2" s="578"/>
      <c r="AT2" s="578"/>
      <c r="AU2" s="578"/>
      <c r="AV2" s="578"/>
      <c r="AW2" s="578"/>
    </row>
    <row r="3" spans="1:49" ht="18" customHeight="1"/>
    <row r="4" spans="1:49" ht="12.75" customHeight="1">
      <c r="A4" s="579" t="s">
        <v>233</v>
      </c>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row>
    <row r="5" spans="1:49" ht="12.75" customHeight="1">
      <c r="A5" s="579"/>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row>
    <row r="6" spans="1:49" ht="25.5" customHeight="1" thickBot="1"/>
    <row r="7" spans="1:49" ht="39.75" customHeight="1" thickBot="1">
      <c r="A7" s="580" t="s">
        <v>213</v>
      </c>
      <c r="B7" s="581"/>
      <c r="C7" s="582"/>
      <c r="D7" s="702">
        <f>'要綱第6号（工賃増加率試算表）'!D7</f>
        <v>0</v>
      </c>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3"/>
    </row>
    <row r="8" spans="1:49" ht="25.5" customHeight="1">
      <c r="A8" s="585" t="s">
        <v>214</v>
      </c>
      <c r="B8" s="586"/>
      <c r="C8" s="586"/>
      <c r="D8" s="587" t="s">
        <v>215</v>
      </c>
      <c r="E8" s="588"/>
      <c r="F8" s="588"/>
      <c r="G8" s="588"/>
      <c r="H8" s="588"/>
      <c r="I8" s="588"/>
      <c r="J8" s="588"/>
      <c r="K8" s="588"/>
      <c r="L8" s="588"/>
      <c r="M8" s="588"/>
      <c r="N8" s="588"/>
      <c r="O8" s="588"/>
      <c r="P8" s="588"/>
      <c r="Q8" s="588"/>
      <c r="R8" s="588"/>
      <c r="S8" s="588"/>
      <c r="T8" s="588"/>
      <c r="U8" s="588"/>
      <c r="V8" s="588"/>
      <c r="W8" s="588"/>
      <c r="X8" s="588"/>
      <c r="Y8" s="588"/>
      <c r="Z8" s="589"/>
      <c r="AA8" s="587" t="s">
        <v>216</v>
      </c>
      <c r="AB8" s="588"/>
      <c r="AC8" s="588"/>
      <c r="AD8" s="588"/>
      <c r="AE8" s="588"/>
      <c r="AF8" s="588"/>
      <c r="AG8" s="588"/>
      <c r="AH8" s="588"/>
      <c r="AI8" s="588"/>
      <c r="AJ8" s="588"/>
      <c r="AK8" s="588"/>
      <c r="AL8" s="588"/>
      <c r="AM8" s="588"/>
      <c r="AN8" s="588"/>
      <c r="AO8" s="588"/>
      <c r="AP8" s="588"/>
      <c r="AQ8" s="588"/>
      <c r="AR8" s="588"/>
      <c r="AS8" s="588"/>
      <c r="AT8" s="588"/>
      <c r="AU8" s="588"/>
      <c r="AV8" s="588"/>
      <c r="AW8" s="589"/>
    </row>
    <row r="9" spans="1:49" ht="39.75" customHeight="1" thickBot="1">
      <c r="A9" s="585"/>
      <c r="B9" s="586"/>
      <c r="C9" s="586"/>
      <c r="D9" s="704">
        <f>'要綱第6号（工賃増加率試算表）'!D9</f>
        <v>0</v>
      </c>
      <c r="E9" s="705"/>
      <c r="F9" s="705"/>
      <c r="G9" s="705"/>
      <c r="H9" s="705"/>
      <c r="I9" s="705"/>
      <c r="J9" s="705"/>
      <c r="K9" s="705"/>
      <c r="L9" s="705"/>
      <c r="M9" s="705"/>
      <c r="N9" s="705"/>
      <c r="O9" s="705"/>
      <c r="P9" s="705"/>
      <c r="Q9" s="705"/>
      <c r="R9" s="705"/>
      <c r="S9" s="705"/>
      <c r="T9" s="705"/>
      <c r="U9" s="705"/>
      <c r="V9" s="705"/>
      <c r="W9" s="705"/>
      <c r="X9" s="706"/>
      <c r="Y9" s="707" t="s">
        <v>41</v>
      </c>
      <c r="Z9" s="708"/>
      <c r="AA9" s="709">
        <f>'要綱第6号（工賃増加率試算表）'!AA9</f>
        <v>0</v>
      </c>
      <c r="AB9" s="710"/>
      <c r="AC9" s="710"/>
      <c r="AD9" s="710"/>
      <c r="AE9" s="710"/>
      <c r="AF9" s="710"/>
      <c r="AG9" s="710"/>
      <c r="AH9" s="710"/>
      <c r="AI9" s="710"/>
      <c r="AJ9" s="710"/>
      <c r="AK9" s="710"/>
      <c r="AL9" s="710"/>
      <c r="AM9" s="710"/>
      <c r="AN9" s="710"/>
      <c r="AO9" s="710"/>
      <c r="AP9" s="710"/>
      <c r="AQ9" s="710"/>
      <c r="AR9" s="710"/>
      <c r="AS9" s="710"/>
      <c r="AT9" s="710"/>
      <c r="AU9" s="710"/>
      <c r="AV9" s="711" t="s">
        <v>41</v>
      </c>
      <c r="AW9" s="712"/>
    </row>
    <row r="10" spans="1:49" ht="25.5" customHeight="1">
      <c r="A10" s="585"/>
      <c r="B10" s="586"/>
      <c r="C10" s="586"/>
      <c r="D10" s="600" t="s">
        <v>234</v>
      </c>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c r="AR10" s="601"/>
      <c r="AS10" s="601"/>
      <c r="AT10" s="601"/>
      <c r="AU10" s="601"/>
      <c r="AV10" s="601"/>
      <c r="AW10" s="602"/>
    </row>
    <row r="11" spans="1:49" ht="21.75" customHeight="1">
      <c r="A11" s="585"/>
      <c r="B11" s="586"/>
      <c r="C11" s="586"/>
      <c r="D11" s="603" t="s">
        <v>218</v>
      </c>
      <c r="E11" s="604"/>
      <c r="F11" s="604"/>
      <c r="G11" s="604"/>
      <c r="H11" s="605"/>
      <c r="I11" s="572">
        <v>4</v>
      </c>
      <c r="J11" s="573"/>
      <c r="K11" s="574"/>
      <c r="L11" s="572">
        <v>5</v>
      </c>
      <c r="M11" s="573"/>
      <c r="N11" s="574"/>
      <c r="O11" s="572">
        <v>6</v>
      </c>
      <c r="P11" s="573"/>
      <c r="Q11" s="574"/>
      <c r="R11" s="572">
        <v>7</v>
      </c>
      <c r="S11" s="573"/>
      <c r="T11" s="574"/>
      <c r="U11" s="572">
        <v>8</v>
      </c>
      <c r="V11" s="573"/>
      <c r="W11" s="574"/>
      <c r="X11" s="572">
        <v>9</v>
      </c>
      <c r="Y11" s="573"/>
      <c r="Z11" s="574"/>
      <c r="AA11" s="572">
        <v>10</v>
      </c>
      <c r="AB11" s="573"/>
      <c r="AC11" s="574"/>
      <c r="AD11" s="572">
        <v>11</v>
      </c>
      <c r="AE11" s="573"/>
      <c r="AF11" s="574"/>
      <c r="AG11" s="571">
        <v>12</v>
      </c>
      <c r="AH11" s="571"/>
      <c r="AI11" s="571"/>
      <c r="AJ11" s="571">
        <v>1</v>
      </c>
      <c r="AK11" s="571"/>
      <c r="AL11" s="571"/>
      <c r="AM11" s="571">
        <v>2</v>
      </c>
      <c r="AN11" s="571"/>
      <c r="AO11" s="571"/>
      <c r="AP11" s="571">
        <v>3</v>
      </c>
      <c r="AQ11" s="571"/>
      <c r="AR11" s="571"/>
      <c r="AS11" s="571" t="s">
        <v>132</v>
      </c>
      <c r="AT11" s="571"/>
      <c r="AU11" s="571"/>
      <c r="AV11" s="571"/>
      <c r="AW11" s="597"/>
    </row>
    <row r="12" spans="1:49" ht="21.75" customHeight="1">
      <c r="A12" s="585"/>
      <c r="B12" s="586"/>
      <c r="C12" s="586"/>
      <c r="D12" s="606"/>
      <c r="E12" s="607"/>
      <c r="F12" s="607"/>
      <c r="G12" s="607"/>
      <c r="H12" s="608"/>
      <c r="I12" s="575"/>
      <c r="J12" s="576"/>
      <c r="K12" s="577"/>
      <c r="L12" s="575"/>
      <c r="M12" s="576"/>
      <c r="N12" s="577"/>
      <c r="O12" s="575"/>
      <c r="P12" s="576"/>
      <c r="Q12" s="577"/>
      <c r="R12" s="575"/>
      <c r="S12" s="576"/>
      <c r="T12" s="577"/>
      <c r="U12" s="575"/>
      <c r="V12" s="576"/>
      <c r="W12" s="577"/>
      <c r="X12" s="575"/>
      <c r="Y12" s="576"/>
      <c r="Z12" s="577"/>
      <c r="AA12" s="575"/>
      <c r="AB12" s="576"/>
      <c r="AC12" s="577"/>
      <c r="AD12" s="575"/>
      <c r="AE12" s="576"/>
      <c r="AF12" s="577"/>
      <c r="AG12" s="571"/>
      <c r="AH12" s="571"/>
      <c r="AI12" s="571"/>
      <c r="AJ12" s="571"/>
      <c r="AK12" s="571"/>
      <c r="AL12" s="571"/>
      <c r="AM12" s="571"/>
      <c r="AN12" s="571"/>
      <c r="AO12" s="571"/>
      <c r="AP12" s="571"/>
      <c r="AQ12" s="571"/>
      <c r="AR12" s="571"/>
      <c r="AS12" s="571"/>
      <c r="AT12" s="571"/>
      <c r="AU12" s="571"/>
      <c r="AV12" s="571"/>
      <c r="AW12" s="597"/>
    </row>
    <row r="13" spans="1:49" ht="21.75" customHeight="1">
      <c r="A13" s="585"/>
      <c r="B13" s="586"/>
      <c r="C13" s="586"/>
      <c r="D13" s="560" t="s">
        <v>219</v>
      </c>
      <c r="E13" s="561"/>
      <c r="F13" s="561"/>
      <c r="G13" s="561"/>
      <c r="H13" s="561"/>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31">
        <f>SUM(I13:AR14)</f>
        <v>0</v>
      </c>
      <c r="AT13" s="531"/>
      <c r="AU13" s="531"/>
      <c r="AV13" s="531"/>
      <c r="AW13" s="532"/>
    </row>
    <row r="14" spans="1:49" ht="21.75" customHeight="1">
      <c r="A14" s="585"/>
      <c r="B14" s="586"/>
      <c r="C14" s="586"/>
      <c r="D14" s="562"/>
      <c r="E14" s="561"/>
      <c r="F14" s="561"/>
      <c r="G14" s="561"/>
      <c r="H14" s="561"/>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31"/>
      <c r="AT14" s="531"/>
      <c r="AU14" s="531"/>
      <c r="AV14" s="531"/>
      <c r="AW14" s="532"/>
    </row>
    <row r="15" spans="1:49" ht="21.75" customHeight="1">
      <c r="A15" s="585"/>
      <c r="B15" s="586"/>
      <c r="C15" s="586"/>
      <c r="D15" s="560" t="s">
        <v>220</v>
      </c>
      <c r="E15" s="561"/>
      <c r="F15" s="561"/>
      <c r="G15" s="561"/>
      <c r="H15" s="561"/>
      <c r="I15" s="570"/>
      <c r="J15" s="570"/>
      <c r="K15" s="570"/>
      <c r="L15" s="564"/>
      <c r="M15" s="565"/>
      <c r="N15" s="566"/>
      <c r="O15" s="564"/>
      <c r="P15" s="565"/>
      <c r="Q15" s="566"/>
      <c r="R15" s="564"/>
      <c r="S15" s="565"/>
      <c r="T15" s="566"/>
      <c r="U15" s="564"/>
      <c r="V15" s="565"/>
      <c r="W15" s="566"/>
      <c r="X15" s="564"/>
      <c r="Y15" s="565"/>
      <c r="Z15" s="566"/>
      <c r="AA15" s="570"/>
      <c r="AB15" s="570"/>
      <c r="AC15" s="570"/>
      <c r="AD15" s="564"/>
      <c r="AE15" s="565"/>
      <c r="AF15" s="566"/>
      <c r="AG15" s="564"/>
      <c r="AH15" s="565"/>
      <c r="AI15" s="566"/>
      <c r="AJ15" s="564"/>
      <c r="AK15" s="565"/>
      <c r="AL15" s="566"/>
      <c r="AM15" s="564"/>
      <c r="AN15" s="565"/>
      <c r="AO15" s="566"/>
      <c r="AP15" s="564"/>
      <c r="AQ15" s="565"/>
      <c r="AR15" s="566"/>
      <c r="AS15" s="531">
        <f t="shared" ref="AS15" si="0">SUM(I15:AR16)</f>
        <v>0</v>
      </c>
      <c r="AT15" s="531"/>
      <c r="AU15" s="531"/>
      <c r="AV15" s="531"/>
      <c r="AW15" s="532"/>
    </row>
    <row r="16" spans="1:49" ht="21.75" customHeight="1">
      <c r="A16" s="585"/>
      <c r="B16" s="586"/>
      <c r="C16" s="586"/>
      <c r="D16" s="562"/>
      <c r="E16" s="561"/>
      <c r="F16" s="561"/>
      <c r="G16" s="561"/>
      <c r="H16" s="561"/>
      <c r="I16" s="570"/>
      <c r="J16" s="570"/>
      <c r="K16" s="570"/>
      <c r="L16" s="567"/>
      <c r="M16" s="568"/>
      <c r="N16" s="569"/>
      <c r="O16" s="567"/>
      <c r="P16" s="568"/>
      <c r="Q16" s="569"/>
      <c r="R16" s="567"/>
      <c r="S16" s="568"/>
      <c r="T16" s="569"/>
      <c r="U16" s="567"/>
      <c r="V16" s="568"/>
      <c r="W16" s="569"/>
      <c r="X16" s="567"/>
      <c r="Y16" s="568"/>
      <c r="Z16" s="569"/>
      <c r="AA16" s="570"/>
      <c r="AB16" s="570"/>
      <c r="AC16" s="570"/>
      <c r="AD16" s="567"/>
      <c r="AE16" s="568"/>
      <c r="AF16" s="569"/>
      <c r="AG16" s="567"/>
      <c r="AH16" s="568"/>
      <c r="AI16" s="569"/>
      <c r="AJ16" s="567"/>
      <c r="AK16" s="568"/>
      <c r="AL16" s="569"/>
      <c r="AM16" s="567"/>
      <c r="AN16" s="568"/>
      <c r="AO16" s="569"/>
      <c r="AP16" s="567"/>
      <c r="AQ16" s="568"/>
      <c r="AR16" s="569"/>
      <c r="AS16" s="531"/>
      <c r="AT16" s="531"/>
      <c r="AU16" s="531"/>
      <c r="AV16" s="531"/>
      <c r="AW16" s="532"/>
    </row>
    <row r="17" spans="1:57" ht="21.75" customHeight="1">
      <c r="A17" s="585"/>
      <c r="B17" s="586"/>
      <c r="C17" s="586"/>
      <c r="D17" s="560" t="s">
        <v>221</v>
      </c>
      <c r="E17" s="561"/>
      <c r="F17" s="561"/>
      <c r="G17" s="561"/>
      <c r="H17" s="561"/>
      <c r="I17" s="563"/>
      <c r="J17" s="563"/>
      <c r="K17" s="563"/>
      <c r="L17" s="525"/>
      <c r="M17" s="526"/>
      <c r="N17" s="527"/>
      <c r="O17" s="525"/>
      <c r="P17" s="526"/>
      <c r="Q17" s="527"/>
      <c r="R17" s="525"/>
      <c r="S17" s="526"/>
      <c r="T17" s="527"/>
      <c r="U17" s="525"/>
      <c r="V17" s="526"/>
      <c r="W17" s="527"/>
      <c r="X17" s="525"/>
      <c r="Y17" s="526"/>
      <c r="Z17" s="527"/>
      <c r="AA17" s="525"/>
      <c r="AB17" s="526"/>
      <c r="AC17" s="527"/>
      <c r="AD17" s="525"/>
      <c r="AE17" s="526"/>
      <c r="AF17" s="527"/>
      <c r="AG17" s="525"/>
      <c r="AH17" s="526"/>
      <c r="AI17" s="527"/>
      <c r="AJ17" s="525"/>
      <c r="AK17" s="526"/>
      <c r="AL17" s="527"/>
      <c r="AM17" s="525"/>
      <c r="AN17" s="526"/>
      <c r="AO17" s="527"/>
      <c r="AP17" s="525"/>
      <c r="AQ17" s="526"/>
      <c r="AR17" s="527"/>
      <c r="AS17" s="531">
        <f t="shared" ref="AS17" si="1">SUM(I17:AR18)</f>
        <v>0</v>
      </c>
      <c r="AT17" s="531"/>
      <c r="AU17" s="531"/>
      <c r="AV17" s="531"/>
      <c r="AW17" s="532"/>
    </row>
    <row r="18" spans="1:57" ht="21.75" customHeight="1" thickBot="1">
      <c r="A18" s="585"/>
      <c r="B18" s="586"/>
      <c r="C18" s="586"/>
      <c r="D18" s="562"/>
      <c r="E18" s="561"/>
      <c r="F18" s="561"/>
      <c r="G18" s="561"/>
      <c r="H18" s="561"/>
      <c r="I18" s="563"/>
      <c r="J18" s="563"/>
      <c r="K18" s="563"/>
      <c r="L18" s="557"/>
      <c r="M18" s="558"/>
      <c r="N18" s="559"/>
      <c r="O18" s="557"/>
      <c r="P18" s="558"/>
      <c r="Q18" s="559"/>
      <c r="R18" s="557"/>
      <c r="S18" s="558"/>
      <c r="T18" s="559"/>
      <c r="U18" s="557"/>
      <c r="V18" s="558"/>
      <c r="W18" s="559"/>
      <c r="X18" s="557"/>
      <c r="Y18" s="558"/>
      <c r="Z18" s="559"/>
      <c r="AA18" s="557"/>
      <c r="AB18" s="558"/>
      <c r="AC18" s="559"/>
      <c r="AD18" s="557"/>
      <c r="AE18" s="558"/>
      <c r="AF18" s="559"/>
      <c r="AG18" s="557"/>
      <c r="AH18" s="558"/>
      <c r="AI18" s="530"/>
      <c r="AJ18" s="528"/>
      <c r="AK18" s="529"/>
      <c r="AL18" s="530"/>
      <c r="AM18" s="528"/>
      <c r="AN18" s="529"/>
      <c r="AO18" s="530"/>
      <c r="AP18" s="528"/>
      <c r="AQ18" s="529"/>
      <c r="AR18" s="530"/>
      <c r="AS18" s="533"/>
      <c r="AT18" s="533"/>
      <c r="AU18" s="533"/>
      <c r="AV18" s="533"/>
      <c r="AW18" s="534"/>
    </row>
    <row r="19" spans="1:57" ht="25.5" customHeight="1">
      <c r="A19" s="585"/>
      <c r="B19" s="586"/>
      <c r="C19" s="586"/>
      <c r="D19" s="535" t="s">
        <v>222</v>
      </c>
      <c r="E19" s="536"/>
      <c r="F19" s="536"/>
      <c r="G19" s="536"/>
      <c r="H19" s="536"/>
      <c r="I19" s="536"/>
      <c r="J19" s="536"/>
      <c r="K19" s="536"/>
      <c r="L19" s="536"/>
      <c r="M19" s="536"/>
      <c r="N19" s="536"/>
      <c r="O19" s="536"/>
      <c r="P19" s="536"/>
      <c r="Q19" s="536"/>
      <c r="R19" s="536"/>
      <c r="S19" s="536"/>
      <c r="T19" s="536"/>
      <c r="U19" s="536"/>
      <c r="V19" s="536"/>
      <c r="W19" s="536"/>
      <c r="X19" s="536"/>
      <c r="Y19" s="536"/>
      <c r="Z19" s="537"/>
      <c r="AA19" s="541" t="e">
        <f>AS13/(ROUNDUP(AS15/AS17,1))/COUNTA(I17:AR18)</f>
        <v>#DIV/0!</v>
      </c>
      <c r="AB19" s="541"/>
      <c r="AC19" s="541"/>
      <c r="AD19" s="541"/>
      <c r="AE19" s="541"/>
      <c r="AF19" s="541"/>
      <c r="AG19" s="543" t="s">
        <v>41</v>
      </c>
      <c r="AH19" s="544"/>
      <c r="AI19" s="547" t="s">
        <v>223</v>
      </c>
      <c r="AJ19" s="548"/>
      <c r="AK19" s="548"/>
      <c r="AL19" s="548"/>
      <c r="AM19" s="548"/>
      <c r="AN19" s="548"/>
      <c r="AO19" s="549"/>
      <c r="AP19" s="553" t="str">
        <f>IFERROR((AA19-AA9)/AA19*100,"-")</f>
        <v>-</v>
      </c>
      <c r="AQ19" s="553"/>
      <c r="AR19" s="553"/>
      <c r="AS19" s="553"/>
      <c r="AT19" s="553"/>
      <c r="AU19" s="553"/>
      <c r="AV19" s="548" t="s">
        <v>73</v>
      </c>
      <c r="AW19" s="555"/>
    </row>
    <row r="20" spans="1:57" ht="18.75" customHeight="1" thickBot="1">
      <c r="A20" s="538"/>
      <c r="B20" s="539"/>
      <c r="C20" s="539"/>
      <c r="D20" s="538"/>
      <c r="E20" s="539"/>
      <c r="F20" s="539"/>
      <c r="G20" s="539"/>
      <c r="H20" s="539"/>
      <c r="I20" s="539"/>
      <c r="J20" s="539"/>
      <c r="K20" s="539"/>
      <c r="L20" s="539"/>
      <c r="M20" s="539"/>
      <c r="N20" s="539"/>
      <c r="O20" s="539"/>
      <c r="P20" s="539"/>
      <c r="Q20" s="539"/>
      <c r="R20" s="539"/>
      <c r="S20" s="539"/>
      <c r="T20" s="539"/>
      <c r="U20" s="539"/>
      <c r="V20" s="539"/>
      <c r="W20" s="539"/>
      <c r="X20" s="539"/>
      <c r="Y20" s="539"/>
      <c r="Z20" s="540"/>
      <c r="AA20" s="542"/>
      <c r="AB20" s="542"/>
      <c r="AC20" s="542"/>
      <c r="AD20" s="542"/>
      <c r="AE20" s="542"/>
      <c r="AF20" s="542"/>
      <c r="AG20" s="545"/>
      <c r="AH20" s="546"/>
      <c r="AI20" s="550"/>
      <c r="AJ20" s="551"/>
      <c r="AK20" s="551"/>
      <c r="AL20" s="551"/>
      <c r="AM20" s="551"/>
      <c r="AN20" s="551"/>
      <c r="AO20" s="552"/>
      <c r="AP20" s="554"/>
      <c r="AQ20" s="554"/>
      <c r="AR20" s="554"/>
      <c r="AS20" s="554"/>
      <c r="AT20" s="554"/>
      <c r="AU20" s="554"/>
      <c r="AV20" s="551"/>
      <c r="AW20" s="556"/>
    </row>
    <row r="21" spans="1:57" ht="30" customHeight="1">
      <c r="A21" s="183"/>
      <c r="B21" s="182"/>
      <c r="C21" s="182"/>
      <c r="AA21" s="184"/>
      <c r="AB21" s="184"/>
      <c r="AC21" s="184"/>
      <c r="AD21" s="184"/>
      <c r="AE21" s="184"/>
      <c r="AF21" s="184"/>
      <c r="AG21" s="184"/>
      <c r="AH21" s="184"/>
      <c r="AI21" s="184"/>
      <c r="AJ21" s="185"/>
      <c r="AK21" s="185"/>
      <c r="AL21" s="185"/>
      <c r="AM21" s="185"/>
      <c r="AN21" s="185"/>
      <c r="AO21" s="185"/>
      <c r="AP21" s="185"/>
      <c r="AQ21" s="185"/>
      <c r="AR21" s="185"/>
      <c r="AS21" s="185"/>
      <c r="AT21" s="185"/>
      <c r="AU21" s="185"/>
      <c r="AV21" s="181"/>
      <c r="AW21" s="181"/>
    </row>
    <row r="22" spans="1:57" ht="21" customHeight="1">
      <c r="A22" s="56" t="s">
        <v>136</v>
      </c>
      <c r="B22" s="57"/>
      <c r="C22" s="57"/>
      <c r="D22" s="57"/>
      <c r="E22" s="57"/>
      <c r="F22" s="57"/>
      <c r="G22" s="57"/>
      <c r="H22" s="57"/>
      <c r="I22" s="57"/>
      <c r="J22" s="57"/>
      <c r="K22" s="57"/>
      <c r="L22" s="57"/>
      <c r="M22" s="57"/>
      <c r="N22" s="57"/>
      <c r="O22" s="57"/>
      <c r="P22" s="57"/>
      <c r="Q22" s="57"/>
      <c r="R22" s="57"/>
      <c r="S22" s="57"/>
      <c r="T22" s="186"/>
      <c r="U22" s="186"/>
      <c r="V22" s="186"/>
      <c r="W22" s="186"/>
      <c r="X22" s="186"/>
      <c r="Y22" s="186"/>
      <c r="Z22" s="186"/>
      <c r="AA22" s="57"/>
      <c r="AB22" s="57"/>
      <c r="AC22" s="57"/>
      <c r="AD22" s="57"/>
      <c r="AE22" s="57"/>
      <c r="AF22" s="57"/>
      <c r="AG22" s="57"/>
      <c r="AH22" s="57"/>
      <c r="AI22" s="57"/>
      <c r="AK22" s="187"/>
    </row>
    <row r="23" spans="1:57" ht="31.5" customHeight="1">
      <c r="A23" s="188">
        <v>1</v>
      </c>
      <c r="B23" s="523" t="s">
        <v>224</v>
      </c>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4" t="str">
        <f>IF(D9&gt;=AZ23,"OK","NG")</f>
        <v>NG</v>
      </c>
      <c r="AW23" s="524"/>
      <c r="AY23" s="189" t="s">
        <v>225</v>
      </c>
      <c r="AZ23" s="190">
        <v>25561</v>
      </c>
      <c r="BA23" s="189" t="s">
        <v>41</v>
      </c>
      <c r="BB23" s="191"/>
      <c r="BC23" s="191"/>
      <c r="BD23" s="191"/>
      <c r="BE23" s="191"/>
    </row>
    <row r="24" spans="1:57" s="192" customFormat="1" ht="31.5" customHeight="1">
      <c r="A24" s="188">
        <v>2</v>
      </c>
      <c r="B24" s="523" t="s">
        <v>226</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4" t="str">
        <f>IF(AND(AP19&lt;&gt;"-",AP19&gt;= 1.5), "OK", "NG")</f>
        <v>NG</v>
      </c>
      <c r="AW24" s="524"/>
    </row>
    <row r="25" spans="1:57" s="192" customFormat="1" ht="23.25" customHeight="1">
      <c r="A25" s="193"/>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5"/>
      <c r="AW25" s="195"/>
    </row>
    <row r="26" spans="1:57" ht="17.25" customHeight="1">
      <c r="A26" s="521" t="s">
        <v>235</v>
      </c>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row>
    <row r="27" spans="1:57" ht="17.25" customHeight="1">
      <c r="A27" s="521" t="s">
        <v>228</v>
      </c>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row>
    <row r="28" spans="1:57" ht="17.25" customHeight="1">
      <c r="A28" s="521" t="s">
        <v>229</v>
      </c>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row>
    <row r="29" spans="1:57" ht="23.25" customHeight="1">
      <c r="A29" s="522" t="s">
        <v>230</v>
      </c>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row>
    <row r="30" spans="1:57" ht="17.25" customHeight="1">
      <c r="A30" s="521" t="s">
        <v>236</v>
      </c>
      <c r="B30" s="521"/>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row>
    <row r="31" spans="1:57" ht="15.75" customHeight="1">
      <c r="A31" s="196"/>
    </row>
    <row r="32" spans="1:57" ht="15.75" customHeight="1">
      <c r="A32" s="196"/>
    </row>
  </sheetData>
  <mergeCells count="83">
    <mergeCell ref="AK2:AW2"/>
    <mergeCell ref="A4:AW5"/>
    <mergeCell ref="A7:C7"/>
    <mergeCell ref="D7:AW7"/>
    <mergeCell ref="A8:C20"/>
    <mergeCell ref="D8:Z8"/>
    <mergeCell ref="AA8:AW8"/>
    <mergeCell ref="D9:X9"/>
    <mergeCell ref="Y9:Z9"/>
    <mergeCell ref="AA9:AU9"/>
    <mergeCell ref="AP11:AR12"/>
    <mergeCell ref="AS11:AW12"/>
    <mergeCell ref="AV9:AW9"/>
    <mergeCell ref="D10:AW10"/>
    <mergeCell ref="D11:H12"/>
    <mergeCell ref="I11:K12"/>
    <mergeCell ref="AM11:AO12"/>
    <mergeCell ref="D13:H14"/>
    <mergeCell ref="I13:K14"/>
    <mergeCell ref="L13:N14"/>
    <mergeCell ref="O13:Q14"/>
    <mergeCell ref="R13:T14"/>
    <mergeCell ref="AA11:AC12"/>
    <mergeCell ref="U13:W14"/>
    <mergeCell ref="AD11:AF12"/>
    <mergeCell ref="AG11:AI12"/>
    <mergeCell ref="AJ11:AL12"/>
    <mergeCell ref="L11:N12"/>
    <mergeCell ref="O11:Q12"/>
    <mergeCell ref="R11:T12"/>
    <mergeCell ref="U11:W12"/>
    <mergeCell ref="X11:Z12"/>
    <mergeCell ref="AP13:AR14"/>
    <mergeCell ref="AS13:AW14"/>
    <mergeCell ref="D15:H16"/>
    <mergeCell ref="I15:K16"/>
    <mergeCell ref="L15:N16"/>
    <mergeCell ref="O15:Q16"/>
    <mergeCell ref="R15:T16"/>
    <mergeCell ref="U15:W16"/>
    <mergeCell ref="X15:Z16"/>
    <mergeCell ref="AA15:AC16"/>
    <mergeCell ref="X13:Z14"/>
    <mergeCell ref="AA13:AC14"/>
    <mergeCell ref="AD13:AF14"/>
    <mergeCell ref="AG13:AI14"/>
    <mergeCell ref="AJ13:AL14"/>
    <mergeCell ref="AM13:AO14"/>
    <mergeCell ref="AG15:AI16"/>
    <mergeCell ref="AJ15:AL16"/>
    <mergeCell ref="AM15:AO16"/>
    <mergeCell ref="AP15:AR16"/>
    <mergeCell ref="AS15:AW16"/>
    <mergeCell ref="L17:N18"/>
    <mergeCell ref="O17:Q18"/>
    <mergeCell ref="R17:T18"/>
    <mergeCell ref="U17:W18"/>
    <mergeCell ref="AD15:AF16"/>
    <mergeCell ref="AP17:AR18"/>
    <mergeCell ref="AS17:AW18"/>
    <mergeCell ref="D19:Z20"/>
    <mergeCell ref="AA19:AF20"/>
    <mergeCell ref="AG19:AH20"/>
    <mergeCell ref="AI19:AO20"/>
    <mergeCell ref="AP19:AU20"/>
    <mergeCell ref="AV19:AW20"/>
    <mergeCell ref="X17:Z18"/>
    <mergeCell ref="AA17:AC18"/>
    <mergeCell ref="AD17:AF18"/>
    <mergeCell ref="AG17:AI18"/>
    <mergeCell ref="AJ17:AL18"/>
    <mergeCell ref="AM17:AO18"/>
    <mergeCell ref="D17:H18"/>
    <mergeCell ref="I17:K18"/>
    <mergeCell ref="A28:AW28"/>
    <mergeCell ref="A29:AW29"/>
    <mergeCell ref="A30:AW30"/>
    <mergeCell ref="B23:AU23"/>
    <mergeCell ref="AV23:AW23"/>
    <mergeCell ref="B24:AU24"/>
    <mergeCell ref="AV24:AW24"/>
    <mergeCell ref="A26:AW26"/>
    <mergeCell ref="A27:AW27"/>
  </mergeCells>
  <phoneticPr fontId="6"/>
  <conditionalFormatting sqref="AV23:AW25">
    <cfRule type="cellIs" dxfId="4" priority="1" operator="equal">
      <formula>"NG"</formula>
    </cfRule>
  </conditionalFormatting>
  <pageMargins left="0.51181102362204722" right="0.51181102362204722" top="0.74803149606299213" bottom="0.55118110236220474" header="0.31496062992125984" footer="0.31496062992125984"/>
  <pageSetup paperSize="9" scale="8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6D87A-4DC3-4159-B8E4-63B1B74AFC87}">
  <sheetPr>
    <tabColor theme="0" tint="-0.249977111117893"/>
    <pageSetUpPr fitToPage="1"/>
  </sheetPr>
  <dimension ref="A2:BE32"/>
  <sheetViews>
    <sheetView showGridLines="0" showZeros="0" view="pageBreakPreview" zoomScale="90" zoomScaleNormal="100" zoomScaleSheetLayoutView="90" workbookViewId="0">
      <selection sqref="A1:AW32"/>
    </sheetView>
  </sheetViews>
  <sheetFormatPr defaultColWidth="2.25" defaultRowHeight="13.5"/>
  <cols>
    <col min="1" max="1" width="3" style="181" customWidth="1"/>
    <col min="2" max="3" width="3" style="58" customWidth="1"/>
    <col min="4" max="4" width="2.25" style="58"/>
    <col min="5" max="35" width="2.375" style="58" customWidth="1"/>
    <col min="36" max="36" width="2.25" style="58"/>
    <col min="37" max="37" width="2.25" style="58" customWidth="1"/>
    <col min="38" max="50" width="2.25" style="58"/>
    <col min="51" max="51" width="39" style="58" customWidth="1"/>
    <col min="52" max="52" width="8.5" style="58" bestFit="1" customWidth="1"/>
    <col min="53" max="53" width="2.25" style="58"/>
    <col min="54" max="54" width="5.5" style="58" bestFit="1" customWidth="1"/>
    <col min="55" max="201" width="2.25" style="58"/>
    <col min="202" max="203" width="2.25" style="58" customWidth="1"/>
    <col min="204" max="206" width="2.25" style="58"/>
    <col min="207" max="207" width="2.5" style="58" bestFit="1" customWidth="1"/>
    <col min="208" max="209" width="2.25" style="58"/>
    <col min="210" max="237" width="2.375" style="58" customWidth="1"/>
    <col min="238" max="238" width="2.25" style="58"/>
    <col min="239" max="239" width="2.25" style="58" customWidth="1"/>
    <col min="240" max="457" width="2.25" style="58"/>
    <col min="458" max="459" width="2.25" style="58" customWidth="1"/>
    <col min="460" max="462" width="2.25" style="58"/>
    <col min="463" max="463" width="2.5" style="58" bestFit="1" customWidth="1"/>
    <col min="464" max="465" width="2.25" style="58"/>
    <col min="466" max="493" width="2.375" style="58" customWidth="1"/>
    <col min="494" max="494" width="2.25" style="58"/>
    <col min="495" max="495" width="2.25" style="58" customWidth="1"/>
    <col min="496" max="713" width="2.25" style="58"/>
    <col min="714" max="715" width="2.25" style="58" customWidth="1"/>
    <col min="716" max="718" width="2.25" style="58"/>
    <col min="719" max="719" width="2.5" style="58" bestFit="1" customWidth="1"/>
    <col min="720" max="721" width="2.25" style="58"/>
    <col min="722" max="749" width="2.375" style="58" customWidth="1"/>
    <col min="750" max="750" width="2.25" style="58"/>
    <col min="751" max="751" width="2.25" style="58" customWidth="1"/>
    <col min="752" max="969" width="2.25" style="58"/>
    <col min="970" max="971" width="2.25" style="58" customWidth="1"/>
    <col min="972" max="974" width="2.25" style="58"/>
    <col min="975" max="975" width="2.5" style="58" bestFit="1" customWidth="1"/>
    <col min="976" max="977" width="2.25" style="58"/>
    <col min="978" max="1005" width="2.375" style="58" customWidth="1"/>
    <col min="1006" max="1006" width="2.25" style="58"/>
    <col min="1007" max="1007" width="2.25" style="58" customWidth="1"/>
    <col min="1008" max="1225" width="2.25" style="58"/>
    <col min="1226" max="1227" width="2.25" style="58" customWidth="1"/>
    <col min="1228" max="1230" width="2.25" style="58"/>
    <col min="1231" max="1231" width="2.5" style="58" bestFit="1" customWidth="1"/>
    <col min="1232" max="1233" width="2.25" style="58"/>
    <col min="1234" max="1261" width="2.375" style="58" customWidth="1"/>
    <col min="1262" max="1262" width="2.25" style="58"/>
    <col min="1263" max="1263" width="2.25" style="58" customWidth="1"/>
    <col min="1264" max="1481" width="2.25" style="58"/>
    <col min="1482" max="1483" width="2.25" style="58" customWidth="1"/>
    <col min="1484" max="1486" width="2.25" style="58"/>
    <col min="1487" max="1487" width="2.5" style="58" bestFit="1" customWidth="1"/>
    <col min="1488" max="1489" width="2.25" style="58"/>
    <col min="1490" max="1517" width="2.375" style="58" customWidth="1"/>
    <col min="1518" max="1518" width="2.25" style="58"/>
    <col min="1519" max="1519" width="2.25" style="58" customWidth="1"/>
    <col min="1520" max="1737" width="2.25" style="58"/>
    <col min="1738" max="1739" width="2.25" style="58" customWidth="1"/>
    <col min="1740" max="1742" width="2.25" style="58"/>
    <col min="1743" max="1743" width="2.5" style="58" bestFit="1" customWidth="1"/>
    <col min="1744" max="1745" width="2.25" style="58"/>
    <col min="1746" max="1773" width="2.375" style="58" customWidth="1"/>
    <col min="1774" max="1774" width="2.25" style="58"/>
    <col min="1775" max="1775" width="2.25" style="58" customWidth="1"/>
    <col min="1776" max="1993" width="2.25" style="58"/>
    <col min="1994" max="1995" width="2.25" style="58" customWidth="1"/>
    <col min="1996" max="1998" width="2.25" style="58"/>
    <col min="1999" max="1999" width="2.5" style="58" bestFit="1" customWidth="1"/>
    <col min="2000" max="2001" width="2.25" style="58"/>
    <col min="2002" max="2029" width="2.375" style="58" customWidth="1"/>
    <col min="2030" max="2030" width="2.25" style="58"/>
    <col min="2031" max="2031" width="2.25" style="58" customWidth="1"/>
    <col min="2032" max="2249" width="2.25" style="58"/>
    <col min="2250" max="2251" width="2.25" style="58" customWidth="1"/>
    <col min="2252" max="2254" width="2.25" style="58"/>
    <col min="2255" max="2255" width="2.5" style="58" bestFit="1" customWidth="1"/>
    <col min="2256" max="2257" width="2.25" style="58"/>
    <col min="2258" max="2285" width="2.375" style="58" customWidth="1"/>
    <col min="2286" max="2286" width="2.25" style="58"/>
    <col min="2287" max="2287" width="2.25" style="58" customWidth="1"/>
    <col min="2288" max="2505" width="2.25" style="58"/>
    <col min="2506" max="2507" width="2.25" style="58" customWidth="1"/>
    <col min="2508" max="2510" width="2.25" style="58"/>
    <col min="2511" max="2511" width="2.5" style="58" bestFit="1" customWidth="1"/>
    <col min="2512" max="2513" width="2.25" style="58"/>
    <col min="2514" max="2541" width="2.375" style="58" customWidth="1"/>
    <col min="2542" max="2542" width="2.25" style="58"/>
    <col min="2543" max="2543" width="2.25" style="58" customWidth="1"/>
    <col min="2544" max="2761" width="2.25" style="58"/>
    <col min="2762" max="2763" width="2.25" style="58" customWidth="1"/>
    <col min="2764" max="2766" width="2.25" style="58"/>
    <col min="2767" max="2767" width="2.5" style="58" bestFit="1" customWidth="1"/>
    <col min="2768" max="2769" width="2.25" style="58"/>
    <col min="2770" max="2797" width="2.375" style="58" customWidth="1"/>
    <col min="2798" max="2798" width="2.25" style="58"/>
    <col min="2799" max="2799" width="2.25" style="58" customWidth="1"/>
    <col min="2800" max="3017" width="2.25" style="58"/>
    <col min="3018" max="3019" width="2.25" style="58" customWidth="1"/>
    <col min="3020" max="3022" width="2.25" style="58"/>
    <col min="3023" max="3023" width="2.5" style="58" bestFit="1" customWidth="1"/>
    <col min="3024" max="3025" width="2.25" style="58"/>
    <col min="3026" max="3053" width="2.375" style="58" customWidth="1"/>
    <col min="3054" max="3054" width="2.25" style="58"/>
    <col min="3055" max="3055" width="2.25" style="58" customWidth="1"/>
    <col min="3056" max="3273" width="2.25" style="58"/>
    <col min="3274" max="3275" width="2.25" style="58" customWidth="1"/>
    <col min="3276" max="3278" width="2.25" style="58"/>
    <col min="3279" max="3279" width="2.5" style="58" bestFit="1" customWidth="1"/>
    <col min="3280" max="3281" width="2.25" style="58"/>
    <col min="3282" max="3309" width="2.375" style="58" customWidth="1"/>
    <col min="3310" max="3310" width="2.25" style="58"/>
    <col min="3311" max="3311" width="2.25" style="58" customWidth="1"/>
    <col min="3312" max="3529" width="2.25" style="58"/>
    <col min="3530" max="3531" width="2.25" style="58" customWidth="1"/>
    <col min="3532" max="3534" width="2.25" style="58"/>
    <col min="3535" max="3535" width="2.5" style="58" bestFit="1" customWidth="1"/>
    <col min="3536" max="3537" width="2.25" style="58"/>
    <col min="3538" max="3565" width="2.375" style="58" customWidth="1"/>
    <col min="3566" max="3566" width="2.25" style="58"/>
    <col min="3567" max="3567" width="2.25" style="58" customWidth="1"/>
    <col min="3568" max="3785" width="2.25" style="58"/>
    <col min="3786" max="3787" width="2.25" style="58" customWidth="1"/>
    <col min="3788" max="3790" width="2.25" style="58"/>
    <col min="3791" max="3791" width="2.5" style="58" bestFit="1" customWidth="1"/>
    <col min="3792" max="3793" width="2.25" style="58"/>
    <col min="3794" max="3821" width="2.375" style="58" customWidth="1"/>
    <col min="3822" max="3822" width="2.25" style="58"/>
    <col min="3823" max="3823" width="2.25" style="58" customWidth="1"/>
    <col min="3824" max="4041" width="2.25" style="58"/>
    <col min="4042" max="4043" width="2.25" style="58" customWidth="1"/>
    <col min="4044" max="4046" width="2.25" style="58"/>
    <col min="4047" max="4047" width="2.5" style="58" bestFit="1" customWidth="1"/>
    <col min="4048" max="4049" width="2.25" style="58"/>
    <col min="4050" max="4077" width="2.375" style="58" customWidth="1"/>
    <col min="4078" max="4078" width="2.25" style="58"/>
    <col min="4079" max="4079" width="2.25" style="58" customWidth="1"/>
    <col min="4080" max="4297" width="2.25" style="58"/>
    <col min="4298" max="4299" width="2.25" style="58" customWidth="1"/>
    <col min="4300" max="4302" width="2.25" style="58"/>
    <col min="4303" max="4303" width="2.5" style="58" bestFit="1" customWidth="1"/>
    <col min="4304" max="4305" width="2.25" style="58"/>
    <col min="4306" max="4333" width="2.375" style="58" customWidth="1"/>
    <col min="4334" max="4334" width="2.25" style="58"/>
    <col min="4335" max="4335" width="2.25" style="58" customWidth="1"/>
    <col min="4336" max="4553" width="2.25" style="58"/>
    <col min="4554" max="4555" width="2.25" style="58" customWidth="1"/>
    <col min="4556" max="4558" width="2.25" style="58"/>
    <col min="4559" max="4559" width="2.5" style="58" bestFit="1" customWidth="1"/>
    <col min="4560" max="4561" width="2.25" style="58"/>
    <col min="4562" max="4589" width="2.375" style="58" customWidth="1"/>
    <col min="4590" max="4590" width="2.25" style="58"/>
    <col min="4591" max="4591" width="2.25" style="58" customWidth="1"/>
    <col min="4592" max="4809" width="2.25" style="58"/>
    <col min="4810" max="4811" width="2.25" style="58" customWidth="1"/>
    <col min="4812" max="4814" width="2.25" style="58"/>
    <col min="4815" max="4815" width="2.5" style="58" bestFit="1" customWidth="1"/>
    <col min="4816" max="4817" width="2.25" style="58"/>
    <col min="4818" max="4845" width="2.375" style="58" customWidth="1"/>
    <col min="4846" max="4846" width="2.25" style="58"/>
    <col min="4847" max="4847" width="2.25" style="58" customWidth="1"/>
    <col min="4848" max="5065" width="2.25" style="58"/>
    <col min="5066" max="5067" width="2.25" style="58" customWidth="1"/>
    <col min="5068" max="5070" width="2.25" style="58"/>
    <col min="5071" max="5071" width="2.5" style="58" bestFit="1" customWidth="1"/>
    <col min="5072" max="5073" width="2.25" style="58"/>
    <col min="5074" max="5101" width="2.375" style="58" customWidth="1"/>
    <col min="5102" max="5102" width="2.25" style="58"/>
    <col min="5103" max="5103" width="2.25" style="58" customWidth="1"/>
    <col min="5104" max="5321" width="2.25" style="58"/>
    <col min="5322" max="5323" width="2.25" style="58" customWidth="1"/>
    <col min="5324" max="5326" width="2.25" style="58"/>
    <col min="5327" max="5327" width="2.5" style="58" bestFit="1" customWidth="1"/>
    <col min="5328" max="5329" width="2.25" style="58"/>
    <col min="5330" max="5357" width="2.375" style="58" customWidth="1"/>
    <col min="5358" max="5358" width="2.25" style="58"/>
    <col min="5359" max="5359" width="2.25" style="58" customWidth="1"/>
    <col min="5360" max="5577" width="2.25" style="58"/>
    <col min="5578" max="5579" width="2.25" style="58" customWidth="1"/>
    <col min="5580" max="5582" width="2.25" style="58"/>
    <col min="5583" max="5583" width="2.5" style="58" bestFit="1" customWidth="1"/>
    <col min="5584" max="5585" width="2.25" style="58"/>
    <col min="5586" max="5613" width="2.375" style="58" customWidth="1"/>
    <col min="5614" max="5614" width="2.25" style="58"/>
    <col min="5615" max="5615" width="2.25" style="58" customWidth="1"/>
    <col min="5616" max="5833" width="2.25" style="58"/>
    <col min="5834" max="5835" width="2.25" style="58" customWidth="1"/>
    <col min="5836" max="5838" width="2.25" style="58"/>
    <col min="5839" max="5839" width="2.5" style="58" bestFit="1" customWidth="1"/>
    <col min="5840" max="5841" width="2.25" style="58"/>
    <col min="5842" max="5869" width="2.375" style="58" customWidth="1"/>
    <col min="5870" max="5870" width="2.25" style="58"/>
    <col min="5871" max="5871" width="2.25" style="58" customWidth="1"/>
    <col min="5872" max="6089" width="2.25" style="58"/>
    <col min="6090" max="6091" width="2.25" style="58" customWidth="1"/>
    <col min="6092" max="6094" width="2.25" style="58"/>
    <col min="6095" max="6095" width="2.5" style="58" bestFit="1" customWidth="1"/>
    <col min="6096" max="6097" width="2.25" style="58"/>
    <col min="6098" max="6125" width="2.375" style="58" customWidth="1"/>
    <col min="6126" max="6126" width="2.25" style="58"/>
    <col min="6127" max="6127" width="2.25" style="58" customWidth="1"/>
    <col min="6128" max="6345" width="2.25" style="58"/>
    <col min="6346" max="6347" width="2.25" style="58" customWidth="1"/>
    <col min="6348" max="6350" width="2.25" style="58"/>
    <col min="6351" max="6351" width="2.5" style="58" bestFit="1" customWidth="1"/>
    <col min="6352" max="6353" width="2.25" style="58"/>
    <col min="6354" max="6381" width="2.375" style="58" customWidth="1"/>
    <col min="6382" max="6382" width="2.25" style="58"/>
    <col min="6383" max="6383" width="2.25" style="58" customWidth="1"/>
    <col min="6384" max="6601" width="2.25" style="58"/>
    <col min="6602" max="6603" width="2.25" style="58" customWidth="1"/>
    <col min="6604" max="6606" width="2.25" style="58"/>
    <col min="6607" max="6607" width="2.5" style="58" bestFit="1" customWidth="1"/>
    <col min="6608" max="6609" width="2.25" style="58"/>
    <col min="6610" max="6637" width="2.375" style="58" customWidth="1"/>
    <col min="6638" max="6638" width="2.25" style="58"/>
    <col min="6639" max="6639" width="2.25" style="58" customWidth="1"/>
    <col min="6640" max="6857" width="2.25" style="58"/>
    <col min="6858" max="6859" width="2.25" style="58" customWidth="1"/>
    <col min="6860" max="6862" width="2.25" style="58"/>
    <col min="6863" max="6863" width="2.5" style="58" bestFit="1" customWidth="1"/>
    <col min="6864" max="6865" width="2.25" style="58"/>
    <col min="6866" max="6893" width="2.375" style="58" customWidth="1"/>
    <col min="6894" max="6894" width="2.25" style="58"/>
    <col min="6895" max="6895" width="2.25" style="58" customWidth="1"/>
    <col min="6896" max="7113" width="2.25" style="58"/>
    <col min="7114" max="7115" width="2.25" style="58" customWidth="1"/>
    <col min="7116" max="7118" width="2.25" style="58"/>
    <col min="7119" max="7119" width="2.5" style="58" bestFit="1" customWidth="1"/>
    <col min="7120" max="7121" width="2.25" style="58"/>
    <col min="7122" max="7149" width="2.375" style="58" customWidth="1"/>
    <col min="7150" max="7150" width="2.25" style="58"/>
    <col min="7151" max="7151" width="2.25" style="58" customWidth="1"/>
    <col min="7152" max="7369" width="2.25" style="58"/>
    <col min="7370" max="7371" width="2.25" style="58" customWidth="1"/>
    <col min="7372" max="7374" width="2.25" style="58"/>
    <col min="7375" max="7375" width="2.5" style="58" bestFit="1" customWidth="1"/>
    <col min="7376" max="7377" width="2.25" style="58"/>
    <col min="7378" max="7405" width="2.375" style="58" customWidth="1"/>
    <col min="7406" max="7406" width="2.25" style="58"/>
    <col min="7407" max="7407" width="2.25" style="58" customWidth="1"/>
    <col min="7408" max="7625" width="2.25" style="58"/>
    <col min="7626" max="7627" width="2.25" style="58" customWidth="1"/>
    <col min="7628" max="7630" width="2.25" style="58"/>
    <col min="7631" max="7631" width="2.5" style="58" bestFit="1" customWidth="1"/>
    <col min="7632" max="7633" width="2.25" style="58"/>
    <col min="7634" max="7661" width="2.375" style="58" customWidth="1"/>
    <col min="7662" max="7662" width="2.25" style="58"/>
    <col min="7663" max="7663" width="2.25" style="58" customWidth="1"/>
    <col min="7664" max="7881" width="2.25" style="58"/>
    <col min="7882" max="7883" width="2.25" style="58" customWidth="1"/>
    <col min="7884" max="7886" width="2.25" style="58"/>
    <col min="7887" max="7887" width="2.5" style="58" bestFit="1" customWidth="1"/>
    <col min="7888" max="7889" width="2.25" style="58"/>
    <col min="7890" max="7917" width="2.375" style="58" customWidth="1"/>
    <col min="7918" max="7918" width="2.25" style="58"/>
    <col min="7919" max="7919" width="2.25" style="58" customWidth="1"/>
    <col min="7920" max="8137" width="2.25" style="58"/>
    <col min="8138" max="8139" width="2.25" style="58" customWidth="1"/>
    <col min="8140" max="8142" width="2.25" style="58"/>
    <col min="8143" max="8143" width="2.5" style="58" bestFit="1" customWidth="1"/>
    <col min="8144" max="8145" width="2.25" style="58"/>
    <col min="8146" max="8173" width="2.375" style="58" customWidth="1"/>
    <col min="8174" max="8174" width="2.25" style="58"/>
    <col min="8175" max="8175" width="2.25" style="58" customWidth="1"/>
    <col min="8176" max="8393" width="2.25" style="58"/>
    <col min="8394" max="8395" width="2.25" style="58" customWidth="1"/>
    <col min="8396" max="8398" width="2.25" style="58"/>
    <col min="8399" max="8399" width="2.5" style="58" bestFit="1" customWidth="1"/>
    <col min="8400" max="8401" width="2.25" style="58"/>
    <col min="8402" max="8429" width="2.375" style="58" customWidth="1"/>
    <col min="8430" max="8430" width="2.25" style="58"/>
    <col min="8431" max="8431" width="2.25" style="58" customWidth="1"/>
    <col min="8432" max="8649" width="2.25" style="58"/>
    <col min="8650" max="8651" width="2.25" style="58" customWidth="1"/>
    <col min="8652" max="8654" width="2.25" style="58"/>
    <col min="8655" max="8655" width="2.5" style="58" bestFit="1" customWidth="1"/>
    <col min="8656" max="8657" width="2.25" style="58"/>
    <col min="8658" max="8685" width="2.375" style="58" customWidth="1"/>
    <col min="8686" max="8686" width="2.25" style="58"/>
    <col min="8687" max="8687" width="2.25" style="58" customWidth="1"/>
    <col min="8688" max="8905" width="2.25" style="58"/>
    <col min="8906" max="8907" width="2.25" style="58" customWidth="1"/>
    <col min="8908" max="8910" width="2.25" style="58"/>
    <col min="8911" max="8911" width="2.5" style="58" bestFit="1" customWidth="1"/>
    <col min="8912" max="8913" width="2.25" style="58"/>
    <col min="8914" max="8941" width="2.375" style="58" customWidth="1"/>
    <col min="8942" max="8942" width="2.25" style="58"/>
    <col min="8943" max="8943" width="2.25" style="58" customWidth="1"/>
    <col min="8944" max="9161" width="2.25" style="58"/>
    <col min="9162" max="9163" width="2.25" style="58" customWidth="1"/>
    <col min="9164" max="9166" width="2.25" style="58"/>
    <col min="9167" max="9167" width="2.5" style="58" bestFit="1" customWidth="1"/>
    <col min="9168" max="9169" width="2.25" style="58"/>
    <col min="9170" max="9197" width="2.375" style="58" customWidth="1"/>
    <col min="9198" max="9198" width="2.25" style="58"/>
    <col min="9199" max="9199" width="2.25" style="58" customWidth="1"/>
    <col min="9200" max="9417" width="2.25" style="58"/>
    <col min="9418" max="9419" width="2.25" style="58" customWidth="1"/>
    <col min="9420" max="9422" width="2.25" style="58"/>
    <col min="9423" max="9423" width="2.5" style="58" bestFit="1" customWidth="1"/>
    <col min="9424" max="9425" width="2.25" style="58"/>
    <col min="9426" max="9453" width="2.375" style="58" customWidth="1"/>
    <col min="9454" max="9454" width="2.25" style="58"/>
    <col min="9455" max="9455" width="2.25" style="58" customWidth="1"/>
    <col min="9456" max="9673" width="2.25" style="58"/>
    <col min="9674" max="9675" width="2.25" style="58" customWidth="1"/>
    <col min="9676" max="9678" width="2.25" style="58"/>
    <col min="9679" max="9679" width="2.5" style="58" bestFit="1" customWidth="1"/>
    <col min="9680" max="9681" width="2.25" style="58"/>
    <col min="9682" max="9709" width="2.375" style="58" customWidth="1"/>
    <col min="9710" max="9710" width="2.25" style="58"/>
    <col min="9711" max="9711" width="2.25" style="58" customWidth="1"/>
    <col min="9712" max="9929" width="2.25" style="58"/>
    <col min="9930" max="9931" width="2.25" style="58" customWidth="1"/>
    <col min="9932" max="9934" width="2.25" style="58"/>
    <col min="9935" max="9935" width="2.5" style="58" bestFit="1" customWidth="1"/>
    <col min="9936" max="9937" width="2.25" style="58"/>
    <col min="9938" max="9965" width="2.375" style="58" customWidth="1"/>
    <col min="9966" max="9966" width="2.25" style="58"/>
    <col min="9967" max="9967" width="2.25" style="58" customWidth="1"/>
    <col min="9968" max="10185" width="2.25" style="58"/>
    <col min="10186" max="10187" width="2.25" style="58" customWidth="1"/>
    <col min="10188" max="10190" width="2.25" style="58"/>
    <col min="10191" max="10191" width="2.5" style="58" bestFit="1" customWidth="1"/>
    <col min="10192" max="10193" width="2.25" style="58"/>
    <col min="10194" max="10221" width="2.375" style="58" customWidth="1"/>
    <col min="10222" max="10222" width="2.25" style="58"/>
    <col min="10223" max="10223" width="2.25" style="58" customWidth="1"/>
    <col min="10224" max="10441" width="2.25" style="58"/>
    <col min="10442" max="10443" width="2.25" style="58" customWidth="1"/>
    <col min="10444" max="10446" width="2.25" style="58"/>
    <col min="10447" max="10447" width="2.5" style="58" bestFit="1" customWidth="1"/>
    <col min="10448" max="10449" width="2.25" style="58"/>
    <col min="10450" max="10477" width="2.375" style="58" customWidth="1"/>
    <col min="10478" max="10478" width="2.25" style="58"/>
    <col min="10479" max="10479" width="2.25" style="58" customWidth="1"/>
    <col min="10480" max="10697" width="2.25" style="58"/>
    <col min="10698" max="10699" width="2.25" style="58" customWidth="1"/>
    <col min="10700" max="10702" width="2.25" style="58"/>
    <col min="10703" max="10703" width="2.5" style="58" bestFit="1" customWidth="1"/>
    <col min="10704" max="10705" width="2.25" style="58"/>
    <col min="10706" max="10733" width="2.375" style="58" customWidth="1"/>
    <col min="10734" max="10734" width="2.25" style="58"/>
    <col min="10735" max="10735" width="2.25" style="58" customWidth="1"/>
    <col min="10736" max="10953" width="2.25" style="58"/>
    <col min="10954" max="10955" width="2.25" style="58" customWidth="1"/>
    <col min="10956" max="10958" width="2.25" style="58"/>
    <col min="10959" max="10959" width="2.5" style="58" bestFit="1" customWidth="1"/>
    <col min="10960" max="10961" width="2.25" style="58"/>
    <col min="10962" max="10989" width="2.375" style="58" customWidth="1"/>
    <col min="10990" max="10990" width="2.25" style="58"/>
    <col min="10991" max="10991" width="2.25" style="58" customWidth="1"/>
    <col min="10992" max="11209" width="2.25" style="58"/>
    <col min="11210" max="11211" width="2.25" style="58" customWidth="1"/>
    <col min="11212" max="11214" width="2.25" style="58"/>
    <col min="11215" max="11215" width="2.5" style="58" bestFit="1" customWidth="1"/>
    <col min="11216" max="11217" width="2.25" style="58"/>
    <col min="11218" max="11245" width="2.375" style="58" customWidth="1"/>
    <col min="11246" max="11246" width="2.25" style="58"/>
    <col min="11247" max="11247" width="2.25" style="58" customWidth="1"/>
    <col min="11248" max="11465" width="2.25" style="58"/>
    <col min="11466" max="11467" width="2.25" style="58" customWidth="1"/>
    <col min="11468" max="11470" width="2.25" style="58"/>
    <col min="11471" max="11471" width="2.5" style="58" bestFit="1" customWidth="1"/>
    <col min="11472" max="11473" width="2.25" style="58"/>
    <col min="11474" max="11501" width="2.375" style="58" customWidth="1"/>
    <col min="11502" max="11502" width="2.25" style="58"/>
    <col min="11503" max="11503" width="2.25" style="58" customWidth="1"/>
    <col min="11504" max="11721" width="2.25" style="58"/>
    <col min="11722" max="11723" width="2.25" style="58" customWidth="1"/>
    <col min="11724" max="11726" width="2.25" style="58"/>
    <col min="11727" max="11727" width="2.5" style="58" bestFit="1" customWidth="1"/>
    <col min="11728" max="11729" width="2.25" style="58"/>
    <col min="11730" max="11757" width="2.375" style="58" customWidth="1"/>
    <col min="11758" max="11758" width="2.25" style="58"/>
    <col min="11759" max="11759" width="2.25" style="58" customWidth="1"/>
    <col min="11760" max="11977" width="2.25" style="58"/>
    <col min="11978" max="11979" width="2.25" style="58" customWidth="1"/>
    <col min="11980" max="11982" width="2.25" style="58"/>
    <col min="11983" max="11983" width="2.5" style="58" bestFit="1" customWidth="1"/>
    <col min="11984" max="11985" width="2.25" style="58"/>
    <col min="11986" max="12013" width="2.375" style="58" customWidth="1"/>
    <col min="12014" max="12014" width="2.25" style="58"/>
    <col min="12015" max="12015" width="2.25" style="58" customWidth="1"/>
    <col min="12016" max="12233" width="2.25" style="58"/>
    <col min="12234" max="12235" width="2.25" style="58" customWidth="1"/>
    <col min="12236" max="12238" width="2.25" style="58"/>
    <col min="12239" max="12239" width="2.5" style="58" bestFit="1" customWidth="1"/>
    <col min="12240" max="12241" width="2.25" style="58"/>
    <col min="12242" max="12269" width="2.375" style="58" customWidth="1"/>
    <col min="12270" max="12270" width="2.25" style="58"/>
    <col min="12271" max="12271" width="2.25" style="58" customWidth="1"/>
    <col min="12272" max="12489" width="2.25" style="58"/>
    <col min="12490" max="12491" width="2.25" style="58" customWidth="1"/>
    <col min="12492" max="12494" width="2.25" style="58"/>
    <col min="12495" max="12495" width="2.5" style="58" bestFit="1" customWidth="1"/>
    <col min="12496" max="12497" width="2.25" style="58"/>
    <col min="12498" max="12525" width="2.375" style="58" customWidth="1"/>
    <col min="12526" max="12526" width="2.25" style="58"/>
    <col min="12527" max="12527" width="2.25" style="58" customWidth="1"/>
    <col min="12528" max="12745" width="2.25" style="58"/>
    <col min="12746" max="12747" width="2.25" style="58" customWidth="1"/>
    <col min="12748" max="12750" width="2.25" style="58"/>
    <col min="12751" max="12751" width="2.5" style="58" bestFit="1" customWidth="1"/>
    <col min="12752" max="12753" width="2.25" style="58"/>
    <col min="12754" max="12781" width="2.375" style="58" customWidth="1"/>
    <col min="12782" max="12782" width="2.25" style="58"/>
    <col min="12783" max="12783" width="2.25" style="58" customWidth="1"/>
    <col min="12784" max="13001" width="2.25" style="58"/>
    <col min="13002" max="13003" width="2.25" style="58" customWidth="1"/>
    <col min="13004" max="13006" width="2.25" style="58"/>
    <col min="13007" max="13007" width="2.5" style="58" bestFit="1" customWidth="1"/>
    <col min="13008" max="13009" width="2.25" style="58"/>
    <col min="13010" max="13037" width="2.375" style="58" customWidth="1"/>
    <col min="13038" max="13038" width="2.25" style="58"/>
    <col min="13039" max="13039" width="2.25" style="58" customWidth="1"/>
    <col min="13040" max="13257" width="2.25" style="58"/>
    <col min="13258" max="13259" width="2.25" style="58" customWidth="1"/>
    <col min="13260" max="13262" width="2.25" style="58"/>
    <col min="13263" max="13263" width="2.5" style="58" bestFit="1" customWidth="1"/>
    <col min="13264" max="13265" width="2.25" style="58"/>
    <col min="13266" max="13293" width="2.375" style="58" customWidth="1"/>
    <col min="13294" max="13294" width="2.25" style="58"/>
    <col min="13295" max="13295" width="2.25" style="58" customWidth="1"/>
    <col min="13296" max="13513" width="2.25" style="58"/>
    <col min="13514" max="13515" width="2.25" style="58" customWidth="1"/>
    <col min="13516" max="13518" width="2.25" style="58"/>
    <col min="13519" max="13519" width="2.5" style="58" bestFit="1" customWidth="1"/>
    <col min="13520" max="13521" width="2.25" style="58"/>
    <col min="13522" max="13549" width="2.375" style="58" customWidth="1"/>
    <col min="13550" max="13550" width="2.25" style="58"/>
    <col min="13551" max="13551" width="2.25" style="58" customWidth="1"/>
    <col min="13552" max="13769" width="2.25" style="58"/>
    <col min="13770" max="13771" width="2.25" style="58" customWidth="1"/>
    <col min="13772" max="13774" width="2.25" style="58"/>
    <col min="13775" max="13775" width="2.5" style="58" bestFit="1" customWidth="1"/>
    <col min="13776" max="13777" width="2.25" style="58"/>
    <col min="13778" max="13805" width="2.375" style="58" customWidth="1"/>
    <col min="13806" max="13806" width="2.25" style="58"/>
    <col min="13807" max="13807" width="2.25" style="58" customWidth="1"/>
    <col min="13808" max="14025" width="2.25" style="58"/>
    <col min="14026" max="14027" width="2.25" style="58" customWidth="1"/>
    <col min="14028" max="14030" width="2.25" style="58"/>
    <col min="14031" max="14031" width="2.5" style="58" bestFit="1" customWidth="1"/>
    <col min="14032" max="14033" width="2.25" style="58"/>
    <col min="14034" max="14061" width="2.375" style="58" customWidth="1"/>
    <col min="14062" max="14062" width="2.25" style="58"/>
    <col min="14063" max="14063" width="2.25" style="58" customWidth="1"/>
    <col min="14064" max="14281" width="2.25" style="58"/>
    <col min="14282" max="14283" width="2.25" style="58" customWidth="1"/>
    <col min="14284" max="14286" width="2.25" style="58"/>
    <col min="14287" max="14287" width="2.5" style="58" bestFit="1" customWidth="1"/>
    <col min="14288" max="14289" width="2.25" style="58"/>
    <col min="14290" max="14317" width="2.375" style="58" customWidth="1"/>
    <col min="14318" max="14318" width="2.25" style="58"/>
    <col min="14319" max="14319" width="2.25" style="58" customWidth="1"/>
    <col min="14320" max="14537" width="2.25" style="58"/>
    <col min="14538" max="14539" width="2.25" style="58" customWidth="1"/>
    <col min="14540" max="14542" width="2.25" style="58"/>
    <col min="14543" max="14543" width="2.5" style="58" bestFit="1" customWidth="1"/>
    <col min="14544" max="14545" width="2.25" style="58"/>
    <col min="14546" max="14573" width="2.375" style="58" customWidth="1"/>
    <col min="14574" max="14574" width="2.25" style="58"/>
    <col min="14575" max="14575" width="2.25" style="58" customWidth="1"/>
    <col min="14576" max="14793" width="2.25" style="58"/>
    <col min="14794" max="14795" width="2.25" style="58" customWidth="1"/>
    <col min="14796" max="14798" width="2.25" style="58"/>
    <col min="14799" max="14799" width="2.5" style="58" bestFit="1" customWidth="1"/>
    <col min="14800" max="14801" width="2.25" style="58"/>
    <col min="14802" max="14829" width="2.375" style="58" customWidth="1"/>
    <col min="14830" max="14830" width="2.25" style="58"/>
    <col min="14831" max="14831" width="2.25" style="58" customWidth="1"/>
    <col min="14832" max="15049" width="2.25" style="58"/>
    <col min="15050" max="15051" width="2.25" style="58" customWidth="1"/>
    <col min="15052" max="15054" width="2.25" style="58"/>
    <col min="15055" max="15055" width="2.5" style="58" bestFit="1" customWidth="1"/>
    <col min="15056" max="15057" width="2.25" style="58"/>
    <col min="15058" max="15085" width="2.375" style="58" customWidth="1"/>
    <col min="15086" max="15086" width="2.25" style="58"/>
    <col min="15087" max="15087" width="2.25" style="58" customWidth="1"/>
    <col min="15088" max="15305" width="2.25" style="58"/>
    <col min="15306" max="15307" width="2.25" style="58" customWidth="1"/>
    <col min="15308" max="15310" width="2.25" style="58"/>
    <col min="15311" max="15311" width="2.5" style="58" bestFit="1" customWidth="1"/>
    <col min="15312" max="15313" width="2.25" style="58"/>
    <col min="15314" max="15341" width="2.375" style="58" customWidth="1"/>
    <col min="15342" max="15342" width="2.25" style="58"/>
    <col min="15343" max="15343" width="2.25" style="58" customWidth="1"/>
    <col min="15344" max="15561" width="2.25" style="58"/>
    <col min="15562" max="15563" width="2.25" style="58" customWidth="1"/>
    <col min="15564" max="15566" width="2.25" style="58"/>
    <col min="15567" max="15567" width="2.5" style="58" bestFit="1" customWidth="1"/>
    <col min="15568" max="15569" width="2.25" style="58"/>
    <col min="15570" max="15597" width="2.375" style="58" customWidth="1"/>
    <col min="15598" max="15598" width="2.25" style="58"/>
    <col min="15599" max="15599" width="2.25" style="58" customWidth="1"/>
    <col min="15600" max="15817" width="2.25" style="58"/>
    <col min="15818" max="15819" width="2.25" style="58" customWidth="1"/>
    <col min="15820" max="15822" width="2.25" style="58"/>
    <col min="15823" max="15823" width="2.5" style="58" bestFit="1" customWidth="1"/>
    <col min="15824" max="15825" width="2.25" style="58"/>
    <col min="15826" max="15853" width="2.375" style="58" customWidth="1"/>
    <col min="15854" max="15854" width="2.25" style="58"/>
    <col min="15855" max="15855" width="2.25" style="58" customWidth="1"/>
    <col min="15856" max="16073" width="2.25" style="58"/>
    <col min="16074" max="16075" width="2.25" style="58" customWidth="1"/>
    <col min="16076" max="16078" width="2.25" style="58"/>
    <col min="16079" max="16079" width="2.5" style="58" bestFit="1" customWidth="1"/>
    <col min="16080" max="16081" width="2.25" style="58"/>
    <col min="16082" max="16109" width="2.375" style="58" customWidth="1"/>
    <col min="16110" max="16110" width="2.25" style="58"/>
    <col min="16111" max="16111" width="2.25" style="58" customWidth="1"/>
    <col min="16112" max="16384" width="2.25" style="58"/>
  </cols>
  <sheetData>
    <row r="2" spans="1:49">
      <c r="A2" s="66" t="s">
        <v>232</v>
      </c>
      <c r="AK2" s="578" t="s">
        <v>211</v>
      </c>
      <c r="AL2" s="578"/>
      <c r="AM2" s="578"/>
      <c r="AN2" s="578"/>
      <c r="AO2" s="578"/>
      <c r="AP2" s="578"/>
      <c r="AQ2" s="578"/>
      <c r="AR2" s="578"/>
      <c r="AS2" s="578"/>
      <c r="AT2" s="578"/>
      <c r="AU2" s="578"/>
      <c r="AV2" s="578"/>
      <c r="AW2" s="578"/>
    </row>
    <row r="3" spans="1:49" ht="18" customHeight="1"/>
    <row r="4" spans="1:49" ht="12.75" customHeight="1">
      <c r="A4" s="579" t="s">
        <v>233</v>
      </c>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row>
    <row r="5" spans="1:49" ht="12.75" customHeight="1">
      <c r="A5" s="579"/>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row>
    <row r="6" spans="1:49" ht="25.5" customHeight="1" thickBot="1"/>
    <row r="7" spans="1:49" ht="39.75" customHeight="1" thickBot="1">
      <c r="A7" s="580" t="s">
        <v>213</v>
      </c>
      <c r="B7" s="581"/>
      <c r="C7" s="582"/>
      <c r="D7" s="702" t="str">
        <f>要綱第6号【記載例】!D7</f>
        <v>就労継続支援B型事業所○○○</v>
      </c>
      <c r="E7" s="702"/>
      <c r="F7" s="702"/>
      <c r="G7" s="702"/>
      <c r="H7" s="702"/>
      <c r="I7" s="702"/>
      <c r="J7" s="702"/>
      <c r="K7" s="702"/>
      <c r="L7" s="702"/>
      <c r="M7" s="702"/>
      <c r="N7" s="702"/>
      <c r="O7" s="702"/>
      <c r="P7" s="702"/>
      <c r="Q7" s="702"/>
      <c r="R7" s="702"/>
      <c r="S7" s="702"/>
      <c r="T7" s="702"/>
      <c r="U7" s="702"/>
      <c r="V7" s="702"/>
      <c r="W7" s="702"/>
      <c r="X7" s="702"/>
      <c r="Y7" s="702"/>
      <c r="Z7" s="702"/>
      <c r="AA7" s="702"/>
      <c r="AB7" s="702"/>
      <c r="AC7" s="702"/>
      <c r="AD7" s="702"/>
      <c r="AE7" s="702"/>
      <c r="AF7" s="702"/>
      <c r="AG7" s="702"/>
      <c r="AH7" s="702"/>
      <c r="AI7" s="702"/>
      <c r="AJ7" s="702"/>
      <c r="AK7" s="702"/>
      <c r="AL7" s="702"/>
      <c r="AM7" s="702"/>
      <c r="AN7" s="702"/>
      <c r="AO7" s="702"/>
      <c r="AP7" s="702"/>
      <c r="AQ7" s="702"/>
      <c r="AR7" s="702"/>
      <c r="AS7" s="702"/>
      <c r="AT7" s="702"/>
      <c r="AU7" s="702"/>
      <c r="AV7" s="702"/>
      <c r="AW7" s="703"/>
    </row>
    <row r="8" spans="1:49" ht="25.5" customHeight="1">
      <c r="A8" s="585" t="s">
        <v>214</v>
      </c>
      <c r="B8" s="586"/>
      <c r="C8" s="586"/>
      <c r="D8" s="587" t="s">
        <v>215</v>
      </c>
      <c r="E8" s="588"/>
      <c r="F8" s="588"/>
      <c r="G8" s="588"/>
      <c r="H8" s="588"/>
      <c r="I8" s="588"/>
      <c r="J8" s="588"/>
      <c r="K8" s="588"/>
      <c r="L8" s="588"/>
      <c r="M8" s="588"/>
      <c r="N8" s="588"/>
      <c r="O8" s="588"/>
      <c r="P8" s="588"/>
      <c r="Q8" s="588"/>
      <c r="R8" s="588"/>
      <c r="S8" s="588"/>
      <c r="T8" s="588"/>
      <c r="U8" s="588"/>
      <c r="V8" s="588"/>
      <c r="W8" s="588"/>
      <c r="X8" s="588"/>
      <c r="Y8" s="588"/>
      <c r="Z8" s="589"/>
      <c r="AA8" s="587" t="s">
        <v>216</v>
      </c>
      <c r="AB8" s="588"/>
      <c r="AC8" s="588"/>
      <c r="AD8" s="588"/>
      <c r="AE8" s="588"/>
      <c r="AF8" s="588"/>
      <c r="AG8" s="588"/>
      <c r="AH8" s="588"/>
      <c r="AI8" s="588"/>
      <c r="AJ8" s="588"/>
      <c r="AK8" s="588"/>
      <c r="AL8" s="588"/>
      <c r="AM8" s="588"/>
      <c r="AN8" s="588"/>
      <c r="AO8" s="588"/>
      <c r="AP8" s="588"/>
      <c r="AQ8" s="588"/>
      <c r="AR8" s="588"/>
      <c r="AS8" s="588"/>
      <c r="AT8" s="588"/>
      <c r="AU8" s="588"/>
      <c r="AV8" s="588"/>
      <c r="AW8" s="589"/>
    </row>
    <row r="9" spans="1:49" ht="39.75" customHeight="1" thickBot="1">
      <c r="A9" s="585"/>
      <c r="B9" s="586"/>
      <c r="C9" s="586"/>
      <c r="D9" s="704">
        <f>要綱第6号【記載例】!D9</f>
        <v>25871</v>
      </c>
      <c r="E9" s="705"/>
      <c r="F9" s="705"/>
      <c r="G9" s="705"/>
      <c r="H9" s="705"/>
      <c r="I9" s="705"/>
      <c r="J9" s="705"/>
      <c r="K9" s="705"/>
      <c r="L9" s="705"/>
      <c r="M9" s="705"/>
      <c r="N9" s="705"/>
      <c r="O9" s="705"/>
      <c r="P9" s="705"/>
      <c r="Q9" s="705"/>
      <c r="R9" s="705"/>
      <c r="S9" s="705"/>
      <c r="T9" s="705"/>
      <c r="U9" s="705"/>
      <c r="V9" s="705"/>
      <c r="W9" s="705"/>
      <c r="X9" s="706"/>
      <c r="Y9" s="707" t="s">
        <v>41</v>
      </c>
      <c r="Z9" s="708"/>
      <c r="AA9" s="709">
        <f>要綱第6号【記載例】!AA9</f>
        <v>26000</v>
      </c>
      <c r="AB9" s="710"/>
      <c r="AC9" s="710"/>
      <c r="AD9" s="710"/>
      <c r="AE9" s="710"/>
      <c r="AF9" s="710"/>
      <c r="AG9" s="710"/>
      <c r="AH9" s="710"/>
      <c r="AI9" s="710"/>
      <c r="AJ9" s="710"/>
      <c r="AK9" s="710"/>
      <c r="AL9" s="710"/>
      <c r="AM9" s="710"/>
      <c r="AN9" s="710"/>
      <c r="AO9" s="710"/>
      <c r="AP9" s="710"/>
      <c r="AQ9" s="710"/>
      <c r="AR9" s="710"/>
      <c r="AS9" s="710"/>
      <c r="AT9" s="710"/>
      <c r="AU9" s="710"/>
      <c r="AV9" s="711" t="s">
        <v>41</v>
      </c>
      <c r="AW9" s="712"/>
    </row>
    <row r="10" spans="1:49" ht="25.5" customHeight="1">
      <c r="A10" s="585"/>
      <c r="B10" s="586"/>
      <c r="C10" s="586"/>
      <c r="D10" s="600" t="s">
        <v>234</v>
      </c>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c r="AG10" s="601"/>
      <c r="AH10" s="601"/>
      <c r="AI10" s="601"/>
      <c r="AJ10" s="601"/>
      <c r="AK10" s="601"/>
      <c r="AL10" s="601"/>
      <c r="AM10" s="601"/>
      <c r="AN10" s="601"/>
      <c r="AO10" s="601"/>
      <c r="AP10" s="601"/>
      <c r="AQ10" s="601"/>
      <c r="AR10" s="601"/>
      <c r="AS10" s="601"/>
      <c r="AT10" s="601"/>
      <c r="AU10" s="601"/>
      <c r="AV10" s="601"/>
      <c r="AW10" s="602"/>
    </row>
    <row r="11" spans="1:49" ht="21.75" customHeight="1">
      <c r="A11" s="585"/>
      <c r="B11" s="586"/>
      <c r="C11" s="586"/>
      <c r="D11" s="603" t="s">
        <v>218</v>
      </c>
      <c r="E11" s="604"/>
      <c r="F11" s="604"/>
      <c r="G11" s="604"/>
      <c r="H11" s="605"/>
      <c r="I11" s="572">
        <v>4</v>
      </c>
      <c r="J11" s="573"/>
      <c r="K11" s="574"/>
      <c r="L11" s="572">
        <v>5</v>
      </c>
      <c r="M11" s="573"/>
      <c r="N11" s="574"/>
      <c r="O11" s="572">
        <v>6</v>
      </c>
      <c r="P11" s="573"/>
      <c r="Q11" s="574"/>
      <c r="R11" s="572">
        <v>7</v>
      </c>
      <c r="S11" s="573"/>
      <c r="T11" s="574"/>
      <c r="U11" s="572">
        <v>8</v>
      </c>
      <c r="V11" s="573"/>
      <c r="W11" s="574"/>
      <c r="X11" s="572">
        <v>9</v>
      </c>
      <c r="Y11" s="573"/>
      <c r="Z11" s="574"/>
      <c r="AA11" s="572">
        <v>10</v>
      </c>
      <c r="AB11" s="573"/>
      <c r="AC11" s="574"/>
      <c r="AD11" s="572">
        <v>11</v>
      </c>
      <c r="AE11" s="573"/>
      <c r="AF11" s="574"/>
      <c r="AG11" s="571">
        <v>12</v>
      </c>
      <c r="AH11" s="571"/>
      <c r="AI11" s="571"/>
      <c r="AJ11" s="571">
        <v>1</v>
      </c>
      <c r="AK11" s="571"/>
      <c r="AL11" s="571"/>
      <c r="AM11" s="571">
        <v>2</v>
      </c>
      <c r="AN11" s="571"/>
      <c r="AO11" s="571"/>
      <c r="AP11" s="571">
        <v>3</v>
      </c>
      <c r="AQ11" s="571"/>
      <c r="AR11" s="571"/>
      <c r="AS11" s="571" t="s">
        <v>132</v>
      </c>
      <c r="AT11" s="571"/>
      <c r="AU11" s="571"/>
      <c r="AV11" s="571"/>
      <c r="AW11" s="597"/>
    </row>
    <row r="12" spans="1:49" ht="21.75" customHeight="1">
      <c r="A12" s="585"/>
      <c r="B12" s="586"/>
      <c r="C12" s="586"/>
      <c r="D12" s="606"/>
      <c r="E12" s="607"/>
      <c r="F12" s="607"/>
      <c r="G12" s="607"/>
      <c r="H12" s="608"/>
      <c r="I12" s="575"/>
      <c r="J12" s="576"/>
      <c r="K12" s="577"/>
      <c r="L12" s="575"/>
      <c r="M12" s="576"/>
      <c r="N12" s="577"/>
      <c r="O12" s="575"/>
      <c r="P12" s="576"/>
      <c r="Q12" s="577"/>
      <c r="R12" s="575"/>
      <c r="S12" s="576"/>
      <c r="T12" s="577"/>
      <c r="U12" s="575"/>
      <c r="V12" s="576"/>
      <c r="W12" s="577"/>
      <c r="X12" s="575"/>
      <c r="Y12" s="576"/>
      <c r="Z12" s="577"/>
      <c r="AA12" s="575"/>
      <c r="AB12" s="576"/>
      <c r="AC12" s="577"/>
      <c r="AD12" s="575"/>
      <c r="AE12" s="576"/>
      <c r="AF12" s="577"/>
      <c r="AG12" s="571"/>
      <c r="AH12" s="571"/>
      <c r="AI12" s="571"/>
      <c r="AJ12" s="571"/>
      <c r="AK12" s="571"/>
      <c r="AL12" s="571"/>
      <c r="AM12" s="571"/>
      <c r="AN12" s="571"/>
      <c r="AO12" s="571"/>
      <c r="AP12" s="571"/>
      <c r="AQ12" s="571"/>
      <c r="AR12" s="571"/>
      <c r="AS12" s="571"/>
      <c r="AT12" s="571"/>
      <c r="AU12" s="571"/>
      <c r="AV12" s="571"/>
      <c r="AW12" s="597"/>
    </row>
    <row r="13" spans="1:49" ht="21.75" customHeight="1">
      <c r="A13" s="585"/>
      <c r="B13" s="586"/>
      <c r="C13" s="586"/>
      <c r="D13" s="560" t="s">
        <v>219</v>
      </c>
      <c r="E13" s="561"/>
      <c r="F13" s="561"/>
      <c r="G13" s="561"/>
      <c r="H13" s="561"/>
      <c r="I13" s="570">
        <v>587892</v>
      </c>
      <c r="J13" s="570"/>
      <c r="K13" s="570"/>
      <c r="L13" s="570">
        <v>603893</v>
      </c>
      <c r="M13" s="570"/>
      <c r="N13" s="570"/>
      <c r="O13" s="570">
        <v>536894</v>
      </c>
      <c r="P13" s="570"/>
      <c r="Q13" s="570"/>
      <c r="R13" s="570">
        <v>587895</v>
      </c>
      <c r="S13" s="570"/>
      <c r="T13" s="570"/>
      <c r="U13" s="570">
        <v>558996</v>
      </c>
      <c r="V13" s="570"/>
      <c r="W13" s="570"/>
      <c r="X13" s="570">
        <v>587897</v>
      </c>
      <c r="Y13" s="570"/>
      <c r="Z13" s="570"/>
      <c r="AA13" s="570">
        <v>587898</v>
      </c>
      <c r="AB13" s="570"/>
      <c r="AC13" s="570"/>
      <c r="AD13" s="570">
        <v>587899</v>
      </c>
      <c r="AE13" s="570"/>
      <c r="AF13" s="570"/>
      <c r="AG13" s="570">
        <v>559700</v>
      </c>
      <c r="AH13" s="570"/>
      <c r="AI13" s="570"/>
      <c r="AJ13" s="570">
        <v>537901</v>
      </c>
      <c r="AK13" s="570"/>
      <c r="AL13" s="570"/>
      <c r="AM13" s="570">
        <v>587902</v>
      </c>
      <c r="AN13" s="570"/>
      <c r="AO13" s="570"/>
      <c r="AP13" s="570">
        <v>587903</v>
      </c>
      <c r="AQ13" s="570"/>
      <c r="AR13" s="570"/>
      <c r="AS13" s="531">
        <f>SUM(I13:AR14)</f>
        <v>6912670</v>
      </c>
      <c r="AT13" s="531"/>
      <c r="AU13" s="531"/>
      <c r="AV13" s="531"/>
      <c r="AW13" s="532"/>
    </row>
    <row r="14" spans="1:49" ht="21.75" customHeight="1">
      <c r="A14" s="585"/>
      <c r="B14" s="586"/>
      <c r="C14" s="586"/>
      <c r="D14" s="562"/>
      <c r="E14" s="561"/>
      <c r="F14" s="561"/>
      <c r="G14" s="561"/>
      <c r="H14" s="561"/>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31"/>
      <c r="AT14" s="531"/>
      <c r="AU14" s="531"/>
      <c r="AV14" s="531"/>
      <c r="AW14" s="532"/>
    </row>
    <row r="15" spans="1:49" ht="21.75" customHeight="1">
      <c r="A15" s="585"/>
      <c r="B15" s="586"/>
      <c r="C15" s="586"/>
      <c r="D15" s="560" t="s">
        <v>220</v>
      </c>
      <c r="E15" s="561"/>
      <c r="F15" s="561"/>
      <c r="G15" s="561"/>
      <c r="H15" s="561"/>
      <c r="I15" s="570">
        <v>200</v>
      </c>
      <c r="J15" s="570"/>
      <c r="K15" s="570"/>
      <c r="L15" s="564">
        <v>197</v>
      </c>
      <c r="M15" s="565"/>
      <c r="N15" s="566"/>
      <c r="O15" s="564">
        <v>188</v>
      </c>
      <c r="P15" s="565"/>
      <c r="Q15" s="566"/>
      <c r="R15" s="564">
        <v>210</v>
      </c>
      <c r="S15" s="565"/>
      <c r="T15" s="566"/>
      <c r="U15" s="564">
        <v>220</v>
      </c>
      <c r="V15" s="565"/>
      <c r="W15" s="566"/>
      <c r="X15" s="564">
        <v>219</v>
      </c>
      <c r="Y15" s="565"/>
      <c r="Z15" s="566"/>
      <c r="AA15" s="570">
        <v>220.723809523809</v>
      </c>
      <c r="AB15" s="570">
        <v>222.49523809523799</v>
      </c>
      <c r="AC15" s="570">
        <v>224.26666666666699</v>
      </c>
      <c r="AD15" s="564">
        <v>226.038095238095</v>
      </c>
      <c r="AE15" s="565">
        <v>227.80952380952399</v>
      </c>
      <c r="AF15" s="566">
        <v>229.580952380952</v>
      </c>
      <c r="AG15" s="564">
        <v>182</v>
      </c>
      <c r="AH15" s="565">
        <v>233.123809523809</v>
      </c>
      <c r="AI15" s="566">
        <v>234.895238095238</v>
      </c>
      <c r="AJ15" s="564">
        <v>191</v>
      </c>
      <c r="AK15" s="565">
        <v>238.438095238095</v>
      </c>
      <c r="AL15" s="566">
        <v>240.209523809524</v>
      </c>
      <c r="AM15" s="564">
        <v>221</v>
      </c>
      <c r="AN15" s="565">
        <v>243.752380952381</v>
      </c>
      <c r="AO15" s="566">
        <v>245.52380952380901</v>
      </c>
      <c r="AP15" s="564">
        <v>185</v>
      </c>
      <c r="AQ15" s="565"/>
      <c r="AR15" s="566"/>
      <c r="AS15" s="531">
        <f t="shared" ref="AS15" si="0">SUM(I15:AR16)</f>
        <v>4799.8571428571413</v>
      </c>
      <c r="AT15" s="531"/>
      <c r="AU15" s="531"/>
      <c r="AV15" s="531"/>
      <c r="AW15" s="532"/>
    </row>
    <row r="16" spans="1:49" ht="21.75" customHeight="1">
      <c r="A16" s="585"/>
      <c r="B16" s="586"/>
      <c r="C16" s="586"/>
      <c r="D16" s="562"/>
      <c r="E16" s="561"/>
      <c r="F16" s="561"/>
      <c r="G16" s="561"/>
      <c r="H16" s="561"/>
      <c r="I16" s="570"/>
      <c r="J16" s="570"/>
      <c r="K16" s="570"/>
      <c r="L16" s="567"/>
      <c r="M16" s="568"/>
      <c r="N16" s="569"/>
      <c r="O16" s="567"/>
      <c r="P16" s="568"/>
      <c r="Q16" s="569"/>
      <c r="R16" s="567"/>
      <c r="S16" s="568"/>
      <c r="T16" s="569"/>
      <c r="U16" s="567"/>
      <c r="V16" s="568"/>
      <c r="W16" s="569"/>
      <c r="X16" s="567"/>
      <c r="Y16" s="568"/>
      <c r="Z16" s="569"/>
      <c r="AA16" s="570"/>
      <c r="AB16" s="570"/>
      <c r="AC16" s="570"/>
      <c r="AD16" s="567"/>
      <c r="AE16" s="568"/>
      <c r="AF16" s="569"/>
      <c r="AG16" s="567"/>
      <c r="AH16" s="568"/>
      <c r="AI16" s="569"/>
      <c r="AJ16" s="567"/>
      <c r="AK16" s="568"/>
      <c r="AL16" s="569"/>
      <c r="AM16" s="567"/>
      <c r="AN16" s="568"/>
      <c r="AO16" s="569"/>
      <c r="AP16" s="567"/>
      <c r="AQ16" s="568"/>
      <c r="AR16" s="569"/>
      <c r="AS16" s="531"/>
      <c r="AT16" s="531"/>
      <c r="AU16" s="531"/>
      <c r="AV16" s="531"/>
      <c r="AW16" s="532"/>
    </row>
    <row r="17" spans="1:57" ht="21.75" customHeight="1">
      <c r="A17" s="585"/>
      <c r="B17" s="586"/>
      <c r="C17" s="586"/>
      <c r="D17" s="560" t="s">
        <v>221</v>
      </c>
      <c r="E17" s="561"/>
      <c r="F17" s="561"/>
      <c r="G17" s="561"/>
      <c r="H17" s="561"/>
      <c r="I17" s="563">
        <v>20</v>
      </c>
      <c r="J17" s="563"/>
      <c r="K17" s="563"/>
      <c r="L17" s="525">
        <v>19</v>
      </c>
      <c r="M17" s="526"/>
      <c r="N17" s="527"/>
      <c r="O17" s="525">
        <v>18</v>
      </c>
      <c r="P17" s="526"/>
      <c r="Q17" s="527"/>
      <c r="R17" s="525">
        <v>20</v>
      </c>
      <c r="S17" s="526"/>
      <c r="T17" s="527"/>
      <c r="U17" s="525">
        <v>20</v>
      </c>
      <c r="V17" s="526"/>
      <c r="W17" s="527"/>
      <c r="X17" s="525">
        <v>20</v>
      </c>
      <c r="Y17" s="526"/>
      <c r="Z17" s="527"/>
      <c r="AA17" s="525">
        <v>20</v>
      </c>
      <c r="AB17" s="526"/>
      <c r="AC17" s="527"/>
      <c r="AD17" s="525">
        <v>19</v>
      </c>
      <c r="AE17" s="526"/>
      <c r="AF17" s="527"/>
      <c r="AG17" s="525">
        <v>17</v>
      </c>
      <c r="AH17" s="526"/>
      <c r="AI17" s="527"/>
      <c r="AJ17" s="525">
        <v>18</v>
      </c>
      <c r="AK17" s="526"/>
      <c r="AL17" s="527"/>
      <c r="AM17" s="525">
        <v>21</v>
      </c>
      <c r="AN17" s="526"/>
      <c r="AO17" s="527"/>
      <c r="AP17" s="525">
        <v>18</v>
      </c>
      <c r="AQ17" s="526"/>
      <c r="AR17" s="527"/>
      <c r="AS17" s="531">
        <f t="shared" ref="AS17" si="1">SUM(I17:AR18)</f>
        <v>230</v>
      </c>
      <c r="AT17" s="531"/>
      <c r="AU17" s="531"/>
      <c r="AV17" s="531"/>
      <c r="AW17" s="532"/>
    </row>
    <row r="18" spans="1:57" ht="21.75" customHeight="1" thickBot="1">
      <c r="A18" s="585"/>
      <c r="B18" s="586"/>
      <c r="C18" s="586"/>
      <c r="D18" s="562"/>
      <c r="E18" s="561"/>
      <c r="F18" s="561"/>
      <c r="G18" s="561"/>
      <c r="H18" s="561"/>
      <c r="I18" s="563"/>
      <c r="J18" s="563"/>
      <c r="K18" s="563"/>
      <c r="L18" s="557"/>
      <c r="M18" s="558"/>
      <c r="N18" s="559"/>
      <c r="O18" s="557"/>
      <c r="P18" s="558"/>
      <c r="Q18" s="559"/>
      <c r="R18" s="557"/>
      <c r="S18" s="558"/>
      <c r="T18" s="559"/>
      <c r="U18" s="557"/>
      <c r="V18" s="558"/>
      <c r="W18" s="559"/>
      <c r="X18" s="557"/>
      <c r="Y18" s="558"/>
      <c r="Z18" s="559"/>
      <c r="AA18" s="557"/>
      <c r="AB18" s="558"/>
      <c r="AC18" s="559"/>
      <c r="AD18" s="557"/>
      <c r="AE18" s="558"/>
      <c r="AF18" s="559"/>
      <c r="AG18" s="557"/>
      <c r="AH18" s="558"/>
      <c r="AI18" s="530"/>
      <c r="AJ18" s="528"/>
      <c r="AK18" s="529"/>
      <c r="AL18" s="530"/>
      <c r="AM18" s="528"/>
      <c r="AN18" s="529"/>
      <c r="AO18" s="530"/>
      <c r="AP18" s="528"/>
      <c r="AQ18" s="529"/>
      <c r="AR18" s="530"/>
      <c r="AS18" s="533"/>
      <c r="AT18" s="533"/>
      <c r="AU18" s="533"/>
      <c r="AV18" s="533"/>
      <c r="AW18" s="534"/>
    </row>
    <row r="19" spans="1:57" ht="25.5" customHeight="1">
      <c r="A19" s="585"/>
      <c r="B19" s="586"/>
      <c r="C19" s="586"/>
      <c r="D19" s="535" t="s">
        <v>222</v>
      </c>
      <c r="E19" s="536"/>
      <c r="F19" s="536"/>
      <c r="G19" s="536"/>
      <c r="H19" s="536"/>
      <c r="I19" s="536"/>
      <c r="J19" s="536"/>
      <c r="K19" s="536"/>
      <c r="L19" s="536"/>
      <c r="M19" s="536"/>
      <c r="N19" s="536"/>
      <c r="O19" s="536"/>
      <c r="P19" s="536"/>
      <c r="Q19" s="536"/>
      <c r="R19" s="536"/>
      <c r="S19" s="536"/>
      <c r="T19" s="536"/>
      <c r="U19" s="536"/>
      <c r="V19" s="536"/>
      <c r="W19" s="536"/>
      <c r="X19" s="536"/>
      <c r="Y19" s="536"/>
      <c r="Z19" s="537"/>
      <c r="AA19" s="541">
        <f>AS13/(ROUNDUP(AS15/AS17,1))/COUNTA(I17:AR18)</f>
        <v>27562.480063795851</v>
      </c>
      <c r="AB19" s="541"/>
      <c r="AC19" s="541"/>
      <c r="AD19" s="541"/>
      <c r="AE19" s="541"/>
      <c r="AF19" s="541"/>
      <c r="AG19" s="543" t="s">
        <v>41</v>
      </c>
      <c r="AH19" s="544"/>
      <c r="AI19" s="547" t="s">
        <v>223</v>
      </c>
      <c r="AJ19" s="548"/>
      <c r="AK19" s="548"/>
      <c r="AL19" s="548"/>
      <c r="AM19" s="548"/>
      <c r="AN19" s="548"/>
      <c r="AO19" s="549"/>
      <c r="AP19" s="553">
        <f>IFERROR((AA19-AA9)/AA19*100,"-")</f>
        <v>5.6688660098051749</v>
      </c>
      <c r="AQ19" s="553"/>
      <c r="AR19" s="553"/>
      <c r="AS19" s="553"/>
      <c r="AT19" s="553"/>
      <c r="AU19" s="553"/>
      <c r="AV19" s="548" t="s">
        <v>73</v>
      </c>
      <c r="AW19" s="555"/>
    </row>
    <row r="20" spans="1:57" ht="18.75" customHeight="1" thickBot="1">
      <c r="A20" s="538"/>
      <c r="B20" s="539"/>
      <c r="C20" s="539"/>
      <c r="D20" s="538"/>
      <c r="E20" s="539"/>
      <c r="F20" s="539"/>
      <c r="G20" s="539"/>
      <c r="H20" s="539"/>
      <c r="I20" s="539"/>
      <c r="J20" s="539"/>
      <c r="K20" s="539"/>
      <c r="L20" s="539"/>
      <c r="M20" s="539"/>
      <c r="N20" s="539"/>
      <c r="O20" s="539"/>
      <c r="P20" s="539"/>
      <c r="Q20" s="539"/>
      <c r="R20" s="539"/>
      <c r="S20" s="539"/>
      <c r="T20" s="539"/>
      <c r="U20" s="539"/>
      <c r="V20" s="539"/>
      <c r="W20" s="539"/>
      <c r="X20" s="539"/>
      <c r="Y20" s="539"/>
      <c r="Z20" s="540"/>
      <c r="AA20" s="542"/>
      <c r="AB20" s="542"/>
      <c r="AC20" s="542"/>
      <c r="AD20" s="542"/>
      <c r="AE20" s="542"/>
      <c r="AF20" s="542"/>
      <c r="AG20" s="545"/>
      <c r="AH20" s="546"/>
      <c r="AI20" s="550"/>
      <c r="AJ20" s="551"/>
      <c r="AK20" s="551"/>
      <c r="AL20" s="551"/>
      <c r="AM20" s="551"/>
      <c r="AN20" s="551"/>
      <c r="AO20" s="552"/>
      <c r="AP20" s="554"/>
      <c r="AQ20" s="554"/>
      <c r="AR20" s="554"/>
      <c r="AS20" s="554"/>
      <c r="AT20" s="554"/>
      <c r="AU20" s="554"/>
      <c r="AV20" s="551"/>
      <c r="AW20" s="556"/>
    </row>
    <row r="21" spans="1:57" ht="30" customHeight="1">
      <c r="A21" s="183"/>
      <c r="B21" s="182"/>
      <c r="C21" s="182"/>
      <c r="AA21" s="184"/>
      <c r="AB21" s="184"/>
      <c r="AC21" s="184"/>
      <c r="AD21" s="184"/>
      <c r="AE21" s="184"/>
      <c r="AF21" s="184"/>
      <c r="AG21" s="184"/>
      <c r="AH21" s="184"/>
      <c r="AI21" s="184"/>
      <c r="AJ21" s="185"/>
      <c r="AK21" s="185"/>
      <c r="AL21" s="185"/>
      <c r="AM21" s="185"/>
      <c r="AN21" s="185"/>
      <c r="AO21" s="185"/>
      <c r="AP21" s="185"/>
      <c r="AQ21" s="185"/>
      <c r="AR21" s="185"/>
      <c r="AS21" s="185"/>
      <c r="AT21" s="185"/>
      <c r="AU21" s="185"/>
      <c r="AV21" s="181"/>
      <c r="AW21" s="181"/>
    </row>
    <row r="22" spans="1:57" ht="21" customHeight="1">
      <c r="A22" s="56" t="s">
        <v>136</v>
      </c>
      <c r="B22" s="57"/>
      <c r="C22" s="57"/>
      <c r="D22" s="57"/>
      <c r="E22" s="57"/>
      <c r="F22" s="57"/>
      <c r="G22" s="57"/>
      <c r="H22" s="57"/>
      <c r="I22" s="57"/>
      <c r="J22" s="57"/>
      <c r="K22" s="57"/>
      <c r="L22" s="57"/>
      <c r="M22" s="57"/>
      <c r="N22" s="57"/>
      <c r="O22" s="57"/>
      <c r="P22" s="57"/>
      <c r="Q22" s="57"/>
      <c r="R22" s="57"/>
      <c r="S22" s="57"/>
      <c r="T22" s="186"/>
      <c r="U22" s="186"/>
      <c r="V22" s="186"/>
      <c r="W22" s="186"/>
      <c r="X22" s="186"/>
      <c r="Y22" s="186"/>
      <c r="Z22" s="186"/>
      <c r="AA22" s="57"/>
      <c r="AB22" s="57"/>
      <c r="AC22" s="57"/>
      <c r="AD22" s="57"/>
      <c r="AE22" s="57"/>
      <c r="AF22" s="57"/>
      <c r="AG22" s="57"/>
      <c r="AH22" s="57"/>
      <c r="AI22" s="57"/>
      <c r="AK22" s="187"/>
    </row>
    <row r="23" spans="1:57" ht="31.5" customHeight="1">
      <c r="A23" s="188">
        <v>1</v>
      </c>
      <c r="B23" s="523" t="s">
        <v>224</v>
      </c>
      <c r="C23" s="523"/>
      <c r="D23" s="523"/>
      <c r="E23" s="523"/>
      <c r="F23" s="523"/>
      <c r="G23" s="523"/>
      <c r="H23" s="523"/>
      <c r="I23" s="523"/>
      <c r="J23" s="523"/>
      <c r="K23" s="523"/>
      <c r="L23" s="523"/>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4" t="str">
        <f>IF(D9&gt;=AZ23,"OK","NG")</f>
        <v>OK</v>
      </c>
      <c r="AW23" s="524"/>
      <c r="AY23" s="189" t="s">
        <v>225</v>
      </c>
      <c r="AZ23" s="190">
        <v>25561</v>
      </c>
      <c r="BA23" s="189" t="s">
        <v>41</v>
      </c>
      <c r="BB23" s="191"/>
      <c r="BC23" s="191"/>
      <c r="BD23" s="191"/>
      <c r="BE23" s="191"/>
    </row>
    <row r="24" spans="1:57" s="192" customFormat="1" ht="31.5" customHeight="1">
      <c r="A24" s="188">
        <v>2</v>
      </c>
      <c r="B24" s="523" t="s">
        <v>226</v>
      </c>
      <c r="C24" s="523"/>
      <c r="D24" s="523"/>
      <c r="E24" s="523"/>
      <c r="F24" s="523"/>
      <c r="G24" s="523"/>
      <c r="H24" s="523"/>
      <c r="I24" s="523"/>
      <c r="J24" s="523"/>
      <c r="K24" s="523"/>
      <c r="L24" s="523"/>
      <c r="M24" s="523"/>
      <c r="N24" s="523"/>
      <c r="O24" s="523"/>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4" t="str">
        <f>IF(AND(AP19&lt;&gt;"-",AP19&gt;= 1.5), "OK", "NG")</f>
        <v>OK</v>
      </c>
      <c r="AW24" s="524"/>
    </row>
    <row r="25" spans="1:57" s="192" customFormat="1" ht="23.25" customHeight="1">
      <c r="A25" s="193"/>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5"/>
      <c r="AW25" s="195"/>
    </row>
    <row r="26" spans="1:57" ht="17.25" customHeight="1">
      <c r="A26" s="521" t="s">
        <v>235</v>
      </c>
      <c r="B26" s="521"/>
      <c r="C26" s="521"/>
      <c r="D26" s="521"/>
      <c r="E26" s="521"/>
      <c r="F26" s="521"/>
      <c r="G26" s="521"/>
      <c r="H26" s="521"/>
      <c r="I26" s="521"/>
      <c r="J26" s="521"/>
      <c r="K26" s="521"/>
      <c r="L26" s="521"/>
      <c r="M26" s="521"/>
      <c r="N26" s="521"/>
      <c r="O26" s="521"/>
      <c r="P26" s="521"/>
      <c r="Q26" s="521"/>
      <c r="R26" s="521"/>
      <c r="S26" s="521"/>
      <c r="T26" s="521"/>
      <c r="U26" s="521"/>
      <c r="V26" s="521"/>
      <c r="W26" s="521"/>
      <c r="X26" s="521"/>
      <c r="Y26" s="521"/>
      <c r="Z26" s="521"/>
      <c r="AA26" s="521"/>
      <c r="AB26" s="521"/>
      <c r="AC26" s="521"/>
      <c r="AD26" s="521"/>
      <c r="AE26" s="521"/>
      <c r="AF26" s="521"/>
      <c r="AG26" s="521"/>
      <c r="AH26" s="521"/>
      <c r="AI26" s="521"/>
      <c r="AJ26" s="521"/>
      <c r="AK26" s="521"/>
      <c r="AL26" s="521"/>
      <c r="AM26" s="521"/>
      <c r="AN26" s="521"/>
      <c r="AO26" s="521"/>
      <c r="AP26" s="521"/>
      <c r="AQ26" s="521"/>
      <c r="AR26" s="521"/>
      <c r="AS26" s="521"/>
      <c r="AT26" s="521"/>
      <c r="AU26" s="521"/>
      <c r="AV26" s="521"/>
      <c r="AW26" s="521"/>
    </row>
    <row r="27" spans="1:57" ht="17.25" customHeight="1">
      <c r="A27" s="521" t="s">
        <v>228</v>
      </c>
      <c r="B27" s="521"/>
      <c r="C27" s="521"/>
      <c r="D27" s="521"/>
      <c r="E27" s="521"/>
      <c r="F27" s="521"/>
      <c r="G27" s="521"/>
      <c r="H27" s="521"/>
      <c r="I27" s="521"/>
      <c r="J27" s="521"/>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1"/>
      <c r="AL27" s="521"/>
      <c r="AM27" s="521"/>
      <c r="AN27" s="521"/>
      <c r="AO27" s="521"/>
      <c r="AP27" s="521"/>
      <c r="AQ27" s="521"/>
      <c r="AR27" s="521"/>
      <c r="AS27" s="521"/>
      <c r="AT27" s="521"/>
      <c r="AU27" s="521"/>
      <c r="AV27" s="521"/>
      <c r="AW27" s="521"/>
    </row>
    <row r="28" spans="1:57" ht="17.25" customHeight="1">
      <c r="A28" s="521" t="s">
        <v>229</v>
      </c>
      <c r="B28" s="521"/>
      <c r="C28" s="521"/>
      <c r="D28" s="521"/>
      <c r="E28" s="521"/>
      <c r="F28" s="521"/>
      <c r="G28" s="521"/>
      <c r="H28" s="521"/>
      <c r="I28" s="521"/>
      <c r="J28" s="521"/>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1"/>
      <c r="AM28" s="521"/>
      <c r="AN28" s="521"/>
      <c r="AO28" s="521"/>
      <c r="AP28" s="521"/>
      <c r="AQ28" s="521"/>
      <c r="AR28" s="521"/>
      <c r="AS28" s="521"/>
      <c r="AT28" s="521"/>
      <c r="AU28" s="521"/>
      <c r="AV28" s="521"/>
      <c r="AW28" s="521"/>
    </row>
    <row r="29" spans="1:57" ht="23.25" customHeight="1">
      <c r="A29" s="522" t="s">
        <v>230</v>
      </c>
      <c r="B29" s="522"/>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522"/>
      <c r="AL29" s="522"/>
      <c r="AM29" s="522"/>
      <c r="AN29" s="522"/>
      <c r="AO29" s="522"/>
      <c r="AP29" s="522"/>
      <c r="AQ29" s="522"/>
      <c r="AR29" s="522"/>
      <c r="AS29" s="522"/>
      <c r="AT29" s="522"/>
      <c r="AU29" s="522"/>
      <c r="AV29" s="522"/>
      <c r="AW29" s="522"/>
    </row>
    <row r="30" spans="1:57" ht="17.25" customHeight="1">
      <c r="A30" s="521" t="s">
        <v>236</v>
      </c>
      <c r="B30" s="521"/>
      <c r="C30" s="521"/>
      <c r="D30" s="521"/>
      <c r="E30" s="521"/>
      <c r="F30" s="521"/>
      <c r="G30" s="521"/>
      <c r="H30" s="521"/>
      <c r="I30" s="521"/>
      <c r="J30" s="521"/>
      <c r="K30" s="521"/>
      <c r="L30" s="521"/>
      <c r="M30" s="521"/>
      <c r="N30" s="521"/>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521"/>
      <c r="AL30" s="521"/>
      <c r="AM30" s="521"/>
      <c r="AN30" s="521"/>
      <c r="AO30" s="521"/>
      <c r="AP30" s="521"/>
      <c r="AQ30" s="521"/>
      <c r="AR30" s="521"/>
      <c r="AS30" s="521"/>
      <c r="AT30" s="521"/>
      <c r="AU30" s="521"/>
      <c r="AV30" s="521"/>
      <c r="AW30" s="521"/>
    </row>
    <row r="31" spans="1:57" ht="15.75" customHeight="1">
      <c r="A31" s="196"/>
    </row>
    <row r="32" spans="1:57" ht="15.75" customHeight="1">
      <c r="A32" s="196"/>
    </row>
  </sheetData>
  <mergeCells count="83">
    <mergeCell ref="AK2:AW2"/>
    <mergeCell ref="A4:AW5"/>
    <mergeCell ref="A7:C7"/>
    <mergeCell ref="D7:AW7"/>
    <mergeCell ref="A8:C20"/>
    <mergeCell ref="D8:Z8"/>
    <mergeCell ref="AA8:AW8"/>
    <mergeCell ref="D9:X9"/>
    <mergeCell ref="Y9:Z9"/>
    <mergeCell ref="AA9:AU9"/>
    <mergeCell ref="AP11:AR12"/>
    <mergeCell ref="AS11:AW12"/>
    <mergeCell ref="AV9:AW9"/>
    <mergeCell ref="D10:AW10"/>
    <mergeCell ref="D11:H12"/>
    <mergeCell ref="I11:K12"/>
    <mergeCell ref="AM11:AO12"/>
    <mergeCell ref="D13:H14"/>
    <mergeCell ref="I13:K14"/>
    <mergeCell ref="L13:N14"/>
    <mergeCell ref="O13:Q14"/>
    <mergeCell ref="R13:T14"/>
    <mergeCell ref="AA11:AC12"/>
    <mergeCell ref="U13:W14"/>
    <mergeCell ref="AD11:AF12"/>
    <mergeCell ref="AG11:AI12"/>
    <mergeCell ref="AJ11:AL12"/>
    <mergeCell ref="L11:N12"/>
    <mergeCell ref="O11:Q12"/>
    <mergeCell ref="R11:T12"/>
    <mergeCell ref="U11:W12"/>
    <mergeCell ref="X11:Z12"/>
    <mergeCell ref="AP13:AR14"/>
    <mergeCell ref="AS13:AW14"/>
    <mergeCell ref="D15:H16"/>
    <mergeCell ref="I15:K16"/>
    <mergeCell ref="L15:N16"/>
    <mergeCell ref="O15:Q16"/>
    <mergeCell ref="R15:T16"/>
    <mergeCell ref="U15:W16"/>
    <mergeCell ref="X15:Z16"/>
    <mergeCell ref="AA15:AC16"/>
    <mergeCell ref="X13:Z14"/>
    <mergeCell ref="AA13:AC14"/>
    <mergeCell ref="AD13:AF14"/>
    <mergeCell ref="AG13:AI14"/>
    <mergeCell ref="AJ13:AL14"/>
    <mergeCell ref="AM13:AO14"/>
    <mergeCell ref="AG15:AI16"/>
    <mergeCell ref="AJ15:AL16"/>
    <mergeCell ref="AM15:AO16"/>
    <mergeCell ref="AP15:AR16"/>
    <mergeCell ref="AS15:AW16"/>
    <mergeCell ref="L17:N18"/>
    <mergeCell ref="O17:Q18"/>
    <mergeCell ref="R17:T18"/>
    <mergeCell ref="U17:W18"/>
    <mergeCell ref="AD15:AF16"/>
    <mergeCell ref="AP17:AR18"/>
    <mergeCell ref="AS17:AW18"/>
    <mergeCell ref="D19:Z20"/>
    <mergeCell ref="AA19:AF20"/>
    <mergeCell ref="AG19:AH20"/>
    <mergeCell ref="AI19:AO20"/>
    <mergeCell ref="AP19:AU20"/>
    <mergeCell ref="AV19:AW20"/>
    <mergeCell ref="X17:Z18"/>
    <mergeCell ref="AA17:AC18"/>
    <mergeCell ref="AD17:AF18"/>
    <mergeCell ref="AG17:AI18"/>
    <mergeCell ref="AJ17:AL18"/>
    <mergeCell ref="AM17:AO18"/>
    <mergeCell ref="D17:H18"/>
    <mergeCell ref="I17:K18"/>
    <mergeCell ref="A28:AW28"/>
    <mergeCell ref="A29:AW29"/>
    <mergeCell ref="A30:AW30"/>
    <mergeCell ref="B23:AU23"/>
    <mergeCell ref="AV23:AW23"/>
    <mergeCell ref="B24:AU24"/>
    <mergeCell ref="AV24:AW24"/>
    <mergeCell ref="A26:AW26"/>
    <mergeCell ref="A27:AW27"/>
  </mergeCells>
  <phoneticPr fontId="6"/>
  <conditionalFormatting sqref="AV23:AW25">
    <cfRule type="cellIs" dxfId="3" priority="1" operator="equal">
      <formula>"NG"</formula>
    </cfRule>
  </conditionalFormatting>
  <pageMargins left="0.51181102362204722" right="0.51181102362204722" top="0.74803149606299213" bottom="0.55118110236220474" header="0.31496062992125984" footer="0.31496062992125984"/>
  <pageSetup paperSize="9" scale="81" fitToHeight="0"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O21"/>
  <sheetViews>
    <sheetView view="pageBreakPreview" zoomScaleNormal="100" zoomScaleSheetLayoutView="100" workbookViewId="0">
      <selection activeCell="B9" sqref="B9:J9"/>
    </sheetView>
  </sheetViews>
  <sheetFormatPr defaultColWidth="9" defaultRowHeight="13.5"/>
  <cols>
    <col min="1" max="1" width="0.625" customWidth="1"/>
    <col min="2" max="3" width="3.125" customWidth="1"/>
    <col min="4" max="5" width="1.375" customWidth="1"/>
    <col min="6" max="6" width="3" customWidth="1"/>
    <col min="7" max="7" width="2.75" customWidth="1"/>
    <col min="8" max="8" width="3" customWidth="1"/>
    <col min="9" max="9" width="2.75" customWidth="1"/>
    <col min="10" max="10" width="2.5" customWidth="1"/>
    <col min="11" max="11" width="4.125" customWidth="1"/>
    <col min="12" max="12" width="2.5" customWidth="1"/>
    <col min="13" max="13" width="3.625" customWidth="1"/>
    <col min="14" max="17" width="2.75" customWidth="1"/>
    <col min="18" max="19" width="3.375" customWidth="1"/>
    <col min="20" max="20" width="4.625" customWidth="1"/>
    <col min="21" max="22" width="3.5" customWidth="1"/>
    <col min="23" max="23" width="2.25" customWidth="1"/>
    <col min="24" max="24" width="1.5" customWidth="1"/>
    <col min="25" max="27" width="2.5" customWidth="1"/>
    <col min="28" max="28" width="3.75" customWidth="1"/>
    <col min="29" max="29" width="2.75" customWidth="1"/>
    <col min="30" max="30" width="2.875" customWidth="1"/>
    <col min="31" max="31" width="2.75" customWidth="1"/>
    <col min="32" max="32" width="2.875" customWidth="1"/>
    <col min="33" max="33" width="2.75" customWidth="1"/>
    <col min="34" max="34" width="2.5" customWidth="1"/>
    <col min="35" max="35" width="1.5" customWidth="1"/>
    <col min="36" max="36" width="0.625" customWidth="1"/>
    <col min="37" max="41" width="3.125" customWidth="1"/>
  </cols>
  <sheetData>
    <row r="1" spans="2:38" ht="18.75" customHeight="1">
      <c r="B1" s="4" t="s">
        <v>394</v>
      </c>
    </row>
    <row r="2" spans="2:38" ht="11.25" customHeight="1"/>
    <row r="3" spans="2:38" ht="18.75" customHeight="1">
      <c r="G3" s="714">
        <f>'要綱第1号（申請）'!H3</f>
        <v>0</v>
      </c>
      <c r="H3" s="714"/>
      <c r="I3" s="1">
        <f>'要綱第1号（申請）'!K3</f>
        <v>0</v>
      </c>
      <c r="J3" s="31" t="str">
        <f>'要綱第1号（申請）'!L3</f>
        <v>年度大分県就労継続支援事業所活躍推進事業費補助金</v>
      </c>
      <c r="AF3" s="3"/>
    </row>
    <row r="4" spans="2:38" ht="18.75" customHeight="1">
      <c r="F4" s="351" t="s">
        <v>54</v>
      </c>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row>
    <row r="5" spans="2:38" ht="18.75" customHeight="1">
      <c r="G5" s="2"/>
      <c r="H5" s="3"/>
    </row>
    <row r="6" spans="2:38" ht="18.75" customHeight="1">
      <c r="G6" s="2"/>
      <c r="H6" s="3"/>
      <c r="W6" s="715"/>
      <c r="X6" s="715"/>
      <c r="Y6" s="715"/>
      <c r="Z6" s="715"/>
      <c r="AA6" s="3" t="s">
        <v>27</v>
      </c>
      <c r="AB6" s="355"/>
      <c r="AC6" s="355"/>
      <c r="AD6" s="355"/>
      <c r="AE6" s="355"/>
      <c r="AF6" s="355"/>
      <c r="AG6" s="4" t="s">
        <v>39</v>
      </c>
      <c r="AH6" s="3"/>
    </row>
    <row r="7" spans="2:38" ht="18.75" customHeight="1">
      <c r="G7" s="2"/>
      <c r="H7" s="3"/>
      <c r="W7" s="5"/>
      <c r="X7" s="351"/>
      <c r="Y7" s="351"/>
      <c r="Z7" s="13"/>
      <c r="AA7" t="s">
        <v>3</v>
      </c>
      <c r="AB7" s="352"/>
      <c r="AC7" s="352"/>
      <c r="AD7" s="3" t="s">
        <v>6</v>
      </c>
      <c r="AE7" s="351"/>
      <c r="AF7" s="351"/>
      <c r="AG7" t="s">
        <v>2</v>
      </c>
      <c r="AH7" s="663"/>
      <c r="AI7" s="663"/>
    </row>
    <row r="8" spans="2:38" ht="18.75" customHeight="1"/>
    <row r="9" spans="2:38" ht="18.75" customHeight="1">
      <c r="B9" s="716">
        <f>'要綱第12号（実績報告）'!S12</f>
        <v>0</v>
      </c>
      <c r="C9" s="716"/>
      <c r="D9" s="716"/>
      <c r="E9" s="716"/>
      <c r="F9" s="716"/>
      <c r="G9" s="716"/>
      <c r="H9" s="716"/>
      <c r="I9" s="716"/>
      <c r="J9" s="716"/>
    </row>
    <row r="10" spans="2:38" ht="18.75" customHeight="1">
      <c r="B10" s="716">
        <f>'要綱第12号（実績報告）'!S14</f>
        <v>0</v>
      </c>
      <c r="C10" s="716"/>
      <c r="D10" s="716"/>
      <c r="E10" s="716"/>
      <c r="F10" s="716"/>
      <c r="G10" s="716"/>
      <c r="H10" s="716"/>
      <c r="I10" s="716"/>
      <c r="J10" s="716"/>
      <c r="K10" t="s">
        <v>1</v>
      </c>
    </row>
    <row r="11" spans="2:38" ht="18.75" customHeight="1"/>
    <row r="12" spans="2:38" ht="18.75" customHeight="1">
      <c r="P12" s="246"/>
      <c r="Q12" s="246"/>
      <c r="R12" s="246"/>
      <c r="S12" s="3"/>
      <c r="T12" s="3"/>
      <c r="U12" s="246"/>
      <c r="V12" s="715" t="s">
        <v>0</v>
      </c>
      <c r="W12" s="715"/>
      <c r="X12" s="715"/>
      <c r="Y12" s="715"/>
      <c r="Z12" s="715"/>
      <c r="AB12" s="351">
        <f>'要綱第12号（実績報告）'!G8</f>
        <v>0</v>
      </c>
      <c r="AC12" s="351"/>
      <c r="AD12" s="351"/>
      <c r="AE12" s="351"/>
      <c r="AF12" s="351"/>
      <c r="AG12" s="351"/>
      <c r="AH12" s="4"/>
      <c r="AI12" s="4"/>
    </row>
    <row r="13" spans="2:38" ht="18.75" customHeight="1">
      <c r="P13" s="246"/>
      <c r="Q13" s="246"/>
      <c r="R13" s="246"/>
      <c r="S13" s="3"/>
      <c r="T13" s="3"/>
      <c r="U13" s="246"/>
      <c r="V13" s="3"/>
      <c r="W13" s="3"/>
      <c r="X13" s="3"/>
      <c r="Y13" s="3"/>
      <c r="Z13" s="3"/>
      <c r="AA13" s="3"/>
      <c r="AB13" s="3"/>
      <c r="AC13" s="3"/>
      <c r="AD13" s="3"/>
      <c r="AE13" s="3"/>
      <c r="AF13" s="3"/>
      <c r="AG13" s="4"/>
      <c r="AH13" s="4"/>
      <c r="AI13" s="4"/>
    </row>
    <row r="14" spans="2:38" ht="18.75" customHeight="1">
      <c r="B14" s="621">
        <f>'要綱第12号（実績報告）'!X6</f>
        <v>0</v>
      </c>
      <c r="C14" s="621"/>
      <c r="D14" s="622">
        <f>'要綱第12号（実績報告）'!Z6</f>
        <v>0</v>
      </c>
      <c r="E14" s="622"/>
      <c r="F14" s="36" t="s">
        <v>3</v>
      </c>
      <c r="G14" s="43">
        <f>'要綱第12号（実績報告）'!AB6</f>
        <v>0</v>
      </c>
      <c r="H14" s="36" t="s">
        <v>25</v>
      </c>
      <c r="I14" s="43">
        <f>'要綱第12号（実績報告）'!AD6</f>
        <v>0</v>
      </c>
      <c r="J14" s="31" t="s">
        <v>2</v>
      </c>
      <c r="K14" s="31" t="s">
        <v>294</v>
      </c>
      <c r="L14" s="43"/>
      <c r="M14" s="43"/>
      <c r="N14" s="43"/>
      <c r="O14" s="43"/>
      <c r="P14" s="43"/>
      <c r="Q14" s="622">
        <f>G3</f>
        <v>0</v>
      </c>
      <c r="R14" s="622"/>
      <c r="S14" s="43">
        <f>I3</f>
        <v>0</v>
      </c>
      <c r="T14" t="s">
        <v>295</v>
      </c>
      <c r="U14" s="31"/>
      <c r="W14" s="31"/>
      <c r="X14" s="43"/>
      <c r="Y14" s="43"/>
      <c r="Z14" s="43"/>
      <c r="AA14" s="31"/>
      <c r="AB14" s="43"/>
      <c r="AC14" s="43"/>
      <c r="AD14" s="43"/>
      <c r="AE14" s="43"/>
    </row>
    <row r="15" spans="2:38" ht="17.25" customHeight="1">
      <c r="B15" s="200" t="s">
        <v>296</v>
      </c>
      <c r="C15" s="200"/>
      <c r="D15" s="200"/>
      <c r="E15" s="200"/>
      <c r="F15" s="200"/>
      <c r="G15" s="200"/>
      <c r="H15" s="200"/>
      <c r="I15" s="200"/>
      <c r="J15" s="200"/>
      <c r="K15" s="200"/>
      <c r="L15" s="200"/>
      <c r="M15" s="622" t="str">
        <f>'要綱第10号（交付決定）'!W7&amp;'要綱第10号（交付決定）'!Y7</f>
        <v/>
      </c>
      <c r="N15" s="622"/>
      <c r="O15" s="36" t="s">
        <v>3</v>
      </c>
      <c r="P15" s="43">
        <f>'要綱第10号（交付決定）'!AA7</f>
        <v>0</v>
      </c>
      <c r="Q15" s="36" t="s">
        <v>25</v>
      </c>
      <c r="R15" s="43">
        <f>'要綱第10号（交付決定）'!AD7</f>
        <v>0</v>
      </c>
      <c r="S15" s="31" t="s">
        <v>2</v>
      </c>
      <c r="T15" s="31" t="s">
        <v>241</v>
      </c>
      <c r="U15" s="622">
        <f>'要綱第10号（交付決定）'!V6</f>
        <v>0</v>
      </c>
      <c r="V15" s="622"/>
      <c r="W15" s="43" t="s">
        <v>27</v>
      </c>
      <c r="X15" s="713">
        <f>'要綱第10号（交付決定）'!AA6</f>
        <v>0</v>
      </c>
      <c r="Y15" s="713"/>
      <c r="Z15" s="713"/>
      <c r="AA15" s="713"/>
      <c r="AB15" s="713"/>
      <c r="AC15" s="713"/>
      <c r="AD15" s="31" t="s">
        <v>297</v>
      </c>
      <c r="AF15" s="199"/>
      <c r="AG15" s="199"/>
      <c r="AH15" s="199"/>
      <c r="AI15" s="31"/>
    </row>
    <row r="16" spans="2:38" ht="17.25" customHeight="1">
      <c r="B16" s="31" t="s">
        <v>298</v>
      </c>
      <c r="C16" s="31"/>
      <c r="D16" s="31"/>
      <c r="E16" s="31"/>
      <c r="F16" s="31"/>
      <c r="G16" s="31"/>
      <c r="H16" s="31"/>
      <c r="I16" s="31"/>
      <c r="J16" s="31"/>
      <c r="K16" s="31"/>
      <c r="L16" s="31"/>
      <c r="M16" s="31"/>
      <c r="N16" s="657" t="str">
        <f>IF('要綱第10号（変更交付決定）'!P22="",'要綱第10号（交付決定）'!P21,'要綱第10号（変更交付決定）'!P22)</f>
        <v/>
      </c>
      <c r="O16" s="309"/>
      <c r="P16" s="309"/>
      <c r="Q16" s="309"/>
      <c r="R16" s="309"/>
      <c r="S16" s="31" t="s">
        <v>53</v>
      </c>
      <c r="T16" s="31"/>
      <c r="U16" s="31"/>
      <c r="V16" s="31"/>
      <c r="W16" s="657" t="str">
        <f>IF('要綱第10号（変更交付決定）'!P22="",'要綱第10号（交付決定）'!P21,'要綱第10号（変更交付決定）'!P22)</f>
        <v/>
      </c>
      <c r="X16" s="309"/>
      <c r="Y16" s="309"/>
      <c r="Z16" s="309"/>
      <c r="AA16" s="309"/>
      <c r="AB16" s="31" t="s">
        <v>299</v>
      </c>
      <c r="AC16" s="31"/>
      <c r="AD16" s="31"/>
      <c r="AE16" s="31"/>
      <c r="AF16" s="214"/>
      <c r="AI16" s="15"/>
      <c r="AJ16" s="15"/>
      <c r="AK16" s="15"/>
      <c r="AL16" s="1"/>
    </row>
    <row r="17" spans="2:41" ht="17.25" customHeight="1">
      <c r="B17" s="257" t="s">
        <v>300</v>
      </c>
      <c r="J17" s="258"/>
      <c r="K17" s="258"/>
      <c r="L17" s="258"/>
      <c r="M17" s="258"/>
      <c r="N17" s="4"/>
      <c r="O17" s="15"/>
      <c r="P17" s="15"/>
      <c r="Q17" s="15"/>
      <c r="R17" s="15"/>
      <c r="S17" s="15"/>
      <c r="T17" s="258"/>
      <c r="U17" s="258"/>
      <c r="V17" s="258"/>
      <c r="W17" s="258"/>
      <c r="X17" s="32"/>
      <c r="Y17" s="15"/>
      <c r="Z17" s="15"/>
      <c r="AB17" s="4"/>
      <c r="AC17" s="16"/>
      <c r="AD17" s="48"/>
      <c r="AE17" s="16"/>
      <c r="AF17" s="4"/>
      <c r="AG17" s="4"/>
      <c r="AH17" s="4"/>
      <c r="AI17" s="16"/>
      <c r="AJ17" s="15"/>
      <c r="AK17" s="15"/>
      <c r="AL17" s="4"/>
      <c r="AM17" s="15"/>
      <c r="AN17" s="15"/>
      <c r="AO17" s="15"/>
    </row>
    <row r="18" spans="2:41" ht="18.75" customHeight="1"/>
    <row r="19" spans="2:41" ht="18.75" customHeight="1"/>
    <row r="20" spans="2:41" ht="18.75" customHeight="1"/>
    <row r="21" spans="2:41" ht="18.75" customHeight="1"/>
  </sheetData>
  <mergeCells count="20">
    <mergeCell ref="AB12:AG12"/>
    <mergeCell ref="B9:J9"/>
    <mergeCell ref="B10:J10"/>
    <mergeCell ref="B14:C14"/>
    <mergeCell ref="D14:E14"/>
    <mergeCell ref="V12:Z12"/>
    <mergeCell ref="AH7:AI7"/>
    <mergeCell ref="F4:AE4"/>
    <mergeCell ref="G3:H3"/>
    <mergeCell ref="W6:Z6"/>
    <mergeCell ref="AB6:AF6"/>
    <mergeCell ref="X7:Y7"/>
    <mergeCell ref="AB7:AC7"/>
    <mergeCell ref="AE7:AF7"/>
    <mergeCell ref="N16:R16"/>
    <mergeCell ref="W16:AA16"/>
    <mergeCell ref="Q14:R14"/>
    <mergeCell ref="M15:N15"/>
    <mergeCell ref="U15:V15"/>
    <mergeCell ref="X15:AC15"/>
  </mergeCells>
  <phoneticPr fontId="6"/>
  <conditionalFormatting sqref="W6:Z6 AB6:AF6">
    <cfRule type="containsBlanks" dxfId="2" priority="2">
      <formula>LEN(TRIM(W6))=0</formula>
    </cfRule>
  </conditionalFormatting>
  <conditionalFormatting sqref="X7:Z7">
    <cfRule type="containsBlanks" dxfId="1" priority="1">
      <formula>LEN(TRIM(X7))=0</formula>
    </cfRule>
  </conditionalFormatting>
  <conditionalFormatting sqref="AB7:AC7 AE7:AF7">
    <cfRule type="containsBlanks" dxfId="0" priority="3">
      <formula>LEN(TRIM(AB7))=0</formula>
    </cfRule>
  </conditionalFormatting>
  <dataValidations count="6">
    <dataValidation type="list" allowBlank="1" showInputMessage="1" showErrorMessage="1" sqref="G3:H3 X7:Y7" xr:uid="{00000000-0002-0000-0C00-000000000000}">
      <formula1>"令和"</formula1>
    </dataValidation>
    <dataValidation type="list" allowBlank="1" showInputMessage="1" showErrorMessage="1" sqref="Z13:AA13 AC13:AE13" xr:uid="{00000000-0002-0000-0C00-000001000000}">
      <formula1>"広瀬  勝貞"</formula1>
    </dataValidation>
    <dataValidation type="list" allowBlank="1" showInputMessage="1" showErrorMessage="1" sqref="W6:Z6" xr:uid="{DB89E44E-0D97-42FB-A419-95374F044ED7}">
      <formula1>"財障社"</formula1>
    </dataValidation>
    <dataValidation type="list" allowBlank="1" showInputMessage="1" showErrorMessage="1" sqref="Z7" xr:uid="{5FC7EE94-F70F-4D7A-8EA6-D16E0F9E9A73}">
      <formula1>"8,9"</formula1>
    </dataValidation>
    <dataValidation type="list" allowBlank="1" showInputMessage="1" showErrorMessage="1" sqref="AB7" xr:uid="{459A9BE9-B0AA-4E21-9CB4-99B716600BF2}">
      <formula1>"4,5,6,7,8,9,10,11,12,1,2,3"</formula1>
    </dataValidation>
    <dataValidation type="list" allowBlank="1" showInputMessage="1" showErrorMessage="1" sqref="AE7:AF7" xr:uid="{4C01870F-3929-4DCA-B11B-5BB775D66A23}">
      <formula1>"1,2,3,4,5,6,7,8,9,10,11,12,13,14,15,16,17,18,19,20,21,22,23,24,25,26,27,28,29,30,31"</formula1>
    </dataValidation>
  </dataValidations>
  <pageMargins left="0.78740157480314965" right="0.78740157480314965" top="0.74803149606299213" bottom="0.55118110236220474" header="0.31496062992125984" footer="0.31496062992125984"/>
  <pageSetup paperSize="9" scale="94" orientation="portrait" r:id="rId1"/>
  <colBreaks count="1" manualBreakCount="1">
    <brk id="35" max="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9348E-55F9-470F-BC9D-43F60FED323E}">
  <sheetPr>
    <tabColor theme="7" tint="0.59999389629810485"/>
    <pageSetUpPr fitToPage="1"/>
  </sheetPr>
  <dimension ref="C1:BE115"/>
  <sheetViews>
    <sheetView showZeros="0" view="pageBreakPreview" zoomScaleNormal="100" zoomScaleSheetLayoutView="100" workbookViewId="0">
      <selection activeCell="D8" sqref="D8:M8"/>
    </sheetView>
  </sheetViews>
  <sheetFormatPr defaultColWidth="9" defaultRowHeight="13.5"/>
  <cols>
    <col min="1" max="1" width="2.25" customWidth="1"/>
    <col min="2" max="2" width="1.25" customWidth="1"/>
    <col min="3" max="3" width="2.5" customWidth="1"/>
    <col min="4" max="4" width="2.25" customWidth="1"/>
    <col min="5" max="5" width="1.25" customWidth="1"/>
    <col min="6" max="6" width="3.125" customWidth="1"/>
    <col min="7" max="7" width="3" customWidth="1"/>
    <col min="8" max="10" width="2.25" customWidth="1"/>
    <col min="11" max="24" width="3" customWidth="1"/>
    <col min="25" max="25" width="2.75" customWidth="1"/>
    <col min="26" max="26" width="2.875" customWidth="1"/>
    <col min="27" max="29" width="2.75" customWidth="1"/>
    <col min="30" max="31" width="2.875" customWidth="1"/>
    <col min="32" max="32" width="2.75" customWidth="1"/>
    <col min="33" max="33" width="2.875" customWidth="1"/>
    <col min="34" max="34" width="1.5" customWidth="1"/>
    <col min="35" max="36" width="1.25" customWidth="1"/>
    <col min="37" max="39" width="3.125" customWidth="1"/>
    <col min="40" max="40" width="23" customWidth="1"/>
    <col min="41" max="41" width="3.125" customWidth="1"/>
    <col min="42" max="42" width="21.625" customWidth="1"/>
    <col min="43" max="43" width="3.125" customWidth="1"/>
    <col min="44" max="44" width="4.375" customWidth="1"/>
  </cols>
  <sheetData>
    <row r="1" spans="3:57" ht="18.75" customHeight="1">
      <c r="C1" t="s">
        <v>207</v>
      </c>
      <c r="AJ1" s="13"/>
      <c r="AK1" s="13"/>
      <c r="AL1" s="13"/>
      <c r="AM1" s="13"/>
      <c r="AN1" s="13"/>
      <c r="AO1" s="13"/>
      <c r="AP1" s="13"/>
      <c r="AQ1" s="13"/>
      <c r="AR1" s="13"/>
      <c r="AS1" s="13"/>
      <c r="AT1" s="13"/>
      <c r="AU1" s="13"/>
      <c r="AV1" s="13"/>
      <c r="AW1" s="13"/>
      <c r="AX1" s="13"/>
      <c r="AY1" s="13"/>
      <c r="AZ1" s="13"/>
      <c r="BA1" s="13"/>
      <c r="BB1" s="13"/>
      <c r="BC1" s="13"/>
      <c r="BD1" s="13"/>
      <c r="BE1" s="13"/>
    </row>
    <row r="2" spans="3:57" ht="11.25" customHeight="1">
      <c r="AJ2" s="13"/>
      <c r="AK2" s="13"/>
      <c r="AL2" s="13"/>
      <c r="AM2" s="13"/>
      <c r="AN2" s="13"/>
      <c r="AO2" s="13"/>
      <c r="AP2" s="13"/>
      <c r="AQ2" s="13"/>
      <c r="AR2" s="13"/>
      <c r="AS2" s="13"/>
      <c r="AT2" s="13"/>
      <c r="AU2" s="13"/>
      <c r="AV2" s="13"/>
      <c r="AW2" s="13"/>
      <c r="AX2" s="13"/>
      <c r="AY2" s="13"/>
      <c r="AZ2" s="13"/>
      <c r="BA2" s="13"/>
      <c r="BB2" s="13"/>
      <c r="BC2" s="13"/>
      <c r="BD2" s="13"/>
      <c r="BE2" s="13"/>
    </row>
    <row r="3" spans="3:57" ht="18.75" customHeight="1">
      <c r="C3" s="351" t="str">
        <f>CONCATENATE('要領第1号（計画申請）'!H3,'要領第1号（計画申請）'!K3,"年度大分県就労継続支援事業所活躍推進事業認定通知書")</f>
        <v>年度大分県就労継続支援事業所活躍推進事業認定通知書</v>
      </c>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J3" s="13"/>
      <c r="AK3" s="13"/>
      <c r="AL3" s="13"/>
      <c r="AM3" s="13"/>
      <c r="AN3" s="13"/>
      <c r="AO3" s="13"/>
      <c r="AP3" s="13"/>
      <c r="AQ3" s="13"/>
      <c r="AR3" s="13"/>
      <c r="AS3" s="13"/>
      <c r="AT3" s="13"/>
      <c r="AU3" s="13"/>
      <c r="AV3" s="13"/>
      <c r="AW3" s="13"/>
      <c r="AX3" s="13"/>
      <c r="AY3" s="13"/>
      <c r="AZ3" s="13"/>
      <c r="BA3" s="13"/>
      <c r="BB3" s="13"/>
      <c r="BC3" s="13"/>
      <c r="BD3" s="13"/>
      <c r="BE3" s="13"/>
    </row>
    <row r="4" spans="3:57" ht="18.75" customHeight="1">
      <c r="I4" s="3"/>
      <c r="J4" s="3"/>
      <c r="K4" s="3"/>
      <c r="L4" s="3"/>
      <c r="M4" s="3"/>
      <c r="N4" s="3"/>
      <c r="O4" s="3"/>
      <c r="P4" s="3"/>
      <c r="Q4" s="3"/>
      <c r="R4" s="3"/>
      <c r="S4" s="3"/>
      <c r="T4" s="3"/>
      <c r="U4" s="3"/>
      <c r="V4" s="3"/>
      <c r="W4" s="3"/>
      <c r="X4" s="3"/>
      <c r="Y4" s="3"/>
      <c r="Z4" s="3"/>
      <c r="AA4" s="3"/>
      <c r="AB4" s="3"/>
      <c r="AC4" s="3"/>
      <c r="AD4" s="3"/>
      <c r="AE4" s="3"/>
      <c r="AF4" s="3"/>
      <c r="AG4" s="3"/>
      <c r="AJ4" s="13"/>
      <c r="AK4" s="13"/>
      <c r="AL4" s="13"/>
      <c r="AM4" s="13"/>
      <c r="AN4" s="13"/>
      <c r="AO4" s="13"/>
      <c r="AP4" s="13"/>
      <c r="AQ4" s="13"/>
      <c r="AR4" s="13"/>
      <c r="AS4" s="13"/>
      <c r="AT4" s="13"/>
      <c r="AU4" s="13"/>
      <c r="AV4" s="13"/>
      <c r="AW4" s="13"/>
      <c r="AX4" s="13"/>
      <c r="AY4" s="13"/>
      <c r="AZ4" s="13"/>
      <c r="BA4" s="13"/>
      <c r="BB4" s="13"/>
      <c r="BC4" s="13"/>
      <c r="BD4" s="13"/>
      <c r="BE4" s="13"/>
    </row>
    <row r="5" spans="3:57" ht="18.75" customHeight="1">
      <c r="G5" s="2"/>
      <c r="H5" s="3"/>
      <c r="V5" s="5"/>
      <c r="W5" s="351">
        <f>'要領第1号（計画申請）'!H3</f>
        <v>0</v>
      </c>
      <c r="X5" s="351"/>
      <c r="Y5" s="13"/>
      <c r="Z5" t="s">
        <v>3</v>
      </c>
      <c r="AA5" s="13"/>
      <c r="AB5" s="352"/>
      <c r="AC5" s="352"/>
      <c r="AD5" s="3" t="s">
        <v>6</v>
      </c>
      <c r="AE5" s="351"/>
      <c r="AF5" s="351"/>
      <c r="AG5" t="s">
        <v>2</v>
      </c>
      <c r="AI5" s="3"/>
      <c r="AJ5" s="13"/>
      <c r="AK5" s="11" t="s">
        <v>290</v>
      </c>
      <c r="AL5" s="13"/>
      <c r="AM5" s="13"/>
      <c r="AN5" s="13"/>
      <c r="AO5" s="13"/>
      <c r="AP5" s="13"/>
      <c r="AQ5" s="13"/>
      <c r="AR5" s="31"/>
      <c r="AS5" s="13"/>
      <c r="AT5" s="13"/>
      <c r="AU5" s="13"/>
      <c r="AV5" s="13"/>
      <c r="AW5" s="13"/>
      <c r="AX5" s="13"/>
      <c r="AY5" s="13"/>
      <c r="AZ5" s="13"/>
      <c r="BA5" s="13"/>
      <c r="BB5" s="13"/>
      <c r="BC5" s="13"/>
      <c r="BD5" s="13"/>
      <c r="BE5" s="13"/>
    </row>
    <row r="6" spans="3:57" ht="18.75" customHeight="1">
      <c r="AJ6" s="13"/>
      <c r="AK6" s="13"/>
      <c r="AL6" s="13"/>
      <c r="AM6" s="13"/>
      <c r="AN6" s="13"/>
      <c r="AO6" s="13"/>
      <c r="AP6" s="13"/>
      <c r="AQ6" s="13"/>
      <c r="AR6" s="13"/>
      <c r="AS6" s="13"/>
      <c r="AT6" s="13"/>
      <c r="AU6" s="13"/>
      <c r="AV6" s="13"/>
      <c r="AW6" s="13"/>
      <c r="AX6" s="13"/>
      <c r="AY6" s="13"/>
      <c r="AZ6" s="13"/>
      <c r="BA6" s="13"/>
      <c r="BB6" s="13"/>
      <c r="BC6" s="13"/>
      <c r="BD6" s="13"/>
      <c r="BE6" s="13"/>
    </row>
    <row r="7" spans="3:57" ht="18.75" customHeight="1">
      <c r="C7" s="354">
        <f>'要領第1号（計画申請）'!U10</f>
        <v>0</v>
      </c>
      <c r="D7" s="354"/>
      <c r="E7" s="354"/>
      <c r="F7" s="354"/>
      <c r="G7" s="354"/>
      <c r="H7" s="354"/>
      <c r="I7" s="354"/>
      <c r="J7" s="354"/>
      <c r="K7" s="354"/>
      <c r="L7" s="354"/>
      <c r="M7" s="354"/>
      <c r="AJ7" s="13"/>
      <c r="AK7" s="13"/>
      <c r="AL7" s="13"/>
      <c r="AM7" s="13"/>
      <c r="AN7" s="13"/>
      <c r="AO7" s="13"/>
      <c r="AP7" s="13"/>
      <c r="AQ7" s="13"/>
      <c r="AR7" s="13"/>
      <c r="AS7" s="13"/>
      <c r="AT7" s="13"/>
      <c r="AU7" s="13"/>
      <c r="AV7" s="13"/>
      <c r="AW7" s="13"/>
      <c r="AX7" s="13"/>
      <c r="AY7" s="13"/>
      <c r="AZ7" s="13"/>
      <c r="BA7" s="13"/>
      <c r="BB7" s="13"/>
      <c r="BC7" s="13"/>
      <c r="BD7" s="13"/>
      <c r="BE7" s="13"/>
    </row>
    <row r="8" spans="3:57" ht="18.75" customHeight="1">
      <c r="C8" s="2"/>
      <c r="D8" s="355">
        <f>'要領第1号（計画申請）'!U12</f>
        <v>0</v>
      </c>
      <c r="E8" s="355"/>
      <c r="F8" s="355"/>
      <c r="G8" s="355"/>
      <c r="H8" s="355"/>
      <c r="I8" s="355"/>
      <c r="J8" s="355"/>
      <c r="K8" s="355"/>
      <c r="L8" s="355"/>
      <c r="M8" s="355"/>
      <c r="O8" t="s">
        <v>59</v>
      </c>
      <c r="AJ8" s="13"/>
      <c r="AK8" s="13"/>
      <c r="AL8" s="13"/>
      <c r="AM8" s="13"/>
      <c r="AN8" s="13"/>
      <c r="AO8" s="13"/>
      <c r="AP8" s="13"/>
      <c r="AQ8" s="13"/>
      <c r="AR8" s="13"/>
      <c r="AS8" s="13"/>
      <c r="AT8" s="13"/>
      <c r="AU8" s="13"/>
      <c r="AV8" s="13"/>
      <c r="AW8" s="13"/>
      <c r="AX8" s="13"/>
      <c r="AY8" s="13"/>
      <c r="AZ8" s="13"/>
      <c r="BA8" s="13"/>
      <c r="BB8" s="13"/>
      <c r="BC8" s="13"/>
      <c r="BD8" s="13"/>
      <c r="BE8" s="13"/>
    </row>
    <row r="9" spans="3:57" ht="18.75" customHeight="1">
      <c r="AJ9" s="13"/>
      <c r="AK9" s="13"/>
      <c r="AL9" s="13"/>
      <c r="AM9" s="13"/>
      <c r="AN9" s="13"/>
      <c r="AO9" s="13"/>
      <c r="AP9" s="13"/>
      <c r="AQ9" s="13"/>
      <c r="AR9" s="13"/>
      <c r="AS9" s="13"/>
      <c r="AT9" s="13"/>
      <c r="AU9" s="13"/>
      <c r="AV9" s="13"/>
      <c r="AW9" s="13"/>
      <c r="AX9" s="13"/>
      <c r="AY9" s="13"/>
      <c r="AZ9" s="13"/>
      <c r="BA9" s="13"/>
      <c r="BB9" s="13"/>
      <c r="BC9" s="13"/>
      <c r="BD9" s="13"/>
      <c r="BE9" s="13"/>
    </row>
    <row r="10" spans="3:57" ht="18.75" customHeight="1">
      <c r="T10" s="351" t="s">
        <v>208</v>
      </c>
      <c r="U10" s="351"/>
      <c r="V10" s="351"/>
      <c r="W10" s="351"/>
      <c r="X10" s="180"/>
      <c r="Y10" s="356">
        <f>'要領第1号（計画申請）'!I7</f>
        <v>0</v>
      </c>
      <c r="Z10" s="356"/>
      <c r="AA10" s="356"/>
      <c r="AB10" s="356"/>
      <c r="AC10" s="356"/>
      <c r="AD10" s="356"/>
      <c r="AE10" s="356"/>
      <c r="AF10" s="356"/>
      <c r="AG10" s="180"/>
      <c r="AH10" s="180"/>
      <c r="AI10" s="4"/>
      <c r="AJ10" s="17"/>
      <c r="AK10" s="11"/>
      <c r="AL10" s="13"/>
      <c r="AM10" s="13"/>
      <c r="AN10" s="13"/>
      <c r="AO10" s="13"/>
      <c r="AP10" s="13"/>
      <c r="AQ10" s="13"/>
      <c r="AR10" s="13"/>
      <c r="AS10" s="13"/>
      <c r="AT10" s="13"/>
      <c r="AU10" s="13"/>
      <c r="AV10" s="13"/>
      <c r="AW10" s="13"/>
      <c r="AX10" s="13"/>
      <c r="AY10" s="13"/>
      <c r="AZ10" s="13"/>
      <c r="BA10" s="13"/>
      <c r="BB10" s="13"/>
      <c r="BC10" s="13"/>
      <c r="BD10" s="13"/>
      <c r="BE10" s="13"/>
    </row>
    <row r="11" spans="3:57" ht="18.75" customHeight="1">
      <c r="AJ11" s="13"/>
      <c r="AK11" s="13"/>
      <c r="AL11" s="13"/>
      <c r="AM11" s="13"/>
      <c r="AN11" s="13"/>
      <c r="AO11" s="13"/>
      <c r="AP11" s="13"/>
      <c r="AQ11" s="13"/>
      <c r="AR11" s="13"/>
      <c r="AS11" s="13"/>
      <c r="AT11" s="13"/>
      <c r="AU11" s="13"/>
      <c r="AV11" s="13"/>
      <c r="AW11" s="13"/>
      <c r="AX11" s="13"/>
      <c r="AY11" s="13"/>
      <c r="AZ11" s="13"/>
      <c r="BA11" s="13"/>
      <c r="BB11" s="13"/>
      <c r="BC11" s="13"/>
      <c r="BD11" s="13"/>
      <c r="BE11" s="13"/>
    </row>
    <row r="12" spans="3:57" ht="61.5" customHeight="1">
      <c r="C12" s="353" t="str">
        <f>CONCATENATE("　",'要領第1号（計画申請）'!W5&amp;IF(ISBLANK('要領第1号（計画申請）'!Y5),"　",'要領第1号（計画申請）'!Y5)&amp;'要領第1号（計画申請）'!Z5&amp;IF(ISBLANK('要領第1号（計画申請）'!AA5),"　",'要領第1号（計画申請）'!AA5)&amp;'要領第1号（計画申請）'!AC5&amp;IF(ISBLANK('要領第1号（計画申請）'!AD5),"　",'要領第1号（計画申請）'!AD5)&amp;'要領第1号（計画申請）'!AF5,"付けで提出のあった",IF(ISBLANK('要領第1号（計画申請）'!H3),"　",'要領第1号（計画申請）'!H3)&amp;IF(ISBLANK('要領第1号（計画申請）'!K3),"　",'要領第1号（計画申請）'!K3),"年度大分県就労継続支援事業所活躍推進事業実施計画については認定したので、大分県就労継続支援事業所活躍推進事業実施要領第４の２の規定により通知します。 "&amp;CHAR(10)&amp;"　"&amp;"なお、提出書類に虚偽の記載等があることが判明した場合は、この認定を取り消す場合があります。")</f>
        <v>　　年　月　日付けで提出のあった　　年度大分県就労継続支援事業所活躍推進事業実施計画については認定したので、大分県就労継続支援事業所活躍推進事業実施要領第４の２の規定により通知します。 
　なお、提出書類に虚偽の記載等があることが判明した場合は、この認定を取り消す場合があります。</v>
      </c>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J12" s="13"/>
      <c r="AK12" s="11"/>
      <c r="AL12" s="13"/>
      <c r="AM12" s="13"/>
      <c r="AN12" s="13"/>
      <c r="AO12" s="13"/>
      <c r="AP12" s="13"/>
      <c r="AQ12" s="13"/>
      <c r="AR12" s="13"/>
      <c r="AS12" s="13"/>
      <c r="AT12" s="13"/>
      <c r="AU12" s="13"/>
      <c r="AV12" s="13"/>
      <c r="AW12" s="13"/>
      <c r="AX12" s="13"/>
      <c r="AY12" s="13"/>
      <c r="AZ12" s="13"/>
      <c r="BA12" s="13"/>
      <c r="BB12" s="13"/>
      <c r="BC12" s="13"/>
      <c r="BD12" s="13"/>
      <c r="BE12" s="13"/>
    </row>
    <row r="13" spans="3:57" ht="18.75" customHeight="1">
      <c r="G13" s="179"/>
      <c r="H13" s="179"/>
      <c r="I13" s="179"/>
      <c r="J13" s="179"/>
      <c r="K13" s="32"/>
      <c r="L13" s="29"/>
      <c r="M13" s="29"/>
      <c r="N13" s="29"/>
      <c r="O13" s="29"/>
      <c r="P13" s="29"/>
      <c r="Q13" s="29"/>
      <c r="R13" s="29"/>
      <c r="S13" s="29"/>
      <c r="T13" s="29"/>
      <c r="U13" s="29"/>
      <c r="V13" s="29"/>
      <c r="W13" s="29"/>
      <c r="X13" s="29"/>
      <c r="Y13" s="29"/>
      <c r="Z13" s="29"/>
      <c r="AA13" s="15"/>
      <c r="AB13" s="15"/>
      <c r="AC13" s="15"/>
      <c r="AD13" s="4"/>
      <c r="AE13" s="4"/>
      <c r="AF13" s="4"/>
      <c r="AG13" s="4"/>
      <c r="AH13" s="15"/>
      <c r="AI13" s="15"/>
      <c r="AJ13" s="10"/>
      <c r="AK13" s="10"/>
      <c r="AL13" s="10"/>
      <c r="AM13" s="13"/>
      <c r="AN13" s="13"/>
      <c r="AO13" s="13"/>
      <c r="AP13" s="13"/>
      <c r="AQ13" s="13"/>
      <c r="AR13" s="13"/>
      <c r="AS13" s="13"/>
      <c r="AT13" s="13"/>
      <c r="AU13" s="13"/>
      <c r="AV13" s="13"/>
      <c r="AW13" s="13"/>
      <c r="AX13" s="13"/>
      <c r="AY13" s="13"/>
      <c r="AZ13" s="13"/>
      <c r="BA13" s="13"/>
      <c r="BB13" s="13"/>
      <c r="BC13" s="13"/>
      <c r="BD13" s="13"/>
      <c r="BE13" s="13"/>
    </row>
    <row r="14" spans="3:57" ht="18.75" customHeight="1">
      <c r="G14" s="179"/>
      <c r="H14" s="179"/>
      <c r="I14" s="179"/>
      <c r="J14" s="179"/>
      <c r="K14" s="32"/>
      <c r="L14" s="29"/>
      <c r="M14" s="29"/>
      <c r="N14" s="29"/>
      <c r="O14" s="29"/>
      <c r="P14" s="29"/>
      <c r="Q14" s="29"/>
      <c r="R14" s="29"/>
      <c r="S14" s="29"/>
      <c r="T14" s="29"/>
      <c r="U14" s="29"/>
      <c r="V14" s="29"/>
      <c r="W14" s="29"/>
      <c r="X14" s="29"/>
      <c r="Y14" s="29"/>
      <c r="Z14" s="29"/>
      <c r="AA14" s="15"/>
      <c r="AB14" s="15"/>
      <c r="AC14" s="15"/>
      <c r="AD14" s="4"/>
      <c r="AE14" s="4"/>
      <c r="AF14" s="4"/>
      <c r="AG14" s="4"/>
      <c r="AH14" s="15"/>
      <c r="AI14" s="15"/>
      <c r="AJ14" s="10"/>
      <c r="AK14" s="10"/>
      <c r="AL14" s="10"/>
      <c r="AM14" s="13"/>
      <c r="AN14" s="13"/>
      <c r="AO14" s="13"/>
      <c r="AP14" s="13"/>
      <c r="AQ14" s="13"/>
      <c r="AR14" s="13"/>
      <c r="AS14" s="13"/>
      <c r="AT14" s="13"/>
      <c r="AU14" s="13"/>
      <c r="AV14" s="13"/>
      <c r="AW14" s="13"/>
      <c r="AX14" s="13"/>
      <c r="AY14" s="13"/>
      <c r="AZ14" s="13"/>
      <c r="BA14" s="13"/>
      <c r="BB14" s="13"/>
      <c r="BC14" s="13"/>
      <c r="BD14" s="13"/>
      <c r="BE14" s="13"/>
    </row>
    <row r="15" spans="3:57" ht="18.75" customHeight="1">
      <c r="AJ15" s="13"/>
      <c r="AK15" s="13"/>
      <c r="AL15" s="13"/>
      <c r="AM15" s="13"/>
      <c r="AN15" s="13"/>
      <c r="AO15" s="13"/>
      <c r="AP15" s="13"/>
      <c r="AQ15" s="13"/>
      <c r="AR15" s="13"/>
      <c r="AS15" s="13"/>
      <c r="AT15" s="13"/>
      <c r="AU15" s="13"/>
      <c r="AV15" s="13"/>
      <c r="AW15" s="13"/>
      <c r="AX15" s="13"/>
      <c r="AY15" s="13"/>
      <c r="AZ15" s="13"/>
      <c r="BA15" s="13"/>
      <c r="BB15" s="13"/>
      <c r="BC15" s="13"/>
      <c r="BD15" s="13"/>
      <c r="BE15" s="13"/>
    </row>
    <row r="16" spans="3:57" ht="18.75" customHeight="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J16" s="13"/>
      <c r="AK16" s="13"/>
      <c r="AL16" s="13"/>
      <c r="AM16" s="13"/>
      <c r="AN16" s="13"/>
      <c r="AO16" s="13"/>
      <c r="AP16" s="13"/>
      <c r="AQ16" s="13"/>
      <c r="AR16" s="13"/>
      <c r="AS16" s="13"/>
      <c r="AT16" s="13"/>
      <c r="AU16" s="13"/>
      <c r="AV16" s="13"/>
      <c r="AW16" s="13"/>
      <c r="AX16" s="13"/>
      <c r="AY16" s="13"/>
      <c r="AZ16" s="13"/>
      <c r="BA16" s="13"/>
      <c r="BB16" s="13"/>
      <c r="BC16" s="13"/>
      <c r="BD16" s="13"/>
      <c r="BE16" s="13"/>
    </row>
    <row r="17" spans="3:57" ht="18.75" customHeight="1">
      <c r="AJ17" s="13"/>
      <c r="AK17" s="13"/>
      <c r="AL17" s="13"/>
      <c r="AM17" s="13"/>
      <c r="AN17" s="13"/>
      <c r="AO17" s="13"/>
      <c r="AP17" s="13"/>
      <c r="AQ17" s="13"/>
      <c r="AR17" s="13"/>
      <c r="AS17" s="13"/>
      <c r="AT17" s="13"/>
      <c r="AU17" s="13"/>
      <c r="AV17" s="13"/>
      <c r="AW17" s="13"/>
      <c r="AX17" s="13"/>
      <c r="AY17" s="13"/>
      <c r="AZ17" s="13"/>
      <c r="BA17" s="13"/>
      <c r="BB17" s="13"/>
      <c r="BC17" s="13"/>
      <c r="BD17" s="13"/>
      <c r="BE17" s="13"/>
    </row>
    <row r="18" spans="3:57" ht="11.25" customHeight="1">
      <c r="D18" s="7"/>
      <c r="AJ18" s="13"/>
      <c r="AK18" s="13"/>
      <c r="AL18" s="13"/>
      <c r="AM18" s="13"/>
      <c r="AN18" s="13"/>
      <c r="AO18" s="13"/>
      <c r="AP18" s="13"/>
      <c r="AQ18" s="13"/>
      <c r="AR18" s="13"/>
      <c r="AS18" s="13"/>
      <c r="AT18" s="13"/>
      <c r="AU18" s="13"/>
      <c r="AV18" s="13"/>
      <c r="AW18" s="13"/>
      <c r="AX18" s="13"/>
      <c r="AY18" s="13"/>
      <c r="AZ18" s="13"/>
      <c r="BA18" s="13"/>
      <c r="BB18" s="13"/>
      <c r="BC18" s="13"/>
      <c r="BD18" s="13"/>
      <c r="BE18" s="13"/>
    </row>
    <row r="19" spans="3:57" ht="18.75" customHeight="1">
      <c r="AJ19" s="13"/>
      <c r="AK19" s="13"/>
      <c r="AL19" s="13"/>
      <c r="AM19" s="13"/>
      <c r="AN19" s="13"/>
      <c r="AO19" s="13"/>
      <c r="AP19" s="13"/>
      <c r="AQ19" s="13"/>
      <c r="AR19" s="13"/>
      <c r="AS19" s="13"/>
      <c r="AT19" s="13"/>
      <c r="AU19" s="13"/>
      <c r="AV19" s="13"/>
      <c r="AW19" s="13"/>
      <c r="AX19" s="13"/>
      <c r="AY19" s="13"/>
      <c r="AZ19" s="13"/>
      <c r="BA19" s="13"/>
      <c r="BB19" s="13"/>
      <c r="BC19" s="13"/>
      <c r="BD19" s="13"/>
      <c r="BE19" s="13"/>
    </row>
    <row r="20" spans="3:57" ht="3.75" customHeight="1">
      <c r="D20" s="7"/>
      <c r="AJ20" s="13"/>
      <c r="AK20" s="13"/>
      <c r="AL20" s="13"/>
      <c r="AM20" s="13"/>
      <c r="AN20" s="13"/>
      <c r="AO20" s="13"/>
      <c r="AP20" s="13"/>
      <c r="AQ20" s="13"/>
      <c r="AR20" s="13"/>
      <c r="AS20" s="13"/>
      <c r="AT20" s="13"/>
      <c r="AU20" s="13"/>
      <c r="AV20" s="13"/>
      <c r="AW20" s="13"/>
      <c r="AX20" s="13"/>
      <c r="AY20" s="13"/>
      <c r="AZ20" s="13"/>
      <c r="BA20" s="13"/>
      <c r="BB20" s="13"/>
      <c r="BC20" s="13"/>
      <c r="BD20" s="13"/>
      <c r="BE20" s="13"/>
    </row>
    <row r="21" spans="3:57" ht="17.25" customHeight="1">
      <c r="C21" s="4"/>
      <c r="D21" s="7"/>
      <c r="AH21" s="4"/>
      <c r="AJ21" s="13"/>
      <c r="AK21" s="13"/>
      <c r="AL21" s="13"/>
      <c r="AM21" s="13"/>
      <c r="AN21" s="13"/>
      <c r="AO21" s="13"/>
      <c r="AP21" s="13"/>
      <c r="AQ21" s="13"/>
      <c r="AR21" s="13"/>
      <c r="AS21" s="13"/>
      <c r="AT21" s="13"/>
      <c r="AU21" s="13"/>
      <c r="AV21" s="13"/>
      <c r="AW21" s="13"/>
      <c r="AX21" s="13"/>
      <c r="AY21" s="13"/>
      <c r="AZ21" s="13"/>
      <c r="BA21" s="13"/>
      <c r="BB21" s="13"/>
      <c r="BC21" s="13"/>
      <c r="BD21" s="13"/>
      <c r="BE21" s="13"/>
    </row>
    <row r="22" spans="3:57" ht="17.25" customHeight="1">
      <c r="C22" s="4"/>
      <c r="D22" s="7"/>
      <c r="AH22" s="4"/>
      <c r="AJ22" s="13"/>
      <c r="AK22" s="13"/>
      <c r="AL22" s="13"/>
      <c r="AM22" s="13"/>
      <c r="AN22" s="13"/>
      <c r="AO22" s="13"/>
      <c r="AP22" s="13"/>
      <c r="AQ22" s="13"/>
      <c r="AR22" s="13"/>
      <c r="AS22" s="13"/>
      <c r="AT22" s="13"/>
      <c r="AU22" s="13"/>
      <c r="AV22" s="13"/>
      <c r="AW22" s="13"/>
      <c r="AX22" s="13"/>
      <c r="AY22" s="13"/>
      <c r="AZ22" s="13"/>
      <c r="BA22" s="13"/>
      <c r="BB22" s="13"/>
      <c r="BC22" s="13"/>
      <c r="BD22" s="13"/>
      <c r="BE22" s="13"/>
    </row>
    <row r="23" spans="3:57">
      <c r="AJ23" s="13"/>
      <c r="AK23" s="13"/>
      <c r="AL23" s="13"/>
      <c r="AM23" s="13"/>
      <c r="AN23" s="13"/>
      <c r="AO23" s="13"/>
      <c r="AP23" s="13"/>
      <c r="AQ23" s="13"/>
      <c r="AR23" s="13"/>
      <c r="AS23" s="13"/>
      <c r="AT23" s="13"/>
      <c r="AU23" s="13"/>
      <c r="AV23" s="13"/>
      <c r="AW23" s="13"/>
      <c r="AX23" s="13"/>
      <c r="AY23" s="13"/>
      <c r="AZ23" s="13"/>
      <c r="BA23" s="13"/>
      <c r="BB23" s="13"/>
      <c r="BC23" s="13"/>
      <c r="BD23" s="13"/>
      <c r="BE23" s="13"/>
    </row>
    <row r="24" spans="3:57">
      <c r="AJ24" s="13"/>
      <c r="AK24" s="13"/>
      <c r="AL24" s="13"/>
      <c r="AM24" s="13"/>
      <c r="AN24" s="13"/>
      <c r="AO24" s="13"/>
      <c r="AP24" s="13"/>
      <c r="AQ24" s="13"/>
      <c r="AR24" s="13"/>
      <c r="AS24" s="13"/>
      <c r="AT24" s="13"/>
      <c r="AU24" s="13"/>
      <c r="AV24" s="13"/>
      <c r="AW24" s="13"/>
      <c r="AX24" s="13"/>
      <c r="AY24" s="13"/>
      <c r="AZ24" s="13"/>
      <c r="BA24" s="13"/>
      <c r="BB24" s="13"/>
      <c r="BC24" s="13"/>
      <c r="BD24" s="13"/>
      <c r="BE24" s="13"/>
    </row>
    <row r="25" spans="3:57">
      <c r="AJ25" s="13"/>
      <c r="AK25" s="13"/>
      <c r="AL25" s="13"/>
      <c r="AM25" s="13"/>
      <c r="AN25" s="13"/>
      <c r="AO25" s="13"/>
      <c r="AP25" s="13"/>
      <c r="AQ25" s="13"/>
      <c r="AR25" s="13"/>
      <c r="AS25" s="13"/>
      <c r="AT25" s="13"/>
      <c r="AU25" s="13"/>
      <c r="AV25" s="13"/>
      <c r="AW25" s="13"/>
      <c r="AX25" s="13"/>
      <c r="AY25" s="13"/>
      <c r="AZ25" s="13"/>
      <c r="BA25" s="13"/>
      <c r="BB25" s="13"/>
      <c r="BC25" s="13"/>
      <c r="BD25" s="13"/>
      <c r="BE25" s="13"/>
    </row>
    <row r="26" spans="3:57">
      <c r="AJ26" s="13"/>
      <c r="AK26" s="13"/>
      <c r="AL26" s="13"/>
      <c r="AM26" s="13"/>
      <c r="AN26" s="13"/>
      <c r="AO26" s="13"/>
      <c r="AP26" s="13"/>
      <c r="AQ26" s="13"/>
      <c r="AR26" s="13"/>
      <c r="AS26" s="13"/>
      <c r="AT26" s="13"/>
      <c r="AU26" s="13"/>
      <c r="AV26" s="13"/>
      <c r="AW26" s="13"/>
      <c r="AX26" s="13"/>
      <c r="AY26" s="13"/>
      <c r="AZ26" s="13"/>
      <c r="BA26" s="13"/>
      <c r="BB26" s="13"/>
      <c r="BC26" s="13"/>
      <c r="BD26" s="13"/>
      <c r="BE26" s="13"/>
    </row>
    <row r="27" spans="3:57">
      <c r="AJ27" s="13"/>
      <c r="AK27" s="13"/>
      <c r="AL27" s="13"/>
      <c r="AM27" s="13"/>
      <c r="AN27" s="13"/>
      <c r="AO27" s="13"/>
      <c r="AP27" s="13"/>
      <c r="AQ27" s="13"/>
      <c r="AR27" s="13"/>
      <c r="AS27" s="13"/>
      <c r="AT27" s="13"/>
      <c r="AU27" s="13"/>
      <c r="AV27" s="13"/>
      <c r="AW27" s="13"/>
      <c r="AX27" s="13"/>
      <c r="AY27" s="13"/>
      <c r="AZ27" s="13"/>
      <c r="BA27" s="13"/>
      <c r="BB27" s="13"/>
      <c r="BC27" s="13"/>
      <c r="BD27" s="13"/>
      <c r="BE27" s="13"/>
    </row>
    <row r="28" spans="3:57">
      <c r="AJ28" s="13"/>
      <c r="AK28" s="13"/>
      <c r="AL28" s="13"/>
      <c r="AM28" s="13"/>
      <c r="AN28" s="13"/>
      <c r="AO28" s="13"/>
      <c r="AP28" s="13"/>
      <c r="AQ28" s="13"/>
      <c r="AR28" s="13"/>
      <c r="AS28" s="13"/>
      <c r="AT28" s="13"/>
      <c r="AU28" s="13"/>
      <c r="AV28" s="13"/>
      <c r="AW28" s="13"/>
      <c r="AX28" s="13"/>
      <c r="AY28" s="13"/>
      <c r="AZ28" s="13"/>
      <c r="BA28" s="13"/>
      <c r="BB28" s="13"/>
      <c r="BC28" s="13"/>
      <c r="BD28" s="13"/>
      <c r="BE28" s="13"/>
    </row>
    <row r="29" spans="3:57">
      <c r="AJ29" s="13"/>
      <c r="AK29" s="13"/>
      <c r="AL29" s="13"/>
      <c r="AM29" s="13"/>
      <c r="AN29" s="13"/>
      <c r="AO29" s="13"/>
      <c r="AP29" s="13"/>
      <c r="AQ29" s="13"/>
      <c r="AR29" s="13"/>
      <c r="AS29" s="13"/>
      <c r="AT29" s="13"/>
      <c r="AU29" s="13"/>
      <c r="AV29" s="13"/>
      <c r="AW29" s="13"/>
      <c r="AX29" s="13"/>
      <c r="AY29" s="13"/>
      <c r="AZ29" s="13"/>
      <c r="BA29" s="13"/>
      <c r="BB29" s="13"/>
      <c r="BC29" s="13"/>
      <c r="BD29" s="13"/>
      <c r="BE29" s="13"/>
    </row>
    <row r="30" spans="3:57">
      <c r="AJ30" s="13"/>
      <c r="AK30" s="13"/>
      <c r="AL30" s="13"/>
      <c r="AM30" s="13"/>
      <c r="AN30" s="13"/>
      <c r="AO30" s="13"/>
      <c r="AP30" s="13"/>
      <c r="AQ30" s="13"/>
      <c r="AR30" s="13"/>
      <c r="AS30" s="13"/>
      <c r="AT30" s="13"/>
      <c r="AU30" s="13"/>
      <c r="AV30" s="13"/>
      <c r="AW30" s="13"/>
      <c r="AX30" s="13"/>
      <c r="AY30" s="13"/>
      <c r="AZ30" s="13"/>
      <c r="BA30" s="13"/>
      <c r="BB30" s="13"/>
      <c r="BC30" s="13"/>
      <c r="BD30" s="13"/>
      <c r="BE30" s="13"/>
    </row>
    <row r="31" spans="3:57">
      <c r="AJ31" s="13"/>
      <c r="AK31" s="13"/>
      <c r="AL31" s="13"/>
      <c r="AM31" s="13"/>
      <c r="AN31" s="13"/>
      <c r="AO31" s="13"/>
      <c r="AP31" s="13"/>
      <c r="AQ31" s="13"/>
      <c r="AR31" s="13"/>
      <c r="AS31" s="13"/>
      <c r="AT31" s="13"/>
      <c r="AU31" s="13"/>
      <c r="AV31" s="13"/>
      <c r="AW31" s="13"/>
      <c r="AX31" s="13"/>
      <c r="AY31" s="13"/>
      <c r="AZ31" s="13"/>
      <c r="BA31" s="13"/>
      <c r="BB31" s="13"/>
      <c r="BC31" s="13"/>
      <c r="BD31" s="13"/>
      <c r="BE31" s="13"/>
    </row>
    <row r="32" spans="3:57">
      <c r="AJ32" s="13"/>
      <c r="AK32" s="13"/>
      <c r="AL32" s="13"/>
      <c r="AM32" s="13"/>
      <c r="AN32" s="13"/>
      <c r="AO32" s="13"/>
      <c r="AP32" s="13"/>
      <c r="AQ32" s="13"/>
      <c r="AR32" s="13"/>
      <c r="AS32" s="13"/>
      <c r="AT32" s="13"/>
      <c r="AU32" s="13"/>
      <c r="AV32" s="13"/>
      <c r="AW32" s="13"/>
      <c r="AX32" s="13"/>
      <c r="AY32" s="13"/>
      <c r="AZ32" s="13"/>
      <c r="BA32" s="13"/>
      <c r="BB32" s="13"/>
      <c r="BC32" s="13"/>
      <c r="BD32" s="13"/>
      <c r="BE32" s="13"/>
    </row>
    <row r="33" spans="36:57">
      <c r="AJ33" s="13"/>
      <c r="AK33" s="13"/>
      <c r="AL33" s="13"/>
      <c r="AM33" s="13"/>
      <c r="AN33" s="13"/>
      <c r="AO33" s="13"/>
      <c r="AP33" s="13"/>
      <c r="AQ33" s="13"/>
      <c r="AR33" s="13"/>
      <c r="AS33" s="13"/>
      <c r="AT33" s="13"/>
      <c r="AU33" s="13"/>
      <c r="AV33" s="13"/>
      <c r="AW33" s="13"/>
      <c r="AX33" s="13"/>
      <c r="AY33" s="13"/>
      <c r="AZ33" s="13"/>
      <c r="BA33" s="13"/>
      <c r="BB33" s="13"/>
      <c r="BC33" s="13"/>
      <c r="BD33" s="13"/>
      <c r="BE33" s="13"/>
    </row>
    <row r="34" spans="36:57">
      <c r="AJ34" s="13"/>
      <c r="AK34" s="13"/>
      <c r="AL34" s="13"/>
      <c r="AM34" s="13"/>
      <c r="AN34" s="13"/>
      <c r="AO34" s="13"/>
      <c r="AP34" s="13"/>
      <c r="AQ34" s="13"/>
      <c r="AR34" s="13"/>
      <c r="AS34" s="13"/>
      <c r="AT34" s="13"/>
      <c r="AU34" s="13"/>
      <c r="AV34" s="13"/>
      <c r="AW34" s="13"/>
      <c r="AX34" s="13"/>
      <c r="AY34" s="13"/>
      <c r="AZ34" s="13"/>
      <c r="BA34" s="13"/>
      <c r="BB34" s="13"/>
      <c r="BC34" s="13"/>
      <c r="BD34" s="13"/>
      <c r="BE34" s="13"/>
    </row>
    <row r="35" spans="36:57">
      <c r="AJ35" s="13"/>
      <c r="AK35" s="13"/>
      <c r="AL35" s="13"/>
      <c r="AM35" s="13"/>
      <c r="AN35" s="13"/>
      <c r="AO35" s="13"/>
      <c r="AP35" s="13"/>
      <c r="AQ35" s="13"/>
      <c r="AR35" s="13"/>
      <c r="AS35" s="13"/>
      <c r="AT35" s="13"/>
      <c r="AU35" s="13"/>
      <c r="AV35" s="13"/>
      <c r="AW35" s="13"/>
      <c r="AX35" s="13"/>
      <c r="AY35" s="13"/>
      <c r="AZ35" s="13"/>
      <c r="BA35" s="13"/>
      <c r="BB35" s="13"/>
      <c r="BC35" s="13"/>
      <c r="BD35" s="13"/>
      <c r="BE35" s="13"/>
    </row>
    <row r="36" spans="36:57">
      <c r="AJ36" s="13"/>
      <c r="AK36" s="13"/>
      <c r="AL36" s="13"/>
      <c r="AM36" s="13"/>
      <c r="AN36" s="13"/>
      <c r="AO36" s="13"/>
      <c r="AP36" s="13"/>
      <c r="AQ36" s="13"/>
      <c r="AR36" s="13"/>
      <c r="AS36" s="13"/>
      <c r="AT36" s="13"/>
      <c r="AU36" s="13"/>
      <c r="AV36" s="13"/>
      <c r="AW36" s="13"/>
      <c r="AX36" s="13"/>
      <c r="AY36" s="13"/>
      <c r="AZ36" s="13"/>
      <c r="BA36" s="13"/>
      <c r="BB36" s="13"/>
      <c r="BC36" s="13"/>
      <c r="BD36" s="13"/>
      <c r="BE36" s="13"/>
    </row>
    <row r="37" spans="36:57">
      <c r="AJ37" s="13"/>
      <c r="AK37" s="13"/>
      <c r="AL37" s="13"/>
      <c r="AM37" s="13"/>
      <c r="AN37" s="13"/>
      <c r="AO37" s="13"/>
      <c r="AP37" s="13"/>
      <c r="AQ37" s="13"/>
      <c r="AR37" s="13"/>
      <c r="AS37" s="13"/>
      <c r="AT37" s="13"/>
      <c r="AU37" s="13"/>
      <c r="AV37" s="13"/>
      <c r="AW37" s="13"/>
      <c r="AX37" s="13"/>
      <c r="AY37" s="13"/>
      <c r="AZ37" s="13"/>
      <c r="BA37" s="13"/>
      <c r="BB37" s="13"/>
      <c r="BC37" s="13"/>
      <c r="BD37" s="13"/>
      <c r="BE37" s="13"/>
    </row>
    <row r="38" spans="36:57">
      <c r="AJ38" s="13"/>
      <c r="AK38" s="13"/>
      <c r="AL38" s="13"/>
      <c r="AM38" s="13"/>
      <c r="AN38" s="13"/>
      <c r="AO38" s="13"/>
      <c r="AP38" s="13"/>
      <c r="AQ38" s="13"/>
      <c r="AR38" s="13"/>
      <c r="AS38" s="13"/>
      <c r="AT38" s="13"/>
      <c r="AU38" s="13"/>
      <c r="AV38" s="13"/>
      <c r="AW38" s="13"/>
      <c r="AX38" s="13"/>
      <c r="AY38" s="13"/>
      <c r="AZ38" s="13"/>
      <c r="BA38" s="13"/>
      <c r="BB38" s="13"/>
      <c r="BC38" s="13"/>
      <c r="BD38" s="13"/>
      <c r="BE38" s="13"/>
    </row>
    <row r="39" spans="36:57">
      <c r="AJ39" s="13"/>
      <c r="AK39" s="13"/>
      <c r="AL39" s="13"/>
      <c r="AM39" s="13"/>
      <c r="AN39" s="13"/>
      <c r="AO39" s="13"/>
      <c r="AP39" s="13"/>
      <c r="AQ39" s="13"/>
      <c r="AR39" s="13"/>
      <c r="AS39" s="13"/>
      <c r="AT39" s="13"/>
      <c r="AU39" s="13"/>
      <c r="AV39" s="13"/>
      <c r="AW39" s="13"/>
      <c r="AX39" s="13"/>
      <c r="AY39" s="13"/>
      <c r="AZ39" s="13"/>
      <c r="BA39" s="13"/>
      <c r="BB39" s="13"/>
      <c r="BC39" s="13"/>
      <c r="BD39" s="13"/>
      <c r="BE39" s="13"/>
    </row>
    <row r="40" spans="36:57">
      <c r="AJ40" s="13"/>
      <c r="AK40" s="13"/>
      <c r="AL40" s="13"/>
      <c r="AM40" s="13"/>
      <c r="AN40" s="13"/>
      <c r="AO40" s="13"/>
      <c r="AP40" s="13"/>
      <c r="AQ40" s="13"/>
      <c r="AR40" s="13"/>
      <c r="AS40" s="13"/>
      <c r="AT40" s="13"/>
      <c r="AU40" s="13"/>
      <c r="AV40" s="13"/>
      <c r="AW40" s="13"/>
      <c r="AX40" s="13"/>
      <c r="AY40" s="13"/>
      <c r="AZ40" s="13"/>
      <c r="BA40" s="13"/>
      <c r="BB40" s="13"/>
      <c r="BC40" s="13"/>
      <c r="BD40" s="13"/>
      <c r="BE40" s="13"/>
    </row>
    <row r="41" spans="36:57">
      <c r="AJ41" s="13"/>
      <c r="AK41" s="13"/>
      <c r="AL41" s="13"/>
      <c r="AM41" s="13"/>
      <c r="AN41" s="13"/>
      <c r="AO41" s="13"/>
      <c r="AP41" s="13"/>
      <c r="AQ41" s="13"/>
      <c r="AR41" s="13"/>
      <c r="AS41" s="13"/>
      <c r="AT41" s="13"/>
      <c r="AU41" s="13"/>
      <c r="AV41" s="13"/>
      <c r="AW41" s="13"/>
      <c r="AX41" s="13"/>
      <c r="AY41" s="13"/>
      <c r="AZ41" s="13"/>
      <c r="BA41" s="13"/>
      <c r="BB41" s="13"/>
      <c r="BC41" s="13"/>
      <c r="BD41" s="13"/>
      <c r="BE41" s="13"/>
    </row>
    <row r="42" spans="36:57">
      <c r="AJ42" s="13"/>
      <c r="AK42" s="13"/>
      <c r="AL42" s="13"/>
      <c r="AM42" s="13"/>
      <c r="AN42" s="13"/>
      <c r="AO42" s="13"/>
      <c r="AP42" s="13"/>
      <c r="AQ42" s="13"/>
      <c r="AR42" s="13"/>
      <c r="AS42" s="13"/>
      <c r="AT42" s="13"/>
      <c r="AU42" s="13"/>
      <c r="AV42" s="13"/>
      <c r="AW42" s="13"/>
      <c r="AX42" s="13"/>
      <c r="AY42" s="13"/>
      <c r="AZ42" s="13"/>
      <c r="BA42" s="13"/>
      <c r="BB42" s="13"/>
      <c r="BC42" s="13"/>
      <c r="BD42" s="13"/>
      <c r="BE42" s="13"/>
    </row>
    <row r="43" spans="36:57">
      <c r="AJ43" s="13"/>
      <c r="AK43" s="13"/>
      <c r="AL43" s="13"/>
      <c r="AM43" s="13"/>
      <c r="AN43" s="13"/>
      <c r="AO43" s="13"/>
      <c r="AP43" s="13"/>
      <c r="AQ43" s="13"/>
      <c r="AR43" s="13"/>
      <c r="AS43" s="13"/>
      <c r="AT43" s="13"/>
      <c r="AU43" s="13"/>
      <c r="AV43" s="13"/>
      <c r="AW43" s="13"/>
      <c r="AX43" s="13"/>
      <c r="AY43" s="13"/>
      <c r="AZ43" s="13"/>
      <c r="BA43" s="13"/>
      <c r="BB43" s="13"/>
      <c r="BC43" s="13"/>
      <c r="BD43" s="13"/>
      <c r="BE43" s="13"/>
    </row>
    <row r="44" spans="36:57">
      <c r="AJ44" s="13"/>
      <c r="AK44" s="13"/>
      <c r="AL44" s="13"/>
      <c r="AM44" s="13"/>
      <c r="AN44" s="13"/>
      <c r="AO44" s="13"/>
      <c r="AP44" s="13"/>
      <c r="AQ44" s="13"/>
      <c r="AR44" s="13"/>
      <c r="AS44" s="13"/>
      <c r="AT44" s="13"/>
      <c r="AU44" s="13"/>
      <c r="AV44" s="13"/>
      <c r="AW44" s="13"/>
      <c r="AX44" s="13"/>
      <c r="AY44" s="13"/>
      <c r="AZ44" s="13"/>
      <c r="BA44" s="13"/>
      <c r="BB44" s="13"/>
      <c r="BC44" s="13"/>
      <c r="BD44" s="13"/>
      <c r="BE44" s="13"/>
    </row>
    <row r="45" spans="36:57">
      <c r="AJ45" s="13"/>
      <c r="AK45" s="13"/>
      <c r="AL45" s="13"/>
      <c r="AM45" s="13"/>
      <c r="AN45" s="13"/>
      <c r="AO45" s="13"/>
      <c r="AP45" s="13"/>
      <c r="AQ45" s="13"/>
      <c r="AR45" s="13"/>
      <c r="AS45" s="13"/>
      <c r="AT45" s="13"/>
      <c r="AU45" s="13"/>
      <c r="AV45" s="13"/>
      <c r="AW45" s="13"/>
      <c r="AX45" s="13"/>
      <c r="AY45" s="13"/>
      <c r="AZ45" s="13"/>
      <c r="BA45" s="13"/>
      <c r="BB45" s="13"/>
      <c r="BC45" s="13"/>
      <c r="BD45" s="13"/>
      <c r="BE45" s="13"/>
    </row>
    <row r="46" spans="36:57">
      <c r="AJ46" s="13"/>
      <c r="AK46" s="13"/>
      <c r="AL46" s="13"/>
      <c r="AM46" s="13"/>
      <c r="AN46" s="13"/>
      <c r="AO46" s="13"/>
      <c r="AP46" s="13"/>
      <c r="AQ46" s="13"/>
      <c r="AR46" s="13"/>
      <c r="AS46" s="13"/>
      <c r="AT46" s="13"/>
      <c r="AU46" s="13"/>
      <c r="AV46" s="13"/>
      <c r="AW46" s="13"/>
      <c r="AX46" s="13"/>
      <c r="AY46" s="13"/>
      <c r="AZ46" s="13"/>
      <c r="BA46" s="13"/>
      <c r="BB46" s="13"/>
      <c r="BC46" s="13"/>
      <c r="BD46" s="13"/>
      <c r="BE46" s="13"/>
    </row>
    <row r="47" spans="36:57">
      <c r="AJ47" s="13"/>
      <c r="AK47" s="13"/>
      <c r="AL47" s="13"/>
      <c r="AM47" s="13"/>
      <c r="AN47" s="13"/>
      <c r="AO47" s="13"/>
      <c r="AP47" s="13"/>
      <c r="AQ47" s="13"/>
      <c r="AR47" s="13"/>
      <c r="AS47" s="13"/>
      <c r="AT47" s="13"/>
      <c r="AU47" s="13"/>
      <c r="AV47" s="13"/>
      <c r="AW47" s="13"/>
      <c r="AX47" s="13"/>
      <c r="AY47" s="13"/>
      <c r="AZ47" s="13"/>
      <c r="BA47" s="13"/>
      <c r="BB47" s="13"/>
      <c r="BC47" s="13"/>
      <c r="BD47" s="13"/>
      <c r="BE47" s="13"/>
    </row>
    <row r="48" spans="36:57">
      <c r="AJ48" s="13"/>
      <c r="AK48" s="13"/>
      <c r="AL48" s="13"/>
      <c r="AM48" s="13"/>
      <c r="AN48" s="13"/>
      <c r="AO48" s="13"/>
      <c r="AP48" s="13"/>
      <c r="AQ48" s="13"/>
      <c r="AR48" s="13"/>
      <c r="AS48" s="13"/>
      <c r="AT48" s="13"/>
      <c r="AU48" s="13"/>
      <c r="AV48" s="13"/>
      <c r="AW48" s="13"/>
      <c r="AX48" s="13"/>
      <c r="AY48" s="13"/>
      <c r="AZ48" s="13"/>
      <c r="BA48" s="13"/>
      <c r="BB48" s="13"/>
      <c r="BC48" s="13"/>
      <c r="BD48" s="13"/>
      <c r="BE48" s="13"/>
    </row>
    <row r="49" spans="36:57">
      <c r="AJ49" s="13"/>
      <c r="AK49" s="13"/>
      <c r="AL49" s="13"/>
      <c r="AM49" s="13"/>
      <c r="AN49" s="13"/>
      <c r="AO49" s="13"/>
      <c r="AP49" s="13"/>
      <c r="AQ49" s="13"/>
      <c r="AR49" s="13"/>
      <c r="AS49" s="13"/>
      <c r="AT49" s="13"/>
      <c r="AU49" s="13"/>
      <c r="AV49" s="13"/>
      <c r="AW49" s="13"/>
      <c r="AX49" s="13"/>
      <c r="AY49" s="13"/>
      <c r="AZ49" s="13"/>
      <c r="BA49" s="13"/>
      <c r="BB49" s="13"/>
      <c r="BC49" s="13"/>
      <c r="BD49" s="13"/>
      <c r="BE49" s="13"/>
    </row>
    <row r="50" spans="36:57">
      <c r="AJ50" s="13"/>
      <c r="AK50" s="13"/>
      <c r="AL50" s="13"/>
      <c r="AM50" s="13"/>
      <c r="AN50" s="13"/>
      <c r="AO50" s="13"/>
      <c r="AP50" s="13"/>
      <c r="AQ50" s="13"/>
      <c r="AR50" s="13"/>
      <c r="AS50" s="13"/>
      <c r="AT50" s="13"/>
      <c r="AU50" s="13"/>
      <c r="AV50" s="13"/>
      <c r="AW50" s="13"/>
      <c r="AX50" s="13"/>
      <c r="AY50" s="13"/>
      <c r="AZ50" s="13"/>
      <c r="BA50" s="13"/>
      <c r="BB50" s="13"/>
      <c r="BC50" s="13"/>
      <c r="BD50" s="13"/>
      <c r="BE50" s="13"/>
    </row>
    <row r="51" spans="36:57">
      <c r="AJ51" s="13"/>
      <c r="AK51" s="13"/>
      <c r="AL51" s="13"/>
      <c r="AM51" s="13"/>
      <c r="AN51" s="13"/>
      <c r="AO51" s="13"/>
      <c r="AP51" s="13"/>
      <c r="AQ51" s="13"/>
      <c r="AR51" s="13"/>
      <c r="AS51" s="13"/>
      <c r="AT51" s="13"/>
      <c r="AU51" s="13"/>
      <c r="AV51" s="13"/>
      <c r="AW51" s="13"/>
      <c r="AX51" s="13"/>
      <c r="AY51" s="13"/>
      <c r="AZ51" s="13"/>
      <c r="BA51" s="13"/>
      <c r="BB51" s="13"/>
      <c r="BC51" s="13"/>
      <c r="BD51" s="13"/>
      <c r="BE51" s="13"/>
    </row>
    <row r="52" spans="36:57">
      <c r="AJ52" s="13"/>
      <c r="AK52" s="13"/>
      <c r="AL52" s="13"/>
      <c r="AM52" s="13"/>
      <c r="AN52" s="13"/>
      <c r="AO52" s="13"/>
      <c r="AP52" s="13"/>
      <c r="AQ52" s="13"/>
      <c r="AR52" s="13"/>
      <c r="AS52" s="13"/>
      <c r="AT52" s="13"/>
      <c r="AU52" s="13"/>
      <c r="AV52" s="13"/>
      <c r="AW52" s="13"/>
      <c r="AX52" s="13"/>
      <c r="AY52" s="13"/>
      <c r="AZ52" s="13"/>
      <c r="BA52" s="13"/>
      <c r="BB52" s="13"/>
      <c r="BC52" s="13"/>
      <c r="BD52" s="13"/>
      <c r="BE52" s="13"/>
    </row>
    <row r="53" spans="36:57">
      <c r="AJ53" s="13"/>
      <c r="AK53" s="13"/>
      <c r="AL53" s="13"/>
      <c r="AM53" s="13"/>
      <c r="AN53" s="13"/>
      <c r="AO53" s="13"/>
      <c r="AP53" s="13"/>
      <c r="AQ53" s="13"/>
      <c r="AR53" s="13"/>
      <c r="AS53" s="13"/>
      <c r="AT53" s="13"/>
      <c r="AU53" s="13"/>
      <c r="AV53" s="13"/>
      <c r="AW53" s="13"/>
      <c r="AX53" s="13"/>
      <c r="AY53" s="13"/>
      <c r="AZ53" s="13"/>
      <c r="BA53" s="13"/>
      <c r="BB53" s="13"/>
      <c r="BC53" s="13"/>
      <c r="BD53" s="13"/>
      <c r="BE53" s="13"/>
    </row>
    <row r="54" spans="36:57">
      <c r="AJ54" s="13"/>
      <c r="AK54" s="13"/>
      <c r="AL54" s="13"/>
      <c r="AM54" s="13"/>
      <c r="AN54" s="13"/>
      <c r="AO54" s="13"/>
      <c r="AP54" s="13"/>
      <c r="AQ54" s="13"/>
      <c r="AR54" s="13"/>
      <c r="AS54" s="13"/>
      <c r="AT54" s="13"/>
      <c r="AU54" s="13"/>
      <c r="AV54" s="13"/>
      <c r="AW54" s="13"/>
      <c r="AX54" s="13"/>
      <c r="AY54" s="13"/>
      <c r="AZ54" s="13"/>
      <c r="BA54" s="13"/>
      <c r="BB54" s="13"/>
      <c r="BC54" s="13"/>
      <c r="BD54" s="13"/>
      <c r="BE54" s="13"/>
    </row>
    <row r="55" spans="36:57">
      <c r="AJ55" s="13"/>
      <c r="AK55" s="13"/>
      <c r="AL55" s="13"/>
      <c r="AM55" s="13"/>
      <c r="AN55" s="13"/>
      <c r="AO55" s="13"/>
      <c r="AP55" s="13"/>
      <c r="AQ55" s="13"/>
      <c r="AR55" s="13"/>
      <c r="AS55" s="13"/>
      <c r="AT55" s="13"/>
      <c r="AU55" s="13"/>
      <c r="AV55" s="13"/>
      <c r="AW55" s="13"/>
      <c r="AX55" s="13"/>
      <c r="AY55" s="13"/>
      <c r="AZ55" s="13"/>
      <c r="BA55" s="13"/>
      <c r="BB55" s="13"/>
      <c r="BC55" s="13"/>
      <c r="BD55" s="13"/>
      <c r="BE55" s="13"/>
    </row>
    <row r="56" spans="36:57">
      <c r="AJ56" s="13"/>
      <c r="AK56" s="13"/>
      <c r="AL56" s="13"/>
      <c r="AM56" s="13"/>
      <c r="AN56" s="13"/>
      <c r="AO56" s="13"/>
      <c r="AP56" s="13"/>
      <c r="AQ56" s="13"/>
      <c r="AR56" s="13"/>
      <c r="AS56" s="13"/>
      <c r="AT56" s="13"/>
      <c r="AU56" s="13"/>
      <c r="AV56" s="13"/>
      <c r="AW56" s="13"/>
      <c r="AX56" s="13"/>
      <c r="AY56" s="13"/>
      <c r="AZ56" s="13"/>
      <c r="BA56" s="13"/>
      <c r="BB56" s="13"/>
      <c r="BC56" s="13"/>
      <c r="BD56" s="13"/>
      <c r="BE56" s="13"/>
    </row>
    <row r="57" spans="36:57">
      <c r="AJ57" s="13"/>
      <c r="AK57" s="13"/>
      <c r="AL57" s="13"/>
      <c r="AM57" s="13"/>
      <c r="AN57" s="13"/>
      <c r="AO57" s="13"/>
      <c r="AP57" s="13"/>
      <c r="AQ57" s="13"/>
      <c r="AR57" s="13"/>
      <c r="AS57" s="13"/>
      <c r="AT57" s="13"/>
      <c r="AU57" s="13"/>
      <c r="AV57" s="13"/>
      <c r="AW57" s="13"/>
      <c r="AX57" s="13"/>
      <c r="AY57" s="13"/>
      <c r="AZ57" s="13"/>
      <c r="BA57" s="13"/>
      <c r="BB57" s="13"/>
      <c r="BC57" s="13"/>
      <c r="BD57" s="13"/>
      <c r="BE57" s="13"/>
    </row>
    <row r="58" spans="36:57">
      <c r="AJ58" s="13"/>
      <c r="AK58" s="13"/>
      <c r="AL58" s="13"/>
      <c r="AM58" s="13"/>
      <c r="AN58" s="13"/>
      <c r="AO58" s="13"/>
      <c r="AP58" s="13"/>
      <c r="AQ58" s="13"/>
      <c r="AR58" s="13"/>
      <c r="AS58" s="13"/>
      <c r="AT58" s="13"/>
      <c r="AU58" s="13"/>
      <c r="AV58" s="13"/>
      <c r="AW58" s="13"/>
      <c r="AX58" s="13"/>
      <c r="AY58" s="13"/>
      <c r="AZ58" s="13"/>
      <c r="BA58" s="13"/>
      <c r="BB58" s="13"/>
      <c r="BC58" s="13"/>
      <c r="BD58" s="13"/>
      <c r="BE58" s="13"/>
    </row>
    <row r="59" spans="36:57">
      <c r="AJ59" s="13"/>
      <c r="AK59" s="13"/>
      <c r="AL59" s="13"/>
      <c r="AM59" s="13"/>
      <c r="AN59" s="13"/>
      <c r="AO59" s="13"/>
      <c r="AP59" s="13"/>
      <c r="AQ59" s="13"/>
      <c r="AR59" s="13"/>
      <c r="AS59" s="13"/>
      <c r="AT59" s="13"/>
      <c r="AU59" s="13"/>
      <c r="AV59" s="13"/>
      <c r="AW59" s="13"/>
      <c r="AX59" s="13"/>
      <c r="AY59" s="13"/>
      <c r="AZ59" s="13"/>
      <c r="BA59" s="13"/>
      <c r="BB59" s="13"/>
      <c r="BC59" s="13"/>
      <c r="BD59" s="13"/>
      <c r="BE59" s="13"/>
    </row>
    <row r="60" spans="36:57">
      <c r="AJ60" s="13"/>
      <c r="AK60" s="13"/>
      <c r="AL60" s="13"/>
      <c r="AM60" s="13"/>
      <c r="AN60" s="13"/>
      <c r="AO60" s="13"/>
      <c r="AP60" s="13"/>
      <c r="AQ60" s="13"/>
      <c r="AR60" s="13"/>
      <c r="AS60" s="13"/>
      <c r="AT60" s="13"/>
      <c r="AU60" s="13"/>
      <c r="AV60" s="13"/>
      <c r="AW60" s="13"/>
      <c r="AX60" s="13"/>
      <c r="AY60" s="13"/>
      <c r="AZ60" s="13"/>
      <c r="BA60" s="13"/>
      <c r="BB60" s="13"/>
      <c r="BC60" s="13"/>
      <c r="BD60" s="13"/>
      <c r="BE60" s="13"/>
    </row>
    <row r="61" spans="36:57">
      <c r="AJ61" s="13"/>
      <c r="AK61" s="13"/>
      <c r="AL61" s="13"/>
      <c r="AM61" s="13"/>
      <c r="AN61" s="13"/>
      <c r="AO61" s="13"/>
      <c r="AP61" s="13"/>
      <c r="AQ61" s="13"/>
      <c r="AR61" s="13"/>
      <c r="AS61" s="13"/>
      <c r="AT61" s="13"/>
      <c r="AU61" s="13"/>
      <c r="AV61" s="13"/>
      <c r="AW61" s="13"/>
      <c r="AX61" s="13"/>
      <c r="AY61" s="13"/>
      <c r="AZ61" s="13"/>
      <c r="BA61" s="13"/>
      <c r="BB61" s="13"/>
      <c r="BC61" s="13"/>
      <c r="BD61" s="13"/>
      <c r="BE61" s="13"/>
    </row>
    <row r="62" spans="36:57">
      <c r="AJ62" s="13"/>
      <c r="AK62" s="13"/>
      <c r="AL62" s="13"/>
      <c r="AM62" s="13"/>
      <c r="AN62" s="13"/>
      <c r="AO62" s="13"/>
      <c r="AP62" s="13"/>
      <c r="AQ62" s="13"/>
      <c r="AR62" s="13"/>
      <c r="AS62" s="13"/>
      <c r="AT62" s="13"/>
      <c r="AU62" s="13"/>
      <c r="AV62" s="13"/>
      <c r="AW62" s="13"/>
      <c r="AX62" s="13"/>
      <c r="AY62" s="13"/>
      <c r="AZ62" s="13"/>
      <c r="BA62" s="13"/>
      <c r="BB62" s="13"/>
      <c r="BC62" s="13"/>
      <c r="BD62" s="13"/>
      <c r="BE62" s="13"/>
    </row>
    <row r="63" spans="36:57">
      <c r="AJ63" s="13"/>
      <c r="AK63" s="13"/>
      <c r="AL63" s="13"/>
      <c r="AM63" s="13"/>
      <c r="AN63" s="13"/>
      <c r="AO63" s="13"/>
      <c r="AP63" s="13"/>
      <c r="AQ63" s="13"/>
      <c r="AR63" s="13"/>
      <c r="AS63" s="13"/>
      <c r="AT63" s="13"/>
      <c r="AU63" s="13"/>
      <c r="AV63" s="13"/>
      <c r="AW63" s="13"/>
      <c r="AX63" s="13"/>
      <c r="AY63" s="13"/>
      <c r="AZ63" s="13"/>
      <c r="BA63" s="13"/>
      <c r="BB63" s="13"/>
      <c r="BC63" s="13"/>
      <c r="BD63" s="13"/>
      <c r="BE63" s="13"/>
    </row>
    <row r="64" spans="36:57">
      <c r="AJ64" s="13"/>
      <c r="AK64" s="13"/>
      <c r="AL64" s="13"/>
      <c r="AM64" s="13"/>
      <c r="AN64" s="13"/>
      <c r="AO64" s="13"/>
      <c r="AP64" s="13"/>
      <c r="AQ64" s="13"/>
      <c r="AR64" s="13"/>
      <c r="AS64" s="13"/>
      <c r="AT64" s="13"/>
      <c r="AU64" s="13"/>
      <c r="AV64" s="13"/>
      <c r="AW64" s="13"/>
      <c r="AX64" s="13"/>
      <c r="AY64" s="13"/>
      <c r="AZ64" s="13"/>
      <c r="BA64" s="13"/>
      <c r="BB64" s="13"/>
      <c r="BC64" s="13"/>
      <c r="BD64" s="13"/>
      <c r="BE64" s="13"/>
    </row>
    <row r="65" spans="36:57">
      <c r="AJ65" s="13"/>
      <c r="AK65" s="13"/>
      <c r="AL65" s="13"/>
      <c r="AM65" s="13"/>
      <c r="AN65" s="13"/>
      <c r="AO65" s="13"/>
      <c r="AP65" s="13"/>
      <c r="AQ65" s="13"/>
      <c r="AR65" s="13"/>
      <c r="AS65" s="13"/>
      <c r="AT65" s="13"/>
      <c r="AU65" s="13"/>
      <c r="AV65" s="13"/>
      <c r="AW65" s="13"/>
      <c r="AX65" s="13"/>
      <c r="AY65" s="13"/>
      <c r="AZ65" s="13"/>
      <c r="BA65" s="13"/>
      <c r="BB65" s="13"/>
      <c r="BC65" s="13"/>
      <c r="BD65" s="13"/>
      <c r="BE65" s="13"/>
    </row>
    <row r="66" spans="36:57">
      <c r="AJ66" s="13"/>
      <c r="AK66" s="13"/>
      <c r="AL66" s="13"/>
      <c r="AM66" s="13"/>
      <c r="AN66" s="13"/>
      <c r="AO66" s="13"/>
      <c r="AP66" s="13"/>
      <c r="AQ66" s="13"/>
      <c r="AR66" s="13"/>
      <c r="AS66" s="13"/>
      <c r="AT66" s="13"/>
      <c r="AU66" s="13"/>
      <c r="AV66" s="13"/>
      <c r="AW66" s="13"/>
      <c r="AX66" s="13"/>
      <c r="AY66" s="13"/>
      <c r="AZ66" s="13"/>
      <c r="BA66" s="13"/>
      <c r="BB66" s="13"/>
      <c r="BC66" s="13"/>
      <c r="BD66" s="13"/>
      <c r="BE66" s="13"/>
    </row>
    <row r="67" spans="36:57">
      <c r="AJ67" s="13"/>
      <c r="AK67" s="13"/>
      <c r="AL67" s="13"/>
      <c r="AM67" s="13"/>
      <c r="AN67" s="13"/>
      <c r="AO67" s="13"/>
      <c r="AP67" s="13"/>
      <c r="AQ67" s="13"/>
      <c r="AR67" s="13"/>
      <c r="AS67" s="13"/>
      <c r="AT67" s="13"/>
      <c r="AU67" s="13"/>
      <c r="AV67" s="13"/>
      <c r="AW67" s="13"/>
      <c r="AX67" s="13"/>
      <c r="AY67" s="13"/>
      <c r="AZ67" s="13"/>
      <c r="BA67" s="13"/>
      <c r="BB67" s="13"/>
      <c r="BC67" s="13"/>
      <c r="BD67" s="13"/>
      <c r="BE67" s="13"/>
    </row>
    <row r="68" spans="36:57">
      <c r="AJ68" s="13"/>
      <c r="AK68" s="13"/>
      <c r="AL68" s="13"/>
      <c r="AM68" s="13"/>
      <c r="AN68" s="13"/>
      <c r="AO68" s="13"/>
      <c r="AP68" s="13"/>
      <c r="AQ68" s="13"/>
      <c r="AR68" s="13"/>
      <c r="AS68" s="13"/>
      <c r="AT68" s="13"/>
      <c r="AU68" s="13"/>
      <c r="AV68" s="13"/>
      <c r="AW68" s="13"/>
      <c r="AX68" s="13"/>
      <c r="AY68" s="13"/>
      <c r="AZ68" s="13"/>
      <c r="BA68" s="13"/>
      <c r="BB68" s="13"/>
      <c r="BC68" s="13"/>
      <c r="BD68" s="13"/>
      <c r="BE68" s="13"/>
    </row>
    <row r="69" spans="36:57">
      <c r="AJ69" s="13"/>
      <c r="AK69" s="13"/>
      <c r="AL69" s="13"/>
      <c r="AM69" s="13"/>
      <c r="AN69" s="13"/>
      <c r="AO69" s="13"/>
      <c r="AP69" s="13"/>
      <c r="AQ69" s="13"/>
      <c r="AR69" s="13"/>
      <c r="AS69" s="13"/>
      <c r="AT69" s="13"/>
      <c r="AU69" s="13"/>
      <c r="AV69" s="13"/>
      <c r="AW69" s="13"/>
      <c r="AX69" s="13"/>
      <c r="AY69" s="13"/>
      <c r="AZ69" s="13"/>
      <c r="BA69" s="13"/>
      <c r="BB69" s="13"/>
      <c r="BC69" s="13"/>
      <c r="BD69" s="13"/>
      <c r="BE69" s="13"/>
    </row>
    <row r="70" spans="36:57">
      <c r="AJ70" s="13"/>
      <c r="AK70" s="13"/>
      <c r="AL70" s="13"/>
      <c r="AM70" s="13"/>
      <c r="AN70" s="13"/>
      <c r="AO70" s="13"/>
      <c r="AP70" s="13"/>
      <c r="AQ70" s="13"/>
      <c r="AR70" s="13"/>
      <c r="AS70" s="13"/>
      <c r="AT70" s="13"/>
      <c r="AU70" s="13"/>
      <c r="AV70" s="13"/>
      <c r="AW70" s="13"/>
      <c r="AX70" s="13"/>
      <c r="AY70" s="13"/>
      <c r="AZ70" s="13"/>
      <c r="BA70" s="13"/>
      <c r="BB70" s="13"/>
      <c r="BC70" s="13"/>
      <c r="BD70" s="13"/>
      <c r="BE70" s="13"/>
    </row>
    <row r="71" spans="36:57">
      <c r="AJ71" s="13"/>
      <c r="AK71" s="13"/>
      <c r="AL71" s="13"/>
      <c r="AM71" s="13"/>
      <c r="AN71" s="13"/>
      <c r="AO71" s="13"/>
      <c r="AP71" s="13"/>
      <c r="AQ71" s="13"/>
      <c r="AR71" s="13"/>
      <c r="AS71" s="13"/>
      <c r="AT71" s="13"/>
      <c r="AU71" s="13"/>
      <c r="AV71" s="13"/>
      <c r="AW71" s="13"/>
      <c r="AX71" s="13"/>
      <c r="AY71" s="13"/>
      <c r="AZ71" s="13"/>
      <c r="BA71" s="13"/>
      <c r="BB71" s="13"/>
      <c r="BC71" s="13"/>
      <c r="BD71" s="13"/>
      <c r="BE71" s="13"/>
    </row>
    <row r="72" spans="36:57">
      <c r="AJ72" s="13"/>
      <c r="AK72" s="13"/>
      <c r="AL72" s="13"/>
      <c r="AM72" s="13"/>
      <c r="AN72" s="13"/>
      <c r="AO72" s="13"/>
      <c r="AP72" s="13"/>
      <c r="AQ72" s="13"/>
      <c r="AR72" s="13"/>
      <c r="AS72" s="13"/>
      <c r="AT72" s="13"/>
      <c r="AU72" s="13"/>
      <c r="AV72" s="13"/>
      <c r="AW72" s="13"/>
      <c r="AX72" s="13"/>
      <c r="AY72" s="13"/>
      <c r="AZ72" s="13"/>
      <c r="BA72" s="13"/>
      <c r="BB72" s="13"/>
      <c r="BC72" s="13"/>
      <c r="BD72" s="13"/>
      <c r="BE72" s="13"/>
    </row>
    <row r="73" spans="36:57">
      <c r="AJ73" s="13"/>
      <c r="AK73" s="13"/>
      <c r="AL73" s="13"/>
      <c r="AM73" s="13"/>
      <c r="AN73" s="13"/>
      <c r="AO73" s="13"/>
      <c r="AP73" s="13"/>
      <c r="AQ73" s="13"/>
      <c r="AR73" s="13"/>
      <c r="AS73" s="13"/>
      <c r="AT73" s="13"/>
      <c r="AU73" s="13"/>
      <c r="AV73" s="13"/>
      <c r="AW73" s="13"/>
      <c r="AX73" s="13"/>
      <c r="AY73" s="13"/>
      <c r="AZ73" s="13"/>
      <c r="BA73" s="13"/>
      <c r="BB73" s="13"/>
      <c r="BC73" s="13"/>
      <c r="BD73" s="13"/>
      <c r="BE73" s="13"/>
    </row>
    <row r="74" spans="36:57">
      <c r="AJ74" s="13"/>
      <c r="AK74" s="13"/>
      <c r="AL74" s="13"/>
      <c r="AM74" s="13"/>
      <c r="AN74" s="13"/>
      <c r="AO74" s="13"/>
      <c r="AP74" s="13"/>
      <c r="AQ74" s="13"/>
      <c r="AR74" s="13"/>
      <c r="AS74" s="13"/>
      <c r="AT74" s="13"/>
      <c r="AU74" s="13"/>
      <c r="AV74" s="13"/>
      <c r="AW74" s="13"/>
      <c r="AX74" s="13"/>
      <c r="AY74" s="13"/>
      <c r="AZ74" s="13"/>
      <c r="BA74" s="13"/>
      <c r="BB74" s="13"/>
      <c r="BC74" s="13"/>
      <c r="BD74" s="13"/>
      <c r="BE74" s="13"/>
    </row>
    <row r="75" spans="36:57">
      <c r="AJ75" s="13"/>
      <c r="AK75" s="13"/>
      <c r="AL75" s="13"/>
      <c r="AM75" s="13"/>
      <c r="AN75" s="13"/>
      <c r="AO75" s="13"/>
      <c r="AP75" s="13"/>
      <c r="AQ75" s="13"/>
      <c r="AR75" s="13"/>
      <c r="AS75" s="13"/>
      <c r="AT75" s="13"/>
      <c r="AU75" s="13"/>
      <c r="AV75" s="13"/>
      <c r="AW75" s="13"/>
      <c r="AX75" s="13"/>
      <c r="AY75" s="13"/>
      <c r="AZ75" s="13"/>
      <c r="BA75" s="13"/>
      <c r="BB75" s="13"/>
      <c r="BC75" s="13"/>
      <c r="BD75" s="13"/>
      <c r="BE75" s="13"/>
    </row>
    <row r="76" spans="36:57">
      <c r="AJ76" s="13"/>
      <c r="AK76" s="13"/>
      <c r="AL76" s="13"/>
      <c r="AM76" s="13"/>
      <c r="AN76" s="13"/>
      <c r="AO76" s="13"/>
      <c r="AP76" s="13"/>
      <c r="AQ76" s="13"/>
      <c r="AR76" s="13"/>
      <c r="AS76" s="13"/>
      <c r="AT76" s="13"/>
      <c r="AU76" s="13"/>
      <c r="AV76" s="13"/>
      <c r="AW76" s="13"/>
      <c r="AX76" s="13"/>
      <c r="AY76" s="13"/>
      <c r="AZ76" s="13"/>
      <c r="BA76" s="13"/>
      <c r="BB76" s="13"/>
      <c r="BC76" s="13"/>
      <c r="BD76" s="13"/>
      <c r="BE76" s="13"/>
    </row>
    <row r="77" spans="36:57">
      <c r="AJ77" s="13"/>
      <c r="AK77" s="13"/>
      <c r="AL77" s="13"/>
      <c r="AM77" s="13"/>
      <c r="AN77" s="13"/>
      <c r="AO77" s="13"/>
      <c r="AP77" s="13"/>
      <c r="AQ77" s="13"/>
      <c r="AR77" s="13"/>
      <c r="AS77" s="13"/>
      <c r="AT77" s="13"/>
      <c r="AU77" s="13"/>
      <c r="AV77" s="13"/>
      <c r="AW77" s="13"/>
      <c r="AX77" s="13"/>
      <c r="AY77" s="13"/>
      <c r="AZ77" s="13"/>
      <c r="BA77" s="13"/>
      <c r="BB77" s="13"/>
      <c r="BC77" s="13"/>
      <c r="BD77" s="13"/>
      <c r="BE77" s="13"/>
    </row>
    <row r="78" spans="36:57">
      <c r="AJ78" s="13"/>
      <c r="AK78" s="13"/>
      <c r="AL78" s="13"/>
      <c r="AM78" s="13"/>
      <c r="AN78" s="13"/>
      <c r="AO78" s="13"/>
      <c r="AP78" s="13"/>
      <c r="AQ78" s="13"/>
      <c r="AR78" s="13"/>
      <c r="AS78" s="13"/>
      <c r="AT78" s="13"/>
      <c r="AU78" s="13"/>
      <c r="AV78" s="13"/>
      <c r="AW78" s="13"/>
      <c r="AX78" s="13"/>
      <c r="AY78" s="13"/>
      <c r="AZ78" s="13"/>
      <c r="BA78" s="13"/>
      <c r="BB78" s="13"/>
      <c r="BC78" s="13"/>
      <c r="BD78" s="13"/>
      <c r="BE78" s="13"/>
    </row>
    <row r="79" spans="36:57">
      <c r="AJ79" s="13"/>
      <c r="AK79" s="13"/>
      <c r="AL79" s="13"/>
      <c r="AM79" s="13"/>
      <c r="AN79" s="13"/>
      <c r="AO79" s="13"/>
      <c r="AP79" s="13"/>
      <c r="AQ79" s="13"/>
      <c r="AR79" s="13"/>
      <c r="AS79" s="13"/>
      <c r="AT79" s="13"/>
      <c r="AU79" s="13"/>
      <c r="AV79" s="13"/>
      <c r="AW79" s="13"/>
      <c r="AX79" s="13"/>
      <c r="AY79" s="13"/>
      <c r="AZ79" s="13"/>
      <c r="BA79" s="13"/>
      <c r="BB79" s="13"/>
      <c r="BC79" s="13"/>
      <c r="BD79" s="13"/>
      <c r="BE79" s="13"/>
    </row>
    <row r="80" spans="36:57">
      <c r="AJ80" s="13"/>
      <c r="AK80" s="13"/>
      <c r="AL80" s="13"/>
      <c r="AM80" s="13"/>
      <c r="AN80" s="13"/>
      <c r="AO80" s="13"/>
      <c r="AP80" s="13"/>
      <c r="AQ80" s="13"/>
      <c r="AR80" s="13"/>
      <c r="AS80" s="13"/>
      <c r="AT80" s="13"/>
      <c r="AU80" s="13"/>
      <c r="AV80" s="13"/>
      <c r="AW80" s="13"/>
      <c r="AX80" s="13"/>
      <c r="AY80" s="13"/>
      <c r="AZ80" s="13"/>
      <c r="BA80" s="13"/>
      <c r="BB80" s="13"/>
      <c r="BC80" s="13"/>
      <c r="BD80" s="13"/>
      <c r="BE80" s="13"/>
    </row>
    <row r="81" spans="36:57">
      <c r="AJ81" s="13"/>
      <c r="AK81" s="13"/>
      <c r="AL81" s="13"/>
      <c r="AM81" s="13"/>
      <c r="AN81" s="13"/>
      <c r="AO81" s="13"/>
      <c r="AP81" s="13"/>
      <c r="AQ81" s="13"/>
      <c r="AR81" s="13"/>
      <c r="AS81" s="13"/>
      <c r="AT81" s="13"/>
      <c r="AU81" s="13"/>
      <c r="AV81" s="13"/>
      <c r="AW81" s="13"/>
      <c r="AX81" s="13"/>
      <c r="AY81" s="13"/>
      <c r="AZ81" s="13"/>
      <c r="BA81" s="13"/>
      <c r="BB81" s="13"/>
      <c r="BC81" s="13"/>
      <c r="BD81" s="13"/>
      <c r="BE81" s="13"/>
    </row>
    <row r="82" spans="36:57">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36:57">
      <c r="AJ83" s="13"/>
      <c r="AK83" s="13"/>
      <c r="AL83" s="13"/>
      <c r="AM83" s="13"/>
      <c r="AN83" s="13"/>
      <c r="AO83" s="13"/>
      <c r="AP83" s="13"/>
      <c r="AQ83" s="13"/>
      <c r="AR83" s="13"/>
      <c r="AS83" s="13"/>
      <c r="AT83" s="13"/>
      <c r="AU83" s="13"/>
      <c r="AV83" s="13"/>
      <c r="AW83" s="13"/>
      <c r="AX83" s="13"/>
      <c r="AY83" s="13"/>
      <c r="AZ83" s="13"/>
      <c r="BA83" s="13"/>
      <c r="BB83" s="13"/>
      <c r="BC83" s="13"/>
      <c r="BD83" s="13"/>
      <c r="BE83" s="13"/>
    </row>
    <row r="84" spans="36:57">
      <c r="AJ84" s="13"/>
      <c r="AK84" s="13"/>
      <c r="AL84" s="13"/>
      <c r="AM84" s="13"/>
      <c r="AN84" s="13"/>
      <c r="AO84" s="13"/>
      <c r="AP84" s="13"/>
      <c r="AQ84" s="13"/>
      <c r="AR84" s="13"/>
      <c r="AS84" s="13"/>
      <c r="AT84" s="13"/>
      <c r="AU84" s="13"/>
      <c r="AV84" s="13"/>
      <c r="AW84" s="13"/>
      <c r="AX84" s="13"/>
      <c r="AY84" s="13"/>
      <c r="AZ84" s="13"/>
      <c r="BA84" s="13"/>
      <c r="BB84" s="13"/>
      <c r="BC84" s="13"/>
      <c r="BD84" s="13"/>
      <c r="BE84" s="13"/>
    </row>
    <row r="85" spans="36:57">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36:57">
      <c r="AJ86" s="13"/>
      <c r="AK86" s="13"/>
      <c r="AL86" s="13"/>
      <c r="AM86" s="13"/>
      <c r="AN86" s="13"/>
      <c r="AO86" s="13"/>
      <c r="AP86" s="13"/>
      <c r="AQ86" s="13"/>
      <c r="AR86" s="13"/>
      <c r="AS86" s="13"/>
      <c r="AT86" s="13"/>
      <c r="AU86" s="13"/>
      <c r="AV86" s="13"/>
      <c r="AW86" s="13"/>
      <c r="AX86" s="13"/>
      <c r="AY86" s="13"/>
      <c r="AZ86" s="13"/>
      <c r="BA86" s="13"/>
      <c r="BB86" s="13"/>
      <c r="BC86" s="13"/>
      <c r="BD86" s="13"/>
      <c r="BE86" s="13"/>
    </row>
    <row r="87" spans="36:57">
      <c r="AJ87" s="13"/>
      <c r="AK87" s="13"/>
      <c r="AL87" s="13"/>
      <c r="AM87" s="13"/>
      <c r="AN87" s="13"/>
      <c r="AO87" s="13"/>
      <c r="AP87" s="13"/>
      <c r="AQ87" s="13"/>
      <c r="AR87" s="13"/>
      <c r="AS87" s="13"/>
      <c r="AT87" s="13"/>
      <c r="AU87" s="13"/>
      <c r="AV87" s="13"/>
      <c r="AW87" s="13"/>
      <c r="AX87" s="13"/>
      <c r="AY87" s="13"/>
      <c r="AZ87" s="13"/>
      <c r="BA87" s="13"/>
      <c r="BB87" s="13"/>
      <c r="BC87" s="13"/>
      <c r="BD87" s="13"/>
      <c r="BE87" s="13"/>
    </row>
    <row r="88" spans="36:57">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36:57">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36:57">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36:57">
      <c r="AJ91" s="13"/>
      <c r="AK91" s="13"/>
      <c r="AL91" s="13"/>
      <c r="AM91" s="13"/>
      <c r="AN91" s="13"/>
      <c r="AO91" s="13"/>
      <c r="AP91" s="13"/>
      <c r="AQ91" s="13"/>
      <c r="AR91" s="13"/>
      <c r="AS91" s="13"/>
      <c r="AT91" s="13"/>
      <c r="AU91" s="13"/>
      <c r="AV91" s="13"/>
      <c r="AW91" s="13"/>
      <c r="AX91" s="13"/>
      <c r="AY91" s="13"/>
      <c r="AZ91" s="13"/>
      <c r="BA91" s="13"/>
      <c r="BB91" s="13"/>
      <c r="BC91" s="13"/>
      <c r="BD91" s="13"/>
      <c r="BE91" s="13"/>
    </row>
    <row r="92" spans="36:57">
      <c r="AJ92" s="13"/>
      <c r="AK92" s="13"/>
      <c r="AL92" s="13"/>
      <c r="AM92" s="13"/>
      <c r="AN92" s="13"/>
      <c r="AO92" s="13"/>
      <c r="AP92" s="13"/>
      <c r="AQ92" s="13"/>
      <c r="AR92" s="13"/>
      <c r="AS92" s="13"/>
      <c r="AT92" s="13"/>
      <c r="AU92" s="13"/>
      <c r="AV92" s="13"/>
      <c r="AW92" s="13"/>
      <c r="AX92" s="13"/>
      <c r="AY92" s="13"/>
      <c r="AZ92" s="13"/>
      <c r="BA92" s="13"/>
      <c r="BB92" s="13"/>
      <c r="BC92" s="13"/>
      <c r="BD92" s="13"/>
      <c r="BE92" s="13"/>
    </row>
    <row r="93" spans="36:57">
      <c r="AJ93" s="13"/>
      <c r="AK93" s="13"/>
      <c r="AL93" s="13"/>
      <c r="AM93" s="13"/>
      <c r="AN93" s="13"/>
      <c r="AO93" s="13"/>
      <c r="AP93" s="13"/>
      <c r="AQ93" s="13"/>
      <c r="AR93" s="13"/>
      <c r="AS93" s="13"/>
      <c r="AT93" s="13"/>
      <c r="AU93" s="13"/>
      <c r="AV93" s="13"/>
      <c r="AW93" s="13"/>
      <c r="AX93" s="13"/>
      <c r="AY93" s="13"/>
      <c r="AZ93" s="13"/>
      <c r="BA93" s="13"/>
      <c r="BB93" s="13"/>
      <c r="BC93" s="13"/>
      <c r="BD93" s="13"/>
      <c r="BE93" s="13"/>
    </row>
    <row r="94" spans="36:57">
      <c r="AJ94" s="13"/>
      <c r="AK94" s="13"/>
      <c r="AL94" s="13"/>
      <c r="AM94" s="13"/>
      <c r="AN94" s="13"/>
      <c r="AO94" s="13"/>
      <c r="AP94" s="13"/>
      <c r="AQ94" s="13"/>
      <c r="AR94" s="13"/>
      <c r="AS94" s="13"/>
      <c r="AT94" s="13"/>
      <c r="AU94" s="13"/>
      <c r="AV94" s="13"/>
      <c r="AW94" s="13"/>
      <c r="AX94" s="13"/>
      <c r="AY94" s="13"/>
      <c r="AZ94" s="13"/>
      <c r="BA94" s="13"/>
      <c r="BB94" s="13"/>
      <c r="BC94" s="13"/>
      <c r="BD94" s="13"/>
      <c r="BE94" s="13"/>
    </row>
    <row r="95" spans="36:57">
      <c r="AJ95" s="13"/>
      <c r="AK95" s="13"/>
      <c r="AL95" s="13"/>
      <c r="AM95" s="13"/>
      <c r="AN95" s="13"/>
      <c r="AO95" s="13"/>
      <c r="AP95" s="13"/>
      <c r="AQ95" s="13"/>
      <c r="AR95" s="13"/>
      <c r="AS95" s="13"/>
      <c r="AT95" s="13"/>
      <c r="AU95" s="13"/>
      <c r="AV95" s="13"/>
      <c r="AW95" s="13"/>
      <c r="AX95" s="13"/>
      <c r="AY95" s="13"/>
      <c r="AZ95" s="13"/>
      <c r="BA95" s="13"/>
      <c r="BB95" s="13"/>
      <c r="BC95" s="13"/>
      <c r="BD95" s="13"/>
      <c r="BE95" s="13"/>
    </row>
    <row r="96" spans="36:57">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36:57">
      <c r="AJ97" s="13"/>
      <c r="AK97" s="13"/>
      <c r="AL97" s="13"/>
      <c r="AM97" s="13"/>
      <c r="AN97" s="13"/>
      <c r="AO97" s="13"/>
      <c r="AP97" s="13"/>
      <c r="AQ97" s="13"/>
      <c r="AR97" s="13"/>
      <c r="AS97" s="13"/>
      <c r="AT97" s="13"/>
      <c r="AU97" s="13"/>
      <c r="AV97" s="13"/>
      <c r="AW97" s="13"/>
      <c r="AX97" s="13"/>
      <c r="AY97" s="13"/>
      <c r="AZ97" s="13"/>
      <c r="BA97" s="13"/>
      <c r="BB97" s="13"/>
      <c r="BC97" s="13"/>
      <c r="BD97" s="13"/>
      <c r="BE97" s="13"/>
    </row>
    <row r="98" spans="36:57">
      <c r="AJ98" s="13"/>
      <c r="AK98" s="13"/>
      <c r="AL98" s="13"/>
      <c r="AM98" s="13"/>
      <c r="AN98" s="13"/>
      <c r="AO98" s="13"/>
      <c r="AP98" s="13"/>
      <c r="AQ98" s="13"/>
      <c r="AR98" s="13"/>
      <c r="AS98" s="13"/>
      <c r="AT98" s="13"/>
      <c r="AU98" s="13"/>
      <c r="AV98" s="13"/>
      <c r="AW98" s="13"/>
      <c r="AX98" s="13"/>
      <c r="AY98" s="13"/>
      <c r="AZ98" s="13"/>
      <c r="BA98" s="13"/>
      <c r="BB98" s="13"/>
      <c r="BC98" s="13"/>
      <c r="BD98" s="13"/>
      <c r="BE98" s="13"/>
    </row>
    <row r="99" spans="36:57">
      <c r="AJ99" s="13"/>
      <c r="AK99" s="13"/>
      <c r="AL99" s="13"/>
      <c r="AM99" s="13"/>
      <c r="AN99" s="13"/>
      <c r="AO99" s="13"/>
      <c r="AP99" s="13"/>
      <c r="AQ99" s="13"/>
      <c r="AR99" s="13"/>
      <c r="AS99" s="13"/>
      <c r="AT99" s="13"/>
      <c r="AU99" s="13"/>
      <c r="AV99" s="13"/>
      <c r="AW99" s="13"/>
      <c r="AX99" s="13"/>
      <c r="AY99" s="13"/>
      <c r="AZ99" s="13"/>
      <c r="BA99" s="13"/>
      <c r="BB99" s="13"/>
      <c r="BC99" s="13"/>
      <c r="BD99" s="13"/>
      <c r="BE99" s="13"/>
    </row>
    <row r="100" spans="36:57">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36:57">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row>
    <row r="102" spans="36:57">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36:57">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row>
    <row r="104" spans="36:57">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row>
    <row r="105" spans="36:57">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row>
    <row r="106" spans="36:57">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row>
    <row r="107" spans="36:57">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row>
    <row r="108" spans="36:57">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row>
    <row r="109" spans="36:57">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row>
    <row r="110" spans="36:57">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row>
    <row r="111" spans="36:57">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row>
    <row r="112" spans="36:57">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row>
    <row r="113" spans="36:57">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row>
    <row r="114" spans="36:57">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row>
    <row r="115" spans="36:57">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row>
  </sheetData>
  <sheetProtection formatCells="0" formatRows="0"/>
  <mergeCells count="10">
    <mergeCell ref="W5:X5"/>
    <mergeCell ref="AB5:AC5"/>
    <mergeCell ref="AE5:AF5"/>
    <mergeCell ref="C3:AG3"/>
    <mergeCell ref="D16:AH16"/>
    <mergeCell ref="C12:AG12"/>
    <mergeCell ref="C7:M7"/>
    <mergeCell ref="D8:M8"/>
    <mergeCell ref="T10:W10"/>
    <mergeCell ref="Y10:AF10"/>
  </mergeCells>
  <phoneticPr fontId="6"/>
  <conditionalFormatting sqref="Y5">
    <cfRule type="containsBlanks" dxfId="74" priority="4">
      <formula>LEN(TRIM(Y5))=0</formula>
    </cfRule>
  </conditionalFormatting>
  <conditionalFormatting sqref="AB5:AC5 AE5:AF5">
    <cfRule type="containsBlanks" dxfId="73" priority="3">
      <formula>LEN(TRIM(AB5))=0</formula>
    </cfRule>
  </conditionalFormatting>
  <dataValidations count="3">
    <dataValidation type="list" allowBlank="1" showInputMessage="1" showErrorMessage="1" sqref="Y5" xr:uid="{C0FC7FB1-D097-4CB0-8AEE-1EBE72692764}">
      <formula1>"8,9"</formula1>
    </dataValidation>
    <dataValidation type="list" allowBlank="1" showInputMessage="1" showErrorMessage="1" sqref="AB5" xr:uid="{A39CEC99-5A39-4BFF-85EA-5E49CC7E8DBA}">
      <formula1>"4,5,6,7,8,9,10,11,12,1,2,3"</formula1>
    </dataValidation>
    <dataValidation type="list" allowBlank="1" showInputMessage="1" showErrorMessage="1" sqref="AE5:AF5" xr:uid="{B2152E31-D0BC-4D85-97B0-AD6F679D464E}">
      <formula1>"1,2,3,4,5,6,7,8,9,10,11,12,13,14,15,16,17,18,19,20,21,22,23,24,25,26,27,28,29,30,31"</formula1>
    </dataValidation>
  </dataValidations>
  <printOptions horizontalCentered="1" verticalCentered="1"/>
  <pageMargins left="0.78740157480314965" right="0.59055118110236227" top="0.74803149606299213" bottom="0.35433070866141736" header="0.31496062992125984" footer="0.31496062992125984"/>
  <pageSetup paperSize="9" scale="99" orientation="portrait" errors="blank"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E144"/>
  <sheetViews>
    <sheetView showZeros="0" view="pageBreakPreview" topLeftCell="A19" zoomScaleNormal="100" zoomScaleSheetLayoutView="100" workbookViewId="0">
      <selection activeCell="J9" sqref="J9"/>
    </sheetView>
  </sheetViews>
  <sheetFormatPr defaultColWidth="9" defaultRowHeight="13.5"/>
  <cols>
    <col min="1" max="1" width="2.25" style="31" customWidth="1"/>
    <col min="2" max="2" width="1.25" style="31" customWidth="1"/>
    <col min="3" max="3" width="2.5" style="31" customWidth="1"/>
    <col min="4" max="4" width="2.25" style="31" customWidth="1"/>
    <col min="5" max="5" width="1.25" style="31" customWidth="1"/>
    <col min="6" max="6" width="3.125" style="31" customWidth="1"/>
    <col min="7" max="7" width="3" style="31" customWidth="1"/>
    <col min="8" max="10" width="2.25" style="31" customWidth="1"/>
    <col min="11" max="24" width="3" style="31" customWidth="1"/>
    <col min="25" max="25" width="2.75" style="31" customWidth="1"/>
    <col min="26" max="26" width="2.875" style="31" customWidth="1"/>
    <col min="27" max="29" width="2.75" style="31" customWidth="1"/>
    <col min="30" max="31" width="2.875" style="31" customWidth="1"/>
    <col min="32" max="32" width="2.75" style="31" customWidth="1"/>
    <col min="33" max="33" width="2.875" style="31" customWidth="1"/>
    <col min="34" max="34" width="1.5" style="31" customWidth="1"/>
    <col min="35" max="36" width="1.25" style="31" customWidth="1"/>
    <col min="37" max="39" width="3.125" style="31" customWidth="1"/>
    <col min="40" max="40" width="23" style="31" customWidth="1"/>
    <col min="41" max="41" width="3.125" style="31" customWidth="1"/>
    <col min="42" max="42" width="21.625" style="31" customWidth="1"/>
    <col min="43" max="43" width="3.125" style="31" customWidth="1"/>
    <col min="44" max="44" width="4.375" style="31" customWidth="1"/>
    <col min="45" max="16384" width="9" style="31"/>
  </cols>
  <sheetData>
    <row r="1" spans="3:57" ht="18.75" customHeight="1">
      <c r="C1" s="31" t="s">
        <v>40</v>
      </c>
      <c r="AJ1" s="12"/>
      <c r="AK1" s="12"/>
      <c r="AL1" s="12"/>
      <c r="AM1" s="12"/>
      <c r="AN1" s="12"/>
      <c r="AO1" s="12"/>
      <c r="AP1" s="12"/>
      <c r="AQ1" s="12"/>
      <c r="AR1" s="12"/>
      <c r="AS1" s="12"/>
      <c r="AT1" s="12"/>
      <c r="AU1" s="12"/>
      <c r="AV1" s="12"/>
      <c r="AW1" s="12"/>
      <c r="AX1" s="12"/>
      <c r="AY1" s="12"/>
      <c r="AZ1" s="12"/>
      <c r="BA1" s="12"/>
      <c r="BB1" s="12"/>
      <c r="BC1" s="12"/>
      <c r="BD1" s="12"/>
      <c r="BE1" s="12"/>
    </row>
    <row r="2" spans="3:57" ht="11.25" customHeight="1">
      <c r="AJ2" s="12"/>
      <c r="AK2" s="12"/>
      <c r="AL2" s="12"/>
      <c r="AM2" s="12"/>
      <c r="AN2" s="12"/>
      <c r="AO2" s="12"/>
      <c r="AP2" s="12"/>
      <c r="AQ2" s="12"/>
      <c r="AR2" s="12"/>
      <c r="AS2" s="12"/>
      <c r="AT2" s="12"/>
      <c r="AU2" s="12"/>
      <c r="AV2" s="12"/>
      <c r="AW2" s="12"/>
      <c r="AX2" s="12"/>
      <c r="AY2" s="12"/>
      <c r="AZ2" s="12"/>
      <c r="BA2" s="12"/>
      <c r="BB2" s="12"/>
      <c r="BC2" s="12"/>
      <c r="BD2" s="12"/>
      <c r="BE2" s="12"/>
    </row>
    <row r="3" spans="3:57" ht="18.75" customHeight="1">
      <c r="G3" s="35"/>
      <c r="H3" s="310">
        <f>'要領第1号（計画申請）'!H3</f>
        <v>0</v>
      </c>
      <c r="I3" s="310"/>
      <c r="J3" s="310"/>
      <c r="K3" s="65">
        <f>'要領第1号（計画申請）'!K3</f>
        <v>0</v>
      </c>
      <c r="L3" s="31" t="s">
        <v>84</v>
      </c>
      <c r="AJ3" s="12"/>
      <c r="AK3" s="12"/>
      <c r="AL3" s="12"/>
      <c r="AM3" s="12"/>
      <c r="AN3" s="12"/>
      <c r="AO3" s="12"/>
      <c r="AP3" s="12"/>
      <c r="AQ3" s="12"/>
      <c r="AR3" s="12"/>
      <c r="AS3" s="12"/>
      <c r="AT3" s="12"/>
      <c r="AU3" s="12"/>
      <c r="AV3" s="12"/>
      <c r="AW3" s="12"/>
      <c r="AX3" s="12"/>
      <c r="AY3" s="12"/>
      <c r="AZ3" s="12"/>
      <c r="BA3" s="12"/>
      <c r="BB3" s="12"/>
      <c r="BC3" s="12"/>
      <c r="BD3" s="12"/>
      <c r="BE3" s="12"/>
    </row>
    <row r="4" spans="3:57" ht="18.75" customHeight="1">
      <c r="I4" s="309" t="s">
        <v>44</v>
      </c>
      <c r="J4" s="309"/>
      <c r="K4" s="309"/>
      <c r="L4" s="309"/>
      <c r="M4" s="309"/>
      <c r="N4" s="309"/>
      <c r="O4" s="309"/>
      <c r="P4" s="309"/>
      <c r="Q4" s="309"/>
      <c r="R4" s="309"/>
      <c r="S4" s="309"/>
      <c r="T4" s="309"/>
      <c r="U4" s="309"/>
      <c r="V4" s="309"/>
      <c r="W4" s="309"/>
      <c r="X4" s="309"/>
      <c r="Y4" s="309"/>
      <c r="Z4" s="309"/>
      <c r="AA4" s="35"/>
      <c r="AB4" s="35"/>
      <c r="AC4" s="35"/>
      <c r="AD4" s="35"/>
      <c r="AE4" s="35"/>
      <c r="AF4" s="35"/>
      <c r="AG4" s="35"/>
      <c r="AJ4" s="12"/>
      <c r="AK4" s="12"/>
      <c r="AL4" s="12"/>
      <c r="AM4" s="12"/>
      <c r="AN4" s="12"/>
      <c r="AO4" s="12"/>
      <c r="AP4" s="12"/>
      <c r="AQ4" s="12"/>
      <c r="AR4" s="12"/>
      <c r="AS4" s="12"/>
      <c r="AT4" s="12"/>
      <c r="AU4" s="12"/>
      <c r="AV4" s="12"/>
      <c r="AW4" s="12"/>
      <c r="AX4" s="12"/>
      <c r="AY4" s="12"/>
      <c r="AZ4" s="12"/>
      <c r="BA4" s="12"/>
      <c r="BB4" s="12"/>
      <c r="BC4" s="12"/>
      <c r="BD4" s="12"/>
      <c r="BE4" s="12"/>
    </row>
    <row r="5" spans="3:57" ht="18.75" customHeight="1">
      <c r="I5" s="35"/>
      <c r="J5" s="35"/>
      <c r="K5" s="35"/>
      <c r="L5" s="35"/>
      <c r="M5" s="35"/>
      <c r="N5" s="35"/>
      <c r="O5" s="35"/>
      <c r="P5" s="35"/>
      <c r="Q5" s="35"/>
      <c r="R5" s="35"/>
      <c r="S5" s="35"/>
      <c r="T5" s="35"/>
      <c r="U5" s="35"/>
      <c r="V5" s="35"/>
      <c r="W5" s="35"/>
      <c r="X5" s="35"/>
      <c r="Y5" s="35"/>
      <c r="Z5" s="35"/>
      <c r="AA5" s="35"/>
      <c r="AB5" s="35"/>
      <c r="AC5" s="35"/>
      <c r="AD5" s="35"/>
      <c r="AE5" s="35"/>
      <c r="AF5" s="35"/>
      <c r="AG5" s="35"/>
      <c r="AJ5" s="12"/>
      <c r="AK5" s="12"/>
      <c r="AL5" s="12"/>
      <c r="AM5" s="12"/>
      <c r="AN5" s="12"/>
      <c r="AO5" s="12"/>
      <c r="AP5" s="12"/>
      <c r="AQ5" s="12"/>
      <c r="AR5" s="12"/>
      <c r="AS5" s="12"/>
      <c r="AT5" s="12"/>
      <c r="AU5" s="12"/>
      <c r="AV5" s="12"/>
      <c r="AW5" s="12"/>
      <c r="AX5" s="12"/>
      <c r="AY5" s="12"/>
      <c r="AZ5" s="12"/>
      <c r="BA5" s="12"/>
      <c r="BB5" s="12"/>
      <c r="BC5" s="12"/>
      <c r="BD5" s="12"/>
      <c r="BE5" s="12"/>
    </row>
    <row r="6" spans="3:57" ht="18.75" customHeight="1">
      <c r="G6" s="25"/>
      <c r="H6" s="35"/>
      <c r="V6" s="37"/>
      <c r="W6" s="309"/>
      <c r="X6" s="309"/>
      <c r="Y6" s="12"/>
      <c r="Z6" s="31" t="s">
        <v>3</v>
      </c>
      <c r="AA6" s="315"/>
      <c r="AB6" s="315"/>
      <c r="AC6" s="35" t="s">
        <v>6</v>
      </c>
      <c r="AD6" s="309"/>
      <c r="AE6" s="309"/>
      <c r="AF6" s="31" t="s">
        <v>64</v>
      </c>
      <c r="AH6" s="35"/>
      <c r="AI6" s="12"/>
      <c r="AJ6" s="12"/>
      <c r="AK6" s="11" t="s">
        <v>309</v>
      </c>
      <c r="AL6" s="12"/>
      <c r="AM6" s="12"/>
      <c r="AN6" s="12"/>
      <c r="AO6" s="12"/>
      <c r="AP6" s="12"/>
      <c r="AQ6" s="12"/>
      <c r="AR6" s="12"/>
      <c r="AS6" s="12"/>
      <c r="AT6" s="12"/>
      <c r="AU6" s="12"/>
      <c r="AV6" s="12"/>
      <c r="AW6" s="12"/>
      <c r="AX6" s="12"/>
      <c r="AY6" s="12"/>
      <c r="AZ6" s="12"/>
      <c r="BA6" s="12"/>
      <c r="BB6" s="12"/>
      <c r="BC6" s="12"/>
      <c r="BD6" s="12"/>
    </row>
    <row r="7" spans="3:57" ht="18.75" customHeight="1">
      <c r="AJ7" s="12"/>
      <c r="AK7" s="12"/>
      <c r="AL7" s="12"/>
      <c r="AM7" s="12"/>
      <c r="AN7" s="12"/>
      <c r="AO7" s="12"/>
      <c r="AP7" s="12"/>
      <c r="AQ7" s="12"/>
      <c r="AR7" s="12"/>
      <c r="AS7" s="12"/>
      <c r="AT7" s="12"/>
      <c r="AU7" s="12"/>
      <c r="AV7" s="12"/>
      <c r="AW7" s="12"/>
      <c r="AX7" s="12"/>
      <c r="AY7" s="12"/>
      <c r="AZ7" s="12"/>
      <c r="BA7" s="12"/>
      <c r="BB7" s="12"/>
      <c r="BC7" s="12"/>
      <c r="BD7" s="12"/>
      <c r="BE7" s="12"/>
    </row>
    <row r="8" spans="3:57" ht="18.75" customHeight="1">
      <c r="C8" s="316" t="s">
        <v>0</v>
      </c>
      <c r="D8" s="316"/>
      <c r="E8" s="316"/>
      <c r="F8" s="316"/>
      <c r="G8" s="316"/>
      <c r="I8" s="315">
        <f>'要領第1号（計画申請）'!I7</f>
        <v>0</v>
      </c>
      <c r="J8" s="315"/>
      <c r="K8" s="315"/>
      <c r="L8" s="315"/>
      <c r="M8" s="315"/>
      <c r="O8" s="31" t="s">
        <v>59</v>
      </c>
      <c r="AJ8" s="12"/>
      <c r="AK8" s="11" t="s">
        <v>61</v>
      </c>
      <c r="AL8" s="12"/>
      <c r="AM8" s="12"/>
      <c r="AN8" s="12"/>
      <c r="AO8" s="12"/>
      <c r="AP8" s="12"/>
      <c r="AQ8" s="12"/>
      <c r="AR8" s="12"/>
      <c r="AS8" s="12"/>
      <c r="AT8" s="12"/>
      <c r="AU8" s="12"/>
      <c r="AV8" s="12"/>
      <c r="AW8" s="12"/>
      <c r="AX8" s="12"/>
      <c r="AY8" s="12"/>
      <c r="AZ8" s="12"/>
      <c r="BA8" s="12"/>
      <c r="BB8" s="12"/>
      <c r="BC8" s="12"/>
      <c r="BD8" s="12"/>
      <c r="BE8" s="12"/>
    </row>
    <row r="9" spans="3:57" ht="18.75" customHeight="1">
      <c r="AJ9" s="12"/>
      <c r="AK9" s="12"/>
      <c r="AL9" s="12"/>
      <c r="AM9" s="12"/>
      <c r="AN9" s="12"/>
      <c r="AO9" s="12"/>
      <c r="AP9" s="12"/>
      <c r="AQ9" s="12"/>
      <c r="AR9" s="12"/>
      <c r="AS9" s="12"/>
      <c r="AT9" s="12"/>
      <c r="AU9" s="12"/>
      <c r="AV9" s="12"/>
      <c r="AW9" s="12"/>
      <c r="AX9" s="12"/>
      <c r="AY9" s="12"/>
      <c r="AZ9" s="12"/>
      <c r="BA9" s="12"/>
      <c r="BB9" s="12"/>
      <c r="BC9" s="12"/>
      <c r="BD9" s="12"/>
      <c r="BE9" s="12"/>
    </row>
    <row r="10" spans="3:57" ht="18.75" customHeight="1">
      <c r="O10" s="312" t="s">
        <v>80</v>
      </c>
      <c r="P10" s="312"/>
      <c r="Q10" s="312"/>
      <c r="R10" s="312"/>
      <c r="S10" s="312"/>
      <c r="T10" s="203"/>
      <c r="U10" s="314">
        <f>'要領第1号（計画申請）'!U9</f>
        <v>0</v>
      </c>
      <c r="V10" s="314"/>
      <c r="W10" s="314"/>
      <c r="X10" s="314"/>
      <c r="Y10" s="314"/>
      <c r="Z10" s="314"/>
      <c r="AA10" s="314"/>
      <c r="AB10" s="314"/>
      <c r="AC10" s="314"/>
      <c r="AD10" s="314"/>
      <c r="AE10" s="314"/>
      <c r="AF10" s="314"/>
      <c r="AG10" s="314"/>
      <c r="AH10" s="314"/>
      <c r="AI10" s="32"/>
      <c r="AJ10" s="216"/>
      <c r="AK10" s="11" t="s">
        <v>61</v>
      </c>
      <c r="AL10" s="12"/>
      <c r="AM10" s="12"/>
      <c r="AN10" s="12"/>
      <c r="AO10" s="12"/>
      <c r="AP10" s="12"/>
      <c r="AQ10" s="12"/>
      <c r="AR10" s="12"/>
      <c r="AS10" s="12"/>
      <c r="AT10" s="12"/>
      <c r="AU10" s="12"/>
      <c r="AV10" s="12"/>
      <c r="AW10" s="12"/>
      <c r="AX10" s="12"/>
      <c r="AY10" s="12"/>
      <c r="AZ10" s="12"/>
      <c r="BA10" s="12"/>
      <c r="BB10" s="12"/>
      <c r="BC10" s="12"/>
      <c r="BD10" s="12"/>
      <c r="BE10" s="12"/>
    </row>
    <row r="11" spans="3:57" ht="18.75" customHeight="1">
      <c r="K11" s="32"/>
      <c r="L11" s="32"/>
      <c r="O11" s="312" t="s">
        <v>82</v>
      </c>
      <c r="P11" s="312"/>
      <c r="Q11" s="312"/>
      <c r="R11" s="312"/>
      <c r="S11" s="312"/>
      <c r="T11" s="203"/>
      <c r="U11" s="313">
        <f>'要領第1号（計画申請）'!U10</f>
        <v>0</v>
      </c>
      <c r="V11" s="313"/>
      <c r="W11" s="313"/>
      <c r="X11" s="313"/>
      <c r="Y11" s="313"/>
      <c r="Z11" s="313"/>
      <c r="AA11" s="313"/>
      <c r="AB11" s="313"/>
      <c r="AC11" s="313"/>
      <c r="AD11" s="313"/>
      <c r="AE11" s="313"/>
      <c r="AF11" s="313"/>
      <c r="AG11" s="313"/>
      <c r="AH11" s="313"/>
      <c r="AI11" s="32"/>
      <c r="AJ11" s="216"/>
      <c r="AL11" s="12"/>
      <c r="AM11" s="12"/>
      <c r="AN11" s="12"/>
      <c r="AO11" s="12"/>
      <c r="AP11" s="12"/>
      <c r="AQ11" s="12"/>
      <c r="AR11" s="12"/>
      <c r="AS11" s="12"/>
      <c r="AT11" s="12"/>
      <c r="AU11" s="12"/>
      <c r="AV11" s="12"/>
      <c r="AW11" s="12"/>
      <c r="AX11" s="12"/>
      <c r="AY11" s="12"/>
      <c r="AZ11" s="12"/>
      <c r="BA11" s="12"/>
      <c r="BB11" s="12"/>
      <c r="BC11" s="12"/>
      <c r="BD11" s="12"/>
      <c r="BE11" s="12"/>
    </row>
    <row r="12" spans="3:57" ht="18.75" customHeight="1">
      <c r="K12" s="32"/>
      <c r="L12" s="32"/>
      <c r="O12" s="312" t="s">
        <v>81</v>
      </c>
      <c r="P12" s="312"/>
      <c r="Q12" s="312"/>
      <c r="R12" s="312"/>
      <c r="S12" s="312"/>
      <c r="T12" s="203"/>
      <c r="U12" s="313">
        <f>'要領第1号（計画申請）'!U11</f>
        <v>0</v>
      </c>
      <c r="V12" s="313"/>
      <c r="W12" s="313"/>
      <c r="X12" s="313"/>
      <c r="Y12" s="313"/>
      <c r="Z12" s="313"/>
      <c r="AA12" s="313"/>
      <c r="AB12" s="313"/>
      <c r="AC12" s="313"/>
      <c r="AD12" s="313"/>
      <c r="AE12" s="313"/>
      <c r="AF12" s="313"/>
      <c r="AG12" s="313"/>
      <c r="AH12" s="313"/>
      <c r="AI12" s="32"/>
      <c r="AJ12" s="216"/>
      <c r="AK12" s="11"/>
      <c r="AL12" s="12"/>
      <c r="AM12" s="12"/>
      <c r="AN12" s="12"/>
      <c r="AO12" s="12"/>
      <c r="AP12" s="12"/>
      <c r="AQ12" s="12"/>
      <c r="AR12" s="12"/>
      <c r="AS12" s="12"/>
      <c r="AT12" s="12"/>
      <c r="AU12" s="12"/>
      <c r="AV12" s="12"/>
      <c r="AW12" s="12"/>
      <c r="AX12" s="12"/>
      <c r="AY12" s="12"/>
      <c r="AZ12" s="12"/>
      <c r="BA12" s="12"/>
      <c r="BB12" s="12"/>
      <c r="BC12" s="12"/>
      <c r="BD12" s="12"/>
      <c r="BE12" s="12"/>
    </row>
    <row r="13" spans="3:57" ht="18.75" customHeight="1">
      <c r="K13" s="32"/>
      <c r="L13" s="32"/>
      <c r="O13" s="312" t="s">
        <v>83</v>
      </c>
      <c r="P13" s="312"/>
      <c r="Q13" s="312"/>
      <c r="R13" s="312"/>
      <c r="S13" s="312"/>
      <c r="T13" s="203"/>
      <c r="U13" s="313">
        <f>'要領第1号（計画申請）'!U12</f>
        <v>0</v>
      </c>
      <c r="V13" s="313"/>
      <c r="W13" s="313"/>
      <c r="X13" s="313"/>
      <c r="Y13" s="313"/>
      <c r="Z13" s="313"/>
      <c r="AA13" s="313"/>
      <c r="AB13" s="313"/>
      <c r="AC13" s="313"/>
      <c r="AD13" s="313"/>
      <c r="AE13" s="313"/>
      <c r="AF13" s="313"/>
      <c r="AG13" s="313"/>
      <c r="AH13" s="313"/>
      <c r="AI13" s="32"/>
      <c r="AJ13" s="216"/>
      <c r="AK13" s="11"/>
      <c r="AL13" s="12"/>
      <c r="AM13" s="12"/>
      <c r="AN13" s="12"/>
      <c r="AO13" s="12"/>
      <c r="AP13" s="12"/>
      <c r="AQ13" s="12"/>
      <c r="AR13" s="12"/>
      <c r="AS13" s="12"/>
      <c r="AT13" s="12"/>
      <c r="AU13" s="12"/>
      <c r="AV13" s="12"/>
      <c r="AW13" s="12"/>
      <c r="AX13" s="12"/>
      <c r="AY13" s="12"/>
      <c r="AZ13" s="12"/>
      <c r="BA13" s="12"/>
      <c r="BB13" s="12"/>
      <c r="BC13" s="12"/>
      <c r="BD13" s="12"/>
      <c r="BE13" s="12"/>
    </row>
    <row r="14" spans="3:57" ht="18.75" customHeight="1">
      <c r="K14" s="32"/>
      <c r="L14" s="32"/>
      <c r="O14" s="312" t="s">
        <v>4</v>
      </c>
      <c r="P14" s="312"/>
      <c r="Q14" s="312"/>
      <c r="R14" s="312"/>
      <c r="S14" s="312"/>
      <c r="T14" s="203"/>
      <c r="U14" s="313">
        <f>'要領第1号（計画申請）'!U13</f>
        <v>0</v>
      </c>
      <c r="V14" s="313"/>
      <c r="W14" s="313"/>
      <c r="X14" s="313"/>
      <c r="Y14" s="313"/>
      <c r="Z14" s="313"/>
      <c r="AA14" s="313"/>
      <c r="AB14" s="313"/>
      <c r="AC14" s="313"/>
      <c r="AD14" s="313"/>
      <c r="AE14" s="313"/>
      <c r="AF14" s="313"/>
      <c r="AG14" s="313"/>
      <c r="AH14" s="313"/>
      <c r="AI14" s="32"/>
      <c r="AJ14" s="216"/>
      <c r="AK14" s="12"/>
      <c r="AL14" s="12"/>
      <c r="AM14" s="12"/>
      <c r="AN14" s="12"/>
      <c r="AO14" s="12"/>
      <c r="AP14" s="12"/>
      <c r="AQ14" s="12"/>
      <c r="AR14" s="12"/>
      <c r="AS14" s="12"/>
      <c r="AT14" s="12"/>
      <c r="AU14" s="12"/>
      <c r="AV14" s="12"/>
      <c r="AW14" s="12"/>
      <c r="AX14" s="12"/>
      <c r="AY14" s="12"/>
      <c r="AZ14" s="12"/>
      <c r="BA14" s="12"/>
      <c r="BB14" s="12"/>
      <c r="BC14" s="12"/>
      <c r="BD14" s="12"/>
      <c r="BE14" s="12"/>
    </row>
    <row r="15" spans="3:57" ht="18.75" customHeight="1">
      <c r="K15" s="32"/>
      <c r="L15" s="32"/>
      <c r="O15" s="312" t="s">
        <v>5</v>
      </c>
      <c r="P15" s="312"/>
      <c r="Q15" s="312"/>
      <c r="R15" s="312"/>
      <c r="S15" s="312"/>
      <c r="T15" s="203"/>
      <c r="U15" s="313">
        <f>'要領第1号（計画申請）'!U14</f>
        <v>0</v>
      </c>
      <c r="V15" s="313"/>
      <c r="W15" s="313"/>
      <c r="X15" s="313"/>
      <c r="Y15" s="313"/>
      <c r="Z15" s="313"/>
      <c r="AA15" s="313"/>
      <c r="AB15" s="313"/>
      <c r="AC15" s="313"/>
      <c r="AD15" s="313"/>
      <c r="AE15" s="313"/>
      <c r="AF15" s="313"/>
      <c r="AG15" s="313"/>
      <c r="AH15" s="313"/>
      <c r="AI15" s="32"/>
      <c r="AJ15" s="216"/>
      <c r="AK15" s="12"/>
      <c r="AL15" s="12"/>
      <c r="AM15" s="12"/>
      <c r="AN15" s="12"/>
      <c r="AO15" s="12"/>
      <c r="AP15" s="12"/>
      <c r="AQ15" s="12"/>
      <c r="AR15" s="12"/>
      <c r="AS15" s="12"/>
      <c r="AT15" s="12"/>
      <c r="AU15" s="12"/>
      <c r="AV15" s="12"/>
      <c r="AW15" s="12"/>
      <c r="AX15" s="12"/>
      <c r="AY15" s="12"/>
      <c r="AZ15" s="12"/>
      <c r="BA15" s="12"/>
      <c r="BB15" s="12"/>
      <c r="BC15" s="12"/>
      <c r="BD15" s="12"/>
      <c r="BE15" s="12"/>
    </row>
    <row r="16" spans="3:57" ht="18.75" customHeight="1">
      <c r="K16" s="32"/>
      <c r="L16" s="32"/>
      <c r="O16" s="311" t="s">
        <v>17</v>
      </c>
      <c r="P16" s="311"/>
      <c r="Q16" s="311"/>
      <c r="R16" s="311"/>
      <c r="S16" s="311"/>
      <c r="T16" s="39"/>
      <c r="U16" s="313">
        <f>'要領第1号（計画申請）'!U15</f>
        <v>0</v>
      </c>
      <c r="V16" s="313"/>
      <c r="W16" s="313"/>
      <c r="X16" s="313"/>
      <c r="Y16" s="313"/>
      <c r="Z16" s="313"/>
      <c r="AA16" s="313"/>
      <c r="AB16" s="313"/>
      <c r="AC16" s="313"/>
      <c r="AD16" s="313"/>
      <c r="AE16" s="313"/>
      <c r="AF16" s="313"/>
      <c r="AG16" s="313"/>
      <c r="AH16" s="313"/>
      <c r="AI16" s="32"/>
      <c r="AJ16" s="216"/>
      <c r="AK16" s="12"/>
      <c r="AL16" s="12"/>
      <c r="AM16" s="12"/>
      <c r="AN16" s="12"/>
      <c r="AO16" s="12"/>
      <c r="AP16" s="12"/>
      <c r="AQ16" s="12"/>
      <c r="AR16" s="12"/>
      <c r="AS16" s="12"/>
      <c r="AT16" s="12"/>
      <c r="AU16" s="12"/>
      <c r="AV16" s="12"/>
      <c r="AW16" s="12"/>
      <c r="AX16" s="12"/>
      <c r="AY16" s="12"/>
      <c r="AZ16" s="12"/>
      <c r="BA16" s="12"/>
      <c r="BB16" s="12"/>
      <c r="BC16" s="12"/>
      <c r="BD16" s="12"/>
      <c r="BE16" s="12"/>
    </row>
    <row r="17" spans="3:57" ht="18.75" customHeight="1">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3:57" ht="51.75" customHeight="1">
      <c r="D18" s="303" t="str">
        <f>CONCATENATE("　",'要領第1号（計画申請）'!H3&amp;'要領第1号（計画申請）'!K3,"年度において、下記のとおり大分県就労継続支援事業所活躍推進事業を実施したいので、"&amp;CHAR(10)&amp;"補助金",IF('要綱第2号（計画）'!M34="","　　　　　　",'要綱第2号（計画）'!M34),"円を交付されるよう、大分県就労継続支援事業所活躍推進事業費補助金交付要綱第４条第１項の規定により、関係書類を添えて申請します。 ",'要綱第2号（計画）'!M38)</f>
        <v xml:space="preserve">　年度において、下記のとおり大分県就労継続支援事業所活躍推進事業を実施したいので、
補助金　　　　　　円を交付されるよう、大分県就労継続支援事業所活躍推進事業費補助金交付要綱第４条第１項の規定により、関係書類を添えて申請します。 </v>
      </c>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J18" s="12"/>
      <c r="AK18" s="11" t="s">
        <v>61</v>
      </c>
      <c r="AL18" s="12"/>
      <c r="AM18" s="12"/>
      <c r="AN18" s="12"/>
      <c r="AO18" s="12"/>
      <c r="AP18" s="12"/>
      <c r="AQ18" s="12"/>
      <c r="AR18" s="12"/>
      <c r="AS18" s="12"/>
      <c r="AT18" s="12"/>
      <c r="AU18" s="12"/>
      <c r="AV18" s="12"/>
      <c r="AW18" s="12"/>
      <c r="AX18" s="12"/>
      <c r="AY18" s="12"/>
      <c r="AZ18" s="12"/>
      <c r="BA18" s="12"/>
      <c r="BB18" s="12"/>
      <c r="BC18" s="12"/>
      <c r="BD18" s="12"/>
      <c r="BE18" s="12"/>
    </row>
    <row r="19" spans="3:57" ht="18.75" customHeight="1">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3:57" ht="18.75" customHeight="1">
      <c r="D20" s="309" t="s">
        <v>7</v>
      </c>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3:57" ht="18.75" customHeight="1">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3:57" ht="18.75" customHeight="1">
      <c r="D22" s="217" t="s">
        <v>8</v>
      </c>
      <c r="E22" s="31" t="s">
        <v>125</v>
      </c>
      <c r="AJ22" s="12"/>
      <c r="AK22" s="11"/>
      <c r="AL22" s="12"/>
      <c r="AM22" s="12"/>
      <c r="AN22" s="12"/>
      <c r="AO22" s="12"/>
      <c r="AP22" s="12"/>
      <c r="AQ22" s="12"/>
      <c r="AR22" s="12"/>
      <c r="AS22" s="12"/>
      <c r="AT22" s="12"/>
      <c r="AU22" s="12"/>
      <c r="AV22" s="12"/>
      <c r="AW22" s="12"/>
      <c r="AX22" s="12"/>
      <c r="AY22" s="12"/>
      <c r="AZ22" s="12"/>
      <c r="BA22" s="12"/>
      <c r="BB22" s="12"/>
      <c r="BC22" s="12"/>
      <c r="BD22" s="12"/>
      <c r="BE22" s="12"/>
    </row>
    <row r="23" spans="3:57" ht="3.75" customHeight="1">
      <c r="D23" s="217"/>
      <c r="AJ23" s="12"/>
      <c r="AK23" s="11"/>
      <c r="AL23" s="12"/>
      <c r="AM23" s="12"/>
      <c r="AN23" s="12"/>
      <c r="AO23" s="12"/>
      <c r="AP23" s="12"/>
      <c r="AQ23" s="12"/>
      <c r="AR23" s="12"/>
      <c r="AS23" s="12"/>
      <c r="AT23" s="12"/>
      <c r="AU23" s="12"/>
      <c r="AV23" s="12"/>
      <c r="AW23" s="12"/>
      <c r="AX23" s="12"/>
      <c r="AY23" s="12"/>
      <c r="AZ23" s="12"/>
      <c r="BA23" s="12"/>
      <c r="BB23" s="12"/>
      <c r="BC23" s="12"/>
      <c r="BD23" s="12"/>
      <c r="BE23" s="12"/>
    </row>
    <row r="24" spans="3:57" ht="18.75" customHeight="1">
      <c r="D24" s="217"/>
      <c r="E24" s="218"/>
      <c r="F24" s="305">
        <f>'要綱第2号（計画）'!F10</f>
        <v>0</v>
      </c>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219"/>
      <c r="AJ24" s="12"/>
      <c r="AK24" s="11" t="s">
        <v>61</v>
      </c>
      <c r="AL24" s="12"/>
      <c r="AM24" s="12"/>
      <c r="AN24" s="12"/>
      <c r="AO24" s="12"/>
      <c r="AP24" s="12"/>
      <c r="AQ24" s="12"/>
      <c r="AR24" s="12"/>
      <c r="AS24" s="12"/>
      <c r="AT24" s="12"/>
      <c r="AU24" s="12"/>
      <c r="AV24" s="12"/>
      <c r="AW24" s="12"/>
      <c r="AX24" s="12"/>
      <c r="AY24" s="12"/>
      <c r="AZ24" s="12"/>
      <c r="BA24" s="12"/>
      <c r="BB24" s="12"/>
      <c r="BC24" s="12"/>
      <c r="BD24" s="12"/>
      <c r="BE24" s="12"/>
    </row>
    <row r="25" spans="3:57" ht="11.25" customHeight="1">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3:57" ht="18.75" customHeight="1">
      <c r="D26" s="217" t="s">
        <v>9</v>
      </c>
      <c r="E26" s="31" t="s">
        <v>124</v>
      </c>
      <c r="AJ26" s="12"/>
      <c r="AK26" s="11"/>
      <c r="AL26" s="12"/>
      <c r="AM26" s="12"/>
      <c r="AN26" s="12"/>
      <c r="AO26" s="12"/>
      <c r="AP26" s="12"/>
      <c r="AQ26" s="12"/>
      <c r="AR26" s="12"/>
      <c r="AS26" s="12"/>
      <c r="AT26" s="12"/>
      <c r="AU26" s="12"/>
      <c r="AV26" s="12"/>
      <c r="AW26" s="12"/>
      <c r="AX26" s="12"/>
      <c r="AY26" s="12"/>
      <c r="AZ26" s="12"/>
      <c r="BA26" s="12"/>
      <c r="BB26" s="12"/>
      <c r="BC26" s="12"/>
      <c r="BD26" s="12"/>
      <c r="BE26" s="12"/>
    </row>
    <row r="27" spans="3:57" ht="3.75" customHeight="1">
      <c r="D27" s="217"/>
      <c r="AJ27" s="12"/>
      <c r="AK27" s="11"/>
      <c r="AL27" s="12"/>
      <c r="AM27" s="12"/>
      <c r="AN27" s="12"/>
      <c r="AO27" s="12"/>
      <c r="AP27" s="12"/>
      <c r="AQ27" s="12"/>
      <c r="AR27" s="12"/>
      <c r="AS27" s="12"/>
      <c r="AT27" s="12"/>
      <c r="AU27" s="12"/>
      <c r="AV27" s="12"/>
      <c r="AW27" s="12"/>
      <c r="AX27" s="12"/>
      <c r="AY27" s="12"/>
      <c r="AZ27" s="12"/>
      <c r="BA27" s="12"/>
      <c r="BB27" s="12"/>
      <c r="BC27" s="12"/>
      <c r="BD27" s="12"/>
      <c r="BE27" s="12"/>
    </row>
    <row r="28" spans="3:57" ht="18.75" customHeight="1">
      <c r="D28" s="217"/>
      <c r="E28" s="218"/>
      <c r="F28" s="305">
        <f>'要綱第2号（計画）'!F12</f>
        <v>0</v>
      </c>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219"/>
      <c r="AJ28" s="12"/>
      <c r="AK28" s="11" t="s">
        <v>61</v>
      </c>
      <c r="AL28" s="12"/>
      <c r="AM28" s="12"/>
      <c r="AN28" s="12"/>
      <c r="AO28" s="12"/>
      <c r="AP28" s="12"/>
      <c r="AQ28" s="12"/>
      <c r="AR28" s="12"/>
      <c r="AS28" s="12"/>
      <c r="AT28" s="12"/>
      <c r="AU28" s="12"/>
      <c r="AV28" s="12"/>
      <c r="AW28" s="12"/>
      <c r="AX28" s="12"/>
      <c r="AY28" s="12"/>
      <c r="AZ28" s="12"/>
      <c r="BA28" s="12"/>
      <c r="BB28" s="12"/>
      <c r="BC28" s="12"/>
      <c r="BD28" s="12"/>
      <c r="BE28" s="12"/>
    </row>
    <row r="29" spans="3:57" ht="11.25" customHeight="1">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3:57" ht="18.75" customHeight="1">
      <c r="D30" s="217" t="s">
        <v>10</v>
      </c>
      <c r="E30" s="31" t="s">
        <v>126</v>
      </c>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3:57" ht="3.75" customHeight="1">
      <c r="D31" s="217"/>
      <c r="AJ31" s="12"/>
      <c r="AK31" s="12"/>
      <c r="AL31" s="12"/>
      <c r="AM31" s="12"/>
      <c r="AN31" s="12"/>
      <c r="AO31" s="12"/>
      <c r="AP31" s="12"/>
      <c r="AQ31" s="12"/>
      <c r="AR31" s="12"/>
      <c r="AS31" s="12"/>
      <c r="AT31" s="12"/>
      <c r="AU31" s="12"/>
      <c r="AV31" s="12"/>
      <c r="AW31" s="12"/>
      <c r="AX31" s="12"/>
      <c r="AY31" s="12"/>
      <c r="AZ31" s="12"/>
      <c r="BA31" s="12"/>
      <c r="BB31" s="12"/>
      <c r="BC31" s="12"/>
      <c r="BD31" s="12"/>
      <c r="BE31" s="12"/>
    </row>
    <row r="32" spans="3:57" ht="106.5" customHeight="1">
      <c r="C32" s="38"/>
      <c r="D32" s="217"/>
      <c r="E32" s="220"/>
      <c r="F32" s="308">
        <f>'要綱第2号（計画）'!F15</f>
        <v>0</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221"/>
      <c r="AJ32" s="12"/>
      <c r="AK32" s="11" t="s">
        <v>61</v>
      </c>
      <c r="AL32" s="11"/>
      <c r="AM32" s="12"/>
      <c r="AN32" s="12"/>
      <c r="AO32" s="222"/>
      <c r="AP32" s="12"/>
      <c r="AQ32" s="12"/>
      <c r="AR32" s="12"/>
      <c r="AS32" s="12"/>
      <c r="AT32" s="12"/>
      <c r="AU32" s="12"/>
      <c r="AV32" s="12"/>
      <c r="AW32" s="12"/>
      <c r="AX32" s="12"/>
      <c r="AY32" s="12"/>
      <c r="AZ32" s="12"/>
      <c r="BA32" s="12"/>
      <c r="BB32" s="12"/>
      <c r="BC32" s="12"/>
      <c r="BD32" s="12"/>
      <c r="BE32" s="12"/>
    </row>
    <row r="33" spans="3:57" ht="11.25" customHeight="1">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3:57" ht="18.75" customHeight="1">
      <c r="D34" s="217" t="s">
        <v>19</v>
      </c>
      <c r="E34" s="31" t="s">
        <v>18</v>
      </c>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3:57" ht="3.75" customHeight="1">
      <c r="D35" s="217"/>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3:57" ht="18.75" customHeight="1">
      <c r="D36" s="217"/>
      <c r="E36" s="223"/>
      <c r="F36" s="306">
        <f>'要綱第2号（計画）'!P13</f>
        <v>0</v>
      </c>
      <c r="G36" s="306"/>
      <c r="H36" s="306"/>
      <c r="I36" s="306"/>
      <c r="J36" s="306"/>
      <c r="K36" s="306"/>
      <c r="L36" s="306"/>
      <c r="M36" s="306"/>
      <c r="N36" s="306"/>
      <c r="O36" s="306"/>
      <c r="P36" s="307"/>
      <c r="U36" s="35"/>
      <c r="V36" s="35"/>
      <c r="W36" s="35"/>
      <c r="X36" s="35"/>
      <c r="AJ36" s="12"/>
      <c r="AK36" s="11" t="s">
        <v>61</v>
      </c>
      <c r="AL36" s="12"/>
      <c r="AM36" s="12"/>
      <c r="AN36" s="12"/>
      <c r="AO36" s="12"/>
      <c r="AP36" s="12"/>
      <c r="AQ36" s="12"/>
      <c r="AR36" s="12"/>
      <c r="AS36" s="12"/>
      <c r="AT36" s="12"/>
      <c r="AU36" s="12"/>
      <c r="AV36" s="12"/>
      <c r="AW36" s="12"/>
      <c r="AX36" s="12"/>
      <c r="AY36" s="12"/>
      <c r="AZ36" s="12"/>
      <c r="BA36" s="12"/>
      <c r="BB36" s="12"/>
      <c r="BC36" s="12"/>
      <c r="BD36" s="12"/>
      <c r="BE36" s="12"/>
    </row>
    <row r="37" spans="3:57" ht="11.25" customHeight="1">
      <c r="D37" s="217"/>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3:57" ht="18.75" customHeight="1">
      <c r="D38" s="217" t="s">
        <v>371</v>
      </c>
      <c r="E38" s="31" t="s">
        <v>11</v>
      </c>
      <c r="AJ38" s="12"/>
      <c r="AK38" s="12"/>
      <c r="AL38" s="12"/>
      <c r="AM38" s="12"/>
      <c r="AN38" s="12"/>
      <c r="AO38" s="12"/>
      <c r="AP38" s="12"/>
      <c r="AQ38" s="12"/>
      <c r="AR38" s="12"/>
      <c r="AS38" s="12"/>
      <c r="AT38" s="12"/>
      <c r="AU38" s="12"/>
      <c r="AV38" s="12"/>
      <c r="AW38" s="12"/>
      <c r="AX38" s="12"/>
      <c r="AY38" s="12"/>
      <c r="AZ38" s="12"/>
      <c r="BA38" s="12"/>
      <c r="BB38" s="12"/>
      <c r="BC38" s="12"/>
      <c r="BD38" s="12"/>
      <c r="BE38" s="12"/>
    </row>
    <row r="39" spans="3:57" ht="3.75" customHeight="1">
      <c r="D39" s="217"/>
      <c r="AJ39" s="12"/>
      <c r="AK39" s="12"/>
      <c r="AL39" s="12"/>
      <c r="AM39" s="12"/>
      <c r="AN39" s="12"/>
      <c r="AO39" s="12"/>
      <c r="AP39" s="12"/>
      <c r="AQ39" s="12"/>
      <c r="AR39" s="12"/>
      <c r="AS39" s="12"/>
      <c r="AT39" s="12"/>
      <c r="AU39" s="12"/>
      <c r="AV39" s="12"/>
      <c r="AW39" s="12"/>
      <c r="AX39" s="12"/>
      <c r="AY39" s="12"/>
      <c r="AZ39" s="12"/>
      <c r="BA39" s="12"/>
      <c r="BB39" s="12"/>
      <c r="BC39" s="12"/>
      <c r="BD39" s="12"/>
      <c r="BE39" s="12"/>
    </row>
    <row r="40" spans="3:57" ht="17.25" customHeight="1">
      <c r="C40" s="32"/>
      <c r="D40" s="217"/>
      <c r="E40" s="31" t="s">
        <v>20</v>
      </c>
      <c r="AH40" s="32"/>
      <c r="AJ40" s="12"/>
      <c r="AK40" s="12"/>
      <c r="AL40" s="12"/>
      <c r="AM40" s="12"/>
      <c r="AN40" s="12"/>
      <c r="AO40" s="12"/>
      <c r="AP40" s="12"/>
      <c r="AQ40" s="12"/>
      <c r="AR40" s="12"/>
      <c r="AS40" s="12"/>
      <c r="AT40" s="12"/>
      <c r="AU40" s="12"/>
      <c r="AV40" s="12"/>
      <c r="AW40" s="12"/>
      <c r="AX40" s="12"/>
      <c r="AY40" s="12"/>
      <c r="AZ40" s="12"/>
      <c r="BA40" s="12"/>
      <c r="BB40" s="12"/>
      <c r="BC40" s="12"/>
      <c r="BD40" s="12"/>
      <c r="BE40" s="12"/>
    </row>
    <row r="41" spans="3:57" ht="17.25" customHeight="1">
      <c r="C41" s="32"/>
      <c r="D41" s="217"/>
      <c r="E41" s="31" t="s">
        <v>21</v>
      </c>
      <c r="AH41" s="3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3:57" ht="17.25" customHeight="1">
      <c r="E42" s="31" t="s">
        <v>121</v>
      </c>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3:57" ht="17.25" customHeight="1">
      <c r="E43" s="31" t="s">
        <v>122</v>
      </c>
      <c r="AJ43" s="12"/>
      <c r="AK43" s="12"/>
      <c r="AL43" s="12"/>
      <c r="AM43" s="12"/>
      <c r="AN43" s="12"/>
      <c r="AO43" s="12"/>
      <c r="AP43" s="12"/>
      <c r="AQ43" s="12"/>
      <c r="AR43" s="12"/>
      <c r="AS43" s="12"/>
      <c r="AT43" s="12"/>
      <c r="AU43" s="12"/>
      <c r="AV43" s="12"/>
      <c r="AW43" s="12"/>
      <c r="AX43" s="12"/>
      <c r="AY43" s="12"/>
      <c r="AZ43" s="12"/>
      <c r="BA43" s="12"/>
      <c r="BB43" s="12"/>
      <c r="BC43" s="12"/>
      <c r="BD43" s="12"/>
      <c r="BE43" s="12"/>
    </row>
    <row r="44" spans="3:57" ht="18.75" customHeight="1">
      <c r="E44" s="31" t="s">
        <v>305</v>
      </c>
      <c r="AJ44" s="12"/>
      <c r="AK44" s="12"/>
      <c r="AL44" s="12"/>
      <c r="AM44" s="12"/>
      <c r="AN44" s="12"/>
      <c r="AO44" s="12"/>
      <c r="AP44" s="12"/>
      <c r="AQ44" s="12"/>
      <c r="AR44" s="12"/>
      <c r="AS44" s="12"/>
      <c r="AT44" s="12"/>
      <c r="AU44" s="12"/>
      <c r="AV44" s="12"/>
      <c r="AW44" s="12"/>
      <c r="AX44" s="12"/>
      <c r="AY44" s="12"/>
      <c r="AZ44" s="12"/>
      <c r="BA44" s="12"/>
      <c r="BB44" s="12"/>
      <c r="BC44" s="12"/>
      <c r="BD44" s="12"/>
      <c r="BE44" s="12"/>
    </row>
    <row r="45" spans="3:57" ht="18.75" customHeight="1">
      <c r="E45" s="31" t="s">
        <v>128</v>
      </c>
      <c r="AJ45" s="12"/>
      <c r="AK45" s="12"/>
      <c r="AL45" s="12"/>
      <c r="AM45" s="12"/>
      <c r="AN45" s="12"/>
      <c r="AO45" s="12"/>
      <c r="AP45" s="12"/>
      <c r="AQ45" s="12"/>
      <c r="AR45" s="12"/>
      <c r="AS45" s="12"/>
      <c r="AT45" s="12"/>
      <c r="AU45" s="12"/>
      <c r="AV45" s="12"/>
      <c r="AW45" s="12"/>
      <c r="AX45" s="12"/>
      <c r="AY45" s="12"/>
      <c r="AZ45" s="12"/>
      <c r="BA45" s="12"/>
      <c r="BB45" s="12"/>
      <c r="BC45" s="12"/>
      <c r="BD45" s="12"/>
      <c r="BE45" s="12"/>
    </row>
    <row r="46" spans="3:57" ht="18.75" customHeight="1">
      <c r="E46" s="31" t="s">
        <v>417</v>
      </c>
      <c r="AJ46" s="12"/>
      <c r="AK46" s="12"/>
      <c r="AL46" s="12"/>
      <c r="AM46" s="12"/>
      <c r="AN46" s="12"/>
      <c r="AO46" s="12"/>
      <c r="AP46" s="12"/>
      <c r="AQ46" s="12"/>
      <c r="AR46" s="12"/>
      <c r="AS46" s="12"/>
      <c r="AT46" s="12"/>
      <c r="AU46" s="12"/>
      <c r="AV46" s="12"/>
      <c r="AW46" s="12"/>
      <c r="AX46" s="12"/>
      <c r="AY46" s="12"/>
      <c r="AZ46" s="12"/>
      <c r="BA46" s="12"/>
      <c r="BB46" s="12"/>
      <c r="BC46" s="12"/>
      <c r="BD46" s="12"/>
      <c r="BE46" s="12"/>
    </row>
    <row r="47" spans="3:57" ht="18.75" customHeight="1">
      <c r="E47" s="31" t="s">
        <v>304</v>
      </c>
      <c r="AJ47" s="12"/>
      <c r="AK47" s="12"/>
      <c r="AL47" s="12"/>
      <c r="AM47" s="12"/>
      <c r="AN47" s="12"/>
      <c r="AO47" s="12"/>
      <c r="AP47" s="12"/>
      <c r="AQ47" s="12"/>
      <c r="AR47" s="12"/>
      <c r="AS47" s="12"/>
      <c r="AT47" s="12"/>
      <c r="AU47" s="12"/>
      <c r="AV47" s="12"/>
      <c r="AW47" s="12"/>
      <c r="AX47" s="12"/>
      <c r="AY47" s="12"/>
      <c r="AZ47" s="12"/>
      <c r="BA47" s="12"/>
      <c r="BB47" s="12"/>
      <c r="BC47" s="12"/>
      <c r="BD47" s="12"/>
      <c r="BE47" s="12"/>
    </row>
    <row r="48" spans="3:57" ht="18.75" customHeight="1">
      <c r="E48" s="31" t="s">
        <v>127</v>
      </c>
      <c r="AJ48" s="12"/>
      <c r="AK48" s="12"/>
      <c r="AL48" s="12"/>
      <c r="AM48" s="12"/>
      <c r="AN48" s="12"/>
      <c r="AO48" s="12"/>
      <c r="AP48" s="12"/>
      <c r="AQ48" s="12"/>
      <c r="AR48" s="12"/>
      <c r="AS48" s="12"/>
      <c r="AT48" s="12"/>
      <c r="AU48" s="12"/>
      <c r="AV48" s="12"/>
      <c r="AW48" s="12"/>
      <c r="AX48" s="12"/>
      <c r="AY48" s="12"/>
      <c r="AZ48" s="12"/>
      <c r="BA48" s="12"/>
      <c r="BB48" s="12"/>
      <c r="BC48" s="12"/>
      <c r="BD48" s="12"/>
      <c r="BE48" s="12"/>
    </row>
    <row r="49" spans="5:57" ht="18.75" customHeight="1">
      <c r="E49" s="31" t="s">
        <v>123</v>
      </c>
      <c r="AJ49" s="12"/>
      <c r="AK49" s="12"/>
      <c r="AL49" s="12"/>
      <c r="AM49" s="12"/>
      <c r="AN49" s="12"/>
      <c r="AO49" s="12"/>
      <c r="AP49" s="12"/>
      <c r="AQ49" s="12"/>
      <c r="AR49" s="12"/>
      <c r="AS49" s="12"/>
      <c r="AT49" s="12"/>
      <c r="AU49" s="12"/>
      <c r="AV49" s="12"/>
      <c r="AW49" s="12"/>
      <c r="AX49" s="12"/>
      <c r="AY49" s="12"/>
      <c r="AZ49" s="12"/>
      <c r="BA49" s="12"/>
      <c r="BB49" s="12"/>
      <c r="BC49" s="12"/>
      <c r="BD49" s="12"/>
      <c r="BE49" s="12"/>
    </row>
    <row r="50" spans="5:57" ht="18.75" customHeight="1">
      <c r="E50" s="304" t="s">
        <v>372</v>
      </c>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J50" s="12"/>
      <c r="AK50" s="12"/>
      <c r="AL50" s="12"/>
      <c r="AM50" s="12"/>
      <c r="AN50" s="12"/>
      <c r="AO50" s="12"/>
      <c r="AP50" s="12"/>
      <c r="AQ50" s="12"/>
      <c r="AR50" s="12"/>
      <c r="AS50" s="12"/>
      <c r="AT50" s="12"/>
      <c r="AU50" s="12"/>
      <c r="AV50" s="12"/>
      <c r="AW50" s="12"/>
      <c r="AX50" s="12"/>
      <c r="AY50" s="12"/>
      <c r="AZ50" s="12"/>
      <c r="BA50" s="12"/>
      <c r="BB50" s="12"/>
      <c r="BC50" s="12"/>
      <c r="BD50" s="12"/>
      <c r="BE50" s="12"/>
    </row>
    <row r="51" spans="5:57">
      <c r="AJ51" s="12"/>
      <c r="AK51" s="12"/>
      <c r="AL51" s="12"/>
      <c r="AM51" s="12"/>
      <c r="AN51" s="12"/>
      <c r="AO51" s="12"/>
      <c r="AP51" s="12"/>
      <c r="AQ51" s="12"/>
      <c r="AR51" s="12"/>
      <c r="AS51" s="12"/>
      <c r="AT51" s="12"/>
      <c r="AU51" s="12"/>
      <c r="AV51" s="12"/>
      <c r="AW51" s="12"/>
      <c r="AX51" s="12"/>
      <c r="AY51" s="12"/>
      <c r="AZ51" s="12"/>
      <c r="BA51" s="12"/>
      <c r="BB51" s="12"/>
      <c r="BC51" s="12"/>
      <c r="BD51" s="12"/>
      <c r="BE51" s="12"/>
    </row>
    <row r="52" spans="5:57">
      <c r="AJ52" s="12"/>
      <c r="AK52" s="12"/>
      <c r="AL52" s="12"/>
      <c r="AM52" s="12"/>
      <c r="AN52" s="12"/>
      <c r="AO52" s="12"/>
      <c r="AP52" s="12"/>
      <c r="AQ52" s="12"/>
      <c r="AR52" s="12"/>
      <c r="AS52" s="12"/>
      <c r="AT52" s="12"/>
      <c r="AU52" s="12"/>
      <c r="AV52" s="12"/>
      <c r="AW52" s="12"/>
      <c r="AX52" s="12"/>
      <c r="AY52" s="12"/>
      <c r="AZ52" s="12"/>
      <c r="BA52" s="12"/>
      <c r="BB52" s="12"/>
      <c r="BC52" s="12"/>
      <c r="BD52" s="12"/>
      <c r="BE52" s="12"/>
    </row>
    <row r="53" spans="5:57">
      <c r="AJ53" s="12"/>
      <c r="AK53" s="12"/>
      <c r="AL53" s="12"/>
      <c r="AM53" s="12"/>
      <c r="AN53" s="12"/>
      <c r="AO53" s="12"/>
      <c r="AP53" s="12"/>
      <c r="AQ53" s="12"/>
      <c r="AR53" s="12"/>
      <c r="AS53" s="12"/>
      <c r="AT53" s="12"/>
      <c r="AU53" s="12"/>
      <c r="AV53" s="12"/>
      <c r="AW53" s="12"/>
      <c r="AX53" s="12"/>
      <c r="AY53" s="12"/>
      <c r="AZ53" s="12"/>
      <c r="BA53" s="12"/>
      <c r="BB53" s="12"/>
      <c r="BC53" s="12"/>
      <c r="BD53" s="12"/>
      <c r="BE53" s="12"/>
    </row>
    <row r="54" spans="5:57">
      <c r="AJ54" s="12"/>
      <c r="AK54" s="12"/>
      <c r="AL54" s="12"/>
      <c r="AM54" s="12"/>
      <c r="AN54" s="12"/>
      <c r="AO54" s="12"/>
      <c r="AP54" s="12"/>
      <c r="AQ54" s="12"/>
      <c r="AR54" s="12"/>
      <c r="AS54" s="12"/>
      <c r="AT54" s="12"/>
      <c r="AU54" s="12"/>
      <c r="AV54" s="12"/>
      <c r="AW54" s="12"/>
      <c r="AX54" s="12"/>
      <c r="AY54" s="12"/>
      <c r="AZ54" s="12"/>
      <c r="BA54" s="12"/>
      <c r="BB54" s="12"/>
      <c r="BC54" s="12"/>
      <c r="BD54" s="12"/>
      <c r="BE54" s="12"/>
    </row>
    <row r="55" spans="5:57">
      <c r="AJ55" s="12"/>
      <c r="AK55" s="12"/>
      <c r="AL55" s="12"/>
      <c r="AM55" s="12"/>
      <c r="AN55" s="12"/>
      <c r="AO55" s="12"/>
      <c r="AP55" s="12"/>
      <c r="AQ55" s="12"/>
      <c r="AR55" s="12"/>
      <c r="AS55" s="12"/>
      <c r="AT55" s="12"/>
      <c r="AU55" s="12"/>
      <c r="AV55" s="12"/>
      <c r="AW55" s="12"/>
      <c r="AX55" s="12"/>
      <c r="AY55" s="12"/>
      <c r="AZ55" s="12"/>
      <c r="BA55" s="12"/>
      <c r="BB55" s="12"/>
      <c r="BC55" s="12"/>
      <c r="BD55" s="12"/>
      <c r="BE55" s="12"/>
    </row>
    <row r="56" spans="5:57">
      <c r="AJ56" s="12"/>
      <c r="AK56" s="12"/>
      <c r="AL56" s="12"/>
      <c r="AM56" s="12"/>
      <c r="AN56" s="12"/>
      <c r="AO56" s="12"/>
      <c r="AP56" s="12"/>
      <c r="AQ56" s="12"/>
      <c r="AR56" s="12"/>
      <c r="AS56" s="12"/>
      <c r="AT56" s="12"/>
      <c r="AU56" s="12"/>
      <c r="AV56" s="12"/>
      <c r="AW56" s="12"/>
      <c r="AX56" s="12"/>
      <c r="AY56" s="12"/>
      <c r="AZ56" s="12"/>
      <c r="BA56" s="12"/>
      <c r="BB56" s="12"/>
      <c r="BC56" s="12"/>
      <c r="BD56" s="12"/>
      <c r="BE56" s="12"/>
    </row>
    <row r="57" spans="5:57">
      <c r="AJ57" s="12"/>
      <c r="AK57" s="12"/>
      <c r="AL57" s="12"/>
      <c r="AM57" s="12"/>
      <c r="AN57" s="12"/>
      <c r="AO57" s="12"/>
      <c r="AP57" s="12"/>
      <c r="AQ57" s="12"/>
      <c r="AR57" s="12"/>
      <c r="AS57" s="12"/>
      <c r="AT57" s="12"/>
      <c r="AU57" s="12"/>
      <c r="AV57" s="12"/>
      <c r="AW57" s="12"/>
      <c r="AX57" s="12"/>
      <c r="AY57" s="12"/>
      <c r="AZ57" s="12"/>
      <c r="BA57" s="12"/>
      <c r="BB57" s="12"/>
      <c r="BC57" s="12"/>
      <c r="BD57" s="12"/>
      <c r="BE57" s="12"/>
    </row>
    <row r="58" spans="5:57">
      <c r="AJ58" s="12"/>
      <c r="AK58" s="12"/>
      <c r="AL58" s="12"/>
      <c r="AM58" s="12"/>
      <c r="AN58" s="12"/>
      <c r="AO58" s="12"/>
      <c r="AP58" s="12"/>
      <c r="AQ58" s="12"/>
      <c r="AR58" s="12"/>
      <c r="AS58" s="12"/>
      <c r="AT58" s="12"/>
      <c r="AU58" s="12"/>
      <c r="AV58" s="12"/>
      <c r="AW58" s="12"/>
      <c r="AX58" s="12"/>
      <c r="AY58" s="12"/>
      <c r="AZ58" s="12"/>
      <c r="BA58" s="12"/>
      <c r="BB58" s="12"/>
      <c r="BC58" s="12"/>
      <c r="BD58" s="12"/>
      <c r="BE58" s="12"/>
    </row>
    <row r="59" spans="5:57">
      <c r="AJ59" s="12"/>
      <c r="AK59" s="12"/>
      <c r="AL59" s="12"/>
      <c r="AM59" s="12"/>
      <c r="AN59" s="12"/>
      <c r="AO59" s="12"/>
      <c r="AP59" s="12"/>
      <c r="AQ59" s="12"/>
      <c r="AR59" s="12"/>
      <c r="AS59" s="12"/>
      <c r="AT59" s="12"/>
      <c r="AU59" s="12"/>
      <c r="AV59" s="12"/>
      <c r="AW59" s="12"/>
      <c r="AX59" s="12"/>
      <c r="AY59" s="12"/>
      <c r="AZ59" s="12"/>
      <c r="BA59" s="12"/>
      <c r="BB59" s="12"/>
      <c r="BC59" s="12"/>
      <c r="BD59" s="12"/>
      <c r="BE59" s="12"/>
    </row>
    <row r="60" spans="5:57">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5:57">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5:57">
      <c r="AJ62" s="12"/>
      <c r="AK62" s="12"/>
      <c r="AL62" s="12"/>
      <c r="AM62" s="12"/>
      <c r="AN62" s="12"/>
      <c r="AO62" s="12"/>
      <c r="AP62" s="12"/>
      <c r="AQ62" s="12"/>
      <c r="AR62" s="12"/>
      <c r="AS62" s="12"/>
      <c r="AT62" s="12"/>
      <c r="AU62" s="12"/>
      <c r="AV62" s="12"/>
      <c r="AW62" s="12"/>
      <c r="AX62" s="12"/>
      <c r="AY62" s="12"/>
      <c r="AZ62" s="12"/>
      <c r="BA62" s="12"/>
      <c r="BB62" s="12"/>
      <c r="BC62" s="12"/>
      <c r="BD62" s="12"/>
      <c r="BE62" s="12"/>
    </row>
    <row r="63" spans="5:57">
      <c r="AJ63" s="12"/>
      <c r="AK63" s="12"/>
      <c r="AL63" s="12"/>
      <c r="AM63" s="12"/>
      <c r="AN63" s="12"/>
      <c r="AO63" s="12"/>
      <c r="AP63" s="12"/>
      <c r="AQ63" s="12"/>
      <c r="AR63" s="12"/>
      <c r="AS63" s="12"/>
      <c r="AT63" s="12"/>
      <c r="AU63" s="12"/>
      <c r="AV63" s="12"/>
      <c r="AW63" s="12"/>
      <c r="AX63" s="12"/>
      <c r="AY63" s="12"/>
      <c r="AZ63" s="12"/>
      <c r="BA63" s="12"/>
      <c r="BB63" s="12"/>
      <c r="BC63" s="12"/>
      <c r="BD63" s="12"/>
      <c r="BE63" s="12"/>
    </row>
    <row r="64" spans="5:57">
      <c r="AJ64" s="12"/>
      <c r="AK64" s="12"/>
      <c r="AL64" s="12"/>
      <c r="AM64" s="12"/>
      <c r="AN64" s="12"/>
      <c r="AO64" s="12"/>
      <c r="AP64" s="12"/>
      <c r="AQ64" s="12"/>
      <c r="AR64" s="12"/>
      <c r="AS64" s="12"/>
      <c r="AT64" s="12"/>
      <c r="AU64" s="12"/>
      <c r="AV64" s="12"/>
      <c r="AW64" s="12"/>
      <c r="AX64" s="12"/>
      <c r="AY64" s="12"/>
      <c r="AZ64" s="12"/>
      <c r="BA64" s="12"/>
      <c r="BB64" s="12"/>
      <c r="BC64" s="12"/>
      <c r="BD64" s="12"/>
      <c r="BE64" s="12"/>
    </row>
    <row r="65" spans="36:57">
      <c r="AJ65" s="12"/>
      <c r="AK65" s="12"/>
      <c r="AL65" s="12"/>
      <c r="AM65" s="12"/>
      <c r="AN65" s="12"/>
      <c r="AO65" s="12"/>
      <c r="AP65" s="12"/>
      <c r="AQ65" s="12"/>
      <c r="AR65" s="12"/>
      <c r="AS65" s="12"/>
      <c r="AT65" s="12"/>
      <c r="AU65" s="12"/>
      <c r="AV65" s="12"/>
      <c r="AW65" s="12"/>
      <c r="AX65" s="12"/>
      <c r="AY65" s="12"/>
      <c r="AZ65" s="12"/>
      <c r="BA65" s="12"/>
      <c r="BB65" s="12"/>
      <c r="BC65" s="12"/>
      <c r="BD65" s="12"/>
      <c r="BE65" s="12"/>
    </row>
    <row r="66" spans="36:57">
      <c r="AJ66" s="12"/>
      <c r="AK66" s="12"/>
      <c r="AL66" s="12"/>
      <c r="AM66" s="12"/>
      <c r="AN66" s="12"/>
      <c r="AO66" s="12"/>
      <c r="AP66" s="12"/>
      <c r="AQ66" s="12"/>
      <c r="AR66" s="12"/>
      <c r="AS66" s="12"/>
      <c r="AT66" s="12"/>
      <c r="AU66" s="12"/>
      <c r="AV66" s="12"/>
      <c r="AW66" s="12"/>
      <c r="AX66" s="12"/>
      <c r="AY66" s="12"/>
      <c r="AZ66" s="12"/>
      <c r="BA66" s="12"/>
      <c r="BB66" s="12"/>
      <c r="BC66" s="12"/>
      <c r="BD66" s="12"/>
      <c r="BE66" s="12"/>
    </row>
    <row r="67" spans="36:57">
      <c r="AJ67" s="12"/>
      <c r="AK67" s="12"/>
      <c r="AL67" s="12"/>
      <c r="AM67" s="12"/>
      <c r="AN67" s="12"/>
      <c r="AO67" s="12"/>
      <c r="AP67" s="12"/>
      <c r="AQ67" s="12"/>
      <c r="AR67" s="12"/>
      <c r="AS67" s="12"/>
      <c r="AT67" s="12"/>
      <c r="AU67" s="12"/>
      <c r="AV67" s="12"/>
      <c r="AW67" s="12"/>
      <c r="AX67" s="12"/>
      <c r="AY67" s="12"/>
      <c r="AZ67" s="12"/>
      <c r="BA67" s="12"/>
      <c r="BB67" s="12"/>
      <c r="BC67" s="12"/>
      <c r="BD67" s="12"/>
      <c r="BE67" s="12"/>
    </row>
    <row r="68" spans="36:57">
      <c r="AJ68" s="12"/>
      <c r="AK68" s="12"/>
      <c r="AL68" s="12"/>
      <c r="AM68" s="12"/>
      <c r="AN68" s="12"/>
      <c r="AO68" s="12"/>
      <c r="AP68" s="12"/>
      <c r="AQ68" s="12"/>
      <c r="AR68" s="12"/>
      <c r="AS68" s="12"/>
      <c r="AT68" s="12"/>
      <c r="AU68" s="12"/>
      <c r="AV68" s="12"/>
      <c r="AW68" s="12"/>
      <c r="AX68" s="12"/>
      <c r="AY68" s="12"/>
      <c r="AZ68" s="12"/>
      <c r="BA68" s="12"/>
      <c r="BB68" s="12"/>
      <c r="BC68" s="12"/>
      <c r="BD68" s="12"/>
      <c r="BE68" s="12"/>
    </row>
    <row r="69" spans="36:57">
      <c r="AJ69" s="12"/>
      <c r="AK69" s="12"/>
      <c r="AL69" s="12"/>
      <c r="AM69" s="12"/>
      <c r="AN69" s="12"/>
      <c r="AO69" s="12"/>
      <c r="AP69" s="12"/>
      <c r="AQ69" s="12"/>
      <c r="AR69" s="12"/>
      <c r="AS69" s="12"/>
      <c r="AT69" s="12"/>
      <c r="AU69" s="12"/>
      <c r="AV69" s="12"/>
      <c r="AW69" s="12"/>
      <c r="AX69" s="12"/>
      <c r="AY69" s="12"/>
      <c r="AZ69" s="12"/>
      <c r="BA69" s="12"/>
      <c r="BB69" s="12"/>
      <c r="BC69" s="12"/>
      <c r="BD69" s="12"/>
      <c r="BE69" s="12"/>
    </row>
    <row r="70" spans="36:57">
      <c r="AJ70" s="12"/>
      <c r="AK70" s="12"/>
      <c r="AL70" s="12"/>
      <c r="AM70" s="12"/>
      <c r="AN70" s="12"/>
      <c r="AO70" s="12"/>
      <c r="AP70" s="12"/>
      <c r="AQ70" s="12"/>
      <c r="AR70" s="12"/>
      <c r="AS70" s="12"/>
      <c r="AT70" s="12"/>
      <c r="AU70" s="12"/>
      <c r="AV70" s="12"/>
      <c r="AW70" s="12"/>
      <c r="AX70" s="12"/>
      <c r="AY70" s="12"/>
      <c r="AZ70" s="12"/>
      <c r="BA70" s="12"/>
      <c r="BB70" s="12"/>
      <c r="BC70" s="12"/>
      <c r="BD70" s="12"/>
      <c r="BE70" s="12"/>
    </row>
    <row r="71" spans="36:57">
      <c r="AJ71" s="12"/>
      <c r="AK71" s="12"/>
      <c r="AL71" s="12"/>
      <c r="AM71" s="12"/>
      <c r="AN71" s="12"/>
      <c r="AO71" s="12"/>
      <c r="AP71" s="12"/>
      <c r="AQ71" s="12"/>
      <c r="AR71" s="12"/>
      <c r="AS71" s="12"/>
      <c r="AT71" s="12"/>
      <c r="AU71" s="12"/>
      <c r="AV71" s="12"/>
      <c r="AW71" s="12"/>
      <c r="AX71" s="12"/>
      <c r="AY71" s="12"/>
      <c r="AZ71" s="12"/>
      <c r="BA71" s="12"/>
      <c r="BB71" s="12"/>
      <c r="BC71" s="12"/>
      <c r="BD71" s="12"/>
      <c r="BE71" s="12"/>
    </row>
    <row r="72" spans="36:57">
      <c r="AJ72" s="12"/>
      <c r="AK72" s="12"/>
      <c r="AL72" s="12"/>
      <c r="AM72" s="12"/>
      <c r="AN72" s="12"/>
      <c r="AO72" s="12"/>
      <c r="AP72" s="12"/>
      <c r="AQ72" s="12"/>
      <c r="AR72" s="12"/>
      <c r="AS72" s="12"/>
      <c r="AT72" s="12"/>
      <c r="AU72" s="12"/>
      <c r="AV72" s="12"/>
      <c r="AW72" s="12"/>
      <c r="AX72" s="12"/>
      <c r="AY72" s="12"/>
      <c r="AZ72" s="12"/>
      <c r="BA72" s="12"/>
      <c r="BB72" s="12"/>
      <c r="BC72" s="12"/>
      <c r="BD72" s="12"/>
      <c r="BE72" s="12"/>
    </row>
    <row r="73" spans="36:57">
      <c r="AJ73" s="12"/>
      <c r="AK73" s="12"/>
      <c r="AL73" s="12"/>
      <c r="AM73" s="12"/>
      <c r="AN73" s="12"/>
      <c r="AO73" s="12"/>
      <c r="AP73" s="12"/>
      <c r="AQ73" s="12"/>
      <c r="AR73" s="12"/>
      <c r="AS73" s="12"/>
      <c r="AT73" s="12"/>
      <c r="AU73" s="12"/>
      <c r="AV73" s="12"/>
      <c r="AW73" s="12"/>
      <c r="AX73" s="12"/>
      <c r="AY73" s="12"/>
      <c r="AZ73" s="12"/>
      <c r="BA73" s="12"/>
      <c r="BB73" s="12"/>
      <c r="BC73" s="12"/>
      <c r="BD73" s="12"/>
      <c r="BE73" s="12"/>
    </row>
    <row r="74" spans="36:57">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36:57">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36:57">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36:57">
      <c r="AJ77" s="12"/>
      <c r="AK77" s="12"/>
      <c r="AL77" s="12"/>
      <c r="AM77" s="12"/>
      <c r="AN77" s="12"/>
      <c r="AO77" s="12"/>
      <c r="AP77" s="12"/>
      <c r="AQ77" s="12"/>
      <c r="AR77" s="12"/>
      <c r="AS77" s="12"/>
      <c r="AT77" s="12"/>
      <c r="AU77" s="12"/>
      <c r="AV77" s="12"/>
      <c r="AW77" s="12"/>
      <c r="AX77" s="12"/>
      <c r="AY77" s="12"/>
      <c r="AZ77" s="12"/>
      <c r="BA77" s="12"/>
      <c r="BB77" s="12"/>
      <c r="BC77" s="12"/>
      <c r="BD77" s="12"/>
      <c r="BE77" s="12"/>
    </row>
    <row r="78" spans="36:57">
      <c r="AJ78" s="12"/>
      <c r="AK78" s="12"/>
      <c r="AL78" s="12"/>
      <c r="AM78" s="12"/>
      <c r="AN78" s="12"/>
      <c r="AO78" s="12"/>
      <c r="AP78" s="12"/>
      <c r="AQ78" s="12"/>
      <c r="AR78" s="12"/>
      <c r="AS78" s="12"/>
      <c r="AT78" s="12"/>
      <c r="AU78" s="12"/>
      <c r="AV78" s="12"/>
      <c r="AW78" s="12"/>
      <c r="AX78" s="12"/>
      <c r="AY78" s="12"/>
      <c r="AZ78" s="12"/>
      <c r="BA78" s="12"/>
      <c r="BB78" s="12"/>
      <c r="BC78" s="12"/>
      <c r="BD78" s="12"/>
      <c r="BE78" s="12"/>
    </row>
    <row r="79" spans="36:57">
      <c r="AJ79" s="12"/>
      <c r="AK79" s="12"/>
      <c r="AL79" s="12"/>
      <c r="AM79" s="12"/>
      <c r="AN79" s="12"/>
      <c r="AO79" s="12"/>
      <c r="AP79" s="12"/>
      <c r="AQ79" s="12"/>
      <c r="AR79" s="12"/>
      <c r="AS79" s="12"/>
      <c r="AT79" s="12"/>
      <c r="AU79" s="12"/>
      <c r="AV79" s="12"/>
      <c r="AW79" s="12"/>
      <c r="AX79" s="12"/>
      <c r="AY79" s="12"/>
      <c r="AZ79" s="12"/>
      <c r="BA79" s="12"/>
      <c r="BB79" s="12"/>
      <c r="BC79" s="12"/>
      <c r="BD79" s="12"/>
      <c r="BE79" s="12"/>
    </row>
    <row r="80" spans="36:57">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36:57">
      <c r="AJ81" s="12"/>
      <c r="AK81" s="12"/>
      <c r="AL81" s="12"/>
      <c r="AM81" s="12"/>
      <c r="AN81" s="12"/>
      <c r="AO81" s="12"/>
      <c r="AP81" s="12"/>
      <c r="AQ81" s="12"/>
      <c r="AR81" s="12"/>
      <c r="AS81" s="12"/>
      <c r="AT81" s="12"/>
      <c r="AU81" s="12"/>
      <c r="AV81" s="12"/>
      <c r="AW81" s="12"/>
      <c r="AX81" s="12"/>
      <c r="AY81" s="12"/>
      <c r="AZ81" s="12"/>
      <c r="BA81" s="12"/>
      <c r="BB81" s="12"/>
      <c r="BC81" s="12"/>
      <c r="BD81" s="12"/>
      <c r="BE81" s="12"/>
    </row>
    <row r="82" spans="36:57">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36:57">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36:57">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36:57">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36:57">
      <c r="AJ86" s="12"/>
      <c r="AK86" s="12"/>
      <c r="AL86" s="12"/>
      <c r="AM86" s="12"/>
      <c r="AN86" s="12"/>
      <c r="AO86" s="12"/>
      <c r="AP86" s="12"/>
      <c r="AQ86" s="12"/>
      <c r="AR86" s="12"/>
      <c r="AS86" s="12"/>
      <c r="AT86" s="12"/>
      <c r="AU86" s="12"/>
      <c r="AV86" s="12"/>
      <c r="AW86" s="12"/>
      <c r="AX86" s="12"/>
      <c r="AY86" s="12"/>
      <c r="AZ86" s="12"/>
      <c r="BA86" s="12"/>
      <c r="BB86" s="12"/>
      <c r="BC86" s="12"/>
      <c r="BD86" s="12"/>
      <c r="BE86" s="12"/>
    </row>
    <row r="87" spans="36:57">
      <c r="AJ87" s="12"/>
      <c r="AK87" s="12"/>
      <c r="AL87" s="12"/>
      <c r="AM87" s="12"/>
      <c r="AN87" s="12"/>
      <c r="AO87" s="12"/>
      <c r="AP87" s="12"/>
      <c r="AQ87" s="12"/>
      <c r="AR87" s="12"/>
      <c r="AS87" s="12"/>
      <c r="AT87" s="12"/>
      <c r="AU87" s="12"/>
      <c r="AV87" s="12"/>
      <c r="AW87" s="12"/>
      <c r="AX87" s="12"/>
      <c r="AY87" s="12"/>
      <c r="AZ87" s="12"/>
      <c r="BA87" s="12"/>
      <c r="BB87" s="12"/>
      <c r="BC87" s="12"/>
      <c r="BD87" s="12"/>
      <c r="BE87" s="12"/>
    </row>
    <row r="88" spans="36:57">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36:57">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36:57">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36:57">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36:57">
      <c r="AJ92" s="12"/>
      <c r="AK92" s="12"/>
      <c r="AL92" s="12"/>
      <c r="AM92" s="12"/>
      <c r="AN92" s="12"/>
      <c r="AO92" s="12"/>
      <c r="AP92" s="12"/>
      <c r="AQ92" s="12"/>
      <c r="AR92" s="12"/>
      <c r="AS92" s="12"/>
      <c r="AT92" s="12"/>
      <c r="AU92" s="12"/>
      <c r="AV92" s="12"/>
      <c r="AW92" s="12"/>
      <c r="AX92" s="12"/>
      <c r="AY92" s="12"/>
      <c r="AZ92" s="12"/>
      <c r="BA92" s="12"/>
      <c r="BB92" s="12"/>
      <c r="BC92" s="12"/>
      <c r="BD92" s="12"/>
      <c r="BE92" s="12"/>
    </row>
    <row r="93" spans="36:57">
      <c r="AJ93" s="12"/>
      <c r="AK93" s="12"/>
      <c r="AL93" s="12"/>
      <c r="AM93" s="12"/>
      <c r="AN93" s="12"/>
      <c r="AO93" s="12"/>
      <c r="AP93" s="12"/>
      <c r="AQ93" s="12"/>
      <c r="AR93" s="12"/>
      <c r="AS93" s="12"/>
      <c r="AT93" s="12"/>
      <c r="AU93" s="12"/>
      <c r="AV93" s="12"/>
      <c r="AW93" s="12"/>
      <c r="AX93" s="12"/>
      <c r="AY93" s="12"/>
      <c r="AZ93" s="12"/>
      <c r="BA93" s="12"/>
      <c r="BB93" s="12"/>
      <c r="BC93" s="12"/>
      <c r="BD93" s="12"/>
      <c r="BE93" s="12"/>
    </row>
    <row r="94" spans="36:57">
      <c r="AJ94" s="12"/>
      <c r="AK94" s="12"/>
      <c r="AL94" s="12"/>
      <c r="AM94" s="12"/>
      <c r="AN94" s="12"/>
      <c r="AO94" s="12"/>
      <c r="AP94" s="12"/>
      <c r="AQ94" s="12"/>
      <c r="AR94" s="12"/>
      <c r="AS94" s="12"/>
      <c r="AT94" s="12"/>
      <c r="AU94" s="12"/>
      <c r="AV94" s="12"/>
      <c r="AW94" s="12"/>
      <c r="AX94" s="12"/>
      <c r="AY94" s="12"/>
      <c r="AZ94" s="12"/>
      <c r="BA94" s="12"/>
      <c r="BB94" s="12"/>
      <c r="BC94" s="12"/>
      <c r="BD94" s="12"/>
      <c r="BE94" s="12"/>
    </row>
    <row r="95" spans="36:57">
      <c r="AJ95" s="12"/>
      <c r="AK95" s="12"/>
      <c r="AL95" s="12"/>
      <c r="AM95" s="12"/>
      <c r="AN95" s="12"/>
      <c r="AO95" s="12"/>
      <c r="AP95" s="12"/>
      <c r="AQ95" s="12"/>
      <c r="AR95" s="12"/>
      <c r="AS95" s="12"/>
      <c r="AT95" s="12"/>
      <c r="AU95" s="12"/>
      <c r="AV95" s="12"/>
      <c r="AW95" s="12"/>
      <c r="AX95" s="12"/>
      <c r="AY95" s="12"/>
      <c r="AZ95" s="12"/>
      <c r="BA95" s="12"/>
      <c r="BB95" s="12"/>
      <c r="BC95" s="12"/>
      <c r="BD95" s="12"/>
      <c r="BE95" s="12"/>
    </row>
    <row r="96" spans="36:57">
      <c r="AJ96" s="12"/>
      <c r="AK96" s="12"/>
      <c r="AL96" s="12"/>
      <c r="AM96" s="12"/>
      <c r="AN96" s="12"/>
      <c r="AO96" s="12"/>
      <c r="AP96" s="12"/>
      <c r="AQ96" s="12"/>
      <c r="AR96" s="12"/>
      <c r="AS96" s="12"/>
      <c r="AT96" s="12"/>
      <c r="AU96" s="12"/>
      <c r="AV96" s="12"/>
      <c r="AW96" s="12"/>
      <c r="AX96" s="12"/>
      <c r="AY96" s="12"/>
      <c r="AZ96" s="12"/>
      <c r="BA96" s="12"/>
      <c r="BB96" s="12"/>
      <c r="BC96" s="12"/>
      <c r="BD96" s="12"/>
      <c r="BE96" s="12"/>
    </row>
    <row r="97" spans="36:57">
      <c r="AJ97" s="12"/>
      <c r="AK97" s="12"/>
      <c r="AL97" s="12"/>
      <c r="AM97" s="12"/>
      <c r="AN97" s="12"/>
      <c r="AO97" s="12"/>
      <c r="AP97" s="12"/>
      <c r="AQ97" s="12"/>
      <c r="AR97" s="12"/>
      <c r="AS97" s="12"/>
      <c r="AT97" s="12"/>
      <c r="AU97" s="12"/>
      <c r="AV97" s="12"/>
      <c r="AW97" s="12"/>
      <c r="AX97" s="12"/>
      <c r="AY97" s="12"/>
      <c r="AZ97" s="12"/>
      <c r="BA97" s="12"/>
      <c r="BB97" s="12"/>
      <c r="BC97" s="12"/>
      <c r="BD97" s="12"/>
      <c r="BE97" s="12"/>
    </row>
    <row r="98" spans="36:57">
      <c r="AJ98" s="12"/>
      <c r="AK98" s="12"/>
      <c r="AL98" s="12"/>
      <c r="AM98" s="12"/>
      <c r="AN98" s="12"/>
      <c r="AO98" s="12"/>
      <c r="AP98" s="12"/>
      <c r="AQ98" s="12"/>
      <c r="AR98" s="12"/>
      <c r="AS98" s="12"/>
      <c r="AT98" s="12"/>
      <c r="AU98" s="12"/>
      <c r="AV98" s="12"/>
      <c r="AW98" s="12"/>
      <c r="AX98" s="12"/>
      <c r="AY98" s="12"/>
      <c r="AZ98" s="12"/>
      <c r="BA98" s="12"/>
      <c r="BB98" s="12"/>
      <c r="BC98" s="12"/>
      <c r="BD98" s="12"/>
      <c r="BE98" s="12"/>
    </row>
    <row r="99" spans="36:57">
      <c r="AJ99" s="12"/>
      <c r="AK99" s="12"/>
      <c r="AL99" s="12"/>
      <c r="AM99" s="12"/>
      <c r="AN99" s="12"/>
      <c r="AO99" s="12"/>
      <c r="AP99" s="12"/>
      <c r="AQ99" s="12"/>
      <c r="AR99" s="12"/>
      <c r="AS99" s="12"/>
      <c r="AT99" s="12"/>
      <c r="AU99" s="12"/>
      <c r="AV99" s="12"/>
      <c r="AW99" s="12"/>
      <c r="AX99" s="12"/>
      <c r="AY99" s="12"/>
      <c r="AZ99" s="12"/>
      <c r="BA99" s="12"/>
      <c r="BB99" s="12"/>
      <c r="BC99" s="12"/>
      <c r="BD99" s="12"/>
      <c r="BE99" s="12"/>
    </row>
    <row r="100" spans="36:57">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row>
    <row r="101" spans="36:57">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row>
    <row r="102" spans="36:57">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row>
    <row r="103" spans="36:57">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row>
    <row r="104" spans="36:57">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row>
    <row r="105" spans="36:57">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row>
    <row r="106" spans="36:57">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row>
    <row r="107" spans="36:57">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row>
    <row r="108" spans="36:57">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row>
    <row r="109" spans="36:57">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row>
    <row r="110" spans="36:57">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row>
    <row r="111" spans="36:57">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row>
    <row r="112" spans="36:57">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row>
    <row r="113" spans="36:57">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row>
    <row r="114" spans="36:57">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row>
    <row r="115" spans="36:57">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row>
    <row r="116" spans="36:57">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row>
    <row r="117" spans="36:57">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36:57">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36:57">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36:57">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36:57">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36:57">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36:57">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36:57">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36:57">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36:57">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36:57">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36:57">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36:57">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36:57">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36:57">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36:57">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36:57">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36:57">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36:57">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36:57">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36:57">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36:57">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36:57">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36:57">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36:57">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36:57">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36:57">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36:57">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sheetData>
  <sheetProtection formatCells="0" formatRows="0"/>
  <mergeCells count="28">
    <mergeCell ref="U13:AH13"/>
    <mergeCell ref="AD6:AE6"/>
    <mergeCell ref="AA6:AB6"/>
    <mergeCell ref="I8:M8"/>
    <mergeCell ref="C8:G8"/>
    <mergeCell ref="H3:J3"/>
    <mergeCell ref="O16:S16"/>
    <mergeCell ref="O10:S10"/>
    <mergeCell ref="O12:S12"/>
    <mergeCell ref="O11:S11"/>
    <mergeCell ref="O13:S13"/>
    <mergeCell ref="O14:S14"/>
    <mergeCell ref="O15:S15"/>
    <mergeCell ref="I4:Z4"/>
    <mergeCell ref="U14:AH14"/>
    <mergeCell ref="U15:AH15"/>
    <mergeCell ref="U16:AH16"/>
    <mergeCell ref="W6:X6"/>
    <mergeCell ref="U10:AH10"/>
    <mergeCell ref="U11:AH11"/>
    <mergeCell ref="U12:AH12"/>
    <mergeCell ref="D18:AG18"/>
    <mergeCell ref="E50:AG50"/>
    <mergeCell ref="F28:AG28"/>
    <mergeCell ref="F36:P36"/>
    <mergeCell ref="F32:AG32"/>
    <mergeCell ref="D20:AH20"/>
    <mergeCell ref="F24:AG24"/>
  </mergeCells>
  <phoneticPr fontId="6"/>
  <conditionalFormatting sqref="E44:E46">
    <cfRule type="expression" dxfId="72" priority="4">
      <formula>OR($F$24="通常枠",$F$24="高工賃チャレンジ枠")</formula>
    </cfRule>
  </conditionalFormatting>
  <conditionalFormatting sqref="E47:E49">
    <cfRule type="expression" dxfId="71" priority="2">
      <formula>OR($F$24="通常枠",$F$24="賃上げ枠")</formula>
    </cfRule>
  </conditionalFormatting>
  <conditionalFormatting sqref="H3:K3">
    <cfRule type="containsBlanks" dxfId="70" priority="24">
      <formula>LEN(TRIM(H3))=0</formula>
    </cfRule>
  </conditionalFormatting>
  <conditionalFormatting sqref="I8">
    <cfRule type="containsBlanks" dxfId="69" priority="19">
      <formula>LEN(TRIM(I8))=0</formula>
    </cfRule>
  </conditionalFormatting>
  <conditionalFormatting sqref="U10:AH16">
    <cfRule type="containsBlanks" dxfId="68" priority="18">
      <formula>LEN(TRIM(U10))=0</formula>
    </cfRule>
  </conditionalFormatting>
  <conditionalFormatting sqref="W6:Y6">
    <cfRule type="containsBlanks" dxfId="67" priority="1">
      <formula>LEN(TRIM(W6))=0</formula>
    </cfRule>
  </conditionalFormatting>
  <conditionalFormatting sqref="AA6:AB6 AD6:AE6">
    <cfRule type="containsBlanks" dxfId="66" priority="20">
      <formula>LEN(TRIM(AA6))=0</formula>
    </cfRule>
  </conditionalFormatting>
  <dataValidations count="5">
    <dataValidation type="date" allowBlank="1" showInputMessage="1" showErrorMessage="1" sqref="E36" xr:uid="{00000000-0002-0000-0000-000003000000}">
      <formula1>44440</formula1>
      <formula2>44651</formula2>
    </dataValidation>
    <dataValidation type="list" allowBlank="1" showInputMessage="1" showErrorMessage="1" sqref="Y6" xr:uid="{2FC550B8-891E-4948-8BED-21F142A9B6CE}">
      <formula1>"8,9"</formula1>
    </dataValidation>
    <dataValidation type="list" allowBlank="1" showInputMessage="1" showErrorMessage="1" sqref="AA6" xr:uid="{06CA7806-104C-47CA-BAB1-8707A798510D}">
      <formula1>"4,5,6,7,8,9,10,11,12,1,2,3"</formula1>
    </dataValidation>
    <dataValidation type="list" allowBlank="1" showInputMessage="1" showErrorMessage="1" sqref="AD6:AE6" xr:uid="{988F1127-3446-4625-83F5-DDE400632836}">
      <formula1>"1,2,3,4,5,6,7,8,9,10,11,12,13,14,15,16,17,18,19,20,21,22,23,24,25,26,27,28,29,30,31"</formula1>
    </dataValidation>
    <dataValidation type="list" allowBlank="1" showInputMessage="1" showErrorMessage="1" sqref="W6:X6" xr:uid="{756480A6-4FE0-4D79-93D0-B31B17E722F4}">
      <formula1>"令和"</formula1>
    </dataValidation>
  </dataValidations>
  <printOptions horizontalCentered="1" verticalCentered="1"/>
  <pageMargins left="0.78740157480314965" right="0.59055118110236227" top="0.74803149606299213" bottom="0.35433070866141736" header="0.31496062992125984" footer="0.31496062992125984"/>
  <pageSetup paperSize="9" scale="89" orientation="portrait" errors="blank"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32113-5331-4D8C-BF62-0715C1663823}">
  <sheetPr>
    <tabColor theme="7" tint="0.59999389629810485"/>
  </sheetPr>
  <dimension ref="B1:AN38"/>
  <sheetViews>
    <sheetView showZeros="0" view="pageBreakPreview" zoomScale="90" zoomScaleNormal="100" zoomScaleSheetLayoutView="90" workbookViewId="0"/>
  </sheetViews>
  <sheetFormatPr defaultRowHeight="18.75"/>
  <cols>
    <col min="1" max="1" width="1.25" style="224" customWidth="1"/>
    <col min="2" max="23" width="4.25" style="224" customWidth="1"/>
    <col min="24" max="24" width="1.25" style="224" customWidth="1"/>
    <col min="25" max="30" width="4.25" style="224" customWidth="1"/>
    <col min="31" max="31" width="22.75" style="224" bestFit="1" customWidth="1"/>
    <col min="32" max="32" width="11.625" style="224" bestFit="1" customWidth="1"/>
    <col min="33" max="33" width="22.75" style="224" bestFit="1" customWidth="1"/>
    <col min="34" max="34" width="9" style="224"/>
    <col min="35" max="35" width="19.25" style="224" bestFit="1" customWidth="1"/>
    <col min="36" max="37" width="9" style="224"/>
    <col min="38" max="40" width="18.75" style="224" hidden="1" customWidth="1"/>
    <col min="41" max="16384" width="9" style="224"/>
  </cols>
  <sheetData>
    <row r="1" spans="2:40">
      <c r="B1" s="224" t="s">
        <v>85</v>
      </c>
    </row>
    <row r="2" spans="2:40" ht="19.5">
      <c r="B2" s="405" t="s">
        <v>86</v>
      </c>
      <c r="C2" s="405"/>
      <c r="D2" s="405"/>
      <c r="E2" s="405"/>
      <c r="F2" s="405"/>
      <c r="G2" s="405"/>
      <c r="H2" s="405"/>
      <c r="I2" s="405"/>
      <c r="J2" s="405"/>
      <c r="K2" s="405"/>
      <c r="L2" s="405"/>
      <c r="M2" s="405"/>
      <c r="N2" s="405"/>
      <c r="O2" s="405"/>
      <c r="P2" s="405"/>
      <c r="Q2" s="405"/>
      <c r="R2" s="405"/>
      <c r="S2" s="405"/>
      <c r="T2" s="405"/>
      <c r="U2" s="405"/>
      <c r="V2" s="405"/>
    </row>
    <row r="3" spans="2:40" ht="12.75" customHeight="1"/>
    <row r="4" spans="2:40">
      <c r="B4" s="224" t="s">
        <v>87</v>
      </c>
    </row>
    <row r="5" spans="2:40">
      <c r="B5" s="374" t="s">
        <v>88</v>
      </c>
      <c r="C5" s="406"/>
      <c r="D5" s="406"/>
      <c r="E5" s="406"/>
      <c r="F5" s="375">
        <f>'要領第1号（計画申請）'!U9</f>
        <v>0</v>
      </c>
      <c r="G5" s="399"/>
      <c r="H5" s="399"/>
      <c r="I5" s="399"/>
      <c r="J5" s="399"/>
      <c r="K5" s="399"/>
      <c r="L5" s="399"/>
      <c r="M5" s="399"/>
      <c r="N5" s="399"/>
      <c r="O5" s="399"/>
      <c r="P5" s="399"/>
      <c r="Q5" s="399"/>
      <c r="R5" s="399"/>
      <c r="S5" s="399"/>
      <c r="T5" s="399"/>
      <c r="U5" s="399"/>
      <c r="V5" s="399"/>
      <c r="W5" s="400"/>
    </row>
    <row r="6" spans="2:40">
      <c r="B6" s="374" t="s">
        <v>89</v>
      </c>
      <c r="C6" s="406"/>
      <c r="D6" s="406"/>
      <c r="E6" s="406"/>
      <c r="F6" s="375"/>
      <c r="G6" s="399"/>
      <c r="H6" s="399"/>
      <c r="I6" s="399"/>
      <c r="J6" s="399"/>
      <c r="K6" s="399"/>
      <c r="L6" s="399"/>
      <c r="M6" s="399"/>
      <c r="N6" s="399"/>
      <c r="O6" s="399"/>
      <c r="P6" s="399"/>
      <c r="Q6" s="399"/>
      <c r="R6" s="399"/>
      <c r="S6" s="399"/>
      <c r="T6" s="399"/>
      <c r="U6" s="399"/>
      <c r="V6" s="399"/>
      <c r="W6" s="400"/>
      <c r="Z6" s="11" t="s">
        <v>311</v>
      </c>
    </row>
    <row r="7" spans="2:40" ht="12.75" customHeight="1"/>
    <row r="8" spans="2:40">
      <c r="B8" s="225" t="s">
        <v>90</v>
      </c>
    </row>
    <row r="9" spans="2:40">
      <c r="B9" s="374" t="s">
        <v>373</v>
      </c>
      <c r="C9" s="374"/>
      <c r="D9" s="374"/>
      <c r="E9" s="374"/>
      <c r="F9" s="396" t="s">
        <v>91</v>
      </c>
      <c r="G9" s="397"/>
      <c r="H9" s="397"/>
      <c r="I9" s="397"/>
      <c r="J9" s="397"/>
      <c r="K9" s="397"/>
      <c r="L9" s="397"/>
      <c r="M9" s="397"/>
      <c r="N9" s="397"/>
      <c r="O9" s="397"/>
      <c r="P9" s="397"/>
      <c r="Q9" s="397"/>
      <c r="R9" s="397"/>
      <c r="S9" s="397"/>
      <c r="T9" s="397"/>
      <c r="U9" s="397"/>
      <c r="V9" s="397"/>
      <c r="W9" s="398"/>
      <c r="AG9" s="226"/>
      <c r="AL9" s="227" t="s">
        <v>120</v>
      </c>
      <c r="AM9" s="227" t="s">
        <v>113</v>
      </c>
      <c r="AN9" s="227" t="s">
        <v>114</v>
      </c>
    </row>
    <row r="10" spans="2:40">
      <c r="B10" s="374"/>
      <c r="C10" s="374"/>
      <c r="D10" s="374"/>
      <c r="E10" s="374"/>
      <c r="F10" s="363"/>
      <c r="G10" s="364"/>
      <c r="H10" s="364"/>
      <c r="I10" s="364"/>
      <c r="J10" s="364"/>
      <c r="K10" s="364"/>
      <c r="L10" s="364"/>
      <c r="M10" s="364"/>
      <c r="N10" s="364"/>
      <c r="O10" s="364"/>
      <c r="P10" s="364"/>
      <c r="Q10" s="364"/>
      <c r="R10" s="364"/>
      <c r="S10" s="364"/>
      <c r="T10" s="364"/>
      <c r="U10" s="364"/>
      <c r="V10" s="364"/>
      <c r="W10" s="365"/>
      <c r="Z10" s="11" t="s">
        <v>312</v>
      </c>
      <c r="AL10" s="227" t="s">
        <v>115</v>
      </c>
      <c r="AM10" s="227" t="s">
        <v>116</v>
      </c>
      <c r="AN10" s="227" t="s">
        <v>117</v>
      </c>
    </row>
    <row r="11" spans="2:40">
      <c r="B11" s="395" t="s">
        <v>92</v>
      </c>
      <c r="C11" s="395"/>
      <c r="D11" s="395"/>
      <c r="E11" s="395"/>
      <c r="F11" s="396" t="s">
        <v>93</v>
      </c>
      <c r="G11" s="397"/>
      <c r="H11" s="397"/>
      <c r="I11" s="397"/>
      <c r="J11" s="397"/>
      <c r="K11" s="397"/>
      <c r="L11" s="397"/>
      <c r="M11" s="397"/>
      <c r="N11" s="397"/>
      <c r="O11" s="397"/>
      <c r="P11" s="397"/>
      <c r="Q11" s="397"/>
      <c r="R11" s="397"/>
      <c r="S11" s="397"/>
      <c r="T11" s="397"/>
      <c r="U11" s="397"/>
      <c r="V11" s="397"/>
      <c r="W11" s="398"/>
      <c r="AL11" s="227" t="s">
        <v>118</v>
      </c>
      <c r="AM11" s="227" t="s">
        <v>116</v>
      </c>
      <c r="AN11" s="227" t="s">
        <v>119</v>
      </c>
    </row>
    <row r="12" spans="2:40">
      <c r="B12" s="395"/>
      <c r="C12" s="395"/>
      <c r="D12" s="395"/>
      <c r="E12" s="395"/>
      <c r="F12" s="363"/>
      <c r="G12" s="364"/>
      <c r="H12" s="364"/>
      <c r="I12" s="364"/>
      <c r="J12" s="364"/>
      <c r="K12" s="364"/>
      <c r="L12" s="364"/>
      <c r="M12" s="364"/>
      <c r="N12" s="364"/>
      <c r="O12" s="364"/>
      <c r="P12" s="364"/>
      <c r="Q12" s="364"/>
      <c r="R12" s="364"/>
      <c r="S12" s="364"/>
      <c r="T12" s="364"/>
      <c r="U12" s="364"/>
      <c r="V12" s="364"/>
      <c r="W12" s="365"/>
      <c r="Z12" s="11" t="s">
        <v>313</v>
      </c>
    </row>
    <row r="13" spans="2:40">
      <c r="B13" s="375" t="s">
        <v>94</v>
      </c>
      <c r="C13" s="399"/>
      <c r="D13" s="399"/>
      <c r="E13" s="400"/>
      <c r="F13" s="401"/>
      <c r="G13" s="402"/>
      <c r="H13" s="402"/>
      <c r="I13" s="402"/>
      <c r="J13" s="402"/>
      <c r="K13" s="402"/>
      <c r="L13" s="402"/>
      <c r="M13" s="402"/>
      <c r="N13" s="399" t="s">
        <v>95</v>
      </c>
      <c r="O13" s="399"/>
      <c r="P13" s="403"/>
      <c r="Q13" s="403"/>
      <c r="R13" s="403"/>
      <c r="S13" s="403"/>
      <c r="T13" s="403"/>
      <c r="U13" s="403"/>
      <c r="V13" s="403"/>
      <c r="W13" s="404"/>
      <c r="Z13" s="11" t="s">
        <v>314</v>
      </c>
      <c r="AI13" s="226"/>
    </row>
    <row r="14" spans="2:40" ht="19.5" customHeight="1">
      <c r="B14" s="360" t="s">
        <v>96</v>
      </c>
      <c r="C14" s="361"/>
      <c r="D14" s="361"/>
      <c r="E14" s="362"/>
      <c r="F14" s="366" t="s">
        <v>307</v>
      </c>
      <c r="G14" s="393"/>
      <c r="H14" s="393"/>
      <c r="I14" s="393"/>
      <c r="J14" s="393"/>
      <c r="K14" s="393"/>
      <c r="L14" s="393"/>
      <c r="M14" s="393"/>
      <c r="N14" s="393"/>
      <c r="O14" s="393"/>
      <c r="P14" s="393"/>
      <c r="Q14" s="393"/>
      <c r="R14" s="393"/>
      <c r="S14" s="393"/>
      <c r="T14" s="393"/>
      <c r="U14" s="393"/>
      <c r="V14" s="393"/>
      <c r="W14" s="394"/>
      <c r="Y14" s="224" t="s">
        <v>315</v>
      </c>
      <c r="Z14" s="202" t="s">
        <v>319</v>
      </c>
    </row>
    <row r="15" spans="2:40" ht="51.75" customHeight="1">
      <c r="B15" s="363"/>
      <c r="C15" s="364"/>
      <c r="D15" s="364"/>
      <c r="E15" s="365"/>
      <c r="F15" s="369"/>
      <c r="G15" s="370"/>
      <c r="H15" s="370"/>
      <c r="I15" s="370"/>
      <c r="J15" s="370"/>
      <c r="K15" s="370"/>
      <c r="L15" s="370"/>
      <c r="M15" s="370"/>
      <c r="N15" s="370"/>
      <c r="O15" s="370"/>
      <c r="P15" s="370"/>
      <c r="Q15" s="370"/>
      <c r="R15" s="370"/>
      <c r="S15" s="370"/>
      <c r="T15" s="370"/>
      <c r="U15" s="370"/>
      <c r="V15" s="370"/>
      <c r="W15" s="371"/>
      <c r="Z15" s="228" t="s">
        <v>316</v>
      </c>
    </row>
    <row r="16" spans="2:40" ht="18.75" customHeight="1">
      <c r="B16" s="360" t="s">
        <v>302</v>
      </c>
      <c r="C16" s="361"/>
      <c r="D16" s="361"/>
      <c r="E16" s="362"/>
      <c r="F16" s="366" t="s">
        <v>97</v>
      </c>
      <c r="G16" s="367"/>
      <c r="H16" s="367"/>
      <c r="I16" s="367"/>
      <c r="J16" s="367"/>
      <c r="K16" s="367"/>
      <c r="L16" s="367"/>
      <c r="M16" s="367"/>
      <c r="N16" s="367"/>
      <c r="O16" s="367"/>
      <c r="P16" s="367"/>
      <c r="Q16" s="367"/>
      <c r="R16" s="367"/>
      <c r="S16" s="367"/>
      <c r="T16" s="367"/>
      <c r="U16" s="367"/>
      <c r="V16" s="367"/>
      <c r="W16" s="368"/>
    </row>
    <row r="17" spans="2:26" ht="189.75" customHeight="1">
      <c r="B17" s="363"/>
      <c r="C17" s="364"/>
      <c r="D17" s="364"/>
      <c r="E17" s="365"/>
      <c r="F17" s="369"/>
      <c r="G17" s="370"/>
      <c r="H17" s="370"/>
      <c r="I17" s="370"/>
      <c r="J17" s="370"/>
      <c r="K17" s="370"/>
      <c r="L17" s="370"/>
      <c r="M17" s="370"/>
      <c r="N17" s="370"/>
      <c r="O17" s="370"/>
      <c r="P17" s="370"/>
      <c r="Q17" s="370"/>
      <c r="R17" s="370"/>
      <c r="S17" s="370"/>
      <c r="T17" s="370"/>
      <c r="U17" s="370"/>
      <c r="V17" s="370"/>
      <c r="W17" s="371"/>
      <c r="Z17" s="202" t="s">
        <v>318</v>
      </c>
    </row>
    <row r="18" spans="2:26" ht="18.75" customHeight="1">
      <c r="B18" s="360" t="s">
        <v>303</v>
      </c>
      <c r="C18" s="361"/>
      <c r="D18" s="361"/>
      <c r="E18" s="362"/>
      <c r="F18" s="366" t="s">
        <v>98</v>
      </c>
      <c r="G18" s="367"/>
      <c r="H18" s="367"/>
      <c r="I18" s="367"/>
      <c r="J18" s="367"/>
      <c r="K18" s="367"/>
      <c r="L18" s="367"/>
      <c r="M18" s="367"/>
      <c r="N18" s="367"/>
      <c r="O18" s="367"/>
      <c r="P18" s="367"/>
      <c r="Q18" s="367"/>
      <c r="R18" s="367"/>
      <c r="S18" s="367"/>
      <c r="T18" s="367"/>
      <c r="U18" s="367"/>
      <c r="V18" s="367"/>
      <c r="W18" s="368"/>
    </row>
    <row r="19" spans="2:26" ht="81.75" customHeight="1">
      <c r="B19" s="363"/>
      <c r="C19" s="364"/>
      <c r="D19" s="364"/>
      <c r="E19" s="365"/>
      <c r="F19" s="369"/>
      <c r="G19" s="370"/>
      <c r="H19" s="370"/>
      <c r="I19" s="370"/>
      <c r="J19" s="370"/>
      <c r="K19" s="370"/>
      <c r="L19" s="370"/>
      <c r="M19" s="370"/>
      <c r="N19" s="370"/>
      <c r="O19" s="370"/>
      <c r="P19" s="370"/>
      <c r="Q19" s="370"/>
      <c r="R19" s="370"/>
      <c r="S19" s="370"/>
      <c r="T19" s="370"/>
      <c r="U19" s="370"/>
      <c r="V19" s="370"/>
      <c r="W19" s="371"/>
      <c r="Z19" s="202" t="s">
        <v>317</v>
      </c>
    </row>
    <row r="20" spans="2:26" ht="12.75" customHeight="1"/>
    <row r="21" spans="2:26">
      <c r="B21" s="224" t="s">
        <v>99</v>
      </c>
      <c r="U21" s="364" t="s">
        <v>100</v>
      </c>
      <c r="V21" s="364"/>
      <c r="W21" s="364"/>
    </row>
    <row r="22" spans="2:26">
      <c r="B22" s="374" t="s">
        <v>101</v>
      </c>
      <c r="C22" s="374"/>
      <c r="D22" s="374"/>
      <c r="E22" s="374"/>
      <c r="F22" s="375"/>
      <c r="G22" s="374" t="s">
        <v>102</v>
      </c>
      <c r="H22" s="374"/>
      <c r="I22" s="374"/>
      <c r="J22" s="374"/>
      <c r="K22" s="374"/>
      <c r="L22" s="374"/>
      <c r="M22" s="374" t="s">
        <v>103</v>
      </c>
      <c r="N22" s="374"/>
      <c r="O22" s="374"/>
      <c r="P22" s="374"/>
      <c r="Q22" s="374"/>
      <c r="R22" s="374"/>
      <c r="S22" s="374"/>
      <c r="T22" s="374"/>
      <c r="U22" s="374"/>
      <c r="V22" s="374"/>
      <c r="W22" s="374"/>
    </row>
    <row r="23" spans="2:26">
      <c r="B23" s="372"/>
      <c r="C23" s="373"/>
      <c r="D23" s="373"/>
      <c r="E23" s="373"/>
      <c r="F23" s="373"/>
      <c r="G23" s="357"/>
      <c r="H23" s="358"/>
      <c r="I23" s="358"/>
      <c r="J23" s="358"/>
      <c r="K23" s="358"/>
      <c r="L23" s="359"/>
      <c r="M23" s="360"/>
      <c r="N23" s="361"/>
      <c r="O23" s="361"/>
      <c r="P23" s="361"/>
      <c r="Q23" s="361"/>
      <c r="R23" s="361"/>
      <c r="S23" s="361"/>
      <c r="T23" s="361"/>
      <c r="U23" s="361"/>
      <c r="V23" s="361"/>
      <c r="W23" s="362"/>
      <c r="Z23" s="202" t="s">
        <v>320</v>
      </c>
    </row>
    <row r="24" spans="2:26">
      <c r="B24" s="372"/>
      <c r="C24" s="373"/>
      <c r="D24" s="373"/>
      <c r="E24" s="373"/>
      <c r="F24" s="373"/>
      <c r="G24" s="357"/>
      <c r="H24" s="358"/>
      <c r="I24" s="358"/>
      <c r="J24" s="358"/>
      <c r="K24" s="358"/>
      <c r="L24" s="359"/>
      <c r="M24" s="229"/>
      <c r="N24" s="230"/>
      <c r="O24" s="230"/>
      <c r="P24" s="230"/>
      <c r="Q24" s="230"/>
      <c r="R24" s="230"/>
      <c r="S24" s="230"/>
      <c r="T24" s="230"/>
      <c r="U24" s="230"/>
      <c r="V24" s="230"/>
      <c r="W24" s="231"/>
      <c r="Z24" s="224" t="s">
        <v>321</v>
      </c>
    </row>
    <row r="25" spans="2:26">
      <c r="B25" s="372"/>
      <c r="C25" s="373"/>
      <c r="D25" s="373"/>
      <c r="E25" s="373"/>
      <c r="F25" s="373"/>
      <c r="G25" s="357"/>
      <c r="H25" s="358"/>
      <c r="I25" s="358"/>
      <c r="J25" s="358"/>
      <c r="K25" s="358"/>
      <c r="L25" s="359"/>
      <c r="M25" s="372"/>
      <c r="N25" s="373"/>
      <c r="O25" s="373"/>
      <c r="P25" s="373"/>
      <c r="Q25" s="373"/>
      <c r="R25" s="373"/>
      <c r="S25" s="373"/>
      <c r="T25" s="373"/>
      <c r="U25" s="373"/>
      <c r="V25" s="373"/>
      <c r="W25" s="392"/>
    </row>
    <row r="26" spans="2:26" ht="18.75" customHeight="1">
      <c r="B26" s="372"/>
      <c r="C26" s="373"/>
      <c r="D26" s="373"/>
      <c r="E26" s="373"/>
      <c r="F26" s="373"/>
      <c r="G26" s="357"/>
      <c r="H26" s="358"/>
      <c r="I26" s="358"/>
      <c r="J26" s="358"/>
      <c r="K26" s="358"/>
      <c r="L26" s="359"/>
      <c r="M26" s="372"/>
      <c r="N26" s="373"/>
      <c r="O26" s="373"/>
      <c r="P26" s="373"/>
      <c r="Q26" s="373"/>
      <c r="R26" s="373"/>
      <c r="S26" s="373"/>
      <c r="T26" s="373"/>
      <c r="U26" s="373"/>
      <c r="V26" s="373"/>
      <c r="W26" s="392"/>
    </row>
    <row r="27" spans="2:26">
      <c r="B27" s="372"/>
      <c r="C27" s="373"/>
      <c r="D27" s="373"/>
      <c r="E27" s="373"/>
      <c r="F27" s="373"/>
      <c r="G27" s="357"/>
      <c r="H27" s="358"/>
      <c r="I27" s="358"/>
      <c r="J27" s="358"/>
      <c r="K27" s="358"/>
      <c r="L27" s="359"/>
      <c r="M27" s="372"/>
      <c r="N27" s="373"/>
      <c r="O27" s="373"/>
      <c r="P27" s="373"/>
      <c r="Q27" s="373"/>
      <c r="R27" s="373"/>
      <c r="S27" s="373"/>
      <c r="T27" s="373"/>
      <c r="U27" s="373"/>
      <c r="V27" s="373"/>
      <c r="W27" s="392"/>
    </row>
    <row r="28" spans="2:26">
      <c r="B28" s="372"/>
      <c r="C28" s="373"/>
      <c r="D28" s="373"/>
      <c r="E28" s="373"/>
      <c r="F28" s="392"/>
      <c r="G28" s="357"/>
      <c r="H28" s="358"/>
      <c r="I28" s="358"/>
      <c r="J28" s="358"/>
      <c r="K28" s="358"/>
      <c r="L28" s="359"/>
      <c r="M28" s="372"/>
      <c r="N28" s="373"/>
      <c r="O28" s="373"/>
      <c r="P28" s="373"/>
      <c r="Q28" s="373"/>
      <c r="R28" s="373"/>
      <c r="S28" s="373"/>
      <c r="T28" s="373"/>
      <c r="U28" s="373"/>
      <c r="V28" s="373"/>
      <c r="W28" s="392"/>
    </row>
    <row r="29" spans="2:26">
      <c r="B29" s="363"/>
      <c r="C29" s="364"/>
      <c r="D29" s="364"/>
      <c r="E29" s="364"/>
      <c r="F29" s="364"/>
      <c r="G29" s="357"/>
      <c r="H29" s="358"/>
      <c r="I29" s="358"/>
      <c r="J29" s="358"/>
      <c r="K29" s="358"/>
      <c r="L29" s="359"/>
      <c r="M29" s="363"/>
      <c r="N29" s="364"/>
      <c r="O29" s="364"/>
      <c r="P29" s="364"/>
      <c r="Q29" s="364"/>
      <c r="R29" s="364"/>
      <c r="S29" s="364"/>
      <c r="T29" s="364"/>
      <c r="U29" s="364"/>
      <c r="V29" s="364"/>
      <c r="W29" s="365"/>
    </row>
    <row r="30" spans="2:26">
      <c r="B30" s="379" t="s">
        <v>104</v>
      </c>
      <c r="C30" s="380"/>
      <c r="D30" s="380"/>
      <c r="E30" s="380"/>
      <c r="F30" s="380"/>
      <c r="G30" s="381">
        <f>SUM(G23:L29)</f>
        <v>0</v>
      </c>
      <c r="H30" s="382"/>
      <c r="I30" s="382"/>
      <c r="J30" s="382"/>
      <c r="K30" s="382"/>
      <c r="L30" s="382"/>
    </row>
    <row r="31" spans="2:26" ht="12.75" customHeight="1"/>
    <row r="32" spans="2:26" ht="19.5" thickBot="1">
      <c r="B32" s="224" t="s">
        <v>105</v>
      </c>
    </row>
    <row r="33" spans="2:32">
      <c r="C33" s="383" t="s">
        <v>106</v>
      </c>
      <c r="D33" s="383"/>
      <c r="E33" s="383"/>
      <c r="F33" s="383"/>
      <c r="G33" s="372" t="s">
        <v>107</v>
      </c>
      <c r="H33" s="373"/>
      <c r="I33" s="383" t="s">
        <v>108</v>
      </c>
      <c r="J33" s="383"/>
      <c r="K33" s="373" t="s">
        <v>109</v>
      </c>
      <c r="L33" s="373"/>
      <c r="M33" s="384" t="s">
        <v>110</v>
      </c>
      <c r="N33" s="385"/>
      <c r="O33" s="385"/>
      <c r="P33" s="385"/>
      <c r="Q33" s="386"/>
      <c r="S33" s="380" t="s">
        <v>111</v>
      </c>
      <c r="T33" s="380"/>
      <c r="U33" s="380"/>
      <c r="V33" s="380"/>
      <c r="W33" s="380"/>
    </row>
    <row r="34" spans="2:32" ht="19.5" thickBot="1">
      <c r="C34" s="387">
        <f>G30</f>
        <v>0</v>
      </c>
      <c r="D34" s="387"/>
      <c r="E34" s="387"/>
      <c r="F34" s="387"/>
      <c r="G34" s="372"/>
      <c r="H34" s="373"/>
      <c r="I34" s="388" t="str">
        <f>IF(F10="通常枠",1/2,IF(OR(F10="賃上げ枠",F10="高工賃チャレンジ枠"),2/3,""))</f>
        <v/>
      </c>
      <c r="J34" s="388"/>
      <c r="K34" s="373"/>
      <c r="L34" s="373"/>
      <c r="M34" s="389" t="str">
        <f>IFERROR(IF((ROUNDDOWN(C34*I34,-3)&gt;S34),S34,ROUNDDOWN(C34*I34,-3)),"")</f>
        <v/>
      </c>
      <c r="N34" s="390"/>
      <c r="O34" s="390"/>
      <c r="P34" s="390"/>
      <c r="Q34" s="391"/>
      <c r="S34" s="387" t="str">
        <f>IF(F12="通常分野",1000000,IF(F12="重点支援分野",2000000,""))</f>
        <v/>
      </c>
      <c r="T34" s="387"/>
      <c r="U34" s="387"/>
      <c r="V34" s="387"/>
      <c r="W34" s="387"/>
      <c r="Z34" s="202" t="s">
        <v>322</v>
      </c>
      <c r="AF34" s="232"/>
    </row>
    <row r="35" spans="2:32" ht="12.75" customHeight="1"/>
    <row r="36" spans="2:32">
      <c r="B36" s="49" t="s">
        <v>374</v>
      </c>
    </row>
    <row r="37" spans="2:32" ht="36" customHeight="1">
      <c r="B37" s="50" t="b">
        <v>0</v>
      </c>
      <c r="C37" s="376" t="s">
        <v>112</v>
      </c>
      <c r="D37" s="377"/>
      <c r="E37" s="377"/>
      <c r="F37" s="377"/>
      <c r="G37" s="377"/>
      <c r="H37" s="377"/>
      <c r="I37" s="377"/>
      <c r="J37" s="377"/>
      <c r="K37" s="377"/>
      <c r="L37" s="377"/>
      <c r="M37" s="377"/>
      <c r="N37" s="377"/>
      <c r="O37" s="377"/>
      <c r="P37" s="377"/>
      <c r="Q37" s="377"/>
      <c r="R37" s="377"/>
      <c r="S37" s="377"/>
      <c r="T37" s="377"/>
      <c r="U37" s="377"/>
      <c r="V37" s="377"/>
      <c r="W37" s="378"/>
      <c r="Z37" s="202" t="s">
        <v>323</v>
      </c>
    </row>
    <row r="38" spans="2:32" ht="12.75" customHeight="1"/>
  </sheetData>
  <mergeCells count="61">
    <mergeCell ref="B9:E10"/>
    <mergeCell ref="F9:W9"/>
    <mergeCell ref="F10:W10"/>
    <mergeCell ref="B2:V2"/>
    <mergeCell ref="B5:E5"/>
    <mergeCell ref="F5:W5"/>
    <mergeCell ref="B6:E6"/>
    <mergeCell ref="F6:W6"/>
    <mergeCell ref="B11:E12"/>
    <mergeCell ref="F11:W11"/>
    <mergeCell ref="F12:W12"/>
    <mergeCell ref="B13:E13"/>
    <mergeCell ref="F13:M13"/>
    <mergeCell ref="P13:W13"/>
    <mergeCell ref="N13:O13"/>
    <mergeCell ref="B14:E15"/>
    <mergeCell ref="F14:W14"/>
    <mergeCell ref="F15:W15"/>
    <mergeCell ref="B16:E17"/>
    <mergeCell ref="F16:W16"/>
    <mergeCell ref="F17:W17"/>
    <mergeCell ref="B25:F25"/>
    <mergeCell ref="G25:L25"/>
    <mergeCell ref="M25:W25"/>
    <mergeCell ref="B26:F26"/>
    <mergeCell ref="G26:L26"/>
    <mergeCell ref="M26:W26"/>
    <mergeCell ref="B27:F27"/>
    <mergeCell ref="G27:L27"/>
    <mergeCell ref="M27:W27"/>
    <mergeCell ref="B28:F28"/>
    <mergeCell ref="G28:L28"/>
    <mergeCell ref="M28:W28"/>
    <mergeCell ref="C37:W37"/>
    <mergeCell ref="B29:F29"/>
    <mergeCell ref="G29:L29"/>
    <mergeCell ref="M29:W29"/>
    <mergeCell ref="B30:F30"/>
    <mergeCell ref="G30:L30"/>
    <mergeCell ref="C33:F33"/>
    <mergeCell ref="G33:H34"/>
    <mergeCell ref="I33:J33"/>
    <mergeCell ref="K33:L34"/>
    <mergeCell ref="M33:Q33"/>
    <mergeCell ref="S33:W33"/>
    <mergeCell ref="C34:F34"/>
    <mergeCell ref="I34:J34"/>
    <mergeCell ref="M34:Q34"/>
    <mergeCell ref="S34:W34"/>
    <mergeCell ref="G24:L24"/>
    <mergeCell ref="B18:E19"/>
    <mergeCell ref="F18:W18"/>
    <mergeCell ref="F19:W19"/>
    <mergeCell ref="B24:F24"/>
    <mergeCell ref="U21:W21"/>
    <mergeCell ref="B22:F22"/>
    <mergeCell ref="G22:L22"/>
    <mergeCell ref="M22:W22"/>
    <mergeCell ref="B23:F23"/>
    <mergeCell ref="G23:L23"/>
    <mergeCell ref="M23:W23"/>
  </mergeCells>
  <phoneticPr fontId="6"/>
  <conditionalFormatting sqref="B37">
    <cfRule type="expression" dxfId="65" priority="1">
      <formula>$B$37=FALSE</formula>
    </cfRule>
  </conditionalFormatting>
  <conditionalFormatting sqref="F5:W6 F10:W10 F12:W12 F13:M13 P13:W13 F15:W15 F17:W17 F19:W19 B23:W29">
    <cfRule type="containsBlanks" dxfId="64" priority="2">
      <formula>LEN(TRIM(B5))=0</formula>
    </cfRule>
  </conditionalFormatting>
  <conditionalFormatting sqref="M34:Q34">
    <cfRule type="containsErrors" priority="3">
      <formula>ISERROR(M34)</formula>
    </cfRule>
  </conditionalFormatting>
  <dataValidations count="5">
    <dataValidation type="date" allowBlank="1" showInputMessage="1" showErrorMessage="1" sqref="F13:M13 P13:W13" xr:uid="{1F0D8A17-A52D-4916-BF3C-99C94A65AF69}">
      <formula1>46113</formula1>
      <formula2>46477</formula2>
    </dataValidation>
    <dataValidation type="list" allowBlank="1" showInputMessage="1" showErrorMessage="1" sqref="F12:W12" xr:uid="{13C41B59-F202-4C6C-AECC-226CFDA99FD7}">
      <formula1>"通常分野,重点支援分野"</formula1>
    </dataValidation>
    <dataValidation type="list" allowBlank="1" showInputMessage="1" showErrorMessage="1" sqref="F10:W10" xr:uid="{0244DBFE-C23B-4208-950C-178F31DF7BD6}">
      <formula1>INDIRECT(IF(F6="就労継続支援A型事業所","A型リスト","B型リスト"))</formula1>
    </dataValidation>
    <dataValidation type="list" allowBlank="1" showInputMessage="1" showErrorMessage="1" sqref="F6" xr:uid="{03B8D011-3EDC-4064-8FCC-F7CE0C89F30D}">
      <formula1>"就労継続支援A型事業所,就労継続支援B型事業所"</formula1>
    </dataValidation>
    <dataValidation type="list" allowBlank="1" showInputMessage="1" showErrorMessage="1" sqref="B23:F29" xr:uid="{3BDBA0C3-5EC3-446B-B65A-11013BA827C9}">
      <formula1>"報償費,需用費,役務費,委託料,使用料及び賃借料,備品購入費,工事請負費,負担金"</formula1>
    </dataValidation>
  </dataValidations>
  <printOptions horizontalCentered="1"/>
  <pageMargins left="0.23622047244094491" right="0.23622047244094491" top="0.35433070866141736" bottom="0.35433070866141736" header="0.11811023622047245" footer="0.11811023622047245"/>
  <pageSetup paperSize="9" scale="89" orientation="portrait" errors="blank"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B1:Q46"/>
  <sheetViews>
    <sheetView showZeros="0" view="pageBreakPreview" zoomScaleNormal="100" zoomScaleSheetLayoutView="100" workbookViewId="0">
      <selection activeCell="D16" sqref="D16"/>
    </sheetView>
  </sheetViews>
  <sheetFormatPr defaultColWidth="9" defaultRowHeight="13.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c r="B1" s="31" t="s">
        <v>56</v>
      </c>
      <c r="C1" s="31"/>
      <c r="D1" s="31"/>
      <c r="E1" s="31"/>
      <c r="F1" s="31"/>
      <c r="G1" s="31"/>
      <c r="H1" s="31"/>
    </row>
    <row r="2" spans="2:10">
      <c r="B2" s="31"/>
      <c r="C2" s="31"/>
      <c r="D2" s="31"/>
      <c r="E2" s="31"/>
      <c r="F2" s="31"/>
      <c r="G2" s="31"/>
      <c r="H2" s="31"/>
    </row>
    <row r="3" spans="2:10" ht="22.5" customHeight="1">
      <c r="B3" s="309" t="s">
        <v>55</v>
      </c>
      <c r="C3" s="309"/>
      <c r="D3" s="309"/>
      <c r="E3" s="309"/>
      <c r="F3" s="309"/>
      <c r="G3" s="31"/>
      <c r="H3" s="31"/>
    </row>
    <row r="4" spans="2:10" ht="33.75" customHeight="1">
      <c r="B4" s="35"/>
      <c r="C4" s="35"/>
      <c r="D4" s="35"/>
      <c r="E4" s="35"/>
      <c r="F4" s="35"/>
      <c r="G4" s="31"/>
      <c r="H4" s="31"/>
    </row>
    <row r="5" spans="2:10" ht="22.5" customHeight="1">
      <c r="B5" s="24" t="s">
        <v>133</v>
      </c>
      <c r="C5" s="24"/>
      <c r="D5" s="24"/>
      <c r="E5" s="24"/>
      <c r="F5" s="233" t="s">
        <v>14</v>
      </c>
      <c r="G5" s="24"/>
      <c r="H5" s="24"/>
    </row>
    <row r="6" spans="2:10" ht="38.25" customHeight="1">
      <c r="B6" s="51" t="s">
        <v>129</v>
      </c>
      <c r="C6" s="52" t="s">
        <v>24</v>
      </c>
      <c r="D6" s="52" t="s">
        <v>22</v>
      </c>
      <c r="E6" s="52" t="s">
        <v>23</v>
      </c>
      <c r="F6" s="62" t="s">
        <v>13</v>
      </c>
      <c r="G6" s="24"/>
      <c r="H6" s="24"/>
    </row>
    <row r="7" spans="2:10" ht="19.5" customHeight="1">
      <c r="B7" s="339" t="s">
        <v>130</v>
      </c>
      <c r="C7" s="52"/>
      <c r="D7" s="412" t="str">
        <f>'要綱第2号（計画）'!M34</f>
        <v/>
      </c>
      <c r="E7" s="60"/>
      <c r="F7" s="64" t="s">
        <v>138</v>
      </c>
      <c r="G7" s="24"/>
      <c r="H7" s="24"/>
    </row>
    <row r="8" spans="2:10" ht="19.5" customHeight="1">
      <c r="B8" s="411"/>
      <c r="C8" s="18"/>
      <c r="D8" s="413"/>
      <c r="E8" s="61" t="e">
        <f>C8-D7</f>
        <v>#VALUE!</v>
      </c>
      <c r="F8" s="201" t="str">
        <f>'要綱第2号（計画）'!I34</f>
        <v/>
      </c>
      <c r="G8" s="24"/>
      <c r="H8" s="24"/>
      <c r="I8" s="8" t="s">
        <v>58</v>
      </c>
    </row>
    <row r="9" spans="2:10" ht="39.75" customHeight="1">
      <c r="B9" s="21" t="s">
        <v>131</v>
      </c>
      <c r="C9" s="18"/>
      <c r="D9" s="176" t="str">
        <f>IFERROR('要綱第2号（計画）'!C34-'要綱第3号（予算書）'!D7,"")</f>
        <v/>
      </c>
      <c r="E9" s="18" t="e">
        <f>C9-D9</f>
        <v>#VALUE!</v>
      </c>
      <c r="F9" s="63"/>
      <c r="G9" s="24"/>
      <c r="H9" s="24"/>
    </row>
    <row r="10" spans="2:10" ht="39.75" customHeight="1">
      <c r="B10" s="53" t="s">
        <v>132</v>
      </c>
      <c r="C10" s="54">
        <f>SUM(C8:C9)</f>
        <v>0</v>
      </c>
      <c r="D10" s="177">
        <f>SUM(D7:D9)</f>
        <v>0</v>
      </c>
      <c r="E10" s="19" t="e">
        <f>SUM(E8:E9)</f>
        <v>#VALUE!</v>
      </c>
      <c r="F10" s="9"/>
      <c r="G10" s="24"/>
      <c r="H10" s="24"/>
      <c r="I10" s="55"/>
      <c r="J10" s="22"/>
    </row>
    <row r="11" spans="2:10" ht="18.75" customHeight="1">
      <c r="B11" s="24"/>
      <c r="C11" s="24"/>
      <c r="D11" s="24"/>
      <c r="E11" s="24"/>
      <c r="F11" s="24"/>
      <c r="G11" s="24"/>
      <c r="H11" s="24"/>
    </row>
    <row r="12" spans="2:10" ht="22.5" customHeight="1">
      <c r="B12" s="24" t="s">
        <v>134</v>
      </c>
      <c r="C12" s="24"/>
      <c r="D12" s="24"/>
      <c r="E12" s="24"/>
      <c r="F12" s="233" t="s">
        <v>14</v>
      </c>
      <c r="G12" s="24"/>
      <c r="H12" s="24"/>
    </row>
    <row r="13" spans="2:10" ht="38.25" customHeight="1">
      <c r="B13" s="51" t="s">
        <v>129</v>
      </c>
      <c r="C13" s="52" t="s">
        <v>24</v>
      </c>
      <c r="D13" s="52" t="s">
        <v>22</v>
      </c>
      <c r="E13" s="52" t="s">
        <v>23</v>
      </c>
      <c r="F13" s="52" t="s">
        <v>13</v>
      </c>
      <c r="G13" s="24"/>
      <c r="H13" s="24"/>
    </row>
    <row r="14" spans="2:10" ht="39.75" customHeight="1">
      <c r="B14" s="23">
        <f>'要綱第2号（計画）'!B23</f>
        <v>0</v>
      </c>
      <c r="C14" s="20"/>
      <c r="D14" s="178">
        <f>'要綱第2号（計画）'!G23</f>
        <v>0</v>
      </c>
      <c r="E14" s="18">
        <f>C14-D14</f>
        <v>0</v>
      </c>
      <c r="F14" s="14"/>
      <c r="G14" s="24"/>
      <c r="H14" s="24"/>
    </row>
    <row r="15" spans="2:10" ht="39.75" customHeight="1">
      <c r="B15" s="23">
        <f>'要綱第2号（計画）'!B24</f>
        <v>0</v>
      </c>
      <c r="C15" s="20"/>
      <c r="D15" s="178">
        <f>'要綱第2号（計画）'!G24</f>
        <v>0</v>
      </c>
      <c r="E15" s="18">
        <f>C15-D15</f>
        <v>0</v>
      </c>
      <c r="F15" s="6"/>
      <c r="G15" s="24"/>
      <c r="H15" s="24"/>
    </row>
    <row r="16" spans="2:10" ht="39.75" customHeight="1">
      <c r="B16" s="23">
        <f>'要綱第2号（計画）'!B25</f>
        <v>0</v>
      </c>
      <c r="C16" s="20"/>
      <c r="D16" s="178">
        <f>'要綱第2号（計画）'!G25</f>
        <v>0</v>
      </c>
      <c r="E16" s="18"/>
      <c r="F16" s="6"/>
      <c r="G16" s="24"/>
      <c r="H16" s="24"/>
    </row>
    <row r="17" spans="2:17" ht="39.75" customHeight="1">
      <c r="B17" s="23">
        <f>'要綱第2号（計画）'!B26</f>
        <v>0</v>
      </c>
      <c r="C17" s="20"/>
      <c r="D17" s="178">
        <f>'要綱第2号（計画）'!G26</f>
        <v>0</v>
      </c>
      <c r="E17" s="18">
        <f>C17-D17</f>
        <v>0</v>
      </c>
      <c r="F17" s="6"/>
      <c r="G17" s="24"/>
      <c r="H17" s="24"/>
    </row>
    <row r="18" spans="2:17" ht="39.75" customHeight="1">
      <c r="B18" s="23">
        <f>'要綱第2号（計画）'!B27</f>
        <v>0</v>
      </c>
      <c r="C18" s="20"/>
      <c r="D18" s="178">
        <f>'要綱第2号（計画）'!G27</f>
        <v>0</v>
      </c>
      <c r="E18" s="18"/>
      <c r="F18" s="6"/>
      <c r="G18" s="24"/>
      <c r="H18" s="24"/>
    </row>
    <row r="19" spans="2:17" ht="39.75" customHeight="1">
      <c r="B19" s="23">
        <f>'要綱第2号（計画）'!B28</f>
        <v>0</v>
      </c>
      <c r="C19" s="20"/>
      <c r="D19" s="178">
        <f>'要綱第2号（計画）'!G28</f>
        <v>0</v>
      </c>
      <c r="E19" s="18">
        <f>C19-D19</f>
        <v>0</v>
      </c>
      <c r="F19" s="6"/>
      <c r="G19" s="24"/>
      <c r="H19" s="24"/>
    </row>
    <row r="20" spans="2:17" ht="39.75" customHeight="1">
      <c r="B20" s="23">
        <f>'要綱第2号（計画）'!B29</f>
        <v>0</v>
      </c>
      <c r="C20" s="20"/>
      <c r="D20" s="178">
        <f>'要綱第2号（計画）'!G29</f>
        <v>0</v>
      </c>
      <c r="E20" s="18"/>
      <c r="F20" s="6"/>
      <c r="G20" s="24"/>
      <c r="H20" s="24"/>
      <c r="I20" s="56" t="s">
        <v>136</v>
      </c>
      <c r="J20" s="57"/>
      <c r="K20" s="57"/>
      <c r="L20" s="57"/>
      <c r="M20" s="57"/>
      <c r="N20" s="57"/>
      <c r="O20" s="57"/>
      <c r="P20" s="58"/>
      <c r="Q20" s="58"/>
    </row>
    <row r="21" spans="2:17" ht="39.75" customHeight="1">
      <c r="B21" s="53" t="s">
        <v>132</v>
      </c>
      <c r="C21" s="54">
        <f>SUM(C15:C19)</f>
        <v>0</v>
      </c>
      <c r="D21" s="177">
        <f>SUM(D14:D20)</f>
        <v>0</v>
      </c>
      <c r="E21" s="19">
        <f>SUM(E14:E19)</f>
        <v>0</v>
      </c>
      <c r="F21" s="9"/>
      <c r="G21" s="24"/>
      <c r="H21" s="24"/>
      <c r="I21" s="408" t="s">
        <v>137</v>
      </c>
      <c r="J21" s="409"/>
      <c r="K21" s="409"/>
      <c r="L21" s="409"/>
      <c r="M21" s="409"/>
      <c r="N21" s="409"/>
      <c r="O21" s="409"/>
      <c r="P21" s="410"/>
      <c r="Q21" s="59" t="str">
        <f>IF(D10-D21=0,"OK","NG")</f>
        <v>OK</v>
      </c>
    </row>
    <row r="22" spans="2:17" ht="6.75" customHeight="1">
      <c r="B22" s="24"/>
      <c r="C22" s="24"/>
      <c r="D22" s="24"/>
      <c r="E22" s="24"/>
      <c r="F22" s="24"/>
      <c r="G22" s="24"/>
      <c r="H22" s="24"/>
    </row>
    <row r="23" spans="2:17" ht="18.75" customHeight="1">
      <c r="B23" s="407" t="s">
        <v>16</v>
      </c>
      <c r="C23" s="407"/>
      <c r="D23" s="407"/>
      <c r="E23" s="407"/>
      <c r="F23" s="407"/>
      <c r="G23" s="407"/>
      <c r="H23" s="407"/>
    </row>
    <row r="24" spans="2:17" ht="18.75" customHeight="1">
      <c r="B24" s="24" t="s">
        <v>135</v>
      </c>
      <c r="C24" s="31"/>
      <c r="D24" s="31"/>
      <c r="E24" s="31"/>
      <c r="F24" s="31"/>
      <c r="G24" s="31"/>
      <c r="H24" s="31"/>
    </row>
    <row r="25" spans="2:17" ht="18.75" customHeight="1">
      <c r="B25" s="24"/>
      <c r="C25" s="217"/>
      <c r="D25" s="217"/>
      <c r="E25" s="217"/>
      <c r="F25" s="217"/>
      <c r="G25" s="31"/>
      <c r="H25" s="31"/>
    </row>
    <row r="26" spans="2:17" ht="18.75" customHeight="1"/>
    <row r="27" spans="2:17" ht="18.75" customHeight="1"/>
    <row r="28" spans="2:17" ht="18.75" customHeight="1"/>
    <row r="29" spans="2:17" ht="18.75" customHeight="1"/>
    <row r="30" spans="2:17" ht="18.75" customHeight="1">
      <c r="O30" s="27"/>
    </row>
    <row r="31" spans="2:17" ht="18.75" customHeight="1"/>
    <row r="32" spans="2:17"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sheetData>
  <sheetProtection formatCells="0" formatRows="0"/>
  <mergeCells count="5">
    <mergeCell ref="B23:H23"/>
    <mergeCell ref="B3:F3"/>
    <mergeCell ref="I21:P21"/>
    <mergeCell ref="B7:B8"/>
    <mergeCell ref="D7:D8"/>
  </mergeCells>
  <phoneticPr fontId="6"/>
  <conditionalFormatting sqref="Q21">
    <cfRule type="cellIs" dxfId="63" priority="1" operator="equal">
      <formula>"NG"</formula>
    </cfRule>
  </conditionalFormatting>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C205-98BA-4ACB-B9F1-67F23FE6D880}">
  <sheetPr>
    <tabColor theme="7" tint="0.59999389629810485"/>
  </sheetPr>
  <dimension ref="B1:AG30"/>
  <sheetViews>
    <sheetView showZeros="0" view="pageBreakPreview" zoomScale="90" zoomScaleNormal="100" zoomScaleSheetLayoutView="90" workbookViewId="0">
      <selection activeCell="B1" sqref="B1"/>
    </sheetView>
  </sheetViews>
  <sheetFormatPr defaultColWidth="9" defaultRowHeight="13.5"/>
  <cols>
    <col min="1" max="1" width="0.625" style="12" customWidth="1"/>
    <col min="2" max="49" width="3.125" style="12" customWidth="1"/>
    <col min="50" max="16384" width="9" style="12"/>
  </cols>
  <sheetData>
    <row r="1" spans="2:33" ht="18.75" customHeight="1">
      <c r="B1" s="31" t="s">
        <v>181</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row>
    <row r="2" spans="2:33" ht="17.25" customHeight="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row>
    <row r="3" spans="2:33" ht="18.75" customHeight="1">
      <c r="B3" s="309" t="s">
        <v>184</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1"/>
      <c r="AC3" s="31"/>
      <c r="AD3" s="31"/>
      <c r="AE3" s="31"/>
      <c r="AF3" s="31"/>
      <c r="AG3" s="31"/>
    </row>
    <row r="4" spans="2:33" ht="17.25" customHeight="1">
      <c r="G4" s="33"/>
      <c r="H4" s="34"/>
    </row>
    <row r="5" spans="2:33" ht="66.75" customHeight="1">
      <c r="B5" s="414" t="s">
        <v>190</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row>
    <row r="6" spans="2:33" ht="18.75" customHeight="1"/>
    <row r="7" spans="2:33" ht="18.75" customHeight="1">
      <c r="B7" s="315" t="s">
        <v>185</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row>
    <row r="8" spans="2:33" ht="18.75" customHeight="1"/>
    <row r="9" spans="2:33" ht="232.5" customHeight="1">
      <c r="B9" s="414" t="s">
        <v>191</v>
      </c>
      <c r="C9" s="414"/>
      <c r="D9" s="414"/>
      <c r="E9" s="414"/>
      <c r="F9" s="414"/>
      <c r="G9" s="414"/>
      <c r="H9" s="414"/>
      <c r="I9" s="414"/>
      <c r="J9" s="414"/>
      <c r="K9" s="414"/>
      <c r="L9" s="414"/>
      <c r="M9" s="414"/>
      <c r="N9" s="414"/>
      <c r="O9" s="414"/>
      <c r="P9" s="414"/>
      <c r="Q9" s="414"/>
      <c r="R9" s="414"/>
      <c r="S9" s="414"/>
      <c r="T9" s="414"/>
      <c r="U9" s="414"/>
      <c r="V9" s="414"/>
      <c r="W9" s="414"/>
      <c r="X9" s="414"/>
      <c r="Y9" s="414"/>
      <c r="Z9" s="414"/>
      <c r="AA9" s="414"/>
      <c r="AB9" s="414"/>
      <c r="AC9" s="414"/>
      <c r="AD9" s="414"/>
    </row>
    <row r="11" spans="2:33">
      <c r="Q11" s="33"/>
      <c r="R11" s="33"/>
      <c r="S11" s="310">
        <f>'要綱第1号（申請）'!H3</f>
        <v>0</v>
      </c>
      <c r="T11" s="310"/>
      <c r="U11" s="12">
        <f>'要綱第1号（申請）'!Y6</f>
        <v>0</v>
      </c>
      <c r="V11" s="31" t="s">
        <v>3</v>
      </c>
      <c r="X11" s="315">
        <f>'要綱第1号（申請）'!AA6</f>
        <v>0</v>
      </c>
      <c r="Y11" s="315"/>
      <c r="Z11" s="35" t="s">
        <v>6</v>
      </c>
      <c r="AA11" s="315">
        <f>'要綱第1号（申請）'!AD6</f>
        <v>0</v>
      </c>
      <c r="AB11" s="315"/>
      <c r="AC11" s="31" t="s">
        <v>2</v>
      </c>
      <c r="AF11" s="202" t="s">
        <v>328</v>
      </c>
    </row>
    <row r="12" spans="2:33">
      <c r="Q12" s="33"/>
      <c r="R12" s="33"/>
      <c r="S12" s="33"/>
      <c r="T12" s="33"/>
      <c r="V12" s="31"/>
      <c r="X12" s="34"/>
      <c r="Y12" s="34"/>
      <c r="Z12" s="35"/>
      <c r="AA12" s="34"/>
      <c r="AB12" s="34"/>
      <c r="AC12" s="31"/>
    </row>
    <row r="14" spans="2:33">
      <c r="B14" s="309" t="s">
        <v>0</v>
      </c>
      <c r="C14" s="309"/>
      <c r="D14" s="309"/>
      <c r="E14" s="309"/>
      <c r="F14" s="309">
        <f>'要綱第1号（申請）'!I8</f>
        <v>0</v>
      </c>
      <c r="G14" s="309"/>
      <c r="H14" s="309"/>
      <c r="I14" s="309"/>
      <c r="J14" s="309"/>
      <c r="K14" s="309"/>
      <c r="L14" s="31" t="s">
        <v>59</v>
      </c>
      <c r="M14" s="35"/>
      <c r="AF14" s="202" t="s">
        <v>327</v>
      </c>
    </row>
    <row r="15" spans="2:33">
      <c r="B15" s="35"/>
      <c r="C15" s="35"/>
      <c r="D15" s="35"/>
      <c r="E15" s="35"/>
      <c r="F15" s="35"/>
      <c r="G15" s="35"/>
      <c r="H15" s="35"/>
      <c r="I15" s="35"/>
      <c r="J15" s="35"/>
      <c r="K15" s="35"/>
      <c r="L15" s="31"/>
      <c r="M15" s="35"/>
    </row>
    <row r="18" spans="2:32">
      <c r="N18" s="416" t="s">
        <v>186</v>
      </c>
      <c r="O18" s="416"/>
      <c r="P18" s="416"/>
      <c r="Q18" s="417">
        <f>'要綱第1号（申請）'!U12</f>
        <v>0</v>
      </c>
      <c r="R18" s="417"/>
      <c r="S18" s="417"/>
      <c r="T18" s="417"/>
      <c r="U18" s="417"/>
      <c r="V18" s="417"/>
      <c r="W18" s="417"/>
      <c r="X18" s="417"/>
      <c r="Y18" s="417"/>
      <c r="Z18" s="417"/>
      <c r="AA18" s="417"/>
      <c r="AB18" s="417"/>
      <c r="AC18" s="417"/>
      <c r="AD18" s="417"/>
    </row>
    <row r="19" spans="2:32" ht="6" customHeight="1"/>
    <row r="20" spans="2:32">
      <c r="N20" s="418" t="s">
        <v>187</v>
      </c>
      <c r="O20" s="418"/>
      <c r="P20" s="418"/>
      <c r="Q20" s="33" t="s">
        <v>188</v>
      </c>
      <c r="R20" s="419"/>
      <c r="S20" s="419"/>
      <c r="T20" s="419"/>
      <c r="U20" s="419"/>
      <c r="V20" s="419"/>
      <c r="W20" s="419"/>
      <c r="X20" s="419"/>
      <c r="Y20" s="419"/>
      <c r="Z20" s="419"/>
      <c r="AA20" s="419"/>
      <c r="AB20" s="419"/>
      <c r="AC20" s="419"/>
      <c r="AD20" s="12" t="s">
        <v>189</v>
      </c>
      <c r="AF20" s="11" t="s">
        <v>324</v>
      </c>
    </row>
    <row r="21" spans="2:32">
      <c r="N21" s="416" t="s">
        <v>82</v>
      </c>
      <c r="O21" s="416"/>
      <c r="P21" s="416"/>
      <c r="Q21" s="424">
        <f>'要綱第1号（申請）'!U11</f>
        <v>0</v>
      </c>
      <c r="R21" s="424"/>
      <c r="S21" s="424"/>
      <c r="T21" s="424"/>
      <c r="U21" s="424"/>
      <c r="V21" s="424"/>
      <c r="W21" s="424"/>
      <c r="X21" s="424"/>
      <c r="Y21" s="424"/>
      <c r="Z21" s="424"/>
      <c r="AA21" s="424"/>
      <c r="AB21" s="424"/>
      <c r="AC21" s="424"/>
      <c r="AD21" s="424"/>
    </row>
    <row r="22" spans="2:32" ht="6" customHeight="1"/>
    <row r="23" spans="2:32">
      <c r="N23" s="418" t="s">
        <v>187</v>
      </c>
      <c r="O23" s="418"/>
      <c r="P23" s="418"/>
      <c r="Q23" s="33" t="s">
        <v>188</v>
      </c>
      <c r="R23" s="419"/>
      <c r="S23" s="419"/>
      <c r="T23" s="419"/>
      <c r="U23" s="419"/>
      <c r="V23" s="419"/>
      <c r="W23" s="419"/>
      <c r="X23" s="419"/>
      <c r="Y23" s="419"/>
      <c r="Z23" s="419"/>
      <c r="AA23" s="419"/>
      <c r="AB23" s="419"/>
      <c r="AC23" s="419"/>
      <c r="AD23" s="12" t="s">
        <v>189</v>
      </c>
      <c r="AF23" s="11" t="s">
        <v>325</v>
      </c>
    </row>
    <row r="24" spans="2:32">
      <c r="N24" s="420" t="s">
        <v>12</v>
      </c>
      <c r="O24" s="420"/>
      <c r="P24" s="420"/>
      <c r="Q24" s="421">
        <f>'要綱第1号（申請）'!U13</f>
        <v>0</v>
      </c>
      <c r="R24" s="421"/>
      <c r="S24" s="421"/>
      <c r="T24" s="421"/>
      <c r="U24" s="421"/>
      <c r="V24" s="421"/>
      <c r="W24" s="421"/>
      <c r="X24" s="421"/>
      <c r="Y24" s="421"/>
      <c r="Z24" s="421"/>
      <c r="AA24" s="421"/>
      <c r="AB24" s="421"/>
      <c r="AC24" s="421"/>
      <c r="AD24" s="421"/>
    </row>
    <row r="25" spans="2:32" ht="6" customHeight="1"/>
    <row r="26" spans="2:32">
      <c r="N26" s="422" t="s">
        <v>192</v>
      </c>
      <c r="O26" s="315"/>
      <c r="P26" s="315"/>
    </row>
    <row r="27" spans="2:32">
      <c r="N27" s="416"/>
      <c r="O27" s="416"/>
      <c r="P27" s="416"/>
      <c r="Q27" s="416"/>
      <c r="R27" s="416"/>
      <c r="S27" s="234"/>
      <c r="T27" s="234" t="s">
        <v>3</v>
      </c>
      <c r="U27" s="416"/>
      <c r="V27" s="416"/>
      <c r="W27" s="235" t="s">
        <v>6</v>
      </c>
      <c r="X27" s="423"/>
      <c r="Y27" s="423"/>
      <c r="Z27" s="236" t="s">
        <v>2</v>
      </c>
      <c r="AA27" s="237" t="s">
        <v>188</v>
      </c>
      <c r="AB27" s="416"/>
      <c r="AC27" s="416"/>
      <c r="AD27" s="238" t="s">
        <v>189</v>
      </c>
      <c r="AF27" s="11" t="s">
        <v>326</v>
      </c>
    </row>
    <row r="30" spans="2:32" ht="42" customHeight="1">
      <c r="B30" s="414" t="s">
        <v>193</v>
      </c>
      <c r="C30" s="415"/>
      <c r="D30" s="415"/>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row>
  </sheetData>
  <sheetProtection formatCells="0" formatRows="0" insertRows="0" deleteRows="0"/>
  <mergeCells count="25">
    <mergeCell ref="AB27:AC27"/>
    <mergeCell ref="AA11:AB11"/>
    <mergeCell ref="S11:T11"/>
    <mergeCell ref="X11:Y11"/>
    <mergeCell ref="N26:P27"/>
    <mergeCell ref="U27:V27"/>
    <mergeCell ref="X27:Y27"/>
    <mergeCell ref="Q27:R27"/>
    <mergeCell ref="Q21:AD21"/>
    <mergeCell ref="B7:AA7"/>
    <mergeCell ref="B3:AA3"/>
    <mergeCell ref="B30:AD30"/>
    <mergeCell ref="B9:AD9"/>
    <mergeCell ref="B5:AD5"/>
    <mergeCell ref="N18:P18"/>
    <mergeCell ref="Q18:AD18"/>
    <mergeCell ref="N20:P20"/>
    <mergeCell ref="R20:AC20"/>
    <mergeCell ref="N21:P21"/>
    <mergeCell ref="N23:P23"/>
    <mergeCell ref="B14:E14"/>
    <mergeCell ref="F14:K14"/>
    <mergeCell ref="N24:P24"/>
    <mergeCell ref="R23:AC23"/>
    <mergeCell ref="Q24:AD24"/>
  </mergeCells>
  <phoneticPr fontId="6"/>
  <conditionalFormatting sqref="Q27 S27">
    <cfRule type="containsBlanks" dxfId="62" priority="2">
      <formula>LEN(TRIM(Q27))=0</formula>
    </cfRule>
  </conditionalFormatting>
  <conditionalFormatting sqref="R20">
    <cfRule type="containsBlanks" dxfId="61" priority="5">
      <formula>LEN(TRIM(R20))=0</formula>
    </cfRule>
  </conditionalFormatting>
  <conditionalFormatting sqref="R23">
    <cfRule type="containsBlanks" dxfId="60" priority="4">
      <formula>LEN(TRIM(R23))=0</formula>
    </cfRule>
  </conditionalFormatting>
  <conditionalFormatting sqref="U27:V27 X27:Y27">
    <cfRule type="containsBlanks" dxfId="59" priority="3">
      <formula>LEN(TRIM(U27))=0</formula>
    </cfRule>
  </conditionalFormatting>
  <conditionalFormatting sqref="AB27:AC27">
    <cfRule type="containsBlanks" dxfId="58" priority="1">
      <formula>LEN(TRIM(AB27))=0</formula>
    </cfRule>
  </conditionalFormatting>
  <dataValidations count="5">
    <dataValidation type="list" allowBlank="1" showInputMessage="1" showErrorMessage="1" sqref="Q27" xr:uid="{663C7F22-6050-4271-AA89-7648C448D772}">
      <formula1>"昭和,平成,令和"</formula1>
    </dataValidation>
    <dataValidation type="list" allowBlank="1" showInputMessage="1" showErrorMessage="1" sqref="X27:Y27" xr:uid="{B6103E17-EB21-4C83-A4A6-C157644C5F6D}">
      <formula1>"1,2,3,4,5,6,7,8,9,10,11,12,13,14,15,16,17,18,19,20,21,22,23,24,25,26,27,28,29,30,31"</formula1>
    </dataValidation>
    <dataValidation type="list" allowBlank="1" showInputMessage="1" showErrorMessage="1" sqref="U27:V27" xr:uid="{9202E334-D1A6-46F3-A8AE-918ABCF6E4DD}">
      <formula1>"1,2,3,4,5,6,7,8,9,10,11,12"</formula1>
    </dataValidation>
    <dataValidation type="list" allowBlank="1" showInputMessage="1" showErrorMessage="1" sqref="AB27:AC27" xr:uid="{01F1ABFE-2980-427D-A618-0F17FD7862A6}">
      <formula1>"男,女"</formula1>
    </dataValidation>
    <dataValidation type="list" allowBlank="1" showInputMessage="1" showErrorMessage="1" sqref="S27" xr:uid="{D512932E-8A8A-4FC2-BD9D-B8B4BE85ED7B}">
      <formula1>"1,2,3,4,5,6,7,8,9,10,11,12,13,14,15,16,17,18,19,20,21,22,23,24,25,26,27,28,29,30,31,32,33,34,35,36,37,38,39,40,41,42,43,44,45,46,47,48,49,50,51,52,53,54,55,56,57,58,59,60,61,62,63,64"</formula1>
    </dataValidation>
  </dataValidations>
  <pageMargins left="0.78740157480314965" right="0.78740157480314965" top="0.74803149606299213" bottom="0.55118110236220474" header="0.31496062992125984" footer="0.31496062992125984"/>
  <pageSetup paperSize="9" scale="95" orientation="portrait" r:id="rId1"/>
  <colBreaks count="1" manualBreakCount="1">
    <brk id="30" max="31" man="1"/>
  </col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96611-BA89-4590-A1E7-3D95B989C37B}">
  <sheetPr>
    <tabColor theme="8"/>
    <pageSetUpPr fitToPage="1"/>
  </sheetPr>
  <dimension ref="A1:AG118"/>
  <sheetViews>
    <sheetView showGridLines="0" view="pageBreakPreview" zoomScale="80" zoomScaleNormal="80" zoomScaleSheetLayoutView="80" workbookViewId="0"/>
  </sheetViews>
  <sheetFormatPr defaultColWidth="9" defaultRowHeight="13.5"/>
  <cols>
    <col min="1" max="1" width="3.75" style="66" bestFit="1" customWidth="1"/>
    <col min="2" max="2" width="13.625" style="66" customWidth="1"/>
    <col min="3" max="4" width="12.625" style="66" customWidth="1"/>
    <col min="5" max="5" width="9.625" style="66" customWidth="1"/>
    <col min="6" max="6" width="8.625" style="66" customWidth="1"/>
    <col min="7" max="7" width="4.25" style="66" customWidth="1"/>
    <col min="8" max="8" width="2.375" style="66" customWidth="1"/>
    <col min="9" max="10" width="1.875" style="66" customWidth="1"/>
    <col min="11" max="11" width="4.625" style="66" customWidth="1"/>
    <col min="12" max="12" width="1.875" style="66" customWidth="1"/>
    <col min="13" max="13" width="4.25" style="66" bestFit="1" customWidth="1"/>
    <col min="14" max="14" width="5.75" style="66" customWidth="1"/>
    <col min="15" max="15" width="6.25" style="66" customWidth="1"/>
    <col min="16" max="16" width="8.625" style="66" customWidth="1"/>
    <col min="17" max="17" width="3.5" style="66" bestFit="1" customWidth="1"/>
    <col min="18" max="18" width="13.625" style="66" customWidth="1"/>
    <col min="19" max="19" width="3.5" style="66" bestFit="1" customWidth="1"/>
    <col min="20" max="22" width="5.75" style="66" customWidth="1"/>
    <col min="23" max="23" width="14.125" style="66" bestFit="1" customWidth="1"/>
    <col min="24" max="24" width="3.75" style="66" customWidth="1"/>
    <col min="25" max="31" width="9" style="66" customWidth="1"/>
    <col min="32" max="32" width="9" style="68" customWidth="1"/>
    <col min="33" max="16384" width="9" style="66"/>
  </cols>
  <sheetData>
    <row r="1" spans="1:33" ht="19.5" customHeight="1">
      <c r="A1" s="66" t="s">
        <v>182</v>
      </c>
      <c r="X1" s="67" t="s">
        <v>139</v>
      </c>
      <c r="Y1" s="67"/>
      <c r="Z1" s="67"/>
      <c r="AA1" s="67"/>
      <c r="AB1" s="67"/>
      <c r="AC1" s="67"/>
      <c r="AD1" s="67"/>
    </row>
    <row r="2" spans="1:33" ht="22.5" customHeight="1">
      <c r="A2" s="69"/>
      <c r="B2" s="69"/>
      <c r="C2" s="69"/>
      <c r="D2" s="69"/>
      <c r="E2" s="69"/>
      <c r="F2" s="435" t="s">
        <v>183</v>
      </c>
      <c r="G2" s="435"/>
      <c r="H2" s="435"/>
      <c r="I2" s="435"/>
      <c r="J2" s="435"/>
      <c r="K2" s="435"/>
      <c r="L2" s="435"/>
      <c r="M2" s="435"/>
      <c r="N2" s="435"/>
      <c r="O2" s="435"/>
      <c r="P2" s="435"/>
      <c r="Q2" s="435"/>
      <c r="R2" s="69"/>
      <c r="S2" s="69"/>
      <c r="T2" s="69"/>
      <c r="U2" s="69"/>
      <c r="V2" s="69"/>
      <c r="W2" s="69"/>
      <c r="AE2" s="69"/>
      <c r="AF2" s="71"/>
    </row>
    <row r="3" spans="1:33" ht="22.5" customHeight="1">
      <c r="A3" s="69"/>
      <c r="B3" s="69"/>
      <c r="C3" s="69"/>
      <c r="D3" s="69"/>
      <c r="E3" s="69"/>
      <c r="F3" s="70"/>
      <c r="G3" s="70"/>
      <c r="H3" s="70"/>
      <c r="I3" s="70"/>
      <c r="J3" s="70"/>
      <c r="K3" s="70"/>
      <c r="L3" s="70"/>
      <c r="M3" s="70"/>
      <c r="N3" s="70"/>
      <c r="O3" s="70"/>
      <c r="P3" s="70"/>
      <c r="Q3" s="70"/>
      <c r="R3" s="69"/>
      <c r="S3" s="69"/>
      <c r="T3" s="69"/>
      <c r="U3" s="69"/>
      <c r="V3" s="69"/>
      <c r="W3" s="69"/>
      <c r="X3" s="67"/>
      <c r="Y3" s="67"/>
      <c r="Z3" s="67"/>
      <c r="AA3" s="67"/>
      <c r="AB3" s="67"/>
      <c r="AC3" s="67"/>
      <c r="AD3" s="67"/>
      <c r="AE3" s="69"/>
      <c r="AF3" s="71"/>
    </row>
    <row r="4" spans="1:33" ht="35.25" customHeight="1">
      <c r="A4" s="427" t="s">
        <v>140</v>
      </c>
      <c r="B4" s="428"/>
      <c r="C4" s="428"/>
      <c r="D4" s="428"/>
      <c r="E4" s="429"/>
      <c r="F4" s="75" t="s">
        <v>141</v>
      </c>
      <c r="G4" s="430"/>
      <c r="H4" s="430"/>
      <c r="I4" s="431" t="s">
        <v>3</v>
      </c>
      <c r="J4" s="431"/>
      <c r="K4" s="430"/>
      <c r="L4" s="430"/>
      <c r="M4" s="78" t="s">
        <v>142</v>
      </c>
      <c r="N4" s="78"/>
      <c r="O4" s="77"/>
      <c r="P4" s="79"/>
    </row>
    <row r="5" spans="1:33" ht="35.25" customHeight="1">
      <c r="A5" s="427" t="s">
        <v>143</v>
      </c>
      <c r="B5" s="428"/>
      <c r="C5" s="428"/>
      <c r="D5" s="428"/>
      <c r="E5" s="429"/>
      <c r="F5" s="75" t="s">
        <v>141</v>
      </c>
      <c r="G5" s="430"/>
      <c r="H5" s="430"/>
      <c r="I5" s="431" t="s">
        <v>3</v>
      </c>
      <c r="J5" s="431"/>
      <c r="K5" s="430"/>
      <c r="L5" s="430"/>
      <c r="M5" s="78" t="s">
        <v>144</v>
      </c>
      <c r="N5" s="76"/>
      <c r="O5" s="80" t="s">
        <v>145</v>
      </c>
      <c r="P5" s="79"/>
    </row>
    <row r="6" spans="1:33" ht="35.25" customHeight="1">
      <c r="A6" s="72" t="s">
        <v>146</v>
      </c>
      <c r="B6" s="73"/>
      <c r="C6" s="73"/>
      <c r="D6" s="73"/>
      <c r="E6" s="74"/>
      <c r="F6" s="425">
        <f>COUNTIF(AF12:AF101,"賃上げ")</f>
        <v>0</v>
      </c>
      <c r="G6" s="426"/>
      <c r="H6" s="426"/>
      <c r="I6" s="426"/>
      <c r="J6" s="426"/>
      <c r="K6" s="426"/>
      <c r="L6" s="426"/>
      <c r="M6" s="426"/>
      <c r="N6" s="426"/>
      <c r="O6" s="426"/>
      <c r="P6" s="79" t="s">
        <v>147</v>
      </c>
    </row>
    <row r="7" spans="1:33" ht="35.25" customHeight="1">
      <c r="A7" s="427" t="s">
        <v>148</v>
      </c>
      <c r="B7" s="428"/>
      <c r="C7" s="428"/>
      <c r="D7" s="428"/>
      <c r="E7" s="429"/>
      <c r="F7" s="75" t="s">
        <v>141</v>
      </c>
      <c r="G7" s="430"/>
      <c r="H7" s="430"/>
      <c r="I7" s="431" t="s">
        <v>3</v>
      </c>
      <c r="J7" s="431"/>
      <c r="K7" s="430"/>
      <c r="L7" s="430"/>
      <c r="M7" s="78" t="s">
        <v>144</v>
      </c>
      <c r="N7" s="76"/>
      <c r="O7" s="80" t="s">
        <v>145</v>
      </c>
      <c r="P7" s="79"/>
      <c r="Q7" s="81"/>
    </row>
    <row r="8" spans="1:33" ht="26.25" customHeight="1" thickBot="1">
      <c r="A8" s="82"/>
      <c r="B8" s="83"/>
      <c r="C8" s="83"/>
      <c r="D8" s="83"/>
      <c r="E8" s="83"/>
      <c r="F8" s="84"/>
      <c r="G8" s="84"/>
      <c r="H8" s="84"/>
      <c r="I8" s="84"/>
      <c r="J8" s="84"/>
      <c r="K8" s="84"/>
      <c r="L8" s="84"/>
      <c r="M8" s="84"/>
      <c r="N8" s="84"/>
      <c r="O8" s="84"/>
      <c r="P8" s="84"/>
      <c r="Q8" s="85"/>
      <c r="R8" s="86"/>
    </row>
    <row r="9" spans="1:33" ht="18.75" customHeight="1" thickBot="1">
      <c r="F9" s="432" t="s">
        <v>68</v>
      </c>
      <c r="G9" s="433"/>
      <c r="H9" s="433"/>
      <c r="I9" s="433"/>
      <c r="J9" s="433"/>
      <c r="K9" s="433"/>
      <c r="L9" s="433"/>
      <c r="M9" s="433"/>
      <c r="N9" s="433"/>
      <c r="O9" s="433"/>
      <c r="P9" s="433"/>
      <c r="Q9" s="434"/>
      <c r="R9" s="433" t="s">
        <v>69</v>
      </c>
      <c r="S9" s="433"/>
      <c r="T9" s="433"/>
      <c r="U9" s="433"/>
      <c r="V9" s="433"/>
      <c r="W9" s="433"/>
      <c r="X9" s="434"/>
      <c r="Y9" s="87"/>
      <c r="Z9" s="87"/>
      <c r="AA9" s="87"/>
      <c r="AB9" s="87"/>
      <c r="AC9" s="87"/>
      <c r="AD9" s="87"/>
    </row>
    <row r="10" spans="1:33" s="82" customFormat="1" ht="37.5" customHeight="1">
      <c r="A10" s="436"/>
      <c r="B10" s="436" t="s">
        <v>149</v>
      </c>
      <c r="C10" s="436" t="s">
        <v>150</v>
      </c>
      <c r="D10" s="436" t="s">
        <v>151</v>
      </c>
      <c r="E10" s="438" t="s">
        <v>71</v>
      </c>
      <c r="F10" s="440" t="s">
        <v>152</v>
      </c>
      <c r="G10" s="441"/>
      <c r="H10" s="441"/>
      <c r="I10" s="442"/>
      <c r="J10" s="446" t="s">
        <v>153</v>
      </c>
      <c r="K10" s="447"/>
      <c r="L10" s="447"/>
      <c r="M10" s="447"/>
      <c r="N10" s="448"/>
      <c r="O10" s="449" t="s">
        <v>154</v>
      </c>
      <c r="P10" s="441"/>
      <c r="Q10" s="450"/>
      <c r="R10" s="440" t="s">
        <v>155</v>
      </c>
      <c r="S10" s="442"/>
      <c r="T10" s="446" t="s">
        <v>153</v>
      </c>
      <c r="U10" s="447"/>
      <c r="V10" s="448"/>
      <c r="W10" s="449" t="s">
        <v>156</v>
      </c>
      <c r="X10" s="450"/>
      <c r="Y10" s="87"/>
      <c r="Z10" s="87"/>
      <c r="AA10" s="87"/>
      <c r="AB10" s="87"/>
      <c r="AC10" s="87"/>
      <c r="AD10" s="87"/>
      <c r="AF10" s="88"/>
    </row>
    <row r="11" spans="1:33" s="82" customFormat="1" ht="18.600000000000001" customHeight="1">
      <c r="A11" s="437"/>
      <c r="B11" s="437"/>
      <c r="C11" s="437"/>
      <c r="D11" s="437"/>
      <c r="E11" s="439"/>
      <c r="F11" s="443"/>
      <c r="G11" s="444"/>
      <c r="H11" s="444"/>
      <c r="I11" s="445"/>
      <c r="J11" s="453" t="s">
        <v>145</v>
      </c>
      <c r="K11" s="454"/>
      <c r="L11" s="455" t="s">
        <v>157</v>
      </c>
      <c r="M11" s="456"/>
      <c r="N11" s="91" t="s">
        <v>158</v>
      </c>
      <c r="O11" s="451"/>
      <c r="P11" s="444"/>
      <c r="Q11" s="452"/>
      <c r="R11" s="443"/>
      <c r="S11" s="445"/>
      <c r="T11" s="92" t="s">
        <v>145</v>
      </c>
      <c r="U11" s="90" t="s">
        <v>157</v>
      </c>
      <c r="V11" s="89" t="s">
        <v>158</v>
      </c>
      <c r="W11" s="451"/>
      <c r="X11" s="452"/>
      <c r="Y11" s="87"/>
      <c r="Z11" s="87"/>
      <c r="AA11" s="87"/>
      <c r="AB11" s="87"/>
      <c r="AC11" s="87"/>
      <c r="AD11" s="87"/>
      <c r="AF11" s="88"/>
    </row>
    <row r="12" spans="1:33" ht="26.25" customHeight="1">
      <c r="A12" s="93">
        <v>1</v>
      </c>
      <c r="B12" s="94"/>
      <c r="C12" s="95"/>
      <c r="D12" s="95"/>
      <c r="E12" s="96"/>
      <c r="F12" s="457"/>
      <c r="G12" s="458"/>
      <c r="H12" s="459" t="s">
        <v>41</v>
      </c>
      <c r="I12" s="460"/>
      <c r="J12" s="461"/>
      <c r="K12" s="461"/>
      <c r="L12" s="462"/>
      <c r="M12" s="463"/>
      <c r="N12" s="99"/>
      <c r="O12" s="464"/>
      <c r="P12" s="465"/>
      <c r="Q12" s="101" t="s">
        <v>41</v>
      </c>
      <c r="R12" s="97"/>
      <c r="S12" s="98" t="s">
        <v>41</v>
      </c>
      <c r="T12" s="102" t="str">
        <f>IF(J12&lt;&gt;"",J12,"")</f>
        <v/>
      </c>
      <c r="U12" s="103" t="str">
        <f>IF(L12&lt;&gt;"",L12,"")</f>
        <v/>
      </c>
      <c r="V12" s="104" t="str">
        <f t="shared" ref="V12:V75" si="0">IF(N12&lt;&gt;"",N12,"")</f>
        <v/>
      </c>
      <c r="W12" s="100"/>
      <c r="X12" s="101" t="s">
        <v>41</v>
      </c>
      <c r="Y12" s="105"/>
      <c r="Z12" s="105"/>
      <c r="AA12" s="105"/>
      <c r="AB12" s="105"/>
      <c r="AC12" s="105"/>
      <c r="AD12" s="105"/>
      <c r="AF12" s="68" t="str">
        <f>IF(AND(F12&lt;&gt;"",R12&lt;&gt;"",F12&lt;R12),"賃上げ","")</f>
        <v/>
      </c>
      <c r="AG12" s="106"/>
    </row>
    <row r="13" spans="1:33" ht="26.25" customHeight="1">
      <c r="A13" s="93">
        <v>2</v>
      </c>
      <c r="B13" s="94"/>
      <c r="C13" s="95"/>
      <c r="D13" s="95"/>
      <c r="E13" s="96"/>
      <c r="F13" s="457"/>
      <c r="G13" s="458"/>
      <c r="H13" s="459" t="s">
        <v>41</v>
      </c>
      <c r="I13" s="460"/>
      <c r="J13" s="461"/>
      <c r="K13" s="461"/>
      <c r="L13" s="462"/>
      <c r="M13" s="463"/>
      <c r="N13" s="99"/>
      <c r="O13" s="464"/>
      <c r="P13" s="465"/>
      <c r="Q13" s="101" t="s">
        <v>41</v>
      </c>
      <c r="R13" s="97"/>
      <c r="S13" s="98" t="s">
        <v>41</v>
      </c>
      <c r="T13" s="102" t="str">
        <f t="shared" ref="T13:T76" si="1">IF(J13&lt;&gt;"",J13,"")</f>
        <v/>
      </c>
      <c r="U13" s="103" t="str">
        <f t="shared" ref="U13:U76" si="2">IF(L13&lt;&gt;"",L13,"")</f>
        <v/>
      </c>
      <c r="V13" s="104" t="str">
        <f t="shared" si="0"/>
        <v/>
      </c>
      <c r="W13" s="100"/>
      <c r="X13" s="101" t="s">
        <v>41</v>
      </c>
      <c r="Y13" s="105"/>
      <c r="Z13" s="105"/>
      <c r="AA13" s="105"/>
      <c r="AB13" s="105"/>
      <c r="AC13" s="105"/>
      <c r="AD13" s="105"/>
      <c r="AF13" s="68" t="str">
        <f t="shared" ref="AF13:AF76" si="3">IF(AND(F13&lt;&gt;"",R13&lt;&gt;"",F13&lt;R13),"賃上げ","")</f>
        <v/>
      </c>
      <c r="AG13" s="106"/>
    </row>
    <row r="14" spans="1:33" ht="26.25" customHeight="1">
      <c r="A14" s="93">
        <v>3</v>
      </c>
      <c r="B14" s="94"/>
      <c r="C14" s="95"/>
      <c r="D14" s="95"/>
      <c r="E14" s="96"/>
      <c r="F14" s="457"/>
      <c r="G14" s="458"/>
      <c r="H14" s="459" t="s">
        <v>41</v>
      </c>
      <c r="I14" s="460"/>
      <c r="J14" s="461"/>
      <c r="K14" s="461"/>
      <c r="L14" s="462"/>
      <c r="M14" s="463"/>
      <c r="N14" s="99"/>
      <c r="O14" s="464"/>
      <c r="P14" s="465"/>
      <c r="Q14" s="101" t="s">
        <v>41</v>
      </c>
      <c r="R14" s="97"/>
      <c r="S14" s="98" t="s">
        <v>41</v>
      </c>
      <c r="T14" s="102" t="str">
        <f t="shared" si="1"/>
        <v/>
      </c>
      <c r="U14" s="103" t="str">
        <f t="shared" si="2"/>
        <v/>
      </c>
      <c r="V14" s="104" t="str">
        <f t="shared" si="0"/>
        <v/>
      </c>
      <c r="W14" s="100"/>
      <c r="X14" s="101" t="s">
        <v>41</v>
      </c>
      <c r="Y14" s="105"/>
      <c r="Z14" s="105"/>
      <c r="AA14" s="105"/>
      <c r="AB14" s="105"/>
      <c r="AC14" s="105"/>
      <c r="AD14" s="105"/>
      <c r="AF14" s="68" t="str">
        <f t="shared" si="3"/>
        <v/>
      </c>
      <c r="AG14" s="106"/>
    </row>
    <row r="15" spans="1:33" ht="26.25" customHeight="1">
      <c r="A15" s="93">
        <v>4</v>
      </c>
      <c r="B15" s="94"/>
      <c r="C15" s="95"/>
      <c r="D15" s="95"/>
      <c r="E15" s="96"/>
      <c r="F15" s="457"/>
      <c r="G15" s="458"/>
      <c r="H15" s="459" t="s">
        <v>41</v>
      </c>
      <c r="I15" s="460"/>
      <c r="J15" s="461"/>
      <c r="K15" s="461"/>
      <c r="L15" s="462"/>
      <c r="M15" s="463"/>
      <c r="N15" s="99"/>
      <c r="O15" s="464"/>
      <c r="P15" s="465"/>
      <c r="Q15" s="101" t="s">
        <v>41</v>
      </c>
      <c r="R15" s="97"/>
      <c r="S15" s="98" t="s">
        <v>41</v>
      </c>
      <c r="T15" s="102" t="str">
        <f t="shared" si="1"/>
        <v/>
      </c>
      <c r="U15" s="103" t="str">
        <f t="shared" si="2"/>
        <v/>
      </c>
      <c r="V15" s="104" t="str">
        <f t="shared" si="0"/>
        <v/>
      </c>
      <c r="W15" s="100"/>
      <c r="X15" s="101" t="s">
        <v>41</v>
      </c>
      <c r="Y15" s="105"/>
      <c r="Z15" s="105"/>
      <c r="AA15" s="105"/>
      <c r="AB15" s="105"/>
      <c r="AC15" s="105"/>
      <c r="AD15" s="105"/>
      <c r="AF15" s="68" t="str">
        <f t="shared" si="3"/>
        <v/>
      </c>
      <c r="AG15" s="106"/>
    </row>
    <row r="16" spans="1:33" ht="26.25" customHeight="1">
      <c r="A16" s="93">
        <v>5</v>
      </c>
      <c r="B16" s="94"/>
      <c r="C16" s="95"/>
      <c r="D16" s="95"/>
      <c r="E16" s="96"/>
      <c r="F16" s="457"/>
      <c r="G16" s="458"/>
      <c r="H16" s="459" t="s">
        <v>41</v>
      </c>
      <c r="I16" s="460"/>
      <c r="J16" s="461"/>
      <c r="K16" s="461"/>
      <c r="L16" s="462"/>
      <c r="M16" s="463"/>
      <c r="N16" s="99"/>
      <c r="O16" s="464"/>
      <c r="P16" s="465"/>
      <c r="Q16" s="107" t="s">
        <v>41</v>
      </c>
      <c r="R16" s="97"/>
      <c r="S16" s="108" t="s">
        <v>41</v>
      </c>
      <c r="T16" s="102" t="str">
        <f t="shared" si="1"/>
        <v/>
      </c>
      <c r="U16" s="103" t="str">
        <f t="shared" si="2"/>
        <v/>
      </c>
      <c r="V16" s="104" t="str">
        <f t="shared" si="0"/>
        <v/>
      </c>
      <c r="W16" s="100"/>
      <c r="X16" s="107" t="s">
        <v>41</v>
      </c>
      <c r="Y16" s="105"/>
      <c r="Z16" s="105"/>
      <c r="AA16" s="105"/>
      <c r="AB16" s="105"/>
      <c r="AC16" s="105"/>
      <c r="AD16" s="105"/>
      <c r="AF16" s="68" t="str">
        <f t="shared" si="3"/>
        <v/>
      </c>
      <c r="AG16" s="106"/>
    </row>
    <row r="17" spans="1:33" ht="26.25" customHeight="1">
      <c r="A17" s="93">
        <v>6</v>
      </c>
      <c r="B17" s="94"/>
      <c r="C17" s="95"/>
      <c r="D17" s="95"/>
      <c r="E17" s="96"/>
      <c r="F17" s="457"/>
      <c r="G17" s="458"/>
      <c r="H17" s="459" t="s">
        <v>41</v>
      </c>
      <c r="I17" s="460"/>
      <c r="J17" s="461"/>
      <c r="K17" s="461"/>
      <c r="L17" s="462"/>
      <c r="M17" s="463"/>
      <c r="N17" s="99"/>
      <c r="O17" s="464"/>
      <c r="P17" s="465"/>
      <c r="Q17" s="101" t="s">
        <v>41</v>
      </c>
      <c r="R17" s="97"/>
      <c r="S17" s="98" t="s">
        <v>41</v>
      </c>
      <c r="T17" s="102" t="str">
        <f t="shared" si="1"/>
        <v/>
      </c>
      <c r="U17" s="103" t="str">
        <f t="shared" si="2"/>
        <v/>
      </c>
      <c r="V17" s="104" t="str">
        <f t="shared" si="0"/>
        <v/>
      </c>
      <c r="W17" s="100"/>
      <c r="X17" s="101" t="s">
        <v>41</v>
      </c>
      <c r="Y17" s="105"/>
      <c r="Z17" s="105"/>
      <c r="AA17" s="105"/>
      <c r="AB17" s="105"/>
      <c r="AC17" s="105"/>
      <c r="AD17" s="105"/>
      <c r="AF17" s="68" t="str">
        <f t="shared" si="3"/>
        <v/>
      </c>
      <c r="AG17" s="106"/>
    </row>
    <row r="18" spans="1:33" ht="26.25" customHeight="1">
      <c r="A18" s="93">
        <v>7</v>
      </c>
      <c r="B18" s="94"/>
      <c r="C18" s="95"/>
      <c r="D18" s="95"/>
      <c r="E18" s="96"/>
      <c r="F18" s="457"/>
      <c r="G18" s="458"/>
      <c r="H18" s="459" t="s">
        <v>41</v>
      </c>
      <c r="I18" s="460"/>
      <c r="J18" s="461"/>
      <c r="K18" s="461"/>
      <c r="L18" s="462"/>
      <c r="M18" s="463"/>
      <c r="N18" s="99"/>
      <c r="O18" s="464"/>
      <c r="P18" s="465"/>
      <c r="Q18" s="101" t="s">
        <v>41</v>
      </c>
      <c r="R18" s="97"/>
      <c r="S18" s="98" t="s">
        <v>41</v>
      </c>
      <c r="T18" s="102" t="str">
        <f t="shared" si="1"/>
        <v/>
      </c>
      <c r="U18" s="103" t="str">
        <f t="shared" si="2"/>
        <v/>
      </c>
      <c r="V18" s="104" t="str">
        <f t="shared" si="0"/>
        <v/>
      </c>
      <c r="W18" s="100"/>
      <c r="X18" s="101" t="s">
        <v>41</v>
      </c>
      <c r="Y18" s="105"/>
      <c r="Z18" s="105"/>
      <c r="AA18" s="105"/>
      <c r="AB18" s="105"/>
      <c r="AC18" s="105"/>
      <c r="AD18" s="105"/>
      <c r="AF18" s="68" t="str">
        <f t="shared" si="3"/>
        <v/>
      </c>
      <c r="AG18" s="106"/>
    </row>
    <row r="19" spans="1:33" ht="26.25" customHeight="1">
      <c r="A19" s="93">
        <v>8</v>
      </c>
      <c r="B19" s="94"/>
      <c r="C19" s="95"/>
      <c r="D19" s="95"/>
      <c r="E19" s="96"/>
      <c r="F19" s="457"/>
      <c r="G19" s="458"/>
      <c r="H19" s="459" t="s">
        <v>41</v>
      </c>
      <c r="I19" s="460"/>
      <c r="J19" s="461"/>
      <c r="K19" s="461"/>
      <c r="L19" s="462"/>
      <c r="M19" s="463"/>
      <c r="N19" s="99"/>
      <c r="O19" s="464"/>
      <c r="P19" s="465"/>
      <c r="Q19" s="101" t="s">
        <v>41</v>
      </c>
      <c r="R19" s="97"/>
      <c r="S19" s="98" t="s">
        <v>41</v>
      </c>
      <c r="T19" s="102" t="str">
        <f t="shared" si="1"/>
        <v/>
      </c>
      <c r="U19" s="103" t="str">
        <f t="shared" si="2"/>
        <v/>
      </c>
      <c r="V19" s="104" t="str">
        <f t="shared" si="0"/>
        <v/>
      </c>
      <c r="W19" s="100"/>
      <c r="X19" s="101" t="s">
        <v>41</v>
      </c>
      <c r="Y19" s="105"/>
      <c r="Z19" s="105"/>
      <c r="AA19" s="105"/>
      <c r="AB19" s="105"/>
      <c r="AC19" s="105"/>
      <c r="AD19" s="105"/>
      <c r="AF19" s="68" t="str">
        <f t="shared" si="3"/>
        <v/>
      </c>
      <c r="AG19" s="106"/>
    </row>
    <row r="20" spans="1:33" ht="26.25" customHeight="1">
      <c r="A20" s="93">
        <v>9</v>
      </c>
      <c r="B20" s="94"/>
      <c r="C20" s="95"/>
      <c r="D20" s="95"/>
      <c r="E20" s="96"/>
      <c r="F20" s="457"/>
      <c r="G20" s="458"/>
      <c r="H20" s="459" t="s">
        <v>41</v>
      </c>
      <c r="I20" s="460"/>
      <c r="J20" s="461"/>
      <c r="K20" s="461"/>
      <c r="L20" s="462"/>
      <c r="M20" s="463"/>
      <c r="N20" s="99"/>
      <c r="O20" s="464"/>
      <c r="P20" s="465"/>
      <c r="Q20" s="101" t="s">
        <v>41</v>
      </c>
      <c r="R20" s="97"/>
      <c r="S20" s="98" t="s">
        <v>41</v>
      </c>
      <c r="T20" s="102" t="str">
        <f t="shared" si="1"/>
        <v/>
      </c>
      <c r="U20" s="103" t="str">
        <f t="shared" si="2"/>
        <v/>
      </c>
      <c r="V20" s="104" t="str">
        <f t="shared" si="0"/>
        <v/>
      </c>
      <c r="W20" s="100"/>
      <c r="X20" s="101" t="s">
        <v>41</v>
      </c>
      <c r="Y20" s="105"/>
      <c r="Z20" s="105"/>
      <c r="AA20" s="105"/>
      <c r="AB20" s="105"/>
      <c r="AC20" s="105"/>
      <c r="AD20" s="105"/>
      <c r="AF20" s="68" t="str">
        <f t="shared" si="3"/>
        <v/>
      </c>
      <c r="AG20" s="106"/>
    </row>
    <row r="21" spans="1:33" ht="26.25" customHeight="1">
      <c r="A21" s="93">
        <v>10</v>
      </c>
      <c r="B21" s="94"/>
      <c r="C21" s="95"/>
      <c r="D21" s="95"/>
      <c r="E21" s="96"/>
      <c r="F21" s="457"/>
      <c r="G21" s="458"/>
      <c r="H21" s="459" t="s">
        <v>41</v>
      </c>
      <c r="I21" s="460"/>
      <c r="J21" s="461"/>
      <c r="K21" s="461"/>
      <c r="L21" s="462"/>
      <c r="M21" s="463"/>
      <c r="N21" s="99"/>
      <c r="O21" s="464"/>
      <c r="P21" s="465"/>
      <c r="Q21" s="101" t="s">
        <v>41</v>
      </c>
      <c r="R21" s="97"/>
      <c r="S21" s="98" t="s">
        <v>41</v>
      </c>
      <c r="T21" s="102" t="str">
        <f t="shared" si="1"/>
        <v/>
      </c>
      <c r="U21" s="103" t="str">
        <f t="shared" si="2"/>
        <v/>
      </c>
      <c r="V21" s="104" t="str">
        <f t="shared" si="0"/>
        <v/>
      </c>
      <c r="W21" s="100"/>
      <c r="X21" s="101" t="s">
        <v>41</v>
      </c>
      <c r="Y21" s="105"/>
      <c r="Z21" s="105"/>
      <c r="AA21" s="105"/>
      <c r="AB21" s="105"/>
      <c r="AC21" s="105"/>
      <c r="AD21" s="105"/>
      <c r="AF21" s="68" t="str">
        <f t="shared" si="3"/>
        <v/>
      </c>
      <c r="AG21" s="106"/>
    </row>
    <row r="22" spans="1:33" ht="26.25" customHeight="1">
      <c r="A22" s="93">
        <v>11</v>
      </c>
      <c r="B22" s="94"/>
      <c r="C22" s="95"/>
      <c r="D22" s="95"/>
      <c r="E22" s="96"/>
      <c r="F22" s="457"/>
      <c r="G22" s="458"/>
      <c r="H22" s="459" t="s">
        <v>41</v>
      </c>
      <c r="I22" s="460"/>
      <c r="J22" s="461"/>
      <c r="K22" s="461"/>
      <c r="L22" s="462"/>
      <c r="M22" s="463"/>
      <c r="N22" s="99"/>
      <c r="O22" s="464"/>
      <c r="P22" s="465"/>
      <c r="Q22" s="101" t="s">
        <v>41</v>
      </c>
      <c r="R22" s="97"/>
      <c r="S22" s="98" t="s">
        <v>41</v>
      </c>
      <c r="T22" s="102" t="str">
        <f t="shared" si="1"/>
        <v/>
      </c>
      <c r="U22" s="103" t="str">
        <f t="shared" si="2"/>
        <v/>
      </c>
      <c r="V22" s="104" t="str">
        <f t="shared" si="0"/>
        <v/>
      </c>
      <c r="W22" s="100"/>
      <c r="X22" s="101" t="s">
        <v>41</v>
      </c>
      <c r="Y22" s="105"/>
      <c r="Z22" s="105"/>
      <c r="AA22" s="105"/>
      <c r="AB22" s="105"/>
      <c r="AC22" s="105"/>
      <c r="AD22" s="105"/>
      <c r="AF22" s="68" t="str">
        <f t="shared" si="3"/>
        <v/>
      </c>
      <c r="AG22" s="106"/>
    </row>
    <row r="23" spans="1:33" ht="26.25" customHeight="1">
      <c r="A23" s="93">
        <v>12</v>
      </c>
      <c r="B23" s="94"/>
      <c r="C23" s="95"/>
      <c r="D23" s="95"/>
      <c r="E23" s="96"/>
      <c r="F23" s="457"/>
      <c r="G23" s="458"/>
      <c r="H23" s="459" t="s">
        <v>41</v>
      </c>
      <c r="I23" s="460"/>
      <c r="J23" s="461"/>
      <c r="K23" s="461"/>
      <c r="L23" s="462"/>
      <c r="M23" s="463"/>
      <c r="N23" s="99"/>
      <c r="O23" s="464"/>
      <c r="P23" s="465"/>
      <c r="Q23" s="101" t="s">
        <v>41</v>
      </c>
      <c r="R23" s="97"/>
      <c r="S23" s="98" t="s">
        <v>41</v>
      </c>
      <c r="T23" s="102" t="str">
        <f t="shared" si="1"/>
        <v/>
      </c>
      <c r="U23" s="103" t="str">
        <f t="shared" si="2"/>
        <v/>
      </c>
      <c r="V23" s="104" t="str">
        <f t="shared" si="0"/>
        <v/>
      </c>
      <c r="W23" s="100"/>
      <c r="X23" s="101" t="s">
        <v>41</v>
      </c>
      <c r="Y23" s="105"/>
      <c r="Z23" s="105"/>
      <c r="AA23" s="105"/>
      <c r="AB23" s="105"/>
      <c r="AC23" s="105"/>
      <c r="AD23" s="105"/>
      <c r="AF23" s="68" t="str">
        <f t="shared" si="3"/>
        <v/>
      </c>
      <c r="AG23" s="106"/>
    </row>
    <row r="24" spans="1:33" ht="26.25" customHeight="1">
      <c r="A24" s="93">
        <v>13</v>
      </c>
      <c r="B24" s="94"/>
      <c r="C24" s="95"/>
      <c r="D24" s="95"/>
      <c r="E24" s="96"/>
      <c r="F24" s="457"/>
      <c r="G24" s="458"/>
      <c r="H24" s="459" t="s">
        <v>41</v>
      </c>
      <c r="I24" s="460"/>
      <c r="J24" s="461"/>
      <c r="K24" s="461"/>
      <c r="L24" s="462"/>
      <c r="M24" s="463"/>
      <c r="N24" s="99"/>
      <c r="O24" s="464"/>
      <c r="P24" s="465"/>
      <c r="Q24" s="101" t="s">
        <v>41</v>
      </c>
      <c r="R24" s="97"/>
      <c r="S24" s="98" t="s">
        <v>41</v>
      </c>
      <c r="T24" s="102" t="str">
        <f t="shared" si="1"/>
        <v/>
      </c>
      <c r="U24" s="103" t="str">
        <f t="shared" si="2"/>
        <v/>
      </c>
      <c r="V24" s="104" t="str">
        <f t="shared" si="0"/>
        <v/>
      </c>
      <c r="W24" s="100"/>
      <c r="X24" s="101" t="s">
        <v>41</v>
      </c>
      <c r="Y24" s="105"/>
      <c r="Z24" s="105"/>
      <c r="AA24" s="105"/>
      <c r="AB24" s="105"/>
      <c r="AC24" s="105"/>
      <c r="AD24" s="105"/>
      <c r="AF24" s="68" t="str">
        <f t="shared" si="3"/>
        <v/>
      </c>
      <c r="AG24" s="106"/>
    </row>
    <row r="25" spans="1:33" ht="26.25" customHeight="1">
      <c r="A25" s="93">
        <v>14</v>
      </c>
      <c r="B25" s="94"/>
      <c r="C25" s="95"/>
      <c r="D25" s="95"/>
      <c r="E25" s="96"/>
      <c r="F25" s="457"/>
      <c r="G25" s="458"/>
      <c r="H25" s="459" t="s">
        <v>41</v>
      </c>
      <c r="I25" s="460"/>
      <c r="J25" s="461"/>
      <c r="K25" s="461"/>
      <c r="L25" s="462"/>
      <c r="M25" s="463"/>
      <c r="N25" s="99"/>
      <c r="O25" s="464"/>
      <c r="P25" s="465"/>
      <c r="Q25" s="101" t="s">
        <v>41</v>
      </c>
      <c r="R25" s="97"/>
      <c r="S25" s="98" t="s">
        <v>41</v>
      </c>
      <c r="T25" s="102" t="str">
        <f t="shared" si="1"/>
        <v/>
      </c>
      <c r="U25" s="103" t="str">
        <f t="shared" si="2"/>
        <v/>
      </c>
      <c r="V25" s="104" t="str">
        <f t="shared" si="0"/>
        <v/>
      </c>
      <c r="W25" s="100"/>
      <c r="X25" s="101" t="s">
        <v>41</v>
      </c>
      <c r="Y25" s="105"/>
      <c r="Z25" s="105"/>
      <c r="AA25" s="105"/>
      <c r="AB25" s="105"/>
      <c r="AC25" s="105"/>
      <c r="AD25" s="105"/>
      <c r="AF25" s="68" t="str">
        <f t="shared" si="3"/>
        <v/>
      </c>
      <c r="AG25" s="106"/>
    </row>
    <row r="26" spans="1:33" ht="26.25" customHeight="1">
      <c r="A26" s="93">
        <v>15</v>
      </c>
      <c r="B26" s="94"/>
      <c r="C26" s="95"/>
      <c r="D26" s="95"/>
      <c r="E26" s="96"/>
      <c r="F26" s="457"/>
      <c r="G26" s="458"/>
      <c r="H26" s="459" t="s">
        <v>41</v>
      </c>
      <c r="I26" s="460"/>
      <c r="J26" s="461"/>
      <c r="K26" s="461"/>
      <c r="L26" s="462"/>
      <c r="M26" s="463"/>
      <c r="N26" s="99"/>
      <c r="O26" s="464"/>
      <c r="P26" s="465"/>
      <c r="Q26" s="101" t="s">
        <v>41</v>
      </c>
      <c r="R26" s="97"/>
      <c r="S26" s="98" t="s">
        <v>41</v>
      </c>
      <c r="T26" s="102" t="str">
        <f t="shared" si="1"/>
        <v/>
      </c>
      <c r="U26" s="103" t="str">
        <f t="shared" si="2"/>
        <v/>
      </c>
      <c r="V26" s="104" t="str">
        <f t="shared" si="0"/>
        <v/>
      </c>
      <c r="W26" s="100"/>
      <c r="X26" s="101" t="s">
        <v>41</v>
      </c>
      <c r="Y26" s="105"/>
      <c r="Z26" s="105"/>
      <c r="AA26" s="105"/>
      <c r="AB26" s="105"/>
      <c r="AC26" s="105"/>
      <c r="AD26" s="105"/>
      <c r="AF26" s="68" t="str">
        <f t="shared" si="3"/>
        <v/>
      </c>
      <c r="AG26" s="106"/>
    </row>
    <row r="27" spans="1:33" ht="26.25" customHeight="1">
      <c r="A27" s="93">
        <v>16</v>
      </c>
      <c r="B27" s="94"/>
      <c r="C27" s="95"/>
      <c r="D27" s="95"/>
      <c r="E27" s="96"/>
      <c r="F27" s="457"/>
      <c r="G27" s="458"/>
      <c r="H27" s="459" t="s">
        <v>41</v>
      </c>
      <c r="I27" s="460"/>
      <c r="J27" s="461"/>
      <c r="K27" s="461"/>
      <c r="L27" s="462"/>
      <c r="M27" s="463"/>
      <c r="N27" s="99"/>
      <c r="O27" s="464"/>
      <c r="P27" s="465"/>
      <c r="Q27" s="101" t="s">
        <v>41</v>
      </c>
      <c r="R27" s="97"/>
      <c r="S27" s="98" t="s">
        <v>41</v>
      </c>
      <c r="T27" s="102" t="str">
        <f t="shared" si="1"/>
        <v/>
      </c>
      <c r="U27" s="103" t="str">
        <f t="shared" si="2"/>
        <v/>
      </c>
      <c r="V27" s="104" t="str">
        <f t="shared" si="0"/>
        <v/>
      </c>
      <c r="W27" s="100"/>
      <c r="X27" s="101" t="s">
        <v>41</v>
      </c>
      <c r="Y27" s="105"/>
      <c r="Z27" s="105"/>
      <c r="AA27" s="105"/>
      <c r="AB27" s="105"/>
      <c r="AC27" s="105"/>
      <c r="AD27" s="105"/>
      <c r="AF27" s="68" t="str">
        <f t="shared" si="3"/>
        <v/>
      </c>
      <c r="AG27" s="106"/>
    </row>
    <row r="28" spans="1:33" ht="26.25" customHeight="1">
      <c r="A28" s="93">
        <v>17</v>
      </c>
      <c r="B28" s="94"/>
      <c r="C28" s="95"/>
      <c r="D28" s="95"/>
      <c r="E28" s="96"/>
      <c r="F28" s="457"/>
      <c r="G28" s="458"/>
      <c r="H28" s="459" t="s">
        <v>41</v>
      </c>
      <c r="I28" s="460"/>
      <c r="J28" s="461"/>
      <c r="K28" s="461"/>
      <c r="L28" s="462"/>
      <c r="M28" s="463"/>
      <c r="N28" s="99"/>
      <c r="O28" s="464"/>
      <c r="P28" s="465"/>
      <c r="Q28" s="101" t="s">
        <v>41</v>
      </c>
      <c r="R28" s="97"/>
      <c r="S28" s="98" t="s">
        <v>41</v>
      </c>
      <c r="T28" s="102" t="str">
        <f t="shared" si="1"/>
        <v/>
      </c>
      <c r="U28" s="103" t="str">
        <f t="shared" si="2"/>
        <v/>
      </c>
      <c r="V28" s="104" t="str">
        <f t="shared" si="0"/>
        <v/>
      </c>
      <c r="W28" s="100"/>
      <c r="X28" s="101" t="s">
        <v>41</v>
      </c>
      <c r="Y28" s="105"/>
      <c r="Z28" s="105"/>
      <c r="AA28" s="105"/>
      <c r="AB28" s="105"/>
      <c r="AC28" s="105"/>
      <c r="AD28" s="105"/>
      <c r="AF28" s="68" t="str">
        <f t="shared" si="3"/>
        <v/>
      </c>
      <c r="AG28" s="106"/>
    </row>
    <row r="29" spans="1:33" ht="26.25" customHeight="1">
      <c r="A29" s="93">
        <v>18</v>
      </c>
      <c r="B29" s="94"/>
      <c r="C29" s="95"/>
      <c r="D29" s="95"/>
      <c r="E29" s="96"/>
      <c r="F29" s="457"/>
      <c r="G29" s="458"/>
      <c r="H29" s="459" t="s">
        <v>41</v>
      </c>
      <c r="I29" s="460"/>
      <c r="J29" s="461"/>
      <c r="K29" s="461"/>
      <c r="L29" s="462"/>
      <c r="M29" s="463"/>
      <c r="N29" s="99"/>
      <c r="O29" s="464"/>
      <c r="P29" s="465"/>
      <c r="Q29" s="101" t="s">
        <v>41</v>
      </c>
      <c r="R29" s="97"/>
      <c r="S29" s="98" t="s">
        <v>41</v>
      </c>
      <c r="T29" s="102" t="str">
        <f t="shared" si="1"/>
        <v/>
      </c>
      <c r="U29" s="103" t="str">
        <f t="shared" si="2"/>
        <v/>
      </c>
      <c r="V29" s="104" t="str">
        <f t="shared" si="0"/>
        <v/>
      </c>
      <c r="W29" s="100"/>
      <c r="X29" s="101" t="s">
        <v>41</v>
      </c>
      <c r="Y29" s="105"/>
      <c r="Z29" s="105"/>
      <c r="AA29" s="105"/>
      <c r="AB29" s="105"/>
      <c r="AC29" s="105"/>
      <c r="AD29" s="105"/>
      <c r="AF29" s="68" t="str">
        <f t="shared" si="3"/>
        <v/>
      </c>
      <c r="AG29" s="106"/>
    </row>
    <row r="30" spans="1:33" ht="26.25" customHeight="1">
      <c r="A30" s="93">
        <v>19</v>
      </c>
      <c r="B30" s="94"/>
      <c r="C30" s="95"/>
      <c r="D30" s="95"/>
      <c r="E30" s="96"/>
      <c r="F30" s="457"/>
      <c r="G30" s="458"/>
      <c r="H30" s="459" t="s">
        <v>41</v>
      </c>
      <c r="I30" s="460"/>
      <c r="J30" s="461"/>
      <c r="K30" s="461"/>
      <c r="L30" s="462"/>
      <c r="M30" s="463"/>
      <c r="N30" s="99"/>
      <c r="O30" s="464"/>
      <c r="P30" s="465"/>
      <c r="Q30" s="101" t="s">
        <v>41</v>
      </c>
      <c r="R30" s="97"/>
      <c r="S30" s="98" t="s">
        <v>41</v>
      </c>
      <c r="T30" s="102" t="str">
        <f t="shared" si="1"/>
        <v/>
      </c>
      <c r="U30" s="103" t="str">
        <f t="shared" si="2"/>
        <v/>
      </c>
      <c r="V30" s="104" t="str">
        <f t="shared" si="0"/>
        <v/>
      </c>
      <c r="W30" s="100"/>
      <c r="X30" s="101" t="s">
        <v>41</v>
      </c>
      <c r="Y30" s="105"/>
      <c r="Z30" s="105"/>
      <c r="AA30" s="105"/>
      <c r="AB30" s="105"/>
      <c r="AC30" s="105"/>
      <c r="AD30" s="105"/>
      <c r="AF30" s="68" t="str">
        <f t="shared" si="3"/>
        <v/>
      </c>
    </row>
    <row r="31" spans="1:33" ht="25.9" customHeight="1">
      <c r="A31" s="93">
        <v>20</v>
      </c>
      <c r="B31" s="94"/>
      <c r="C31" s="95"/>
      <c r="D31" s="95"/>
      <c r="E31" s="96"/>
      <c r="F31" s="457"/>
      <c r="G31" s="458"/>
      <c r="H31" s="459" t="s">
        <v>41</v>
      </c>
      <c r="I31" s="460"/>
      <c r="J31" s="461"/>
      <c r="K31" s="461"/>
      <c r="L31" s="462"/>
      <c r="M31" s="463"/>
      <c r="N31" s="99"/>
      <c r="O31" s="464"/>
      <c r="P31" s="465"/>
      <c r="Q31" s="101" t="s">
        <v>41</v>
      </c>
      <c r="R31" s="97"/>
      <c r="S31" s="98" t="s">
        <v>41</v>
      </c>
      <c r="T31" s="102" t="str">
        <f t="shared" si="1"/>
        <v/>
      </c>
      <c r="U31" s="103" t="str">
        <f t="shared" si="2"/>
        <v/>
      </c>
      <c r="V31" s="104" t="str">
        <f t="shared" si="0"/>
        <v/>
      </c>
      <c r="W31" s="100"/>
      <c r="X31" s="101" t="s">
        <v>41</v>
      </c>
      <c r="Y31" s="105"/>
      <c r="Z31" s="105"/>
      <c r="AA31" s="105"/>
      <c r="AB31" s="105"/>
      <c r="AC31" s="105"/>
      <c r="AD31" s="105"/>
      <c r="AF31" s="68" t="str">
        <f t="shared" si="3"/>
        <v/>
      </c>
    </row>
    <row r="32" spans="1:33" ht="25.9" customHeight="1">
      <c r="A32" s="93">
        <v>21</v>
      </c>
      <c r="B32" s="94"/>
      <c r="C32" s="95"/>
      <c r="D32" s="95"/>
      <c r="E32" s="96"/>
      <c r="F32" s="457"/>
      <c r="G32" s="458"/>
      <c r="H32" s="459" t="s">
        <v>41</v>
      </c>
      <c r="I32" s="460"/>
      <c r="J32" s="461"/>
      <c r="K32" s="461"/>
      <c r="L32" s="462"/>
      <c r="M32" s="463"/>
      <c r="N32" s="99"/>
      <c r="O32" s="464"/>
      <c r="P32" s="465"/>
      <c r="Q32" s="101" t="s">
        <v>41</v>
      </c>
      <c r="R32" s="97"/>
      <c r="S32" s="98" t="s">
        <v>41</v>
      </c>
      <c r="T32" s="102" t="str">
        <f t="shared" si="1"/>
        <v/>
      </c>
      <c r="U32" s="103" t="str">
        <f t="shared" si="2"/>
        <v/>
      </c>
      <c r="V32" s="104" t="str">
        <f t="shared" si="0"/>
        <v/>
      </c>
      <c r="W32" s="100"/>
      <c r="X32" s="101" t="s">
        <v>41</v>
      </c>
      <c r="Y32" s="105"/>
      <c r="Z32" s="105"/>
      <c r="AA32" s="105"/>
      <c r="AB32" s="105"/>
      <c r="AC32" s="105"/>
      <c r="AD32" s="105"/>
      <c r="AF32" s="68" t="str">
        <f t="shared" si="3"/>
        <v/>
      </c>
    </row>
    <row r="33" spans="1:32" ht="25.9" customHeight="1">
      <c r="A33" s="93">
        <v>22</v>
      </c>
      <c r="B33" s="94"/>
      <c r="C33" s="95"/>
      <c r="D33" s="95"/>
      <c r="E33" s="96"/>
      <c r="F33" s="457"/>
      <c r="G33" s="458"/>
      <c r="H33" s="459" t="s">
        <v>41</v>
      </c>
      <c r="I33" s="460"/>
      <c r="J33" s="461"/>
      <c r="K33" s="461"/>
      <c r="L33" s="462"/>
      <c r="M33" s="463"/>
      <c r="N33" s="99"/>
      <c r="O33" s="464"/>
      <c r="P33" s="465"/>
      <c r="Q33" s="101" t="s">
        <v>41</v>
      </c>
      <c r="R33" s="97"/>
      <c r="S33" s="98" t="s">
        <v>41</v>
      </c>
      <c r="T33" s="102" t="str">
        <f t="shared" si="1"/>
        <v/>
      </c>
      <c r="U33" s="103" t="str">
        <f t="shared" si="2"/>
        <v/>
      </c>
      <c r="V33" s="104" t="str">
        <f t="shared" si="0"/>
        <v/>
      </c>
      <c r="W33" s="100"/>
      <c r="X33" s="101" t="s">
        <v>41</v>
      </c>
      <c r="Y33" s="105"/>
      <c r="Z33" s="105"/>
      <c r="AA33" s="105"/>
      <c r="AB33" s="105"/>
      <c r="AC33" s="105"/>
      <c r="AD33" s="105"/>
      <c r="AF33" s="68" t="str">
        <f t="shared" si="3"/>
        <v/>
      </c>
    </row>
    <row r="34" spans="1:32" ht="25.9" customHeight="1">
      <c r="A34" s="93">
        <v>23</v>
      </c>
      <c r="B34" s="94"/>
      <c r="C34" s="95"/>
      <c r="D34" s="95"/>
      <c r="E34" s="96"/>
      <c r="F34" s="457"/>
      <c r="G34" s="458"/>
      <c r="H34" s="459" t="s">
        <v>41</v>
      </c>
      <c r="I34" s="460"/>
      <c r="J34" s="461"/>
      <c r="K34" s="461"/>
      <c r="L34" s="462"/>
      <c r="M34" s="463"/>
      <c r="N34" s="99"/>
      <c r="O34" s="464"/>
      <c r="P34" s="465"/>
      <c r="Q34" s="101" t="s">
        <v>41</v>
      </c>
      <c r="R34" s="97"/>
      <c r="S34" s="98" t="s">
        <v>41</v>
      </c>
      <c r="T34" s="102" t="str">
        <f t="shared" si="1"/>
        <v/>
      </c>
      <c r="U34" s="103" t="str">
        <f t="shared" si="2"/>
        <v/>
      </c>
      <c r="V34" s="104" t="str">
        <f t="shared" si="0"/>
        <v/>
      </c>
      <c r="W34" s="100"/>
      <c r="X34" s="101" t="s">
        <v>41</v>
      </c>
      <c r="Y34" s="105"/>
      <c r="Z34" s="105"/>
      <c r="AA34" s="105"/>
      <c r="AB34" s="105"/>
      <c r="AC34" s="105"/>
      <c r="AD34" s="105"/>
      <c r="AF34" s="68" t="str">
        <f t="shared" si="3"/>
        <v/>
      </c>
    </row>
    <row r="35" spans="1:32" ht="25.9" customHeight="1">
      <c r="A35" s="93">
        <v>24</v>
      </c>
      <c r="B35" s="94"/>
      <c r="C35" s="95"/>
      <c r="D35" s="95"/>
      <c r="E35" s="96"/>
      <c r="F35" s="457"/>
      <c r="G35" s="458"/>
      <c r="H35" s="459" t="s">
        <v>41</v>
      </c>
      <c r="I35" s="460"/>
      <c r="J35" s="461"/>
      <c r="K35" s="461"/>
      <c r="L35" s="462"/>
      <c r="M35" s="463"/>
      <c r="N35" s="99"/>
      <c r="O35" s="464"/>
      <c r="P35" s="465"/>
      <c r="Q35" s="101" t="s">
        <v>41</v>
      </c>
      <c r="R35" s="97"/>
      <c r="S35" s="98" t="s">
        <v>41</v>
      </c>
      <c r="T35" s="102" t="str">
        <f t="shared" si="1"/>
        <v/>
      </c>
      <c r="U35" s="103" t="str">
        <f t="shared" si="2"/>
        <v/>
      </c>
      <c r="V35" s="104" t="str">
        <f t="shared" si="0"/>
        <v/>
      </c>
      <c r="W35" s="100"/>
      <c r="X35" s="101" t="s">
        <v>41</v>
      </c>
      <c r="Y35" s="105"/>
      <c r="Z35" s="105"/>
      <c r="AA35" s="105"/>
      <c r="AB35" s="105"/>
      <c r="AC35" s="105"/>
      <c r="AD35" s="105"/>
      <c r="AF35" s="68" t="str">
        <f t="shared" si="3"/>
        <v/>
      </c>
    </row>
    <row r="36" spans="1:32" ht="25.9" customHeight="1">
      <c r="A36" s="93">
        <v>25</v>
      </c>
      <c r="B36" s="94"/>
      <c r="C36" s="95"/>
      <c r="D36" s="95"/>
      <c r="E36" s="96"/>
      <c r="F36" s="457"/>
      <c r="G36" s="458"/>
      <c r="H36" s="459" t="s">
        <v>41</v>
      </c>
      <c r="I36" s="460"/>
      <c r="J36" s="461"/>
      <c r="K36" s="461"/>
      <c r="L36" s="462"/>
      <c r="M36" s="463"/>
      <c r="N36" s="99"/>
      <c r="O36" s="464"/>
      <c r="P36" s="465"/>
      <c r="Q36" s="101" t="s">
        <v>41</v>
      </c>
      <c r="R36" s="97"/>
      <c r="S36" s="98" t="s">
        <v>41</v>
      </c>
      <c r="T36" s="102" t="str">
        <f t="shared" si="1"/>
        <v/>
      </c>
      <c r="U36" s="103" t="str">
        <f t="shared" si="2"/>
        <v/>
      </c>
      <c r="V36" s="104" t="str">
        <f t="shared" si="0"/>
        <v/>
      </c>
      <c r="W36" s="100"/>
      <c r="X36" s="101" t="s">
        <v>41</v>
      </c>
      <c r="Y36" s="105"/>
      <c r="Z36" s="105"/>
      <c r="AA36" s="105"/>
      <c r="AB36" s="105"/>
      <c r="AC36" s="105"/>
      <c r="AD36" s="105"/>
      <c r="AF36" s="68" t="str">
        <f t="shared" si="3"/>
        <v/>
      </c>
    </row>
    <row r="37" spans="1:32" ht="25.9" customHeight="1">
      <c r="A37" s="93">
        <v>26</v>
      </c>
      <c r="B37" s="94"/>
      <c r="C37" s="95"/>
      <c r="D37" s="95"/>
      <c r="E37" s="96"/>
      <c r="F37" s="457"/>
      <c r="G37" s="458"/>
      <c r="H37" s="459" t="s">
        <v>41</v>
      </c>
      <c r="I37" s="460"/>
      <c r="J37" s="461"/>
      <c r="K37" s="461"/>
      <c r="L37" s="462"/>
      <c r="M37" s="463"/>
      <c r="N37" s="99"/>
      <c r="O37" s="464"/>
      <c r="P37" s="465"/>
      <c r="Q37" s="101" t="s">
        <v>41</v>
      </c>
      <c r="R37" s="97"/>
      <c r="S37" s="98" t="s">
        <v>41</v>
      </c>
      <c r="T37" s="102" t="str">
        <f t="shared" si="1"/>
        <v/>
      </c>
      <c r="U37" s="103" t="str">
        <f t="shared" si="2"/>
        <v/>
      </c>
      <c r="V37" s="104" t="str">
        <f t="shared" si="0"/>
        <v/>
      </c>
      <c r="W37" s="100"/>
      <c r="X37" s="101" t="s">
        <v>41</v>
      </c>
      <c r="Y37" s="105"/>
      <c r="Z37" s="105"/>
      <c r="AA37" s="105"/>
      <c r="AB37" s="105"/>
      <c r="AC37" s="105"/>
      <c r="AD37" s="105"/>
      <c r="AF37" s="68" t="str">
        <f t="shared" si="3"/>
        <v/>
      </c>
    </row>
    <row r="38" spans="1:32" ht="25.9" customHeight="1">
      <c r="A38" s="93">
        <v>27</v>
      </c>
      <c r="B38" s="94"/>
      <c r="C38" s="95"/>
      <c r="D38" s="95"/>
      <c r="E38" s="96"/>
      <c r="F38" s="457"/>
      <c r="G38" s="458"/>
      <c r="H38" s="459" t="s">
        <v>41</v>
      </c>
      <c r="I38" s="460"/>
      <c r="J38" s="461"/>
      <c r="K38" s="461"/>
      <c r="L38" s="462"/>
      <c r="M38" s="463"/>
      <c r="N38" s="99"/>
      <c r="O38" s="464"/>
      <c r="P38" s="465"/>
      <c r="Q38" s="101" t="s">
        <v>41</v>
      </c>
      <c r="R38" s="97"/>
      <c r="S38" s="98" t="s">
        <v>41</v>
      </c>
      <c r="T38" s="102" t="str">
        <f t="shared" si="1"/>
        <v/>
      </c>
      <c r="U38" s="103" t="str">
        <f t="shared" si="2"/>
        <v/>
      </c>
      <c r="V38" s="104" t="str">
        <f t="shared" si="0"/>
        <v/>
      </c>
      <c r="W38" s="100"/>
      <c r="X38" s="101" t="s">
        <v>41</v>
      </c>
      <c r="Y38" s="105"/>
      <c r="Z38" s="105"/>
      <c r="AA38" s="105"/>
      <c r="AB38" s="105"/>
      <c r="AC38" s="105"/>
      <c r="AD38" s="105"/>
      <c r="AF38" s="68" t="str">
        <f t="shared" si="3"/>
        <v/>
      </c>
    </row>
    <row r="39" spans="1:32" ht="25.9" customHeight="1">
      <c r="A39" s="93">
        <v>28</v>
      </c>
      <c r="B39" s="94"/>
      <c r="C39" s="95"/>
      <c r="D39" s="95"/>
      <c r="E39" s="96"/>
      <c r="F39" s="457"/>
      <c r="G39" s="458"/>
      <c r="H39" s="459" t="s">
        <v>41</v>
      </c>
      <c r="I39" s="460"/>
      <c r="J39" s="461"/>
      <c r="K39" s="461"/>
      <c r="L39" s="462"/>
      <c r="M39" s="463"/>
      <c r="N39" s="99"/>
      <c r="O39" s="464"/>
      <c r="P39" s="465"/>
      <c r="Q39" s="101" t="s">
        <v>41</v>
      </c>
      <c r="R39" s="97"/>
      <c r="S39" s="98" t="s">
        <v>41</v>
      </c>
      <c r="T39" s="102" t="str">
        <f t="shared" si="1"/>
        <v/>
      </c>
      <c r="U39" s="103" t="str">
        <f t="shared" si="2"/>
        <v/>
      </c>
      <c r="V39" s="104" t="str">
        <f t="shared" si="0"/>
        <v/>
      </c>
      <c r="W39" s="100"/>
      <c r="X39" s="101" t="s">
        <v>41</v>
      </c>
      <c r="Y39" s="105"/>
      <c r="Z39" s="105"/>
      <c r="AA39" s="105"/>
      <c r="AB39" s="105"/>
      <c r="AC39" s="105"/>
      <c r="AD39" s="105"/>
      <c r="AF39" s="68" t="str">
        <f t="shared" si="3"/>
        <v/>
      </c>
    </row>
    <row r="40" spans="1:32" ht="25.9" customHeight="1">
      <c r="A40" s="93">
        <v>29</v>
      </c>
      <c r="B40" s="94"/>
      <c r="C40" s="95"/>
      <c r="D40" s="95"/>
      <c r="E40" s="96"/>
      <c r="F40" s="457"/>
      <c r="G40" s="458"/>
      <c r="H40" s="459" t="s">
        <v>41</v>
      </c>
      <c r="I40" s="460"/>
      <c r="J40" s="461"/>
      <c r="K40" s="461"/>
      <c r="L40" s="462"/>
      <c r="M40" s="463"/>
      <c r="N40" s="99"/>
      <c r="O40" s="464"/>
      <c r="P40" s="465"/>
      <c r="Q40" s="101" t="s">
        <v>41</v>
      </c>
      <c r="R40" s="97"/>
      <c r="S40" s="98" t="s">
        <v>41</v>
      </c>
      <c r="T40" s="102" t="str">
        <f t="shared" si="1"/>
        <v/>
      </c>
      <c r="U40" s="103" t="str">
        <f t="shared" si="2"/>
        <v/>
      </c>
      <c r="V40" s="104" t="str">
        <f t="shared" si="0"/>
        <v/>
      </c>
      <c r="W40" s="100"/>
      <c r="X40" s="101" t="s">
        <v>41</v>
      </c>
      <c r="Y40" s="105"/>
      <c r="Z40" s="105"/>
      <c r="AA40" s="105"/>
      <c r="AB40" s="105"/>
      <c r="AC40" s="105"/>
      <c r="AD40" s="105"/>
      <c r="AF40" s="68" t="str">
        <f t="shared" si="3"/>
        <v/>
      </c>
    </row>
    <row r="41" spans="1:32" ht="25.9" customHeight="1">
      <c r="A41" s="93">
        <v>30</v>
      </c>
      <c r="B41" s="94"/>
      <c r="C41" s="95"/>
      <c r="D41" s="95"/>
      <c r="E41" s="96"/>
      <c r="F41" s="457"/>
      <c r="G41" s="458"/>
      <c r="H41" s="459" t="s">
        <v>41</v>
      </c>
      <c r="I41" s="460"/>
      <c r="J41" s="461"/>
      <c r="K41" s="461"/>
      <c r="L41" s="462"/>
      <c r="M41" s="463"/>
      <c r="N41" s="99"/>
      <c r="O41" s="464"/>
      <c r="P41" s="465"/>
      <c r="Q41" s="101" t="s">
        <v>41</v>
      </c>
      <c r="R41" s="97"/>
      <c r="S41" s="98" t="s">
        <v>41</v>
      </c>
      <c r="T41" s="102" t="str">
        <f t="shared" si="1"/>
        <v/>
      </c>
      <c r="U41" s="103" t="str">
        <f t="shared" si="2"/>
        <v/>
      </c>
      <c r="V41" s="104" t="str">
        <f t="shared" si="0"/>
        <v/>
      </c>
      <c r="W41" s="100"/>
      <c r="X41" s="101" t="s">
        <v>41</v>
      </c>
      <c r="Y41" s="105"/>
      <c r="Z41" s="105"/>
      <c r="AA41" s="105"/>
      <c r="AB41" s="105"/>
      <c r="AC41" s="105"/>
      <c r="AD41" s="105"/>
      <c r="AF41" s="68" t="str">
        <f t="shared" si="3"/>
        <v/>
      </c>
    </row>
    <row r="42" spans="1:32" ht="25.9" customHeight="1">
      <c r="A42" s="93">
        <v>31</v>
      </c>
      <c r="B42" s="94"/>
      <c r="C42" s="95"/>
      <c r="D42" s="95"/>
      <c r="E42" s="96"/>
      <c r="F42" s="457"/>
      <c r="G42" s="458"/>
      <c r="H42" s="459" t="s">
        <v>41</v>
      </c>
      <c r="I42" s="460"/>
      <c r="J42" s="461"/>
      <c r="K42" s="461"/>
      <c r="L42" s="462"/>
      <c r="M42" s="463"/>
      <c r="N42" s="99"/>
      <c r="O42" s="464"/>
      <c r="P42" s="465"/>
      <c r="Q42" s="101" t="s">
        <v>41</v>
      </c>
      <c r="R42" s="97"/>
      <c r="S42" s="98" t="s">
        <v>41</v>
      </c>
      <c r="T42" s="102" t="str">
        <f t="shared" si="1"/>
        <v/>
      </c>
      <c r="U42" s="103" t="str">
        <f t="shared" si="2"/>
        <v/>
      </c>
      <c r="V42" s="104" t="str">
        <f t="shared" si="0"/>
        <v/>
      </c>
      <c r="W42" s="100"/>
      <c r="X42" s="101" t="s">
        <v>41</v>
      </c>
      <c r="Y42" s="105"/>
      <c r="Z42" s="105"/>
      <c r="AA42" s="105"/>
      <c r="AB42" s="105"/>
      <c r="AC42" s="105"/>
      <c r="AD42" s="105"/>
      <c r="AF42" s="68" t="str">
        <f t="shared" si="3"/>
        <v/>
      </c>
    </row>
    <row r="43" spans="1:32" ht="25.9" customHeight="1">
      <c r="A43" s="93">
        <v>32</v>
      </c>
      <c r="B43" s="94"/>
      <c r="C43" s="95"/>
      <c r="D43" s="95"/>
      <c r="E43" s="96"/>
      <c r="F43" s="457"/>
      <c r="G43" s="458"/>
      <c r="H43" s="459" t="s">
        <v>41</v>
      </c>
      <c r="I43" s="460"/>
      <c r="J43" s="461"/>
      <c r="K43" s="461"/>
      <c r="L43" s="462"/>
      <c r="M43" s="463"/>
      <c r="N43" s="99"/>
      <c r="O43" s="464"/>
      <c r="P43" s="465"/>
      <c r="Q43" s="101" t="s">
        <v>41</v>
      </c>
      <c r="R43" s="97"/>
      <c r="S43" s="98" t="s">
        <v>41</v>
      </c>
      <c r="T43" s="102" t="str">
        <f t="shared" si="1"/>
        <v/>
      </c>
      <c r="U43" s="103" t="str">
        <f t="shared" si="2"/>
        <v/>
      </c>
      <c r="V43" s="104" t="str">
        <f t="shared" si="0"/>
        <v/>
      </c>
      <c r="W43" s="100"/>
      <c r="X43" s="101" t="s">
        <v>41</v>
      </c>
      <c r="Y43" s="105"/>
      <c r="Z43" s="105"/>
      <c r="AA43" s="105"/>
      <c r="AB43" s="105"/>
      <c r="AC43" s="105"/>
      <c r="AD43" s="105"/>
      <c r="AF43" s="68" t="str">
        <f t="shared" si="3"/>
        <v/>
      </c>
    </row>
    <row r="44" spans="1:32" ht="25.9" customHeight="1">
      <c r="A44" s="93">
        <v>33</v>
      </c>
      <c r="B44" s="94"/>
      <c r="C44" s="95"/>
      <c r="D44" s="95"/>
      <c r="E44" s="96"/>
      <c r="F44" s="457"/>
      <c r="G44" s="458"/>
      <c r="H44" s="459" t="s">
        <v>41</v>
      </c>
      <c r="I44" s="460"/>
      <c r="J44" s="461"/>
      <c r="K44" s="461"/>
      <c r="L44" s="462"/>
      <c r="M44" s="463"/>
      <c r="N44" s="99"/>
      <c r="O44" s="464"/>
      <c r="P44" s="465"/>
      <c r="Q44" s="101" t="s">
        <v>41</v>
      </c>
      <c r="R44" s="97"/>
      <c r="S44" s="98" t="s">
        <v>41</v>
      </c>
      <c r="T44" s="102" t="str">
        <f t="shared" si="1"/>
        <v/>
      </c>
      <c r="U44" s="103" t="str">
        <f t="shared" si="2"/>
        <v/>
      </c>
      <c r="V44" s="104" t="str">
        <f t="shared" si="0"/>
        <v/>
      </c>
      <c r="W44" s="100"/>
      <c r="X44" s="101" t="s">
        <v>41</v>
      </c>
      <c r="Y44" s="105"/>
      <c r="Z44" s="105"/>
      <c r="AA44" s="105"/>
      <c r="AB44" s="105"/>
      <c r="AC44" s="105"/>
      <c r="AD44" s="105"/>
      <c r="AF44" s="68" t="str">
        <f t="shared" si="3"/>
        <v/>
      </c>
    </row>
    <row r="45" spans="1:32" ht="25.9" customHeight="1">
      <c r="A45" s="93">
        <v>34</v>
      </c>
      <c r="B45" s="94"/>
      <c r="C45" s="95"/>
      <c r="D45" s="95"/>
      <c r="E45" s="96"/>
      <c r="F45" s="457"/>
      <c r="G45" s="458"/>
      <c r="H45" s="459" t="s">
        <v>41</v>
      </c>
      <c r="I45" s="460"/>
      <c r="J45" s="461"/>
      <c r="K45" s="461"/>
      <c r="L45" s="462"/>
      <c r="M45" s="463"/>
      <c r="N45" s="99"/>
      <c r="O45" s="464"/>
      <c r="P45" s="465"/>
      <c r="Q45" s="101" t="s">
        <v>41</v>
      </c>
      <c r="R45" s="97"/>
      <c r="S45" s="98" t="s">
        <v>41</v>
      </c>
      <c r="T45" s="102" t="str">
        <f t="shared" si="1"/>
        <v/>
      </c>
      <c r="U45" s="103" t="str">
        <f t="shared" si="2"/>
        <v/>
      </c>
      <c r="V45" s="104" t="str">
        <f t="shared" si="0"/>
        <v/>
      </c>
      <c r="W45" s="100"/>
      <c r="X45" s="101" t="s">
        <v>41</v>
      </c>
      <c r="Y45" s="105"/>
      <c r="Z45" s="105"/>
      <c r="AA45" s="105"/>
      <c r="AB45" s="105"/>
      <c r="AC45" s="105"/>
      <c r="AD45" s="105"/>
      <c r="AF45" s="68" t="str">
        <f t="shared" si="3"/>
        <v/>
      </c>
    </row>
    <row r="46" spans="1:32" ht="25.9" customHeight="1">
      <c r="A46" s="93">
        <v>35</v>
      </c>
      <c r="B46" s="94"/>
      <c r="C46" s="95"/>
      <c r="D46" s="95"/>
      <c r="E46" s="96"/>
      <c r="F46" s="457"/>
      <c r="G46" s="458"/>
      <c r="H46" s="459" t="s">
        <v>41</v>
      </c>
      <c r="I46" s="460"/>
      <c r="J46" s="461"/>
      <c r="K46" s="461"/>
      <c r="L46" s="462"/>
      <c r="M46" s="463"/>
      <c r="N46" s="99"/>
      <c r="O46" s="464"/>
      <c r="P46" s="465"/>
      <c r="Q46" s="101" t="s">
        <v>41</v>
      </c>
      <c r="R46" s="97"/>
      <c r="S46" s="98" t="s">
        <v>41</v>
      </c>
      <c r="T46" s="102" t="str">
        <f t="shared" si="1"/>
        <v/>
      </c>
      <c r="U46" s="103" t="str">
        <f t="shared" si="2"/>
        <v/>
      </c>
      <c r="V46" s="104" t="str">
        <f t="shared" si="0"/>
        <v/>
      </c>
      <c r="W46" s="100"/>
      <c r="X46" s="101" t="s">
        <v>41</v>
      </c>
      <c r="Y46" s="105"/>
      <c r="Z46" s="105"/>
      <c r="AA46" s="105"/>
      <c r="AB46" s="105"/>
      <c r="AC46" s="105"/>
      <c r="AD46" s="105"/>
      <c r="AF46" s="68" t="str">
        <f t="shared" si="3"/>
        <v/>
      </c>
    </row>
    <row r="47" spans="1:32" ht="25.9" customHeight="1">
      <c r="A47" s="93">
        <v>36</v>
      </c>
      <c r="B47" s="94"/>
      <c r="C47" s="95"/>
      <c r="D47" s="95"/>
      <c r="E47" s="96"/>
      <c r="F47" s="457"/>
      <c r="G47" s="458"/>
      <c r="H47" s="459" t="s">
        <v>41</v>
      </c>
      <c r="I47" s="460"/>
      <c r="J47" s="461"/>
      <c r="K47" s="461"/>
      <c r="L47" s="462"/>
      <c r="M47" s="463"/>
      <c r="N47" s="99"/>
      <c r="O47" s="464"/>
      <c r="P47" s="465"/>
      <c r="Q47" s="101" t="s">
        <v>41</v>
      </c>
      <c r="R47" s="97"/>
      <c r="S47" s="98" t="s">
        <v>41</v>
      </c>
      <c r="T47" s="102" t="str">
        <f t="shared" si="1"/>
        <v/>
      </c>
      <c r="U47" s="103" t="str">
        <f t="shared" si="2"/>
        <v/>
      </c>
      <c r="V47" s="104" t="str">
        <f t="shared" si="0"/>
        <v/>
      </c>
      <c r="W47" s="100"/>
      <c r="X47" s="101" t="s">
        <v>41</v>
      </c>
      <c r="Y47" s="105"/>
      <c r="Z47" s="105"/>
      <c r="AA47" s="105"/>
      <c r="AB47" s="105"/>
      <c r="AC47" s="105"/>
      <c r="AD47" s="105"/>
      <c r="AF47" s="68" t="str">
        <f t="shared" si="3"/>
        <v/>
      </c>
    </row>
    <row r="48" spans="1:32" ht="25.9" customHeight="1">
      <c r="A48" s="93">
        <v>37</v>
      </c>
      <c r="B48" s="94"/>
      <c r="C48" s="95"/>
      <c r="D48" s="95"/>
      <c r="E48" s="96"/>
      <c r="F48" s="457"/>
      <c r="G48" s="458"/>
      <c r="H48" s="459" t="s">
        <v>41</v>
      </c>
      <c r="I48" s="460"/>
      <c r="J48" s="461"/>
      <c r="K48" s="461"/>
      <c r="L48" s="462"/>
      <c r="M48" s="463"/>
      <c r="N48" s="99"/>
      <c r="O48" s="464"/>
      <c r="P48" s="465"/>
      <c r="Q48" s="101" t="s">
        <v>41</v>
      </c>
      <c r="R48" s="97"/>
      <c r="S48" s="98" t="s">
        <v>41</v>
      </c>
      <c r="T48" s="102" t="str">
        <f t="shared" si="1"/>
        <v/>
      </c>
      <c r="U48" s="103" t="str">
        <f t="shared" si="2"/>
        <v/>
      </c>
      <c r="V48" s="104" t="str">
        <f t="shared" si="0"/>
        <v/>
      </c>
      <c r="W48" s="100"/>
      <c r="X48" s="101" t="s">
        <v>41</v>
      </c>
      <c r="Y48" s="105"/>
      <c r="Z48" s="105"/>
      <c r="AA48" s="105"/>
      <c r="AB48" s="105"/>
      <c r="AC48" s="105"/>
      <c r="AD48" s="105"/>
      <c r="AF48" s="68" t="str">
        <f t="shared" si="3"/>
        <v/>
      </c>
    </row>
    <row r="49" spans="1:32" ht="25.9" customHeight="1">
      <c r="A49" s="93">
        <v>38</v>
      </c>
      <c r="B49" s="94"/>
      <c r="C49" s="95"/>
      <c r="D49" s="95"/>
      <c r="E49" s="96"/>
      <c r="F49" s="457"/>
      <c r="G49" s="458"/>
      <c r="H49" s="459" t="s">
        <v>41</v>
      </c>
      <c r="I49" s="460"/>
      <c r="J49" s="461"/>
      <c r="K49" s="461"/>
      <c r="L49" s="462"/>
      <c r="M49" s="463"/>
      <c r="N49" s="99"/>
      <c r="O49" s="464"/>
      <c r="P49" s="465"/>
      <c r="Q49" s="101" t="s">
        <v>41</v>
      </c>
      <c r="R49" s="97"/>
      <c r="S49" s="98" t="s">
        <v>41</v>
      </c>
      <c r="T49" s="102" t="str">
        <f t="shared" si="1"/>
        <v/>
      </c>
      <c r="U49" s="103" t="str">
        <f t="shared" si="2"/>
        <v/>
      </c>
      <c r="V49" s="104" t="str">
        <f t="shared" si="0"/>
        <v/>
      </c>
      <c r="W49" s="100"/>
      <c r="X49" s="101" t="s">
        <v>41</v>
      </c>
      <c r="Y49" s="105"/>
      <c r="Z49" s="105"/>
      <c r="AA49" s="105"/>
      <c r="AB49" s="105"/>
      <c r="AC49" s="105"/>
      <c r="AD49" s="105"/>
      <c r="AF49" s="68" t="str">
        <f t="shared" si="3"/>
        <v/>
      </c>
    </row>
    <row r="50" spans="1:32" ht="25.9" customHeight="1">
      <c r="A50" s="93">
        <v>39</v>
      </c>
      <c r="B50" s="94"/>
      <c r="C50" s="95"/>
      <c r="D50" s="95"/>
      <c r="E50" s="96"/>
      <c r="F50" s="457"/>
      <c r="G50" s="458"/>
      <c r="H50" s="459" t="s">
        <v>41</v>
      </c>
      <c r="I50" s="460"/>
      <c r="J50" s="461"/>
      <c r="K50" s="461"/>
      <c r="L50" s="462"/>
      <c r="M50" s="463"/>
      <c r="N50" s="99"/>
      <c r="O50" s="464"/>
      <c r="P50" s="465"/>
      <c r="Q50" s="101" t="s">
        <v>41</v>
      </c>
      <c r="R50" s="97"/>
      <c r="S50" s="98" t="s">
        <v>41</v>
      </c>
      <c r="T50" s="102" t="str">
        <f t="shared" si="1"/>
        <v/>
      </c>
      <c r="U50" s="103" t="str">
        <f t="shared" si="2"/>
        <v/>
      </c>
      <c r="V50" s="104" t="str">
        <f t="shared" si="0"/>
        <v/>
      </c>
      <c r="W50" s="100"/>
      <c r="X50" s="101" t="s">
        <v>41</v>
      </c>
      <c r="Y50" s="105"/>
      <c r="Z50" s="105"/>
      <c r="AA50" s="105"/>
      <c r="AB50" s="105"/>
      <c r="AC50" s="105"/>
      <c r="AD50" s="105"/>
      <c r="AF50" s="68" t="str">
        <f t="shared" si="3"/>
        <v/>
      </c>
    </row>
    <row r="51" spans="1:32" ht="25.9" customHeight="1">
      <c r="A51" s="93">
        <v>40</v>
      </c>
      <c r="B51" s="94"/>
      <c r="C51" s="95"/>
      <c r="D51" s="95"/>
      <c r="E51" s="96"/>
      <c r="F51" s="457"/>
      <c r="G51" s="458"/>
      <c r="H51" s="459" t="s">
        <v>41</v>
      </c>
      <c r="I51" s="460"/>
      <c r="J51" s="461"/>
      <c r="K51" s="461"/>
      <c r="L51" s="462"/>
      <c r="M51" s="463"/>
      <c r="N51" s="99"/>
      <c r="O51" s="464"/>
      <c r="P51" s="465"/>
      <c r="Q51" s="101" t="s">
        <v>41</v>
      </c>
      <c r="R51" s="97"/>
      <c r="S51" s="98" t="s">
        <v>41</v>
      </c>
      <c r="T51" s="102" t="str">
        <f t="shared" si="1"/>
        <v/>
      </c>
      <c r="U51" s="103" t="str">
        <f t="shared" si="2"/>
        <v/>
      </c>
      <c r="V51" s="104" t="str">
        <f t="shared" si="0"/>
        <v/>
      </c>
      <c r="W51" s="100"/>
      <c r="X51" s="101" t="s">
        <v>41</v>
      </c>
      <c r="Y51" s="105"/>
      <c r="Z51" s="105"/>
      <c r="AA51" s="105"/>
      <c r="AB51" s="105"/>
      <c r="AC51" s="105"/>
      <c r="AD51" s="105"/>
      <c r="AF51" s="68" t="str">
        <f t="shared" si="3"/>
        <v/>
      </c>
    </row>
    <row r="52" spans="1:32" ht="25.9" hidden="1" customHeight="1">
      <c r="A52" s="93">
        <v>41</v>
      </c>
      <c r="B52" s="109"/>
      <c r="C52" s="110"/>
      <c r="D52" s="110"/>
      <c r="E52" s="111"/>
      <c r="F52" s="466"/>
      <c r="G52" s="467"/>
      <c r="H52" s="459" t="s">
        <v>41</v>
      </c>
      <c r="I52" s="460"/>
      <c r="J52" s="468"/>
      <c r="K52" s="468"/>
      <c r="L52" s="469"/>
      <c r="M52" s="470"/>
      <c r="N52" s="113"/>
      <c r="O52" s="471"/>
      <c r="P52" s="472"/>
      <c r="Q52" s="101" t="s">
        <v>41</v>
      </c>
      <c r="R52" s="112"/>
      <c r="S52" s="98" t="s">
        <v>41</v>
      </c>
      <c r="T52" s="102" t="str">
        <f t="shared" si="1"/>
        <v/>
      </c>
      <c r="U52" s="103" t="str">
        <f t="shared" si="2"/>
        <v/>
      </c>
      <c r="V52" s="104" t="str">
        <f t="shared" si="0"/>
        <v/>
      </c>
      <c r="W52" s="114"/>
      <c r="X52" s="101" t="s">
        <v>41</v>
      </c>
      <c r="Y52" s="105"/>
      <c r="Z52" s="105"/>
      <c r="AA52" s="105"/>
      <c r="AB52" s="105"/>
      <c r="AC52" s="105"/>
      <c r="AD52" s="105"/>
      <c r="AF52" s="68" t="str">
        <f t="shared" si="3"/>
        <v/>
      </c>
    </row>
    <row r="53" spans="1:32" ht="25.9" hidden="1" customHeight="1">
      <c r="A53" s="93">
        <v>42</v>
      </c>
      <c r="B53" s="109"/>
      <c r="C53" s="110"/>
      <c r="D53" s="110"/>
      <c r="E53" s="111"/>
      <c r="F53" s="466"/>
      <c r="G53" s="467"/>
      <c r="H53" s="459" t="s">
        <v>41</v>
      </c>
      <c r="I53" s="460"/>
      <c r="J53" s="468"/>
      <c r="K53" s="468"/>
      <c r="L53" s="469"/>
      <c r="M53" s="470"/>
      <c r="N53" s="113"/>
      <c r="O53" s="471"/>
      <c r="P53" s="472"/>
      <c r="Q53" s="101" t="s">
        <v>41</v>
      </c>
      <c r="R53" s="112"/>
      <c r="S53" s="98" t="s">
        <v>41</v>
      </c>
      <c r="T53" s="102" t="str">
        <f t="shared" si="1"/>
        <v/>
      </c>
      <c r="U53" s="103" t="str">
        <f t="shared" si="2"/>
        <v/>
      </c>
      <c r="V53" s="104" t="str">
        <f t="shared" si="0"/>
        <v/>
      </c>
      <c r="W53" s="114"/>
      <c r="X53" s="101" t="s">
        <v>41</v>
      </c>
      <c r="Y53" s="105"/>
      <c r="Z53" s="105"/>
      <c r="AA53" s="105"/>
      <c r="AB53" s="105"/>
      <c r="AC53" s="105"/>
      <c r="AD53" s="105"/>
      <c r="AF53" s="68" t="str">
        <f t="shared" si="3"/>
        <v/>
      </c>
    </row>
    <row r="54" spans="1:32" ht="25.9" hidden="1" customHeight="1">
      <c r="A54" s="93">
        <v>43</v>
      </c>
      <c r="B54" s="109"/>
      <c r="C54" s="110"/>
      <c r="D54" s="110"/>
      <c r="E54" s="111"/>
      <c r="F54" s="466"/>
      <c r="G54" s="467"/>
      <c r="H54" s="459" t="s">
        <v>41</v>
      </c>
      <c r="I54" s="460"/>
      <c r="J54" s="468"/>
      <c r="K54" s="468"/>
      <c r="L54" s="469"/>
      <c r="M54" s="470"/>
      <c r="N54" s="113"/>
      <c r="O54" s="471"/>
      <c r="P54" s="472"/>
      <c r="Q54" s="101" t="s">
        <v>41</v>
      </c>
      <c r="R54" s="112"/>
      <c r="S54" s="98" t="s">
        <v>41</v>
      </c>
      <c r="T54" s="102" t="str">
        <f t="shared" si="1"/>
        <v/>
      </c>
      <c r="U54" s="103" t="str">
        <f t="shared" si="2"/>
        <v/>
      </c>
      <c r="V54" s="104" t="str">
        <f t="shared" si="0"/>
        <v/>
      </c>
      <c r="W54" s="114"/>
      <c r="X54" s="101" t="s">
        <v>41</v>
      </c>
      <c r="Y54" s="105"/>
      <c r="Z54" s="105"/>
      <c r="AA54" s="105"/>
      <c r="AB54" s="105"/>
      <c r="AC54" s="105"/>
      <c r="AD54" s="105"/>
      <c r="AF54" s="68" t="str">
        <f t="shared" si="3"/>
        <v/>
      </c>
    </row>
    <row r="55" spans="1:32" ht="25.9" hidden="1" customHeight="1">
      <c r="A55" s="93">
        <v>44</v>
      </c>
      <c r="B55" s="109"/>
      <c r="C55" s="110"/>
      <c r="D55" s="110"/>
      <c r="E55" s="111"/>
      <c r="F55" s="466"/>
      <c r="G55" s="467"/>
      <c r="H55" s="459" t="s">
        <v>41</v>
      </c>
      <c r="I55" s="460"/>
      <c r="J55" s="468"/>
      <c r="K55" s="468"/>
      <c r="L55" s="469"/>
      <c r="M55" s="470"/>
      <c r="N55" s="113"/>
      <c r="O55" s="471"/>
      <c r="P55" s="472"/>
      <c r="Q55" s="101" t="s">
        <v>41</v>
      </c>
      <c r="R55" s="112"/>
      <c r="S55" s="98" t="s">
        <v>41</v>
      </c>
      <c r="T55" s="102" t="str">
        <f t="shared" si="1"/>
        <v/>
      </c>
      <c r="U55" s="103" t="str">
        <f t="shared" si="2"/>
        <v/>
      </c>
      <c r="V55" s="104" t="str">
        <f t="shared" si="0"/>
        <v/>
      </c>
      <c r="W55" s="114"/>
      <c r="X55" s="101" t="s">
        <v>41</v>
      </c>
      <c r="Y55" s="105"/>
      <c r="Z55" s="105"/>
      <c r="AA55" s="105"/>
      <c r="AB55" s="105"/>
      <c r="AC55" s="105"/>
      <c r="AD55" s="105"/>
      <c r="AF55" s="68" t="str">
        <f t="shared" si="3"/>
        <v/>
      </c>
    </row>
    <row r="56" spans="1:32" ht="25.9" hidden="1" customHeight="1">
      <c r="A56" s="93">
        <v>45</v>
      </c>
      <c r="B56" s="109"/>
      <c r="C56" s="110"/>
      <c r="D56" s="110"/>
      <c r="E56" s="111"/>
      <c r="F56" s="466"/>
      <c r="G56" s="467"/>
      <c r="H56" s="459" t="s">
        <v>41</v>
      </c>
      <c r="I56" s="460"/>
      <c r="J56" s="468"/>
      <c r="K56" s="468"/>
      <c r="L56" s="469"/>
      <c r="M56" s="470"/>
      <c r="N56" s="113"/>
      <c r="O56" s="471"/>
      <c r="P56" s="472"/>
      <c r="Q56" s="101" t="s">
        <v>41</v>
      </c>
      <c r="R56" s="112"/>
      <c r="S56" s="98" t="s">
        <v>41</v>
      </c>
      <c r="T56" s="102" t="str">
        <f t="shared" si="1"/>
        <v/>
      </c>
      <c r="U56" s="103" t="str">
        <f t="shared" si="2"/>
        <v/>
      </c>
      <c r="V56" s="104" t="str">
        <f t="shared" si="0"/>
        <v/>
      </c>
      <c r="W56" s="114"/>
      <c r="X56" s="101" t="s">
        <v>41</v>
      </c>
      <c r="Y56" s="105"/>
      <c r="Z56" s="105"/>
      <c r="AA56" s="105"/>
      <c r="AB56" s="105"/>
      <c r="AC56" s="105"/>
      <c r="AD56" s="105"/>
      <c r="AF56" s="68" t="str">
        <f t="shared" si="3"/>
        <v/>
      </c>
    </row>
    <row r="57" spans="1:32" ht="25.9" hidden="1" customHeight="1">
      <c r="A57" s="93">
        <v>46</v>
      </c>
      <c r="B57" s="109"/>
      <c r="C57" s="110"/>
      <c r="D57" s="110"/>
      <c r="E57" s="111"/>
      <c r="F57" s="466"/>
      <c r="G57" s="467"/>
      <c r="H57" s="459" t="s">
        <v>41</v>
      </c>
      <c r="I57" s="460"/>
      <c r="J57" s="468"/>
      <c r="K57" s="468"/>
      <c r="L57" s="469"/>
      <c r="M57" s="470"/>
      <c r="N57" s="113"/>
      <c r="O57" s="471"/>
      <c r="P57" s="472"/>
      <c r="Q57" s="101" t="s">
        <v>41</v>
      </c>
      <c r="R57" s="112"/>
      <c r="S57" s="98" t="s">
        <v>41</v>
      </c>
      <c r="T57" s="102" t="str">
        <f t="shared" si="1"/>
        <v/>
      </c>
      <c r="U57" s="103" t="str">
        <f t="shared" si="2"/>
        <v/>
      </c>
      <c r="V57" s="104" t="str">
        <f t="shared" si="0"/>
        <v/>
      </c>
      <c r="W57" s="114"/>
      <c r="X57" s="101" t="s">
        <v>41</v>
      </c>
      <c r="Y57" s="105"/>
      <c r="Z57" s="105"/>
      <c r="AA57" s="105"/>
      <c r="AB57" s="105"/>
      <c r="AC57" s="105"/>
      <c r="AD57" s="105"/>
      <c r="AF57" s="68" t="str">
        <f t="shared" si="3"/>
        <v/>
      </c>
    </row>
    <row r="58" spans="1:32" ht="25.9" hidden="1" customHeight="1">
      <c r="A58" s="93">
        <v>47</v>
      </c>
      <c r="B58" s="109"/>
      <c r="C58" s="110"/>
      <c r="D58" s="110"/>
      <c r="E58" s="111"/>
      <c r="F58" s="466"/>
      <c r="G58" s="467"/>
      <c r="H58" s="459" t="s">
        <v>41</v>
      </c>
      <c r="I58" s="460"/>
      <c r="J58" s="468"/>
      <c r="K58" s="468"/>
      <c r="L58" s="469"/>
      <c r="M58" s="470"/>
      <c r="N58" s="113"/>
      <c r="O58" s="471"/>
      <c r="P58" s="472"/>
      <c r="Q58" s="101" t="s">
        <v>41</v>
      </c>
      <c r="R58" s="112"/>
      <c r="S58" s="98" t="s">
        <v>41</v>
      </c>
      <c r="T58" s="102" t="str">
        <f t="shared" si="1"/>
        <v/>
      </c>
      <c r="U58" s="103" t="str">
        <f t="shared" si="2"/>
        <v/>
      </c>
      <c r="V58" s="104" t="str">
        <f t="shared" si="0"/>
        <v/>
      </c>
      <c r="W58" s="114"/>
      <c r="X58" s="101" t="s">
        <v>41</v>
      </c>
      <c r="Y58" s="105"/>
      <c r="Z58" s="105"/>
      <c r="AA58" s="105"/>
      <c r="AB58" s="105"/>
      <c r="AC58" s="105"/>
      <c r="AD58" s="105"/>
      <c r="AF58" s="68" t="str">
        <f t="shared" si="3"/>
        <v/>
      </c>
    </row>
    <row r="59" spans="1:32" ht="25.9" hidden="1" customHeight="1">
      <c r="A59" s="93">
        <v>48</v>
      </c>
      <c r="B59" s="109"/>
      <c r="C59" s="110"/>
      <c r="D59" s="110"/>
      <c r="E59" s="111"/>
      <c r="F59" s="466"/>
      <c r="G59" s="467"/>
      <c r="H59" s="459" t="s">
        <v>41</v>
      </c>
      <c r="I59" s="460"/>
      <c r="J59" s="468"/>
      <c r="K59" s="468"/>
      <c r="L59" s="469"/>
      <c r="M59" s="470"/>
      <c r="N59" s="113"/>
      <c r="O59" s="471"/>
      <c r="P59" s="472"/>
      <c r="Q59" s="101" t="s">
        <v>41</v>
      </c>
      <c r="R59" s="112"/>
      <c r="S59" s="98" t="s">
        <v>41</v>
      </c>
      <c r="T59" s="102" t="str">
        <f t="shared" si="1"/>
        <v/>
      </c>
      <c r="U59" s="103" t="str">
        <f t="shared" si="2"/>
        <v/>
      </c>
      <c r="V59" s="104" t="str">
        <f t="shared" si="0"/>
        <v/>
      </c>
      <c r="W59" s="114"/>
      <c r="X59" s="101" t="s">
        <v>41</v>
      </c>
      <c r="Y59" s="105"/>
      <c r="Z59" s="105"/>
      <c r="AA59" s="105"/>
      <c r="AB59" s="105"/>
      <c r="AC59" s="105"/>
      <c r="AD59" s="105"/>
      <c r="AF59" s="68" t="str">
        <f t="shared" si="3"/>
        <v/>
      </c>
    </row>
    <row r="60" spans="1:32" ht="25.9" hidden="1" customHeight="1">
      <c r="A60" s="93">
        <v>49</v>
      </c>
      <c r="B60" s="109"/>
      <c r="C60" s="110"/>
      <c r="D60" s="110"/>
      <c r="E60" s="111"/>
      <c r="F60" s="466"/>
      <c r="G60" s="467"/>
      <c r="H60" s="459" t="s">
        <v>41</v>
      </c>
      <c r="I60" s="460"/>
      <c r="J60" s="468"/>
      <c r="K60" s="468"/>
      <c r="L60" s="469"/>
      <c r="M60" s="470"/>
      <c r="N60" s="113"/>
      <c r="O60" s="471"/>
      <c r="P60" s="472"/>
      <c r="Q60" s="101" t="s">
        <v>41</v>
      </c>
      <c r="R60" s="112"/>
      <c r="S60" s="98" t="s">
        <v>41</v>
      </c>
      <c r="T60" s="102" t="str">
        <f t="shared" si="1"/>
        <v/>
      </c>
      <c r="U60" s="103" t="str">
        <f t="shared" si="2"/>
        <v/>
      </c>
      <c r="V60" s="104" t="str">
        <f t="shared" si="0"/>
        <v/>
      </c>
      <c r="W60" s="114"/>
      <c r="X60" s="101" t="s">
        <v>41</v>
      </c>
      <c r="Y60" s="105"/>
      <c r="Z60" s="105"/>
      <c r="AA60" s="105"/>
      <c r="AB60" s="105"/>
      <c r="AC60" s="105"/>
      <c r="AD60" s="105"/>
      <c r="AF60" s="68" t="str">
        <f t="shared" si="3"/>
        <v/>
      </c>
    </row>
    <row r="61" spans="1:32" ht="25.9" hidden="1" customHeight="1">
      <c r="A61" s="93">
        <v>50</v>
      </c>
      <c r="B61" s="109"/>
      <c r="C61" s="110"/>
      <c r="D61" s="110"/>
      <c r="E61" s="111"/>
      <c r="F61" s="466"/>
      <c r="G61" s="467"/>
      <c r="H61" s="459" t="s">
        <v>41</v>
      </c>
      <c r="I61" s="460"/>
      <c r="J61" s="468"/>
      <c r="K61" s="468"/>
      <c r="L61" s="469"/>
      <c r="M61" s="470"/>
      <c r="N61" s="113"/>
      <c r="O61" s="471"/>
      <c r="P61" s="472"/>
      <c r="Q61" s="101" t="s">
        <v>41</v>
      </c>
      <c r="R61" s="112"/>
      <c r="S61" s="98" t="s">
        <v>41</v>
      </c>
      <c r="T61" s="102" t="str">
        <f t="shared" si="1"/>
        <v/>
      </c>
      <c r="U61" s="103" t="str">
        <f t="shared" si="2"/>
        <v/>
      </c>
      <c r="V61" s="104" t="str">
        <f t="shared" si="0"/>
        <v/>
      </c>
      <c r="W61" s="114"/>
      <c r="X61" s="101" t="s">
        <v>41</v>
      </c>
      <c r="Y61" s="105"/>
      <c r="Z61" s="105"/>
      <c r="AA61" s="105"/>
      <c r="AB61" s="105"/>
      <c r="AC61" s="105"/>
      <c r="AD61" s="105"/>
      <c r="AF61" s="68" t="str">
        <f t="shared" si="3"/>
        <v/>
      </c>
    </row>
    <row r="62" spans="1:32" ht="25.9" hidden="1" customHeight="1">
      <c r="A62" s="93">
        <v>51</v>
      </c>
      <c r="B62" s="109"/>
      <c r="C62" s="110"/>
      <c r="D62" s="110"/>
      <c r="E62" s="111"/>
      <c r="F62" s="466"/>
      <c r="G62" s="467"/>
      <c r="H62" s="459" t="s">
        <v>41</v>
      </c>
      <c r="I62" s="460"/>
      <c r="J62" s="468"/>
      <c r="K62" s="468"/>
      <c r="L62" s="469"/>
      <c r="M62" s="470"/>
      <c r="N62" s="113"/>
      <c r="O62" s="471"/>
      <c r="P62" s="472"/>
      <c r="Q62" s="101" t="s">
        <v>41</v>
      </c>
      <c r="R62" s="112"/>
      <c r="S62" s="98" t="s">
        <v>41</v>
      </c>
      <c r="T62" s="102" t="str">
        <f t="shared" si="1"/>
        <v/>
      </c>
      <c r="U62" s="103" t="str">
        <f t="shared" si="2"/>
        <v/>
      </c>
      <c r="V62" s="104" t="str">
        <f t="shared" si="0"/>
        <v/>
      </c>
      <c r="W62" s="114"/>
      <c r="X62" s="101" t="s">
        <v>41</v>
      </c>
      <c r="Y62" s="105"/>
      <c r="Z62" s="105"/>
      <c r="AA62" s="105"/>
      <c r="AB62" s="105"/>
      <c r="AC62" s="105"/>
      <c r="AD62" s="105"/>
      <c r="AF62" s="68" t="str">
        <f t="shared" si="3"/>
        <v/>
      </c>
    </row>
    <row r="63" spans="1:32" ht="25.9" hidden="1" customHeight="1">
      <c r="A63" s="93">
        <v>52</v>
      </c>
      <c r="B63" s="109"/>
      <c r="C63" s="110"/>
      <c r="D63" s="110"/>
      <c r="E63" s="111"/>
      <c r="F63" s="466"/>
      <c r="G63" s="467"/>
      <c r="H63" s="459" t="s">
        <v>41</v>
      </c>
      <c r="I63" s="460"/>
      <c r="J63" s="468"/>
      <c r="K63" s="468"/>
      <c r="L63" s="469"/>
      <c r="M63" s="470"/>
      <c r="N63" s="113"/>
      <c r="O63" s="471"/>
      <c r="P63" s="472"/>
      <c r="Q63" s="101" t="s">
        <v>41</v>
      </c>
      <c r="R63" s="112"/>
      <c r="S63" s="98" t="s">
        <v>41</v>
      </c>
      <c r="T63" s="102" t="str">
        <f t="shared" si="1"/>
        <v/>
      </c>
      <c r="U63" s="103" t="str">
        <f t="shared" si="2"/>
        <v/>
      </c>
      <c r="V63" s="104" t="str">
        <f t="shared" si="0"/>
        <v/>
      </c>
      <c r="W63" s="114"/>
      <c r="X63" s="101" t="s">
        <v>41</v>
      </c>
      <c r="Y63" s="105"/>
      <c r="Z63" s="105"/>
      <c r="AA63" s="105"/>
      <c r="AB63" s="105"/>
      <c r="AC63" s="105"/>
      <c r="AD63" s="105"/>
      <c r="AF63" s="68" t="str">
        <f t="shared" si="3"/>
        <v/>
      </c>
    </row>
    <row r="64" spans="1:32" ht="25.9" hidden="1" customHeight="1">
      <c r="A64" s="93">
        <v>53</v>
      </c>
      <c r="B64" s="109"/>
      <c r="C64" s="110"/>
      <c r="D64" s="110"/>
      <c r="E64" s="111"/>
      <c r="F64" s="466"/>
      <c r="G64" s="467"/>
      <c r="H64" s="459" t="s">
        <v>41</v>
      </c>
      <c r="I64" s="460"/>
      <c r="J64" s="468"/>
      <c r="K64" s="468"/>
      <c r="L64" s="469"/>
      <c r="M64" s="470"/>
      <c r="N64" s="113"/>
      <c r="O64" s="471"/>
      <c r="P64" s="472"/>
      <c r="Q64" s="101" t="s">
        <v>41</v>
      </c>
      <c r="R64" s="112"/>
      <c r="S64" s="98" t="s">
        <v>41</v>
      </c>
      <c r="T64" s="102" t="str">
        <f t="shared" si="1"/>
        <v/>
      </c>
      <c r="U64" s="103" t="str">
        <f t="shared" si="2"/>
        <v/>
      </c>
      <c r="V64" s="104" t="str">
        <f t="shared" si="0"/>
        <v/>
      </c>
      <c r="W64" s="114"/>
      <c r="X64" s="101" t="s">
        <v>41</v>
      </c>
      <c r="Y64" s="105"/>
      <c r="Z64" s="105"/>
      <c r="AA64" s="105"/>
      <c r="AB64" s="105"/>
      <c r="AC64" s="105"/>
      <c r="AD64" s="105"/>
      <c r="AF64" s="68" t="str">
        <f t="shared" si="3"/>
        <v/>
      </c>
    </row>
    <row r="65" spans="1:32" ht="25.9" hidden="1" customHeight="1">
      <c r="A65" s="93">
        <v>54</v>
      </c>
      <c r="B65" s="109"/>
      <c r="C65" s="110"/>
      <c r="D65" s="110"/>
      <c r="E65" s="111"/>
      <c r="F65" s="466"/>
      <c r="G65" s="467"/>
      <c r="H65" s="459" t="s">
        <v>41</v>
      </c>
      <c r="I65" s="460"/>
      <c r="J65" s="468"/>
      <c r="K65" s="468"/>
      <c r="L65" s="469"/>
      <c r="M65" s="470"/>
      <c r="N65" s="113"/>
      <c r="O65" s="471"/>
      <c r="P65" s="472"/>
      <c r="Q65" s="101" t="s">
        <v>41</v>
      </c>
      <c r="R65" s="112"/>
      <c r="S65" s="98" t="s">
        <v>41</v>
      </c>
      <c r="T65" s="102" t="str">
        <f t="shared" si="1"/>
        <v/>
      </c>
      <c r="U65" s="103" t="str">
        <f t="shared" si="2"/>
        <v/>
      </c>
      <c r="V65" s="104" t="str">
        <f t="shared" si="0"/>
        <v/>
      </c>
      <c r="W65" s="114"/>
      <c r="X65" s="101" t="s">
        <v>41</v>
      </c>
      <c r="Y65" s="105"/>
      <c r="Z65" s="105"/>
      <c r="AA65" s="105"/>
      <c r="AB65" s="105"/>
      <c r="AC65" s="105"/>
      <c r="AD65" s="105"/>
      <c r="AF65" s="68" t="str">
        <f t="shared" si="3"/>
        <v/>
      </c>
    </row>
    <row r="66" spans="1:32" ht="25.9" hidden="1" customHeight="1">
      <c r="A66" s="93">
        <v>55</v>
      </c>
      <c r="B66" s="109"/>
      <c r="C66" s="110"/>
      <c r="D66" s="110"/>
      <c r="E66" s="111"/>
      <c r="F66" s="466"/>
      <c r="G66" s="467"/>
      <c r="H66" s="459" t="s">
        <v>41</v>
      </c>
      <c r="I66" s="460"/>
      <c r="J66" s="468"/>
      <c r="K66" s="468"/>
      <c r="L66" s="469"/>
      <c r="M66" s="470"/>
      <c r="N66" s="113"/>
      <c r="O66" s="471"/>
      <c r="P66" s="472"/>
      <c r="Q66" s="101" t="s">
        <v>41</v>
      </c>
      <c r="R66" s="112"/>
      <c r="S66" s="98" t="s">
        <v>41</v>
      </c>
      <c r="T66" s="102" t="str">
        <f t="shared" si="1"/>
        <v/>
      </c>
      <c r="U66" s="103" t="str">
        <f t="shared" si="2"/>
        <v/>
      </c>
      <c r="V66" s="104" t="str">
        <f t="shared" si="0"/>
        <v/>
      </c>
      <c r="W66" s="114"/>
      <c r="X66" s="101" t="s">
        <v>41</v>
      </c>
      <c r="Y66" s="105"/>
      <c r="Z66" s="105"/>
      <c r="AA66" s="105"/>
      <c r="AB66" s="105"/>
      <c r="AC66" s="105"/>
      <c r="AD66" s="105"/>
      <c r="AF66" s="68" t="str">
        <f t="shared" si="3"/>
        <v/>
      </c>
    </row>
    <row r="67" spans="1:32" ht="25.9" hidden="1" customHeight="1">
      <c r="A67" s="93">
        <v>56</v>
      </c>
      <c r="B67" s="109"/>
      <c r="C67" s="110"/>
      <c r="D67" s="110"/>
      <c r="E67" s="111"/>
      <c r="F67" s="466"/>
      <c r="G67" s="467"/>
      <c r="H67" s="459" t="s">
        <v>41</v>
      </c>
      <c r="I67" s="460"/>
      <c r="J67" s="468"/>
      <c r="K67" s="468"/>
      <c r="L67" s="469"/>
      <c r="M67" s="470"/>
      <c r="N67" s="113"/>
      <c r="O67" s="471"/>
      <c r="P67" s="472"/>
      <c r="Q67" s="101" t="s">
        <v>41</v>
      </c>
      <c r="R67" s="112"/>
      <c r="S67" s="98" t="s">
        <v>41</v>
      </c>
      <c r="T67" s="102" t="str">
        <f t="shared" si="1"/>
        <v/>
      </c>
      <c r="U67" s="103" t="str">
        <f t="shared" si="2"/>
        <v/>
      </c>
      <c r="V67" s="104" t="str">
        <f t="shared" si="0"/>
        <v/>
      </c>
      <c r="W67" s="114"/>
      <c r="X67" s="101" t="s">
        <v>41</v>
      </c>
      <c r="Y67" s="105"/>
      <c r="Z67" s="105"/>
      <c r="AA67" s="105"/>
      <c r="AB67" s="105"/>
      <c r="AC67" s="105"/>
      <c r="AD67" s="105"/>
      <c r="AF67" s="68" t="str">
        <f t="shared" si="3"/>
        <v/>
      </c>
    </row>
    <row r="68" spans="1:32" ht="25.9" hidden="1" customHeight="1">
      <c r="A68" s="93">
        <v>57</v>
      </c>
      <c r="B68" s="109"/>
      <c r="C68" s="110"/>
      <c r="D68" s="110"/>
      <c r="E68" s="111"/>
      <c r="F68" s="466"/>
      <c r="G68" s="467"/>
      <c r="H68" s="459" t="s">
        <v>41</v>
      </c>
      <c r="I68" s="460"/>
      <c r="J68" s="468"/>
      <c r="K68" s="468"/>
      <c r="L68" s="469"/>
      <c r="M68" s="470"/>
      <c r="N68" s="113"/>
      <c r="O68" s="471"/>
      <c r="P68" s="472"/>
      <c r="Q68" s="101" t="s">
        <v>41</v>
      </c>
      <c r="R68" s="112"/>
      <c r="S68" s="98" t="s">
        <v>41</v>
      </c>
      <c r="T68" s="102" t="str">
        <f t="shared" si="1"/>
        <v/>
      </c>
      <c r="U68" s="103" t="str">
        <f t="shared" si="2"/>
        <v/>
      </c>
      <c r="V68" s="104" t="str">
        <f t="shared" si="0"/>
        <v/>
      </c>
      <c r="W68" s="114"/>
      <c r="X68" s="101" t="s">
        <v>41</v>
      </c>
      <c r="Y68" s="105"/>
      <c r="Z68" s="105"/>
      <c r="AA68" s="105"/>
      <c r="AB68" s="105"/>
      <c r="AC68" s="105"/>
      <c r="AD68" s="105"/>
      <c r="AF68" s="68" t="str">
        <f t="shared" si="3"/>
        <v/>
      </c>
    </row>
    <row r="69" spans="1:32" ht="25.9" hidden="1" customHeight="1">
      <c r="A69" s="93">
        <v>58</v>
      </c>
      <c r="B69" s="109"/>
      <c r="C69" s="110"/>
      <c r="D69" s="110"/>
      <c r="E69" s="111"/>
      <c r="F69" s="466"/>
      <c r="G69" s="467"/>
      <c r="H69" s="459" t="s">
        <v>41</v>
      </c>
      <c r="I69" s="460"/>
      <c r="J69" s="468"/>
      <c r="K69" s="468"/>
      <c r="L69" s="469"/>
      <c r="M69" s="470"/>
      <c r="N69" s="113"/>
      <c r="O69" s="471"/>
      <c r="P69" s="472"/>
      <c r="Q69" s="101" t="s">
        <v>41</v>
      </c>
      <c r="R69" s="112"/>
      <c r="S69" s="98" t="s">
        <v>41</v>
      </c>
      <c r="T69" s="102" t="str">
        <f t="shared" si="1"/>
        <v/>
      </c>
      <c r="U69" s="103" t="str">
        <f t="shared" si="2"/>
        <v/>
      </c>
      <c r="V69" s="104" t="str">
        <f t="shared" si="0"/>
        <v/>
      </c>
      <c r="W69" s="114"/>
      <c r="X69" s="101" t="s">
        <v>41</v>
      </c>
      <c r="Y69" s="105"/>
      <c r="Z69" s="105"/>
      <c r="AA69" s="105"/>
      <c r="AB69" s="105"/>
      <c r="AC69" s="105"/>
      <c r="AD69" s="105"/>
      <c r="AF69" s="68" t="str">
        <f t="shared" si="3"/>
        <v/>
      </c>
    </row>
    <row r="70" spans="1:32" ht="25.9" hidden="1" customHeight="1">
      <c r="A70" s="93">
        <v>59</v>
      </c>
      <c r="B70" s="109"/>
      <c r="C70" s="110"/>
      <c r="D70" s="110"/>
      <c r="E70" s="111"/>
      <c r="F70" s="466"/>
      <c r="G70" s="467"/>
      <c r="H70" s="459" t="s">
        <v>41</v>
      </c>
      <c r="I70" s="460"/>
      <c r="J70" s="468"/>
      <c r="K70" s="468"/>
      <c r="L70" s="469"/>
      <c r="M70" s="470"/>
      <c r="N70" s="113"/>
      <c r="O70" s="471"/>
      <c r="P70" s="472"/>
      <c r="Q70" s="101" t="s">
        <v>41</v>
      </c>
      <c r="R70" s="112"/>
      <c r="S70" s="98" t="s">
        <v>41</v>
      </c>
      <c r="T70" s="102" t="str">
        <f t="shared" si="1"/>
        <v/>
      </c>
      <c r="U70" s="103" t="str">
        <f t="shared" si="2"/>
        <v/>
      </c>
      <c r="V70" s="104" t="str">
        <f t="shared" si="0"/>
        <v/>
      </c>
      <c r="W70" s="114"/>
      <c r="X70" s="101" t="s">
        <v>41</v>
      </c>
      <c r="Y70" s="105"/>
      <c r="Z70" s="105"/>
      <c r="AA70" s="105"/>
      <c r="AB70" s="105"/>
      <c r="AC70" s="105"/>
      <c r="AD70" s="105"/>
      <c r="AF70" s="68" t="str">
        <f t="shared" si="3"/>
        <v/>
      </c>
    </row>
    <row r="71" spans="1:32" ht="25.9" hidden="1" customHeight="1">
      <c r="A71" s="93">
        <v>60</v>
      </c>
      <c r="B71" s="109"/>
      <c r="C71" s="110"/>
      <c r="D71" s="110"/>
      <c r="E71" s="111"/>
      <c r="F71" s="466"/>
      <c r="G71" s="467"/>
      <c r="H71" s="459" t="s">
        <v>41</v>
      </c>
      <c r="I71" s="460"/>
      <c r="J71" s="468"/>
      <c r="K71" s="468"/>
      <c r="L71" s="469"/>
      <c r="M71" s="470"/>
      <c r="N71" s="113"/>
      <c r="O71" s="471"/>
      <c r="P71" s="472"/>
      <c r="Q71" s="101" t="s">
        <v>41</v>
      </c>
      <c r="R71" s="112"/>
      <c r="S71" s="98" t="s">
        <v>41</v>
      </c>
      <c r="T71" s="102" t="str">
        <f t="shared" si="1"/>
        <v/>
      </c>
      <c r="U71" s="103" t="str">
        <f t="shared" si="2"/>
        <v/>
      </c>
      <c r="V71" s="104" t="str">
        <f t="shared" si="0"/>
        <v/>
      </c>
      <c r="W71" s="114"/>
      <c r="X71" s="101" t="s">
        <v>41</v>
      </c>
      <c r="Y71" s="105"/>
      <c r="Z71" s="105"/>
      <c r="AA71" s="105"/>
      <c r="AB71" s="105"/>
      <c r="AC71" s="105"/>
      <c r="AD71" s="105"/>
      <c r="AF71" s="68" t="str">
        <f t="shared" si="3"/>
        <v/>
      </c>
    </row>
    <row r="72" spans="1:32" ht="25.9" hidden="1" customHeight="1">
      <c r="A72" s="93">
        <v>61</v>
      </c>
      <c r="B72" s="109"/>
      <c r="C72" s="110"/>
      <c r="D72" s="110"/>
      <c r="E72" s="111"/>
      <c r="F72" s="466"/>
      <c r="G72" s="467"/>
      <c r="H72" s="459" t="s">
        <v>41</v>
      </c>
      <c r="I72" s="460"/>
      <c r="J72" s="468"/>
      <c r="K72" s="468"/>
      <c r="L72" s="469"/>
      <c r="M72" s="470"/>
      <c r="N72" s="113"/>
      <c r="O72" s="471"/>
      <c r="P72" s="472"/>
      <c r="Q72" s="101" t="s">
        <v>41</v>
      </c>
      <c r="R72" s="112"/>
      <c r="S72" s="98" t="s">
        <v>41</v>
      </c>
      <c r="T72" s="102" t="str">
        <f t="shared" si="1"/>
        <v/>
      </c>
      <c r="U72" s="103" t="str">
        <f t="shared" si="2"/>
        <v/>
      </c>
      <c r="V72" s="104" t="str">
        <f t="shared" si="0"/>
        <v/>
      </c>
      <c r="W72" s="114"/>
      <c r="X72" s="101" t="s">
        <v>41</v>
      </c>
      <c r="Y72" s="105"/>
      <c r="Z72" s="105"/>
      <c r="AA72" s="105"/>
      <c r="AB72" s="105"/>
      <c r="AC72" s="105"/>
      <c r="AD72" s="105"/>
      <c r="AF72" s="68" t="str">
        <f t="shared" si="3"/>
        <v/>
      </c>
    </row>
    <row r="73" spans="1:32" ht="25.9" hidden="1" customHeight="1">
      <c r="A73" s="93">
        <v>62</v>
      </c>
      <c r="B73" s="109"/>
      <c r="C73" s="110"/>
      <c r="D73" s="110"/>
      <c r="E73" s="111"/>
      <c r="F73" s="466"/>
      <c r="G73" s="467"/>
      <c r="H73" s="459" t="s">
        <v>41</v>
      </c>
      <c r="I73" s="460"/>
      <c r="J73" s="468"/>
      <c r="K73" s="468"/>
      <c r="L73" s="469"/>
      <c r="M73" s="470"/>
      <c r="N73" s="113"/>
      <c r="O73" s="471"/>
      <c r="P73" s="472"/>
      <c r="Q73" s="101" t="s">
        <v>41</v>
      </c>
      <c r="R73" s="112"/>
      <c r="S73" s="98" t="s">
        <v>41</v>
      </c>
      <c r="T73" s="102" t="str">
        <f t="shared" si="1"/>
        <v/>
      </c>
      <c r="U73" s="103" t="str">
        <f t="shared" si="2"/>
        <v/>
      </c>
      <c r="V73" s="104" t="str">
        <f t="shared" si="0"/>
        <v/>
      </c>
      <c r="W73" s="114"/>
      <c r="X73" s="101" t="s">
        <v>41</v>
      </c>
      <c r="Y73" s="105"/>
      <c r="Z73" s="105"/>
      <c r="AA73" s="105"/>
      <c r="AB73" s="105"/>
      <c r="AC73" s="105"/>
      <c r="AD73" s="105"/>
      <c r="AF73" s="68" t="str">
        <f t="shared" si="3"/>
        <v/>
      </c>
    </row>
    <row r="74" spans="1:32" ht="25.9" hidden="1" customHeight="1">
      <c r="A74" s="93">
        <v>63</v>
      </c>
      <c r="B74" s="109"/>
      <c r="C74" s="110"/>
      <c r="D74" s="110"/>
      <c r="E74" s="111"/>
      <c r="F74" s="466"/>
      <c r="G74" s="467"/>
      <c r="H74" s="459" t="s">
        <v>41</v>
      </c>
      <c r="I74" s="460"/>
      <c r="J74" s="468"/>
      <c r="K74" s="468"/>
      <c r="L74" s="469"/>
      <c r="M74" s="470"/>
      <c r="N74" s="113"/>
      <c r="O74" s="471"/>
      <c r="P74" s="472"/>
      <c r="Q74" s="101" t="s">
        <v>41</v>
      </c>
      <c r="R74" s="112"/>
      <c r="S74" s="98" t="s">
        <v>41</v>
      </c>
      <c r="T74" s="102" t="str">
        <f t="shared" si="1"/>
        <v/>
      </c>
      <c r="U74" s="103" t="str">
        <f t="shared" si="2"/>
        <v/>
      </c>
      <c r="V74" s="104" t="str">
        <f t="shared" si="0"/>
        <v/>
      </c>
      <c r="W74" s="114"/>
      <c r="X74" s="101" t="s">
        <v>41</v>
      </c>
      <c r="Y74" s="105"/>
      <c r="Z74" s="105"/>
      <c r="AA74" s="105"/>
      <c r="AB74" s="105"/>
      <c r="AC74" s="105"/>
      <c r="AD74" s="105"/>
      <c r="AF74" s="68" t="str">
        <f t="shared" si="3"/>
        <v/>
      </c>
    </row>
    <row r="75" spans="1:32" ht="25.9" hidden="1" customHeight="1">
      <c r="A75" s="93">
        <v>64</v>
      </c>
      <c r="B75" s="109"/>
      <c r="C75" s="110"/>
      <c r="D75" s="110"/>
      <c r="E75" s="111"/>
      <c r="F75" s="466"/>
      <c r="G75" s="467"/>
      <c r="H75" s="459" t="s">
        <v>41</v>
      </c>
      <c r="I75" s="460"/>
      <c r="J75" s="468"/>
      <c r="K75" s="468"/>
      <c r="L75" s="469"/>
      <c r="M75" s="470"/>
      <c r="N75" s="113"/>
      <c r="O75" s="471"/>
      <c r="P75" s="472"/>
      <c r="Q75" s="101" t="s">
        <v>41</v>
      </c>
      <c r="R75" s="112"/>
      <c r="S75" s="98" t="s">
        <v>41</v>
      </c>
      <c r="T75" s="102" t="str">
        <f t="shared" si="1"/>
        <v/>
      </c>
      <c r="U75" s="103" t="str">
        <f t="shared" si="2"/>
        <v/>
      </c>
      <c r="V75" s="104" t="str">
        <f t="shared" si="0"/>
        <v/>
      </c>
      <c r="W75" s="114"/>
      <c r="X75" s="101" t="s">
        <v>41</v>
      </c>
      <c r="Y75" s="105"/>
      <c r="Z75" s="105"/>
      <c r="AA75" s="105"/>
      <c r="AB75" s="105"/>
      <c r="AC75" s="105"/>
      <c r="AD75" s="105"/>
      <c r="AF75" s="68" t="str">
        <f t="shared" si="3"/>
        <v/>
      </c>
    </row>
    <row r="76" spans="1:32" ht="25.9" hidden="1" customHeight="1">
      <c r="A76" s="93">
        <v>65</v>
      </c>
      <c r="B76" s="109"/>
      <c r="C76" s="110"/>
      <c r="D76" s="110"/>
      <c r="E76" s="111"/>
      <c r="F76" s="466"/>
      <c r="G76" s="467"/>
      <c r="H76" s="459" t="s">
        <v>41</v>
      </c>
      <c r="I76" s="460"/>
      <c r="J76" s="468"/>
      <c r="K76" s="468"/>
      <c r="L76" s="469"/>
      <c r="M76" s="470"/>
      <c r="N76" s="113"/>
      <c r="O76" s="471"/>
      <c r="P76" s="472"/>
      <c r="Q76" s="101" t="s">
        <v>41</v>
      </c>
      <c r="R76" s="112"/>
      <c r="S76" s="98" t="s">
        <v>41</v>
      </c>
      <c r="T76" s="102" t="str">
        <f t="shared" si="1"/>
        <v/>
      </c>
      <c r="U76" s="103" t="str">
        <f t="shared" si="2"/>
        <v/>
      </c>
      <c r="V76" s="104" t="str">
        <f t="shared" ref="V76:V101" si="4">IF(N76&lt;&gt;"",N76,"")</f>
        <v/>
      </c>
      <c r="W76" s="114"/>
      <c r="X76" s="101" t="s">
        <v>41</v>
      </c>
      <c r="Y76" s="105"/>
      <c r="Z76" s="105"/>
      <c r="AA76" s="105"/>
      <c r="AB76" s="105"/>
      <c r="AC76" s="105"/>
      <c r="AD76" s="105"/>
      <c r="AF76" s="68" t="str">
        <f t="shared" si="3"/>
        <v/>
      </c>
    </row>
    <row r="77" spans="1:32" ht="25.9" hidden="1" customHeight="1">
      <c r="A77" s="93">
        <v>66</v>
      </c>
      <c r="B77" s="109"/>
      <c r="C77" s="110"/>
      <c r="D77" s="110"/>
      <c r="E77" s="111"/>
      <c r="F77" s="466"/>
      <c r="G77" s="467"/>
      <c r="H77" s="459" t="s">
        <v>41</v>
      </c>
      <c r="I77" s="460"/>
      <c r="J77" s="468"/>
      <c r="K77" s="468"/>
      <c r="L77" s="469"/>
      <c r="M77" s="470"/>
      <c r="N77" s="113"/>
      <c r="O77" s="471"/>
      <c r="P77" s="472"/>
      <c r="Q77" s="101" t="s">
        <v>41</v>
      </c>
      <c r="R77" s="112"/>
      <c r="S77" s="98" t="s">
        <v>41</v>
      </c>
      <c r="T77" s="102" t="str">
        <f t="shared" ref="T77:T101" si="5">IF(J77&lt;&gt;"",J77,"")</f>
        <v/>
      </c>
      <c r="U77" s="103" t="str">
        <f t="shared" ref="U77:U101" si="6">IF(L77&lt;&gt;"",L77,"")</f>
        <v/>
      </c>
      <c r="V77" s="104" t="str">
        <f t="shared" si="4"/>
        <v/>
      </c>
      <c r="W77" s="114"/>
      <c r="X77" s="101" t="s">
        <v>41</v>
      </c>
      <c r="Y77" s="105"/>
      <c r="Z77" s="105"/>
      <c r="AA77" s="105"/>
      <c r="AB77" s="105"/>
      <c r="AC77" s="105"/>
      <c r="AD77" s="105"/>
      <c r="AF77" s="68" t="str">
        <f t="shared" ref="AF77:AF101" si="7">IF(AND(F77&lt;&gt;"",R77&lt;&gt;"",F77&lt;R77),"賃上げ","")</f>
        <v/>
      </c>
    </row>
    <row r="78" spans="1:32" ht="25.9" hidden="1" customHeight="1">
      <c r="A78" s="93">
        <v>67</v>
      </c>
      <c r="B78" s="109"/>
      <c r="C78" s="110"/>
      <c r="D78" s="110"/>
      <c r="E78" s="111"/>
      <c r="F78" s="466"/>
      <c r="G78" s="467"/>
      <c r="H78" s="459" t="s">
        <v>41</v>
      </c>
      <c r="I78" s="460"/>
      <c r="J78" s="468"/>
      <c r="K78" s="468"/>
      <c r="L78" s="469"/>
      <c r="M78" s="470"/>
      <c r="N78" s="113"/>
      <c r="O78" s="471"/>
      <c r="P78" s="472"/>
      <c r="Q78" s="101" t="s">
        <v>41</v>
      </c>
      <c r="R78" s="112"/>
      <c r="S78" s="98" t="s">
        <v>41</v>
      </c>
      <c r="T78" s="102" t="str">
        <f t="shared" si="5"/>
        <v/>
      </c>
      <c r="U78" s="103" t="str">
        <f t="shared" si="6"/>
        <v/>
      </c>
      <c r="V78" s="104" t="str">
        <f t="shared" si="4"/>
        <v/>
      </c>
      <c r="W78" s="114"/>
      <c r="X78" s="101" t="s">
        <v>41</v>
      </c>
      <c r="Y78" s="105"/>
      <c r="Z78" s="105"/>
      <c r="AA78" s="105"/>
      <c r="AB78" s="105"/>
      <c r="AC78" s="105"/>
      <c r="AD78" s="105"/>
      <c r="AF78" s="68" t="str">
        <f t="shared" si="7"/>
        <v/>
      </c>
    </row>
    <row r="79" spans="1:32" ht="25.9" hidden="1" customHeight="1">
      <c r="A79" s="93">
        <v>68</v>
      </c>
      <c r="B79" s="109"/>
      <c r="C79" s="110"/>
      <c r="D79" s="110"/>
      <c r="E79" s="111"/>
      <c r="F79" s="466"/>
      <c r="G79" s="467"/>
      <c r="H79" s="459" t="s">
        <v>41</v>
      </c>
      <c r="I79" s="460"/>
      <c r="J79" s="468"/>
      <c r="K79" s="468"/>
      <c r="L79" s="469"/>
      <c r="M79" s="470"/>
      <c r="N79" s="113"/>
      <c r="O79" s="471"/>
      <c r="P79" s="472"/>
      <c r="Q79" s="101" t="s">
        <v>41</v>
      </c>
      <c r="R79" s="112"/>
      <c r="S79" s="98" t="s">
        <v>41</v>
      </c>
      <c r="T79" s="102" t="str">
        <f t="shared" si="5"/>
        <v/>
      </c>
      <c r="U79" s="103" t="str">
        <f t="shared" si="6"/>
        <v/>
      </c>
      <c r="V79" s="104" t="str">
        <f t="shared" si="4"/>
        <v/>
      </c>
      <c r="W79" s="114"/>
      <c r="X79" s="101" t="s">
        <v>41</v>
      </c>
      <c r="Y79" s="105"/>
      <c r="Z79" s="105"/>
      <c r="AA79" s="105"/>
      <c r="AB79" s="105"/>
      <c r="AC79" s="105"/>
      <c r="AD79" s="105"/>
      <c r="AF79" s="68" t="str">
        <f t="shared" si="7"/>
        <v/>
      </c>
    </row>
    <row r="80" spans="1:32" ht="25.9" hidden="1" customHeight="1">
      <c r="A80" s="93">
        <v>69</v>
      </c>
      <c r="B80" s="109"/>
      <c r="C80" s="110"/>
      <c r="D80" s="110"/>
      <c r="E80" s="111"/>
      <c r="F80" s="466"/>
      <c r="G80" s="467"/>
      <c r="H80" s="459" t="s">
        <v>41</v>
      </c>
      <c r="I80" s="460"/>
      <c r="J80" s="468"/>
      <c r="K80" s="468"/>
      <c r="L80" s="469"/>
      <c r="M80" s="470"/>
      <c r="N80" s="113"/>
      <c r="O80" s="471"/>
      <c r="P80" s="472"/>
      <c r="Q80" s="101" t="s">
        <v>41</v>
      </c>
      <c r="R80" s="112"/>
      <c r="S80" s="98" t="s">
        <v>41</v>
      </c>
      <c r="T80" s="102" t="str">
        <f t="shared" si="5"/>
        <v/>
      </c>
      <c r="U80" s="103" t="str">
        <f t="shared" si="6"/>
        <v/>
      </c>
      <c r="V80" s="104" t="str">
        <f t="shared" si="4"/>
        <v/>
      </c>
      <c r="W80" s="114"/>
      <c r="X80" s="101" t="s">
        <v>41</v>
      </c>
      <c r="Y80" s="105"/>
      <c r="Z80" s="105"/>
      <c r="AA80" s="105"/>
      <c r="AB80" s="105"/>
      <c r="AC80" s="105"/>
      <c r="AD80" s="105"/>
      <c r="AF80" s="68" t="str">
        <f t="shared" si="7"/>
        <v/>
      </c>
    </row>
    <row r="81" spans="1:32" ht="25.9" hidden="1" customHeight="1">
      <c r="A81" s="93">
        <v>70</v>
      </c>
      <c r="B81" s="109"/>
      <c r="C81" s="110"/>
      <c r="D81" s="110"/>
      <c r="E81" s="111"/>
      <c r="F81" s="466"/>
      <c r="G81" s="467"/>
      <c r="H81" s="459" t="s">
        <v>41</v>
      </c>
      <c r="I81" s="460"/>
      <c r="J81" s="468"/>
      <c r="K81" s="468"/>
      <c r="L81" s="469"/>
      <c r="M81" s="470"/>
      <c r="N81" s="113"/>
      <c r="O81" s="471"/>
      <c r="P81" s="472"/>
      <c r="Q81" s="101" t="s">
        <v>41</v>
      </c>
      <c r="R81" s="112"/>
      <c r="S81" s="98" t="s">
        <v>41</v>
      </c>
      <c r="T81" s="102" t="str">
        <f t="shared" si="5"/>
        <v/>
      </c>
      <c r="U81" s="103" t="str">
        <f t="shared" si="6"/>
        <v/>
      </c>
      <c r="V81" s="104" t="str">
        <f t="shared" si="4"/>
        <v/>
      </c>
      <c r="W81" s="114"/>
      <c r="X81" s="101" t="s">
        <v>41</v>
      </c>
      <c r="Y81" s="105"/>
      <c r="Z81" s="105"/>
      <c r="AA81" s="105"/>
      <c r="AB81" s="105"/>
      <c r="AC81" s="105"/>
      <c r="AD81" s="105"/>
      <c r="AF81" s="68" t="str">
        <f t="shared" si="7"/>
        <v/>
      </c>
    </row>
    <row r="82" spans="1:32" ht="25.9" hidden="1" customHeight="1">
      <c r="A82" s="93">
        <v>71</v>
      </c>
      <c r="B82" s="109"/>
      <c r="C82" s="110"/>
      <c r="D82" s="110"/>
      <c r="E82" s="111"/>
      <c r="F82" s="466"/>
      <c r="G82" s="467"/>
      <c r="H82" s="459" t="s">
        <v>41</v>
      </c>
      <c r="I82" s="460"/>
      <c r="J82" s="468"/>
      <c r="K82" s="468"/>
      <c r="L82" s="469"/>
      <c r="M82" s="470"/>
      <c r="N82" s="113"/>
      <c r="O82" s="471"/>
      <c r="P82" s="472"/>
      <c r="Q82" s="101" t="s">
        <v>41</v>
      </c>
      <c r="R82" s="112"/>
      <c r="S82" s="98" t="s">
        <v>41</v>
      </c>
      <c r="T82" s="102" t="str">
        <f t="shared" si="5"/>
        <v/>
      </c>
      <c r="U82" s="103" t="str">
        <f t="shared" si="6"/>
        <v/>
      </c>
      <c r="V82" s="104" t="str">
        <f t="shared" si="4"/>
        <v/>
      </c>
      <c r="W82" s="114"/>
      <c r="X82" s="101" t="s">
        <v>41</v>
      </c>
      <c r="Y82" s="105"/>
      <c r="Z82" s="105"/>
      <c r="AA82" s="105"/>
      <c r="AB82" s="105"/>
      <c r="AC82" s="105"/>
      <c r="AD82" s="105"/>
      <c r="AF82" s="68" t="str">
        <f t="shared" si="7"/>
        <v/>
      </c>
    </row>
    <row r="83" spans="1:32" ht="25.9" hidden="1" customHeight="1">
      <c r="A83" s="93">
        <v>72</v>
      </c>
      <c r="B83" s="109"/>
      <c r="C83" s="110"/>
      <c r="D83" s="110"/>
      <c r="E83" s="111"/>
      <c r="F83" s="466"/>
      <c r="G83" s="467"/>
      <c r="H83" s="459" t="s">
        <v>41</v>
      </c>
      <c r="I83" s="460"/>
      <c r="J83" s="468"/>
      <c r="K83" s="468"/>
      <c r="L83" s="469"/>
      <c r="M83" s="470"/>
      <c r="N83" s="113"/>
      <c r="O83" s="471"/>
      <c r="P83" s="472"/>
      <c r="Q83" s="101" t="s">
        <v>41</v>
      </c>
      <c r="R83" s="112"/>
      <c r="S83" s="98" t="s">
        <v>41</v>
      </c>
      <c r="T83" s="102" t="str">
        <f t="shared" si="5"/>
        <v/>
      </c>
      <c r="U83" s="103" t="str">
        <f t="shared" si="6"/>
        <v/>
      </c>
      <c r="V83" s="104" t="str">
        <f t="shared" si="4"/>
        <v/>
      </c>
      <c r="W83" s="114"/>
      <c r="X83" s="101" t="s">
        <v>41</v>
      </c>
      <c r="Y83" s="105"/>
      <c r="Z83" s="105"/>
      <c r="AA83" s="105"/>
      <c r="AB83" s="105"/>
      <c r="AC83" s="105"/>
      <c r="AD83" s="105"/>
      <c r="AF83" s="68" t="str">
        <f t="shared" si="7"/>
        <v/>
      </c>
    </row>
    <row r="84" spans="1:32" ht="25.9" hidden="1" customHeight="1">
      <c r="A84" s="93">
        <v>73</v>
      </c>
      <c r="B84" s="109"/>
      <c r="C84" s="110"/>
      <c r="D84" s="110"/>
      <c r="E84" s="111"/>
      <c r="F84" s="466"/>
      <c r="G84" s="467"/>
      <c r="H84" s="459" t="s">
        <v>41</v>
      </c>
      <c r="I84" s="460"/>
      <c r="J84" s="468"/>
      <c r="K84" s="468"/>
      <c r="L84" s="469"/>
      <c r="M84" s="470"/>
      <c r="N84" s="113"/>
      <c r="O84" s="471"/>
      <c r="P84" s="472"/>
      <c r="Q84" s="101" t="s">
        <v>41</v>
      </c>
      <c r="R84" s="112"/>
      <c r="S84" s="98" t="s">
        <v>41</v>
      </c>
      <c r="T84" s="102" t="str">
        <f t="shared" si="5"/>
        <v/>
      </c>
      <c r="U84" s="103" t="str">
        <f t="shared" si="6"/>
        <v/>
      </c>
      <c r="V84" s="104" t="str">
        <f t="shared" si="4"/>
        <v/>
      </c>
      <c r="W84" s="114"/>
      <c r="X84" s="101" t="s">
        <v>41</v>
      </c>
      <c r="Y84" s="105"/>
      <c r="Z84" s="105"/>
      <c r="AA84" s="105"/>
      <c r="AB84" s="105"/>
      <c r="AC84" s="105"/>
      <c r="AD84" s="105"/>
      <c r="AF84" s="68" t="str">
        <f t="shared" si="7"/>
        <v/>
      </c>
    </row>
    <row r="85" spans="1:32" ht="25.9" hidden="1" customHeight="1">
      <c r="A85" s="93">
        <v>74</v>
      </c>
      <c r="B85" s="109"/>
      <c r="C85" s="110"/>
      <c r="D85" s="110"/>
      <c r="E85" s="111"/>
      <c r="F85" s="466"/>
      <c r="G85" s="467"/>
      <c r="H85" s="459" t="s">
        <v>41</v>
      </c>
      <c r="I85" s="460"/>
      <c r="J85" s="468"/>
      <c r="K85" s="468"/>
      <c r="L85" s="469"/>
      <c r="M85" s="470"/>
      <c r="N85" s="113"/>
      <c r="O85" s="471"/>
      <c r="P85" s="472"/>
      <c r="Q85" s="101" t="s">
        <v>41</v>
      </c>
      <c r="R85" s="112"/>
      <c r="S85" s="98" t="s">
        <v>41</v>
      </c>
      <c r="T85" s="102" t="str">
        <f t="shared" si="5"/>
        <v/>
      </c>
      <c r="U85" s="103" t="str">
        <f t="shared" si="6"/>
        <v/>
      </c>
      <c r="V85" s="104" t="str">
        <f t="shared" si="4"/>
        <v/>
      </c>
      <c r="W85" s="114"/>
      <c r="X85" s="101" t="s">
        <v>41</v>
      </c>
      <c r="Y85" s="105"/>
      <c r="Z85" s="105"/>
      <c r="AA85" s="105"/>
      <c r="AB85" s="105"/>
      <c r="AC85" s="105"/>
      <c r="AD85" s="105"/>
      <c r="AF85" s="68" t="str">
        <f t="shared" si="7"/>
        <v/>
      </c>
    </row>
    <row r="86" spans="1:32" ht="25.9" hidden="1" customHeight="1">
      <c r="A86" s="93">
        <v>75</v>
      </c>
      <c r="B86" s="109"/>
      <c r="C86" s="110"/>
      <c r="D86" s="110"/>
      <c r="E86" s="111"/>
      <c r="F86" s="466"/>
      <c r="G86" s="467"/>
      <c r="H86" s="459" t="s">
        <v>41</v>
      </c>
      <c r="I86" s="460"/>
      <c r="J86" s="468"/>
      <c r="K86" s="468"/>
      <c r="L86" s="469"/>
      <c r="M86" s="470"/>
      <c r="N86" s="113"/>
      <c r="O86" s="471"/>
      <c r="P86" s="472"/>
      <c r="Q86" s="101" t="s">
        <v>41</v>
      </c>
      <c r="R86" s="112"/>
      <c r="S86" s="98" t="s">
        <v>41</v>
      </c>
      <c r="T86" s="102" t="str">
        <f t="shared" si="5"/>
        <v/>
      </c>
      <c r="U86" s="103" t="str">
        <f t="shared" si="6"/>
        <v/>
      </c>
      <c r="V86" s="104" t="str">
        <f t="shared" si="4"/>
        <v/>
      </c>
      <c r="W86" s="114"/>
      <c r="X86" s="101" t="s">
        <v>41</v>
      </c>
      <c r="Y86" s="105"/>
      <c r="Z86" s="105"/>
      <c r="AA86" s="105"/>
      <c r="AB86" s="105"/>
      <c r="AC86" s="105"/>
      <c r="AD86" s="105"/>
      <c r="AF86" s="68" t="str">
        <f t="shared" si="7"/>
        <v/>
      </c>
    </row>
    <row r="87" spans="1:32" ht="25.9" hidden="1" customHeight="1">
      <c r="A87" s="93">
        <v>76</v>
      </c>
      <c r="B87" s="109"/>
      <c r="C87" s="110"/>
      <c r="D87" s="110"/>
      <c r="E87" s="111"/>
      <c r="F87" s="466"/>
      <c r="G87" s="467"/>
      <c r="H87" s="459" t="s">
        <v>41</v>
      </c>
      <c r="I87" s="460"/>
      <c r="J87" s="468"/>
      <c r="K87" s="468"/>
      <c r="L87" s="469"/>
      <c r="M87" s="470"/>
      <c r="N87" s="113"/>
      <c r="O87" s="471"/>
      <c r="P87" s="472"/>
      <c r="Q87" s="101" t="s">
        <v>41</v>
      </c>
      <c r="R87" s="112"/>
      <c r="S87" s="98" t="s">
        <v>41</v>
      </c>
      <c r="T87" s="102" t="str">
        <f t="shared" si="5"/>
        <v/>
      </c>
      <c r="U87" s="103" t="str">
        <f t="shared" si="6"/>
        <v/>
      </c>
      <c r="V87" s="104" t="str">
        <f t="shared" si="4"/>
        <v/>
      </c>
      <c r="W87" s="114"/>
      <c r="X87" s="101" t="s">
        <v>41</v>
      </c>
      <c r="Y87" s="105"/>
      <c r="Z87" s="105"/>
      <c r="AA87" s="105"/>
      <c r="AB87" s="105"/>
      <c r="AC87" s="105"/>
      <c r="AD87" s="105"/>
      <c r="AF87" s="68" t="str">
        <f t="shared" si="7"/>
        <v/>
      </c>
    </row>
    <row r="88" spans="1:32" ht="25.9" hidden="1" customHeight="1">
      <c r="A88" s="93">
        <v>77</v>
      </c>
      <c r="B88" s="109"/>
      <c r="C88" s="110"/>
      <c r="D88" s="110"/>
      <c r="E88" s="111"/>
      <c r="F88" s="466"/>
      <c r="G88" s="467"/>
      <c r="H88" s="459" t="s">
        <v>41</v>
      </c>
      <c r="I88" s="460"/>
      <c r="J88" s="468"/>
      <c r="K88" s="468"/>
      <c r="L88" s="469"/>
      <c r="M88" s="470"/>
      <c r="N88" s="113"/>
      <c r="O88" s="471"/>
      <c r="P88" s="472"/>
      <c r="Q88" s="101" t="s">
        <v>41</v>
      </c>
      <c r="R88" s="112"/>
      <c r="S88" s="98" t="s">
        <v>41</v>
      </c>
      <c r="T88" s="102" t="str">
        <f t="shared" si="5"/>
        <v/>
      </c>
      <c r="U88" s="103" t="str">
        <f t="shared" si="6"/>
        <v/>
      </c>
      <c r="V88" s="104" t="str">
        <f t="shared" si="4"/>
        <v/>
      </c>
      <c r="W88" s="114"/>
      <c r="X88" s="101" t="s">
        <v>41</v>
      </c>
      <c r="Y88" s="105"/>
      <c r="Z88" s="105"/>
      <c r="AA88" s="105"/>
      <c r="AB88" s="105"/>
      <c r="AC88" s="105"/>
      <c r="AD88" s="105"/>
      <c r="AF88" s="68" t="str">
        <f t="shared" si="7"/>
        <v/>
      </c>
    </row>
    <row r="89" spans="1:32" ht="25.9" hidden="1" customHeight="1">
      <c r="A89" s="93">
        <v>78</v>
      </c>
      <c r="B89" s="109"/>
      <c r="C89" s="110"/>
      <c r="D89" s="110"/>
      <c r="E89" s="111"/>
      <c r="F89" s="466"/>
      <c r="G89" s="467"/>
      <c r="H89" s="459" t="s">
        <v>41</v>
      </c>
      <c r="I89" s="460"/>
      <c r="J89" s="468"/>
      <c r="K89" s="468"/>
      <c r="L89" s="469"/>
      <c r="M89" s="470"/>
      <c r="N89" s="113"/>
      <c r="O89" s="471"/>
      <c r="P89" s="472"/>
      <c r="Q89" s="101" t="s">
        <v>41</v>
      </c>
      <c r="R89" s="112"/>
      <c r="S89" s="98" t="s">
        <v>41</v>
      </c>
      <c r="T89" s="102" t="str">
        <f t="shared" si="5"/>
        <v/>
      </c>
      <c r="U89" s="103" t="str">
        <f t="shared" si="6"/>
        <v/>
      </c>
      <c r="V89" s="104" t="str">
        <f t="shared" si="4"/>
        <v/>
      </c>
      <c r="W89" s="114"/>
      <c r="X89" s="101" t="s">
        <v>41</v>
      </c>
      <c r="Y89" s="105"/>
      <c r="Z89" s="105"/>
      <c r="AA89" s="105"/>
      <c r="AB89" s="105"/>
      <c r="AC89" s="105"/>
      <c r="AD89" s="105"/>
      <c r="AF89" s="68" t="str">
        <f t="shared" si="7"/>
        <v/>
      </c>
    </row>
    <row r="90" spans="1:32" ht="25.9" hidden="1" customHeight="1">
      <c r="A90" s="93">
        <v>79</v>
      </c>
      <c r="B90" s="109"/>
      <c r="C90" s="110"/>
      <c r="D90" s="110"/>
      <c r="E90" s="111"/>
      <c r="F90" s="466"/>
      <c r="G90" s="467"/>
      <c r="H90" s="459" t="s">
        <v>41</v>
      </c>
      <c r="I90" s="460"/>
      <c r="J90" s="468"/>
      <c r="K90" s="468"/>
      <c r="L90" s="469"/>
      <c r="M90" s="470"/>
      <c r="N90" s="113"/>
      <c r="O90" s="471"/>
      <c r="P90" s="472"/>
      <c r="Q90" s="101" t="s">
        <v>41</v>
      </c>
      <c r="R90" s="112"/>
      <c r="S90" s="98" t="s">
        <v>41</v>
      </c>
      <c r="T90" s="102" t="str">
        <f t="shared" si="5"/>
        <v/>
      </c>
      <c r="U90" s="103" t="str">
        <f t="shared" si="6"/>
        <v/>
      </c>
      <c r="V90" s="104" t="str">
        <f t="shared" si="4"/>
        <v/>
      </c>
      <c r="W90" s="114"/>
      <c r="X90" s="101" t="s">
        <v>41</v>
      </c>
      <c r="Y90" s="105"/>
      <c r="Z90" s="105"/>
      <c r="AA90" s="105"/>
      <c r="AB90" s="105"/>
      <c r="AC90" s="105"/>
      <c r="AD90" s="105"/>
      <c r="AF90" s="68" t="str">
        <f t="shared" si="7"/>
        <v/>
      </c>
    </row>
    <row r="91" spans="1:32" ht="25.9" hidden="1" customHeight="1">
      <c r="A91" s="93">
        <v>80</v>
      </c>
      <c r="B91" s="109"/>
      <c r="C91" s="110"/>
      <c r="D91" s="110"/>
      <c r="E91" s="111"/>
      <c r="F91" s="466"/>
      <c r="G91" s="467"/>
      <c r="H91" s="459" t="s">
        <v>41</v>
      </c>
      <c r="I91" s="460"/>
      <c r="J91" s="468"/>
      <c r="K91" s="468"/>
      <c r="L91" s="469"/>
      <c r="M91" s="470"/>
      <c r="N91" s="113"/>
      <c r="O91" s="471"/>
      <c r="P91" s="472"/>
      <c r="Q91" s="101" t="s">
        <v>41</v>
      </c>
      <c r="R91" s="112"/>
      <c r="S91" s="98" t="s">
        <v>41</v>
      </c>
      <c r="T91" s="102" t="str">
        <f t="shared" si="5"/>
        <v/>
      </c>
      <c r="U91" s="103" t="str">
        <f t="shared" si="6"/>
        <v/>
      </c>
      <c r="V91" s="104" t="str">
        <f t="shared" si="4"/>
        <v/>
      </c>
      <c r="W91" s="114"/>
      <c r="X91" s="101" t="s">
        <v>41</v>
      </c>
      <c r="Y91" s="105"/>
      <c r="Z91" s="105"/>
      <c r="AA91" s="105"/>
      <c r="AB91" s="105"/>
      <c r="AC91" s="105"/>
      <c r="AD91" s="105"/>
      <c r="AF91" s="68" t="str">
        <f t="shared" si="7"/>
        <v/>
      </c>
    </row>
    <row r="92" spans="1:32" ht="25.9" hidden="1" customHeight="1">
      <c r="A92" s="93">
        <v>81</v>
      </c>
      <c r="B92" s="109"/>
      <c r="C92" s="110"/>
      <c r="D92" s="110"/>
      <c r="E92" s="111"/>
      <c r="F92" s="466"/>
      <c r="G92" s="467"/>
      <c r="H92" s="459" t="s">
        <v>41</v>
      </c>
      <c r="I92" s="460"/>
      <c r="J92" s="468"/>
      <c r="K92" s="468"/>
      <c r="L92" s="469"/>
      <c r="M92" s="470"/>
      <c r="N92" s="113"/>
      <c r="O92" s="471"/>
      <c r="P92" s="472"/>
      <c r="Q92" s="101" t="s">
        <v>41</v>
      </c>
      <c r="R92" s="112"/>
      <c r="S92" s="98" t="s">
        <v>41</v>
      </c>
      <c r="T92" s="102" t="str">
        <f t="shared" si="5"/>
        <v/>
      </c>
      <c r="U92" s="103" t="str">
        <f t="shared" si="6"/>
        <v/>
      </c>
      <c r="V92" s="104" t="str">
        <f t="shared" si="4"/>
        <v/>
      </c>
      <c r="W92" s="114"/>
      <c r="X92" s="101" t="s">
        <v>41</v>
      </c>
      <c r="Y92" s="105"/>
      <c r="Z92" s="105"/>
      <c r="AA92" s="105"/>
      <c r="AB92" s="105"/>
      <c r="AC92" s="105"/>
      <c r="AD92" s="105"/>
      <c r="AF92" s="68" t="str">
        <f t="shared" si="7"/>
        <v/>
      </c>
    </row>
    <row r="93" spans="1:32" ht="25.9" hidden="1" customHeight="1">
      <c r="A93" s="93">
        <v>82</v>
      </c>
      <c r="B93" s="109"/>
      <c r="C93" s="110"/>
      <c r="D93" s="110"/>
      <c r="E93" s="111"/>
      <c r="F93" s="466"/>
      <c r="G93" s="467"/>
      <c r="H93" s="459" t="s">
        <v>41</v>
      </c>
      <c r="I93" s="460"/>
      <c r="J93" s="468"/>
      <c r="K93" s="468"/>
      <c r="L93" s="469"/>
      <c r="M93" s="470"/>
      <c r="N93" s="113"/>
      <c r="O93" s="471"/>
      <c r="P93" s="472"/>
      <c r="Q93" s="101" t="s">
        <v>41</v>
      </c>
      <c r="R93" s="112"/>
      <c r="S93" s="98" t="s">
        <v>41</v>
      </c>
      <c r="T93" s="102" t="str">
        <f t="shared" si="5"/>
        <v/>
      </c>
      <c r="U93" s="103" t="str">
        <f t="shared" si="6"/>
        <v/>
      </c>
      <c r="V93" s="104" t="str">
        <f t="shared" si="4"/>
        <v/>
      </c>
      <c r="W93" s="114"/>
      <c r="X93" s="101" t="s">
        <v>41</v>
      </c>
      <c r="Y93" s="105"/>
      <c r="Z93" s="105"/>
      <c r="AA93" s="105"/>
      <c r="AB93" s="105"/>
      <c r="AC93" s="105"/>
      <c r="AD93" s="105"/>
      <c r="AF93" s="68" t="str">
        <f t="shared" si="7"/>
        <v/>
      </c>
    </row>
    <row r="94" spans="1:32" ht="25.9" hidden="1" customHeight="1">
      <c r="A94" s="93">
        <v>83</v>
      </c>
      <c r="B94" s="109"/>
      <c r="C94" s="110"/>
      <c r="D94" s="110"/>
      <c r="E94" s="111"/>
      <c r="F94" s="466"/>
      <c r="G94" s="467"/>
      <c r="H94" s="459" t="s">
        <v>41</v>
      </c>
      <c r="I94" s="460"/>
      <c r="J94" s="468"/>
      <c r="K94" s="468"/>
      <c r="L94" s="469"/>
      <c r="M94" s="470"/>
      <c r="N94" s="113"/>
      <c r="O94" s="471"/>
      <c r="P94" s="472"/>
      <c r="Q94" s="101" t="s">
        <v>41</v>
      </c>
      <c r="R94" s="112"/>
      <c r="S94" s="98" t="s">
        <v>41</v>
      </c>
      <c r="T94" s="102" t="str">
        <f t="shared" si="5"/>
        <v/>
      </c>
      <c r="U94" s="103" t="str">
        <f t="shared" si="6"/>
        <v/>
      </c>
      <c r="V94" s="104" t="str">
        <f t="shared" si="4"/>
        <v/>
      </c>
      <c r="W94" s="114"/>
      <c r="X94" s="101" t="s">
        <v>41</v>
      </c>
      <c r="Y94" s="105"/>
      <c r="Z94" s="105"/>
      <c r="AA94" s="105"/>
      <c r="AB94" s="105"/>
      <c r="AC94" s="105"/>
      <c r="AD94" s="105"/>
      <c r="AF94" s="68" t="str">
        <f t="shared" si="7"/>
        <v/>
      </c>
    </row>
    <row r="95" spans="1:32" ht="25.9" hidden="1" customHeight="1">
      <c r="A95" s="93">
        <v>84</v>
      </c>
      <c r="B95" s="109"/>
      <c r="C95" s="110"/>
      <c r="D95" s="110"/>
      <c r="E95" s="111"/>
      <c r="F95" s="466"/>
      <c r="G95" s="467"/>
      <c r="H95" s="459" t="s">
        <v>41</v>
      </c>
      <c r="I95" s="460"/>
      <c r="J95" s="468"/>
      <c r="K95" s="468"/>
      <c r="L95" s="469"/>
      <c r="M95" s="470"/>
      <c r="N95" s="113"/>
      <c r="O95" s="471"/>
      <c r="P95" s="472"/>
      <c r="Q95" s="101" t="s">
        <v>41</v>
      </c>
      <c r="R95" s="112"/>
      <c r="S95" s="98" t="s">
        <v>41</v>
      </c>
      <c r="T95" s="102" t="str">
        <f t="shared" si="5"/>
        <v/>
      </c>
      <c r="U95" s="103" t="str">
        <f t="shared" si="6"/>
        <v/>
      </c>
      <c r="V95" s="104" t="str">
        <f t="shared" si="4"/>
        <v/>
      </c>
      <c r="W95" s="114"/>
      <c r="X95" s="101" t="s">
        <v>41</v>
      </c>
      <c r="Y95" s="105"/>
      <c r="Z95" s="105"/>
      <c r="AA95" s="105"/>
      <c r="AB95" s="105"/>
      <c r="AC95" s="105"/>
      <c r="AD95" s="105"/>
      <c r="AF95" s="68" t="str">
        <f t="shared" si="7"/>
        <v/>
      </c>
    </row>
    <row r="96" spans="1:32" ht="25.9" hidden="1" customHeight="1">
      <c r="A96" s="93">
        <v>85</v>
      </c>
      <c r="B96" s="109"/>
      <c r="C96" s="110"/>
      <c r="D96" s="110"/>
      <c r="E96" s="111"/>
      <c r="F96" s="466"/>
      <c r="G96" s="467"/>
      <c r="H96" s="459" t="s">
        <v>41</v>
      </c>
      <c r="I96" s="460"/>
      <c r="J96" s="468"/>
      <c r="K96" s="468"/>
      <c r="L96" s="469"/>
      <c r="M96" s="470"/>
      <c r="N96" s="113"/>
      <c r="O96" s="471"/>
      <c r="P96" s="472"/>
      <c r="Q96" s="101" t="s">
        <v>41</v>
      </c>
      <c r="R96" s="112"/>
      <c r="S96" s="98" t="s">
        <v>41</v>
      </c>
      <c r="T96" s="102" t="str">
        <f t="shared" si="5"/>
        <v/>
      </c>
      <c r="U96" s="103" t="str">
        <f t="shared" si="6"/>
        <v/>
      </c>
      <c r="V96" s="104" t="str">
        <f t="shared" si="4"/>
        <v/>
      </c>
      <c r="W96" s="114"/>
      <c r="X96" s="101" t="s">
        <v>41</v>
      </c>
      <c r="Y96" s="105"/>
      <c r="Z96" s="105"/>
      <c r="AA96" s="105"/>
      <c r="AB96" s="105"/>
      <c r="AC96" s="105"/>
      <c r="AD96" s="105"/>
      <c r="AF96" s="68" t="str">
        <f t="shared" si="7"/>
        <v/>
      </c>
    </row>
    <row r="97" spans="1:32" ht="25.9" hidden="1" customHeight="1">
      <c r="A97" s="93">
        <v>86</v>
      </c>
      <c r="B97" s="109"/>
      <c r="C97" s="110"/>
      <c r="D97" s="110"/>
      <c r="E97" s="111"/>
      <c r="F97" s="466"/>
      <c r="G97" s="467"/>
      <c r="H97" s="459" t="s">
        <v>41</v>
      </c>
      <c r="I97" s="460"/>
      <c r="J97" s="468"/>
      <c r="K97" s="468"/>
      <c r="L97" s="469"/>
      <c r="M97" s="470"/>
      <c r="N97" s="113"/>
      <c r="O97" s="471"/>
      <c r="P97" s="472"/>
      <c r="Q97" s="101" t="s">
        <v>41</v>
      </c>
      <c r="R97" s="112"/>
      <c r="S97" s="98" t="s">
        <v>41</v>
      </c>
      <c r="T97" s="102" t="str">
        <f t="shared" si="5"/>
        <v/>
      </c>
      <c r="U97" s="103" t="str">
        <f t="shared" si="6"/>
        <v/>
      </c>
      <c r="V97" s="104" t="str">
        <f t="shared" si="4"/>
        <v/>
      </c>
      <c r="W97" s="114"/>
      <c r="X97" s="101" t="s">
        <v>41</v>
      </c>
      <c r="Y97" s="105"/>
      <c r="Z97" s="105"/>
      <c r="AA97" s="105"/>
      <c r="AB97" s="105"/>
      <c r="AC97" s="105"/>
      <c r="AD97" s="105"/>
      <c r="AF97" s="68" t="str">
        <f t="shared" si="7"/>
        <v/>
      </c>
    </row>
    <row r="98" spans="1:32" ht="25.9" hidden="1" customHeight="1">
      <c r="A98" s="93">
        <v>87</v>
      </c>
      <c r="B98" s="109"/>
      <c r="C98" s="110"/>
      <c r="D98" s="110"/>
      <c r="E98" s="111"/>
      <c r="F98" s="466"/>
      <c r="G98" s="467"/>
      <c r="H98" s="459" t="s">
        <v>41</v>
      </c>
      <c r="I98" s="460"/>
      <c r="J98" s="468"/>
      <c r="K98" s="468"/>
      <c r="L98" s="469"/>
      <c r="M98" s="470"/>
      <c r="N98" s="113"/>
      <c r="O98" s="471"/>
      <c r="P98" s="472"/>
      <c r="Q98" s="101" t="s">
        <v>41</v>
      </c>
      <c r="R98" s="112"/>
      <c r="S98" s="98" t="s">
        <v>41</v>
      </c>
      <c r="T98" s="102" t="str">
        <f t="shared" si="5"/>
        <v/>
      </c>
      <c r="U98" s="103" t="str">
        <f t="shared" si="6"/>
        <v/>
      </c>
      <c r="V98" s="104" t="str">
        <f t="shared" si="4"/>
        <v/>
      </c>
      <c r="W98" s="114"/>
      <c r="X98" s="101" t="s">
        <v>41</v>
      </c>
      <c r="Y98" s="105"/>
      <c r="Z98" s="105"/>
      <c r="AA98" s="105"/>
      <c r="AB98" s="105"/>
      <c r="AC98" s="105"/>
      <c r="AD98" s="105"/>
      <c r="AF98" s="68" t="str">
        <f t="shared" si="7"/>
        <v/>
      </c>
    </row>
    <row r="99" spans="1:32" ht="25.9" hidden="1" customHeight="1">
      <c r="A99" s="93">
        <v>88</v>
      </c>
      <c r="B99" s="109"/>
      <c r="C99" s="110"/>
      <c r="D99" s="110"/>
      <c r="E99" s="111"/>
      <c r="F99" s="466"/>
      <c r="G99" s="467"/>
      <c r="H99" s="459" t="s">
        <v>41</v>
      </c>
      <c r="I99" s="460"/>
      <c r="J99" s="468"/>
      <c r="K99" s="468"/>
      <c r="L99" s="469"/>
      <c r="M99" s="470"/>
      <c r="N99" s="113"/>
      <c r="O99" s="471"/>
      <c r="P99" s="472"/>
      <c r="Q99" s="101" t="s">
        <v>41</v>
      </c>
      <c r="R99" s="112"/>
      <c r="S99" s="98" t="s">
        <v>41</v>
      </c>
      <c r="T99" s="102" t="str">
        <f t="shared" si="5"/>
        <v/>
      </c>
      <c r="U99" s="103" t="str">
        <f t="shared" si="6"/>
        <v/>
      </c>
      <c r="V99" s="104" t="str">
        <f t="shared" si="4"/>
        <v/>
      </c>
      <c r="W99" s="114"/>
      <c r="X99" s="101" t="s">
        <v>41</v>
      </c>
      <c r="Y99" s="105"/>
      <c r="Z99" s="105"/>
      <c r="AA99" s="105"/>
      <c r="AB99" s="105"/>
      <c r="AC99" s="105"/>
      <c r="AD99" s="105"/>
      <c r="AF99" s="68" t="str">
        <f t="shared" si="7"/>
        <v/>
      </c>
    </row>
    <row r="100" spans="1:32" ht="25.9" hidden="1" customHeight="1">
      <c r="A100" s="93">
        <v>89</v>
      </c>
      <c r="B100" s="109"/>
      <c r="C100" s="110"/>
      <c r="D100" s="110"/>
      <c r="E100" s="111"/>
      <c r="F100" s="466"/>
      <c r="G100" s="467"/>
      <c r="H100" s="459" t="s">
        <v>41</v>
      </c>
      <c r="I100" s="460"/>
      <c r="J100" s="468"/>
      <c r="K100" s="468"/>
      <c r="L100" s="469"/>
      <c r="M100" s="470"/>
      <c r="N100" s="113"/>
      <c r="O100" s="471"/>
      <c r="P100" s="472"/>
      <c r="Q100" s="101" t="s">
        <v>41</v>
      </c>
      <c r="R100" s="112"/>
      <c r="S100" s="98" t="s">
        <v>41</v>
      </c>
      <c r="T100" s="102" t="str">
        <f t="shared" si="5"/>
        <v/>
      </c>
      <c r="U100" s="103" t="str">
        <f t="shared" si="6"/>
        <v/>
      </c>
      <c r="V100" s="104" t="str">
        <f t="shared" si="4"/>
        <v/>
      </c>
      <c r="W100" s="114"/>
      <c r="X100" s="101" t="s">
        <v>41</v>
      </c>
      <c r="Y100" s="105"/>
      <c r="Z100" s="105"/>
      <c r="AA100" s="105"/>
      <c r="AB100" s="105"/>
      <c r="AC100" s="105"/>
      <c r="AD100" s="105"/>
      <c r="AF100" s="68" t="str">
        <f t="shared" si="7"/>
        <v/>
      </c>
    </row>
    <row r="101" spans="1:32" ht="25.9" hidden="1" customHeight="1">
      <c r="A101" s="93">
        <v>90</v>
      </c>
      <c r="B101" s="109"/>
      <c r="C101" s="110"/>
      <c r="D101" s="110"/>
      <c r="E101" s="111"/>
      <c r="F101" s="466"/>
      <c r="G101" s="467"/>
      <c r="H101" s="459" t="s">
        <v>41</v>
      </c>
      <c r="I101" s="460"/>
      <c r="J101" s="468"/>
      <c r="K101" s="468"/>
      <c r="L101" s="469"/>
      <c r="M101" s="470"/>
      <c r="N101" s="113"/>
      <c r="O101" s="471"/>
      <c r="P101" s="472"/>
      <c r="Q101" s="101" t="s">
        <v>41</v>
      </c>
      <c r="R101" s="112"/>
      <c r="S101" s="98" t="s">
        <v>41</v>
      </c>
      <c r="T101" s="102" t="str">
        <f t="shared" si="5"/>
        <v/>
      </c>
      <c r="U101" s="103" t="str">
        <f t="shared" si="6"/>
        <v/>
      </c>
      <c r="V101" s="104" t="str">
        <f t="shared" si="4"/>
        <v/>
      </c>
      <c r="W101" s="114"/>
      <c r="X101" s="101" t="s">
        <v>41</v>
      </c>
      <c r="Y101" s="105"/>
      <c r="Z101" s="105"/>
      <c r="AA101" s="105"/>
      <c r="AB101" s="105"/>
      <c r="AC101" s="105"/>
      <c r="AD101" s="105"/>
      <c r="AF101" s="68" t="str">
        <f t="shared" si="7"/>
        <v/>
      </c>
    </row>
    <row r="102" spans="1:32" ht="26.25" customHeight="1" thickBot="1">
      <c r="A102" s="82"/>
      <c r="B102" s="82"/>
      <c r="C102" s="82"/>
      <c r="D102" s="82"/>
      <c r="E102" s="115"/>
      <c r="F102" s="116"/>
      <c r="G102" s="117"/>
      <c r="H102" s="117"/>
      <c r="I102" s="118"/>
      <c r="J102" s="119"/>
      <c r="K102" s="119"/>
      <c r="L102" s="119"/>
      <c r="M102" s="119"/>
      <c r="N102" s="120"/>
      <c r="O102" s="475">
        <f>SUM(O12:P101)</f>
        <v>0</v>
      </c>
      <c r="P102" s="476"/>
      <c r="Q102" s="122" t="s">
        <v>41</v>
      </c>
      <c r="R102" s="116"/>
      <c r="S102" s="118"/>
      <c r="T102" s="119"/>
      <c r="U102" s="119"/>
      <c r="V102" s="118"/>
      <c r="W102" s="121">
        <f>SUM(W12:W101)</f>
        <v>0</v>
      </c>
      <c r="X102" s="122" t="s">
        <v>41</v>
      </c>
      <c r="Y102" s="105"/>
      <c r="Z102" s="105"/>
      <c r="AA102" s="105"/>
      <c r="AB102" s="105"/>
      <c r="AC102" s="105"/>
      <c r="AD102" s="105"/>
    </row>
    <row r="103" spans="1:32" ht="24.75" customHeight="1" thickBot="1">
      <c r="U103" s="473" t="s">
        <v>72</v>
      </c>
      <c r="V103" s="474"/>
      <c r="W103" s="123" t="str">
        <f>IFERROR((W102-O102)/O102*100,"-")</f>
        <v>-</v>
      </c>
      <c r="X103" s="124" t="s">
        <v>73</v>
      </c>
    </row>
    <row r="104" spans="1:32" ht="24.75" customHeight="1">
      <c r="U104" s="82"/>
      <c r="V104" s="82"/>
      <c r="W104" s="125"/>
    </row>
    <row r="105" spans="1:32" ht="19.5" customHeight="1">
      <c r="A105" s="68" t="s">
        <v>159</v>
      </c>
    </row>
    <row r="106" spans="1:32" ht="19.5" customHeight="1">
      <c r="A106" s="68" t="s">
        <v>196</v>
      </c>
    </row>
    <row r="107" spans="1:32" ht="19.5" customHeight="1">
      <c r="A107" s="68" t="s">
        <v>160</v>
      </c>
    </row>
    <row r="108" spans="1:32" ht="19.5" customHeight="1">
      <c r="A108" s="68" t="s">
        <v>198</v>
      </c>
    </row>
    <row r="109" spans="1:32" ht="19.5" customHeight="1">
      <c r="A109" s="68" t="s">
        <v>194</v>
      </c>
    </row>
    <row r="110" spans="1:32" s="126" customFormat="1" ht="19.5" customHeight="1">
      <c r="A110" s="68" t="s">
        <v>161</v>
      </c>
      <c r="AF110" s="68"/>
    </row>
    <row r="111" spans="1:32" ht="19.5" customHeight="1">
      <c r="A111" s="68" t="s">
        <v>162</v>
      </c>
    </row>
    <row r="112" spans="1:32" ht="19.5" customHeight="1">
      <c r="A112" s="68" t="s">
        <v>163</v>
      </c>
    </row>
    <row r="113" spans="1:1" ht="19.5" customHeight="1">
      <c r="A113" s="68" t="s">
        <v>195</v>
      </c>
    </row>
    <row r="114" spans="1:1" ht="19.5" customHeight="1">
      <c r="A114" s="68" t="s">
        <v>197</v>
      </c>
    </row>
    <row r="115" spans="1:1" ht="19.5" customHeight="1">
      <c r="A115" s="68" t="s">
        <v>164</v>
      </c>
    </row>
    <row r="116" spans="1:1" ht="19.5" customHeight="1">
      <c r="A116" s="68" t="s">
        <v>165</v>
      </c>
    </row>
    <row r="117" spans="1:1" ht="19.5" customHeight="1"/>
    <row r="118" spans="1:1" ht="19.5" customHeight="1"/>
  </sheetData>
  <sheetProtection algorithmName="SHA-512" hashValue="D2iWCd2PHIVAMIHXSwi01gB7Htgs+1+kF5hO/UE4keDJePj6LsnU5in0I43xRnpxQbBl3MNILZ/mxxKRNguUDQ==" saltValue="ZtX9ea5tpdINVonkW3KMCw==" spinCount="100000" sheet="1" formatCells="0" formatColumns="0" formatRows="0" insertColumns="0" insertRows="0" insertHyperlinks="0" deleteColumns="0" deleteRows="0" sort="0" autoFilter="0" pivotTables="0"/>
  <mergeCells count="481">
    <mergeCell ref="F98:G98"/>
    <mergeCell ref="H98:I98"/>
    <mergeCell ref="J98:K98"/>
    <mergeCell ref="L98:M98"/>
    <mergeCell ref="O98:P98"/>
    <mergeCell ref="U103:V103"/>
    <mergeCell ref="F101:G101"/>
    <mergeCell ref="H101:I101"/>
    <mergeCell ref="J101:K101"/>
    <mergeCell ref="L101:M101"/>
    <mergeCell ref="O101:P101"/>
    <mergeCell ref="O102:P102"/>
    <mergeCell ref="F99:G99"/>
    <mergeCell ref="H99:I99"/>
    <mergeCell ref="J99:K99"/>
    <mergeCell ref="L99:M99"/>
    <mergeCell ref="O99:P99"/>
    <mergeCell ref="F100:G100"/>
    <mergeCell ref="H100:I100"/>
    <mergeCell ref="J100:K100"/>
    <mergeCell ref="L100:M100"/>
    <mergeCell ref="O100:P100"/>
    <mergeCell ref="F96:G96"/>
    <mergeCell ref="H96:I96"/>
    <mergeCell ref="J96:K96"/>
    <mergeCell ref="L96:M96"/>
    <mergeCell ref="O96:P96"/>
    <mergeCell ref="F97:G97"/>
    <mergeCell ref="H97:I97"/>
    <mergeCell ref="J97:K97"/>
    <mergeCell ref="L97:M97"/>
    <mergeCell ref="O97:P97"/>
    <mergeCell ref="F94:G94"/>
    <mergeCell ref="H94:I94"/>
    <mergeCell ref="J94:K94"/>
    <mergeCell ref="L94:M94"/>
    <mergeCell ref="O94:P94"/>
    <mergeCell ref="F95:G95"/>
    <mergeCell ref="H95:I95"/>
    <mergeCell ref="J95:K95"/>
    <mergeCell ref="L95:M95"/>
    <mergeCell ref="O95:P95"/>
    <mergeCell ref="F92:G92"/>
    <mergeCell ref="H92:I92"/>
    <mergeCell ref="J92:K92"/>
    <mergeCell ref="L92:M92"/>
    <mergeCell ref="O92:P92"/>
    <mergeCell ref="F93:G93"/>
    <mergeCell ref="H93:I93"/>
    <mergeCell ref="J93:K93"/>
    <mergeCell ref="L93:M93"/>
    <mergeCell ref="O93:P93"/>
    <mergeCell ref="F90:G90"/>
    <mergeCell ref="H90:I90"/>
    <mergeCell ref="J90:K90"/>
    <mergeCell ref="L90:M90"/>
    <mergeCell ref="O90:P90"/>
    <mergeCell ref="F91:G91"/>
    <mergeCell ref="H91:I91"/>
    <mergeCell ref="J91:K91"/>
    <mergeCell ref="L91:M91"/>
    <mergeCell ref="O91:P91"/>
    <mergeCell ref="F88:G88"/>
    <mergeCell ref="H88:I88"/>
    <mergeCell ref="J88:K88"/>
    <mergeCell ref="L88:M88"/>
    <mergeCell ref="O88:P88"/>
    <mergeCell ref="F89:G89"/>
    <mergeCell ref="H89:I89"/>
    <mergeCell ref="J89:K89"/>
    <mergeCell ref="L89:M89"/>
    <mergeCell ref="O89:P89"/>
    <mergeCell ref="F86:G86"/>
    <mergeCell ref="H86:I86"/>
    <mergeCell ref="J86:K86"/>
    <mergeCell ref="L86:M86"/>
    <mergeCell ref="O86:P86"/>
    <mergeCell ref="F87:G87"/>
    <mergeCell ref="H87:I87"/>
    <mergeCell ref="J87:K87"/>
    <mergeCell ref="L87:M87"/>
    <mergeCell ref="O87:P87"/>
    <mergeCell ref="F84:G84"/>
    <mergeCell ref="H84:I84"/>
    <mergeCell ref="J84:K84"/>
    <mergeCell ref="L84:M84"/>
    <mergeCell ref="O84:P84"/>
    <mergeCell ref="F85:G85"/>
    <mergeCell ref="H85:I85"/>
    <mergeCell ref="J85:K85"/>
    <mergeCell ref="L85:M85"/>
    <mergeCell ref="O85:P85"/>
    <mergeCell ref="F82:G82"/>
    <mergeCell ref="H82:I82"/>
    <mergeCell ref="J82:K82"/>
    <mergeCell ref="L82:M82"/>
    <mergeCell ref="O82:P82"/>
    <mergeCell ref="F83:G83"/>
    <mergeCell ref="H83:I83"/>
    <mergeCell ref="J83:K83"/>
    <mergeCell ref="L83:M83"/>
    <mergeCell ref="O83:P83"/>
    <mergeCell ref="F80:G80"/>
    <mergeCell ref="H80:I80"/>
    <mergeCell ref="J80:K80"/>
    <mergeCell ref="L80:M80"/>
    <mergeCell ref="O80:P80"/>
    <mergeCell ref="F81:G81"/>
    <mergeCell ref="H81:I81"/>
    <mergeCell ref="J81:K81"/>
    <mergeCell ref="L81:M81"/>
    <mergeCell ref="O81:P81"/>
    <mergeCell ref="F78:G78"/>
    <mergeCell ref="H78:I78"/>
    <mergeCell ref="J78:K78"/>
    <mergeCell ref="L78:M78"/>
    <mergeCell ref="O78:P78"/>
    <mergeCell ref="F79:G79"/>
    <mergeCell ref="H79:I79"/>
    <mergeCell ref="J79:K79"/>
    <mergeCell ref="L79:M79"/>
    <mergeCell ref="O79:P79"/>
    <mergeCell ref="F76:G76"/>
    <mergeCell ref="H76:I76"/>
    <mergeCell ref="J76:K76"/>
    <mergeCell ref="L76:M76"/>
    <mergeCell ref="O76:P76"/>
    <mergeCell ref="F77:G77"/>
    <mergeCell ref="H77:I77"/>
    <mergeCell ref="J77:K77"/>
    <mergeCell ref="L77:M77"/>
    <mergeCell ref="O77:P77"/>
    <mergeCell ref="F74:G74"/>
    <mergeCell ref="H74:I74"/>
    <mergeCell ref="J74:K74"/>
    <mergeCell ref="L74:M74"/>
    <mergeCell ref="O74:P74"/>
    <mergeCell ref="F75:G75"/>
    <mergeCell ref="H75:I75"/>
    <mergeCell ref="J75:K75"/>
    <mergeCell ref="L75:M75"/>
    <mergeCell ref="O75:P75"/>
    <mergeCell ref="F72:G72"/>
    <mergeCell ref="H72:I72"/>
    <mergeCell ref="J72:K72"/>
    <mergeCell ref="L72:M72"/>
    <mergeCell ref="O72:P72"/>
    <mergeCell ref="F73:G73"/>
    <mergeCell ref="H73:I73"/>
    <mergeCell ref="J73:K73"/>
    <mergeCell ref="L73:M73"/>
    <mergeCell ref="O73:P73"/>
    <mergeCell ref="F70:G70"/>
    <mergeCell ref="H70:I70"/>
    <mergeCell ref="J70:K70"/>
    <mergeCell ref="L70:M70"/>
    <mergeCell ref="O70:P70"/>
    <mergeCell ref="F71:G71"/>
    <mergeCell ref="H71:I71"/>
    <mergeCell ref="J71:K71"/>
    <mergeCell ref="L71:M71"/>
    <mergeCell ref="O71:P71"/>
    <mergeCell ref="F68:G68"/>
    <mergeCell ref="H68:I68"/>
    <mergeCell ref="J68:K68"/>
    <mergeCell ref="L68:M68"/>
    <mergeCell ref="O68:P68"/>
    <mergeCell ref="F69:G69"/>
    <mergeCell ref="H69:I69"/>
    <mergeCell ref="J69:K69"/>
    <mergeCell ref="L69:M69"/>
    <mergeCell ref="O69:P69"/>
    <mergeCell ref="F66:G66"/>
    <mergeCell ref="H66:I66"/>
    <mergeCell ref="J66:K66"/>
    <mergeCell ref="L66:M66"/>
    <mergeCell ref="O66:P66"/>
    <mergeCell ref="F67:G67"/>
    <mergeCell ref="H67:I67"/>
    <mergeCell ref="J67:K67"/>
    <mergeCell ref="L67:M67"/>
    <mergeCell ref="O67:P67"/>
    <mergeCell ref="F64:G64"/>
    <mergeCell ref="H64:I64"/>
    <mergeCell ref="J64:K64"/>
    <mergeCell ref="L64:M64"/>
    <mergeCell ref="O64:P64"/>
    <mergeCell ref="F65:G65"/>
    <mergeCell ref="H65:I65"/>
    <mergeCell ref="J65:K65"/>
    <mergeCell ref="L65:M65"/>
    <mergeCell ref="O65:P65"/>
    <mergeCell ref="F62:G62"/>
    <mergeCell ref="H62:I62"/>
    <mergeCell ref="J62:K62"/>
    <mergeCell ref="L62:M62"/>
    <mergeCell ref="O62:P62"/>
    <mergeCell ref="F63:G63"/>
    <mergeCell ref="H63:I63"/>
    <mergeCell ref="J63:K63"/>
    <mergeCell ref="L63:M63"/>
    <mergeCell ref="O63:P63"/>
    <mergeCell ref="F60:G60"/>
    <mergeCell ref="H60:I60"/>
    <mergeCell ref="J60:K60"/>
    <mergeCell ref="L60:M60"/>
    <mergeCell ref="O60:P60"/>
    <mergeCell ref="F61:G61"/>
    <mergeCell ref="H61:I61"/>
    <mergeCell ref="J61:K61"/>
    <mergeCell ref="L61:M61"/>
    <mergeCell ref="O61:P61"/>
    <mergeCell ref="F58:G58"/>
    <mergeCell ref="H58:I58"/>
    <mergeCell ref="J58:K58"/>
    <mergeCell ref="L58:M58"/>
    <mergeCell ref="O58:P58"/>
    <mergeCell ref="F59:G59"/>
    <mergeCell ref="H59:I59"/>
    <mergeCell ref="J59:K59"/>
    <mergeCell ref="L59:M59"/>
    <mergeCell ref="O59:P59"/>
    <mergeCell ref="F56:G56"/>
    <mergeCell ref="H56:I56"/>
    <mergeCell ref="J56:K56"/>
    <mergeCell ref="L56:M56"/>
    <mergeCell ref="O56:P56"/>
    <mergeCell ref="F57:G57"/>
    <mergeCell ref="H57:I57"/>
    <mergeCell ref="J57:K57"/>
    <mergeCell ref="L57:M57"/>
    <mergeCell ref="O57:P57"/>
    <mergeCell ref="F54:G54"/>
    <mergeCell ref="H54:I54"/>
    <mergeCell ref="J54:K54"/>
    <mergeCell ref="L54:M54"/>
    <mergeCell ref="O54:P54"/>
    <mergeCell ref="F55:G55"/>
    <mergeCell ref="H55:I55"/>
    <mergeCell ref="J55:K55"/>
    <mergeCell ref="L55:M55"/>
    <mergeCell ref="O55:P55"/>
    <mergeCell ref="F52:G52"/>
    <mergeCell ref="H52:I52"/>
    <mergeCell ref="J52:K52"/>
    <mergeCell ref="L52:M52"/>
    <mergeCell ref="O52:P52"/>
    <mergeCell ref="F53:G53"/>
    <mergeCell ref="H53:I53"/>
    <mergeCell ref="J53:K53"/>
    <mergeCell ref="L53:M53"/>
    <mergeCell ref="O53:P53"/>
    <mergeCell ref="F50:G50"/>
    <mergeCell ref="H50:I50"/>
    <mergeCell ref="J50:K50"/>
    <mergeCell ref="L50:M50"/>
    <mergeCell ref="O50:P50"/>
    <mergeCell ref="F51:G51"/>
    <mergeCell ref="H51:I51"/>
    <mergeCell ref="J51:K51"/>
    <mergeCell ref="L51:M51"/>
    <mergeCell ref="O51:P51"/>
    <mergeCell ref="F48:G48"/>
    <mergeCell ref="H48:I48"/>
    <mergeCell ref="J48:K48"/>
    <mergeCell ref="L48:M48"/>
    <mergeCell ref="O48:P48"/>
    <mergeCell ref="F49:G49"/>
    <mergeCell ref="H49:I49"/>
    <mergeCell ref="J49:K49"/>
    <mergeCell ref="L49:M49"/>
    <mergeCell ref="O49:P49"/>
    <mergeCell ref="F46:G46"/>
    <mergeCell ref="H46:I46"/>
    <mergeCell ref="J46:K46"/>
    <mergeCell ref="L46:M46"/>
    <mergeCell ref="O46:P46"/>
    <mergeCell ref="F47:G47"/>
    <mergeCell ref="H47:I47"/>
    <mergeCell ref="J47:K47"/>
    <mergeCell ref="L47:M47"/>
    <mergeCell ref="O47:P47"/>
    <mergeCell ref="F44:G44"/>
    <mergeCell ref="H44:I44"/>
    <mergeCell ref="J44:K44"/>
    <mergeCell ref="L44:M44"/>
    <mergeCell ref="O44:P44"/>
    <mergeCell ref="F45:G45"/>
    <mergeCell ref="H45:I45"/>
    <mergeCell ref="J45:K45"/>
    <mergeCell ref="L45:M45"/>
    <mergeCell ref="O45:P45"/>
    <mergeCell ref="F42:G42"/>
    <mergeCell ref="H42:I42"/>
    <mergeCell ref="J42:K42"/>
    <mergeCell ref="L42:M42"/>
    <mergeCell ref="O42:P42"/>
    <mergeCell ref="F43:G43"/>
    <mergeCell ref="H43:I43"/>
    <mergeCell ref="J43:K43"/>
    <mergeCell ref="L43:M43"/>
    <mergeCell ref="O43:P43"/>
    <mergeCell ref="F40:G40"/>
    <mergeCell ref="H40:I40"/>
    <mergeCell ref="J40:K40"/>
    <mergeCell ref="L40:M40"/>
    <mergeCell ref="O40:P40"/>
    <mergeCell ref="F41:G41"/>
    <mergeCell ref="H41:I41"/>
    <mergeCell ref="J41:K41"/>
    <mergeCell ref="L41:M41"/>
    <mergeCell ref="O41:P41"/>
    <mergeCell ref="F38:G38"/>
    <mergeCell ref="H38:I38"/>
    <mergeCell ref="J38:K38"/>
    <mergeCell ref="L38:M38"/>
    <mergeCell ref="O38:P38"/>
    <mergeCell ref="F39:G39"/>
    <mergeCell ref="H39:I39"/>
    <mergeCell ref="J39:K39"/>
    <mergeCell ref="L39:M39"/>
    <mergeCell ref="O39:P39"/>
    <mergeCell ref="F36:G36"/>
    <mergeCell ref="H36:I36"/>
    <mergeCell ref="J36:K36"/>
    <mergeCell ref="L36:M36"/>
    <mergeCell ref="O36:P36"/>
    <mergeCell ref="F37:G37"/>
    <mergeCell ref="H37:I37"/>
    <mergeCell ref="J37:K37"/>
    <mergeCell ref="L37:M37"/>
    <mergeCell ref="O37:P37"/>
    <mergeCell ref="F34:G34"/>
    <mergeCell ref="H34:I34"/>
    <mergeCell ref="J34:K34"/>
    <mergeCell ref="L34:M34"/>
    <mergeCell ref="O34:P34"/>
    <mergeCell ref="F35:G35"/>
    <mergeCell ref="H35:I35"/>
    <mergeCell ref="J35:K35"/>
    <mergeCell ref="L35:M35"/>
    <mergeCell ref="O35:P35"/>
    <mergeCell ref="F32:G32"/>
    <mergeCell ref="H32:I32"/>
    <mergeCell ref="J32:K32"/>
    <mergeCell ref="L32:M32"/>
    <mergeCell ref="O32:P32"/>
    <mergeCell ref="F33:G33"/>
    <mergeCell ref="H33:I33"/>
    <mergeCell ref="J33:K33"/>
    <mergeCell ref="L33:M33"/>
    <mergeCell ref="O33:P33"/>
    <mergeCell ref="F30:G30"/>
    <mergeCell ref="H30:I30"/>
    <mergeCell ref="J30:K30"/>
    <mergeCell ref="L30:M30"/>
    <mergeCell ref="O30:P30"/>
    <mergeCell ref="F31:G31"/>
    <mergeCell ref="H31:I31"/>
    <mergeCell ref="J31:K31"/>
    <mergeCell ref="L31:M31"/>
    <mergeCell ref="O31:P31"/>
    <mergeCell ref="F28:G28"/>
    <mergeCell ref="H28:I28"/>
    <mergeCell ref="J28:K28"/>
    <mergeCell ref="L28:M28"/>
    <mergeCell ref="O28:P28"/>
    <mergeCell ref="F29:G29"/>
    <mergeCell ref="H29:I29"/>
    <mergeCell ref="J29:K29"/>
    <mergeCell ref="L29:M29"/>
    <mergeCell ref="O29:P29"/>
    <mergeCell ref="F26:G26"/>
    <mergeCell ref="H26:I26"/>
    <mergeCell ref="J26:K26"/>
    <mergeCell ref="L26:M26"/>
    <mergeCell ref="O26:P26"/>
    <mergeCell ref="F27:G27"/>
    <mergeCell ref="H27:I27"/>
    <mergeCell ref="J27:K27"/>
    <mergeCell ref="L27:M27"/>
    <mergeCell ref="O27:P27"/>
    <mergeCell ref="F24:G24"/>
    <mergeCell ref="H24:I24"/>
    <mergeCell ref="J24:K24"/>
    <mergeCell ref="L24:M24"/>
    <mergeCell ref="O24:P24"/>
    <mergeCell ref="F25:G25"/>
    <mergeCell ref="H25:I25"/>
    <mergeCell ref="J25:K25"/>
    <mergeCell ref="L25:M25"/>
    <mergeCell ref="O25:P25"/>
    <mergeCell ref="F22:G22"/>
    <mergeCell ref="H22:I22"/>
    <mergeCell ref="J22:K22"/>
    <mergeCell ref="L22:M22"/>
    <mergeCell ref="O22:P22"/>
    <mergeCell ref="F23:G23"/>
    <mergeCell ref="H23:I23"/>
    <mergeCell ref="J23:K23"/>
    <mergeCell ref="L23:M23"/>
    <mergeCell ref="O23:P23"/>
    <mergeCell ref="F20:G20"/>
    <mergeCell ref="H20:I20"/>
    <mergeCell ref="J20:K20"/>
    <mergeCell ref="L20:M20"/>
    <mergeCell ref="O20:P20"/>
    <mergeCell ref="F21:G21"/>
    <mergeCell ref="H21:I21"/>
    <mergeCell ref="J21:K21"/>
    <mergeCell ref="L21:M21"/>
    <mergeCell ref="O21:P21"/>
    <mergeCell ref="F18:G18"/>
    <mergeCell ref="H18:I18"/>
    <mergeCell ref="J18:K18"/>
    <mergeCell ref="L18:M18"/>
    <mergeCell ref="O18:P18"/>
    <mergeCell ref="F19:G19"/>
    <mergeCell ref="H19:I19"/>
    <mergeCell ref="J19:K19"/>
    <mergeCell ref="L19:M19"/>
    <mergeCell ref="O19:P19"/>
    <mergeCell ref="F16:G16"/>
    <mergeCell ref="H16:I16"/>
    <mergeCell ref="J16:K16"/>
    <mergeCell ref="L16:M16"/>
    <mergeCell ref="O16:P16"/>
    <mergeCell ref="F17:G17"/>
    <mergeCell ref="H17:I17"/>
    <mergeCell ref="J17:K17"/>
    <mergeCell ref="L17:M17"/>
    <mergeCell ref="O17:P17"/>
    <mergeCell ref="F14:G14"/>
    <mergeCell ref="H14:I14"/>
    <mergeCell ref="J14:K14"/>
    <mergeCell ref="L14:M14"/>
    <mergeCell ref="O14:P14"/>
    <mergeCell ref="F15:G15"/>
    <mergeCell ref="H15:I15"/>
    <mergeCell ref="J15:K15"/>
    <mergeCell ref="L15:M15"/>
    <mergeCell ref="O15:P15"/>
    <mergeCell ref="F12:G12"/>
    <mergeCell ref="H12:I12"/>
    <mergeCell ref="J12:K12"/>
    <mergeCell ref="L12:M12"/>
    <mergeCell ref="O12:P12"/>
    <mergeCell ref="F13:G13"/>
    <mergeCell ref="H13:I13"/>
    <mergeCell ref="J13:K13"/>
    <mergeCell ref="L13:M13"/>
    <mergeCell ref="O13:P13"/>
    <mergeCell ref="R9:X9"/>
    <mergeCell ref="A10:A11"/>
    <mergeCell ref="B10:B11"/>
    <mergeCell ref="C10:C11"/>
    <mergeCell ref="D10:D11"/>
    <mergeCell ref="E10:E11"/>
    <mergeCell ref="F10:I11"/>
    <mergeCell ref="J10:N10"/>
    <mergeCell ref="O10:Q11"/>
    <mergeCell ref="R10:S11"/>
    <mergeCell ref="T10:V10"/>
    <mergeCell ref="W10:X11"/>
    <mergeCell ref="J11:K11"/>
    <mergeCell ref="L11:M11"/>
    <mergeCell ref="F6:O6"/>
    <mergeCell ref="A7:E7"/>
    <mergeCell ref="G7:H7"/>
    <mergeCell ref="I7:J7"/>
    <mergeCell ref="K7:L7"/>
    <mergeCell ref="F9:Q9"/>
    <mergeCell ref="F2:Q2"/>
    <mergeCell ref="A4:E4"/>
    <mergeCell ref="G4:H4"/>
    <mergeCell ref="I4:J4"/>
    <mergeCell ref="K4:L4"/>
    <mergeCell ref="A5:E5"/>
    <mergeCell ref="G5:H5"/>
    <mergeCell ref="I5:J5"/>
    <mergeCell ref="K5:L5"/>
  </mergeCells>
  <phoneticPr fontId="6"/>
  <conditionalFormatting sqref="J12:K101 T12:T101">
    <cfRule type="expression" dxfId="57" priority="2">
      <formula>OR($E12="時給",$E12="月給")</formula>
    </cfRule>
  </conditionalFormatting>
  <conditionalFormatting sqref="L12:N101 U12:V101">
    <cfRule type="expression" dxfId="56" priority="1">
      <formula>OR($E12="月給",$E12="日給")</formula>
    </cfRule>
  </conditionalFormatting>
  <dataValidations count="1">
    <dataValidation type="list" allowBlank="1" showInputMessage="1" showErrorMessage="1" sqref="E12:E101" xr:uid="{E40C0327-2BFA-450D-9CB9-CE3E5D445038}">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59"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B51A-03EB-43DF-BD41-E0E13D20BA32}">
  <sheetPr>
    <tabColor theme="8"/>
  </sheetPr>
  <dimension ref="A1:Y116"/>
  <sheetViews>
    <sheetView view="pageBreakPreview" zoomScale="60" zoomScaleNormal="70" workbookViewId="0">
      <selection activeCell="L33" sqref="L33:M33"/>
    </sheetView>
  </sheetViews>
  <sheetFormatPr defaultColWidth="9" defaultRowHeight="13.5"/>
  <cols>
    <col min="1" max="1" width="3.75" style="44" bestFit="1" customWidth="1"/>
    <col min="2" max="2" width="13.625" style="44" customWidth="1"/>
    <col min="3" max="4" width="12.625" style="44" customWidth="1"/>
    <col min="5" max="5" width="9.625" style="44" customWidth="1"/>
    <col min="6" max="6" width="8.625" style="44" customWidth="1"/>
    <col min="7" max="7" width="4.25" style="44" customWidth="1"/>
    <col min="8" max="8" width="2.375" style="44" customWidth="1"/>
    <col min="9" max="10" width="1.875" style="44" customWidth="1"/>
    <col min="11" max="11" width="4.625" style="44" customWidth="1"/>
    <col min="12" max="12" width="1.875" style="44" customWidth="1"/>
    <col min="13" max="13" width="4.25" style="44" bestFit="1" customWidth="1"/>
    <col min="14" max="14" width="5.75" style="44" customWidth="1"/>
    <col min="15" max="15" width="6.25" style="44" customWidth="1"/>
    <col min="16" max="16" width="8.625" style="44" customWidth="1"/>
    <col min="17" max="17" width="3.5" style="44" bestFit="1" customWidth="1"/>
    <col min="18" max="18" width="13.625" style="44" customWidth="1"/>
    <col min="19" max="19" width="3.5" style="44" bestFit="1" customWidth="1"/>
    <col min="20" max="22" width="5.75" style="44" customWidth="1"/>
    <col min="23" max="23" width="14.125" style="44" bestFit="1" customWidth="1"/>
    <col min="24" max="25" width="3.75" style="44" customWidth="1"/>
    <col min="26" max="16384" width="9" style="44"/>
  </cols>
  <sheetData>
    <row r="1" spans="1:25" ht="19.5" customHeight="1">
      <c r="A1" s="44" t="s">
        <v>182</v>
      </c>
      <c r="X1" s="67" t="s">
        <v>139</v>
      </c>
      <c r="Y1" s="144"/>
    </row>
    <row r="2" spans="1:25" ht="22.5" customHeight="1">
      <c r="A2" s="45"/>
      <c r="B2" s="45"/>
      <c r="C2" s="45"/>
      <c r="D2" s="45"/>
      <c r="E2" s="45"/>
      <c r="F2" s="481" t="s">
        <v>201</v>
      </c>
      <c r="G2" s="481"/>
      <c r="H2" s="481"/>
      <c r="I2" s="481"/>
      <c r="J2" s="481"/>
      <c r="K2" s="481"/>
      <c r="L2" s="481"/>
      <c r="M2" s="481"/>
      <c r="N2" s="481"/>
      <c r="O2" s="481"/>
      <c r="P2" s="481"/>
      <c r="Q2" s="481"/>
      <c r="R2" s="45"/>
      <c r="S2" s="45"/>
      <c r="T2" s="45"/>
      <c r="U2" s="45"/>
      <c r="V2" s="45"/>
      <c r="W2" s="45"/>
    </row>
    <row r="3" spans="1:25" ht="22.5" customHeight="1">
      <c r="A3" s="45"/>
      <c r="B3" s="45"/>
      <c r="C3" s="45"/>
      <c r="D3" s="45"/>
      <c r="E3" s="45"/>
      <c r="F3" s="145"/>
      <c r="G3" s="145"/>
      <c r="H3" s="145"/>
      <c r="I3" s="145"/>
      <c r="J3" s="145"/>
      <c r="K3" s="145"/>
      <c r="L3" s="145"/>
      <c r="M3" s="145"/>
      <c r="N3" s="145"/>
      <c r="O3" s="145"/>
      <c r="P3" s="145"/>
      <c r="Q3" s="145"/>
      <c r="R3" s="45"/>
      <c r="S3" s="45"/>
      <c r="T3" s="45"/>
      <c r="U3" s="45"/>
      <c r="V3" s="45"/>
      <c r="W3" s="45"/>
      <c r="X3" s="144"/>
      <c r="Y3" s="144"/>
    </row>
    <row r="4" spans="1:25" ht="34.9" customHeight="1">
      <c r="A4" s="477" t="s">
        <v>140</v>
      </c>
      <c r="B4" s="478"/>
      <c r="C4" s="478"/>
      <c r="D4" s="478"/>
      <c r="E4" s="479"/>
      <c r="F4" s="149" t="s">
        <v>141</v>
      </c>
      <c r="G4" s="480">
        <v>7</v>
      </c>
      <c r="H4" s="480"/>
      <c r="I4" s="480" t="s">
        <v>3</v>
      </c>
      <c r="J4" s="480"/>
      <c r="K4" s="480">
        <v>10</v>
      </c>
      <c r="L4" s="480"/>
      <c r="M4" s="151" t="s">
        <v>142</v>
      </c>
      <c r="N4" s="151"/>
      <c r="O4" s="150"/>
      <c r="P4" s="152"/>
    </row>
    <row r="5" spans="1:25" ht="34.9" customHeight="1">
      <c r="A5" s="477" t="s">
        <v>143</v>
      </c>
      <c r="B5" s="478"/>
      <c r="C5" s="478"/>
      <c r="D5" s="478"/>
      <c r="E5" s="479"/>
      <c r="F5" s="149" t="s">
        <v>141</v>
      </c>
      <c r="G5" s="480">
        <v>7</v>
      </c>
      <c r="H5" s="480"/>
      <c r="I5" s="480" t="s">
        <v>3</v>
      </c>
      <c r="J5" s="480"/>
      <c r="K5" s="480">
        <v>10</v>
      </c>
      <c r="L5" s="480"/>
      <c r="M5" s="151" t="s">
        <v>144</v>
      </c>
      <c r="N5" s="150">
        <v>1</v>
      </c>
      <c r="O5" s="153" t="s">
        <v>145</v>
      </c>
      <c r="P5" s="152"/>
    </row>
    <row r="6" spans="1:25" ht="34.9" customHeight="1">
      <c r="A6" s="146" t="s">
        <v>146</v>
      </c>
      <c r="B6" s="147"/>
      <c r="C6" s="147"/>
      <c r="D6" s="147"/>
      <c r="E6" s="148"/>
      <c r="F6" s="492">
        <v>3</v>
      </c>
      <c r="G6" s="493"/>
      <c r="H6" s="493"/>
      <c r="I6" s="493"/>
      <c r="J6" s="493"/>
      <c r="K6" s="493"/>
      <c r="L6" s="493"/>
      <c r="M6" s="493"/>
      <c r="N6" s="493"/>
      <c r="O6" s="493"/>
      <c r="P6" s="152" t="s">
        <v>147</v>
      </c>
    </row>
    <row r="7" spans="1:25" ht="34.9" customHeight="1">
      <c r="A7" s="477" t="s">
        <v>148</v>
      </c>
      <c r="B7" s="478"/>
      <c r="C7" s="478"/>
      <c r="D7" s="478"/>
      <c r="E7" s="479"/>
      <c r="F7" s="149" t="s">
        <v>141</v>
      </c>
      <c r="G7" s="480">
        <v>7</v>
      </c>
      <c r="H7" s="480"/>
      <c r="I7" s="480" t="s">
        <v>3</v>
      </c>
      <c r="J7" s="480"/>
      <c r="K7" s="480">
        <v>11</v>
      </c>
      <c r="L7" s="480"/>
      <c r="M7" s="151" t="s">
        <v>144</v>
      </c>
      <c r="N7" s="150">
        <v>10</v>
      </c>
      <c r="O7" s="153" t="s">
        <v>145</v>
      </c>
      <c r="P7" s="152"/>
      <c r="Q7" s="154"/>
    </row>
    <row r="8" spans="1:25" s="46" customFormat="1" ht="57" customHeight="1" thickBot="1">
      <c r="B8" s="155"/>
      <c r="C8" s="155"/>
      <c r="D8" s="155"/>
      <c r="E8" s="155"/>
      <c r="F8" s="156"/>
      <c r="G8" s="156"/>
      <c r="H8" s="156"/>
      <c r="I8" s="156"/>
      <c r="J8" s="156"/>
      <c r="K8" s="156"/>
      <c r="L8" s="156"/>
      <c r="M8" s="156"/>
      <c r="N8" s="156"/>
      <c r="O8" s="156"/>
      <c r="P8" s="156"/>
      <c r="Q8" s="157"/>
      <c r="R8" s="158"/>
      <c r="S8" s="44"/>
      <c r="T8" s="44"/>
      <c r="U8" s="44"/>
      <c r="V8" s="44"/>
      <c r="W8" s="44"/>
      <c r="X8" s="44"/>
      <c r="Y8" s="44"/>
    </row>
    <row r="9" spans="1:25" ht="26.25" customHeight="1" thickBot="1">
      <c r="F9" s="505" t="s">
        <v>68</v>
      </c>
      <c r="G9" s="506"/>
      <c r="H9" s="506"/>
      <c r="I9" s="506"/>
      <c r="J9" s="506"/>
      <c r="K9" s="506"/>
      <c r="L9" s="506"/>
      <c r="M9" s="506"/>
      <c r="N9" s="506"/>
      <c r="O9" s="506"/>
      <c r="P9" s="506"/>
      <c r="Q9" s="507"/>
      <c r="R9" s="506" t="s">
        <v>69</v>
      </c>
      <c r="S9" s="506"/>
      <c r="T9" s="506"/>
      <c r="U9" s="506"/>
      <c r="V9" s="506"/>
      <c r="W9" s="506"/>
      <c r="X9" s="507"/>
      <c r="Y9" s="159"/>
    </row>
    <row r="10" spans="1:25" ht="26.25" customHeight="1">
      <c r="A10" s="482"/>
      <c r="B10" s="482" t="s">
        <v>149</v>
      </c>
      <c r="C10" s="482" t="s">
        <v>150</v>
      </c>
      <c r="D10" s="482" t="s">
        <v>151</v>
      </c>
      <c r="E10" s="484" t="s">
        <v>71</v>
      </c>
      <c r="F10" s="486" t="s">
        <v>152</v>
      </c>
      <c r="G10" s="487"/>
      <c r="H10" s="487"/>
      <c r="I10" s="488"/>
      <c r="J10" s="498" t="s">
        <v>153</v>
      </c>
      <c r="K10" s="499"/>
      <c r="L10" s="499"/>
      <c r="M10" s="499"/>
      <c r="N10" s="500"/>
      <c r="O10" s="501" t="s">
        <v>154</v>
      </c>
      <c r="P10" s="487"/>
      <c r="Q10" s="502"/>
      <c r="R10" s="486" t="s">
        <v>155</v>
      </c>
      <c r="S10" s="488"/>
      <c r="T10" s="498" t="s">
        <v>153</v>
      </c>
      <c r="U10" s="499"/>
      <c r="V10" s="500"/>
      <c r="W10" s="501" t="s">
        <v>156</v>
      </c>
      <c r="X10" s="502"/>
      <c r="Y10" s="159"/>
    </row>
    <row r="11" spans="1:25" ht="26.25" customHeight="1">
      <c r="A11" s="483"/>
      <c r="B11" s="483"/>
      <c r="C11" s="483"/>
      <c r="D11" s="483"/>
      <c r="E11" s="485"/>
      <c r="F11" s="489"/>
      <c r="G11" s="490"/>
      <c r="H11" s="490"/>
      <c r="I11" s="491"/>
      <c r="J11" s="494" t="s">
        <v>145</v>
      </c>
      <c r="K11" s="495"/>
      <c r="L11" s="496" t="s">
        <v>157</v>
      </c>
      <c r="M11" s="497"/>
      <c r="N11" s="162" t="s">
        <v>158</v>
      </c>
      <c r="O11" s="503"/>
      <c r="P11" s="490"/>
      <c r="Q11" s="504"/>
      <c r="R11" s="489"/>
      <c r="S11" s="491"/>
      <c r="T11" s="142" t="s">
        <v>145</v>
      </c>
      <c r="U11" s="161" t="s">
        <v>157</v>
      </c>
      <c r="V11" s="160" t="s">
        <v>158</v>
      </c>
      <c r="W11" s="503"/>
      <c r="X11" s="504"/>
      <c r="Y11" s="159"/>
    </row>
    <row r="12" spans="1:25" ht="26.25" customHeight="1">
      <c r="A12" s="141">
        <v>1</v>
      </c>
      <c r="B12" s="129" t="s">
        <v>176</v>
      </c>
      <c r="C12" s="130">
        <v>26425</v>
      </c>
      <c r="D12" s="130">
        <v>36617</v>
      </c>
      <c r="E12" s="163" t="s">
        <v>76</v>
      </c>
      <c r="F12" s="508">
        <v>250000</v>
      </c>
      <c r="G12" s="509"/>
      <c r="H12" s="510" t="s">
        <v>41</v>
      </c>
      <c r="I12" s="511"/>
      <c r="J12" s="512"/>
      <c r="K12" s="512"/>
      <c r="L12" s="513"/>
      <c r="M12" s="514"/>
      <c r="N12" s="134"/>
      <c r="O12" s="515">
        <f>IF(E12="時給",ROUND(F12*(L12+N12/60),0),IF(E12="日給",ROUND(F12*J12,0),IF(E12="月給",F12,"")))</f>
        <v>250000</v>
      </c>
      <c r="P12" s="516"/>
      <c r="Q12" s="135" t="s">
        <v>41</v>
      </c>
      <c r="R12" s="132">
        <v>250000</v>
      </c>
      <c r="S12" s="133" t="s">
        <v>41</v>
      </c>
      <c r="T12" s="102" t="str">
        <f>IF(J12&lt;&gt;"",J12,"")</f>
        <v/>
      </c>
      <c r="U12" s="103" t="str">
        <f>IF(L12&lt;&gt;"",L12,"")</f>
        <v/>
      </c>
      <c r="V12" s="104" t="str">
        <f t="shared" ref="V12:V75" si="0">IF(N12&lt;&gt;"",N12,"")</f>
        <v/>
      </c>
      <c r="W12" s="164">
        <f>IF(E12="時給",ROUND(R12*(U12+V12/60),0),IF(E12="日給",ROUND(R12*T12,0),IF(E12="月給",R12,"")))</f>
        <v>250000</v>
      </c>
      <c r="X12" s="135" t="s">
        <v>41</v>
      </c>
      <c r="Y12" s="165"/>
    </row>
    <row r="13" spans="1:25" ht="26.25" customHeight="1">
      <c r="A13" s="141">
        <v>2</v>
      </c>
      <c r="B13" s="129" t="s">
        <v>177</v>
      </c>
      <c r="C13" s="130">
        <v>29500</v>
      </c>
      <c r="D13" s="130">
        <v>39539</v>
      </c>
      <c r="E13" s="163" t="s">
        <v>76</v>
      </c>
      <c r="F13" s="508">
        <v>230000</v>
      </c>
      <c r="G13" s="509"/>
      <c r="H13" s="510" t="s">
        <v>41</v>
      </c>
      <c r="I13" s="511"/>
      <c r="J13" s="512"/>
      <c r="K13" s="512"/>
      <c r="L13" s="513"/>
      <c r="M13" s="514"/>
      <c r="N13" s="134"/>
      <c r="O13" s="515">
        <f t="shared" ref="O13:O76" si="1">IF(E13="時給",ROUND(F13*(L13+N13/60),0),IF(E13="日給",ROUND(F13*J13,0),IF(E13="月給",F13,"")))</f>
        <v>230000</v>
      </c>
      <c r="P13" s="516"/>
      <c r="Q13" s="135" t="s">
        <v>41</v>
      </c>
      <c r="R13" s="132">
        <v>230000</v>
      </c>
      <c r="S13" s="133" t="s">
        <v>41</v>
      </c>
      <c r="T13" s="102" t="str">
        <f t="shared" ref="T13:T76" si="2">IF(J13&lt;&gt;"",J13,"")</f>
        <v/>
      </c>
      <c r="U13" s="103" t="str">
        <f t="shared" ref="U13:U76" si="3">IF(L13&lt;&gt;"",L13,"")</f>
        <v/>
      </c>
      <c r="V13" s="104" t="str">
        <f t="shared" si="0"/>
        <v/>
      </c>
      <c r="W13" s="164">
        <f t="shared" ref="W13:W76" si="4">IF(E13="時給",ROUND(R13*(U13+V13/60),0),IF(E13="日給",ROUND(R13*T13,0),IF(E13="月給",R13,"")))</f>
        <v>230000</v>
      </c>
      <c r="X13" s="135" t="s">
        <v>41</v>
      </c>
      <c r="Y13" s="165"/>
    </row>
    <row r="14" spans="1:25" ht="26.25" customHeight="1">
      <c r="A14" s="141">
        <v>3</v>
      </c>
      <c r="B14" s="129" t="s">
        <v>178</v>
      </c>
      <c r="C14" s="130">
        <v>34982</v>
      </c>
      <c r="D14" s="130">
        <v>42095</v>
      </c>
      <c r="E14" s="163" t="s">
        <v>75</v>
      </c>
      <c r="F14" s="508">
        <v>10000</v>
      </c>
      <c r="G14" s="509"/>
      <c r="H14" s="510" t="s">
        <v>41</v>
      </c>
      <c r="I14" s="511"/>
      <c r="J14" s="512">
        <v>18</v>
      </c>
      <c r="K14" s="512"/>
      <c r="L14" s="513"/>
      <c r="M14" s="514"/>
      <c r="N14" s="134"/>
      <c r="O14" s="515">
        <f t="shared" si="1"/>
        <v>180000</v>
      </c>
      <c r="P14" s="516"/>
      <c r="Q14" s="135" t="s">
        <v>41</v>
      </c>
      <c r="R14" s="132">
        <v>10500</v>
      </c>
      <c r="S14" s="133" t="s">
        <v>41</v>
      </c>
      <c r="T14" s="102">
        <f t="shared" si="2"/>
        <v>18</v>
      </c>
      <c r="U14" s="103" t="str">
        <f t="shared" si="3"/>
        <v/>
      </c>
      <c r="V14" s="104" t="str">
        <f t="shared" si="0"/>
        <v/>
      </c>
      <c r="W14" s="164">
        <f t="shared" si="4"/>
        <v>189000</v>
      </c>
      <c r="X14" s="135" t="s">
        <v>41</v>
      </c>
      <c r="Y14" s="165"/>
    </row>
    <row r="15" spans="1:25" ht="26.25" customHeight="1">
      <c r="A15" s="141">
        <v>4</v>
      </c>
      <c r="B15" s="129" t="s">
        <v>173</v>
      </c>
      <c r="C15" s="130">
        <v>35117</v>
      </c>
      <c r="D15" s="130">
        <v>44105</v>
      </c>
      <c r="E15" s="163" t="s">
        <v>74</v>
      </c>
      <c r="F15" s="508">
        <v>954</v>
      </c>
      <c r="G15" s="509"/>
      <c r="H15" s="510" t="s">
        <v>41</v>
      </c>
      <c r="I15" s="511"/>
      <c r="J15" s="512"/>
      <c r="K15" s="512"/>
      <c r="L15" s="513">
        <v>80</v>
      </c>
      <c r="M15" s="514"/>
      <c r="N15" s="134">
        <v>27</v>
      </c>
      <c r="O15" s="515">
        <v>76750</v>
      </c>
      <c r="P15" s="516"/>
      <c r="Q15" s="135" t="s">
        <v>41</v>
      </c>
      <c r="R15" s="132">
        <v>998</v>
      </c>
      <c r="S15" s="133" t="s">
        <v>41</v>
      </c>
      <c r="T15" s="102" t="str">
        <f t="shared" si="2"/>
        <v/>
      </c>
      <c r="U15" s="103">
        <f t="shared" si="3"/>
        <v>80</v>
      </c>
      <c r="V15" s="104">
        <f t="shared" si="0"/>
        <v>27</v>
      </c>
      <c r="W15" s="164">
        <v>80290</v>
      </c>
      <c r="X15" s="135" t="s">
        <v>41</v>
      </c>
      <c r="Y15" s="165"/>
    </row>
    <row r="16" spans="1:25" ht="26.25" customHeight="1">
      <c r="A16" s="141">
        <v>5</v>
      </c>
      <c r="B16" s="129" t="s">
        <v>180</v>
      </c>
      <c r="C16" s="130">
        <v>36745</v>
      </c>
      <c r="D16" s="130">
        <v>45165</v>
      </c>
      <c r="E16" s="163" t="s">
        <v>76</v>
      </c>
      <c r="F16" s="508">
        <v>175000</v>
      </c>
      <c r="G16" s="509"/>
      <c r="H16" s="510" t="s">
        <v>41</v>
      </c>
      <c r="I16" s="511"/>
      <c r="J16" s="512"/>
      <c r="K16" s="512"/>
      <c r="L16" s="513"/>
      <c r="M16" s="514"/>
      <c r="N16" s="134"/>
      <c r="O16" s="515">
        <f t="shared" si="1"/>
        <v>175000</v>
      </c>
      <c r="P16" s="516"/>
      <c r="Q16" s="140" t="s">
        <v>41</v>
      </c>
      <c r="R16" s="132">
        <v>180000</v>
      </c>
      <c r="S16" s="166" t="s">
        <v>41</v>
      </c>
      <c r="T16" s="102" t="str">
        <f t="shared" si="2"/>
        <v/>
      </c>
      <c r="U16" s="103" t="str">
        <f t="shared" si="3"/>
        <v/>
      </c>
      <c r="V16" s="104" t="str">
        <f t="shared" si="0"/>
        <v/>
      </c>
      <c r="W16" s="164">
        <f t="shared" si="4"/>
        <v>180000</v>
      </c>
      <c r="X16" s="140" t="s">
        <v>41</v>
      </c>
      <c r="Y16" s="165"/>
    </row>
    <row r="17" spans="1:25" ht="26.25" customHeight="1">
      <c r="A17" s="141">
        <v>6</v>
      </c>
      <c r="B17" s="129"/>
      <c r="C17" s="130"/>
      <c r="D17" s="130"/>
      <c r="E17" s="163"/>
      <c r="F17" s="508"/>
      <c r="G17" s="509"/>
      <c r="H17" s="510" t="s">
        <v>41</v>
      </c>
      <c r="I17" s="511"/>
      <c r="J17" s="512"/>
      <c r="K17" s="512"/>
      <c r="L17" s="513"/>
      <c r="M17" s="514"/>
      <c r="N17" s="134"/>
      <c r="O17" s="515" t="str">
        <f t="shared" si="1"/>
        <v/>
      </c>
      <c r="P17" s="516"/>
      <c r="Q17" s="135" t="s">
        <v>41</v>
      </c>
      <c r="R17" s="132"/>
      <c r="S17" s="133" t="s">
        <v>41</v>
      </c>
      <c r="T17" s="102" t="str">
        <f t="shared" si="2"/>
        <v/>
      </c>
      <c r="U17" s="103" t="str">
        <f t="shared" si="3"/>
        <v/>
      </c>
      <c r="V17" s="104" t="str">
        <f t="shared" si="0"/>
        <v/>
      </c>
      <c r="W17" s="164" t="str">
        <f t="shared" si="4"/>
        <v/>
      </c>
      <c r="X17" s="135" t="s">
        <v>41</v>
      </c>
      <c r="Y17" s="165"/>
    </row>
    <row r="18" spans="1:25" ht="26.25" customHeight="1">
      <c r="A18" s="141">
        <v>7</v>
      </c>
      <c r="B18" s="129"/>
      <c r="C18" s="130"/>
      <c r="D18" s="130"/>
      <c r="E18" s="163"/>
      <c r="F18" s="508"/>
      <c r="G18" s="509"/>
      <c r="H18" s="510" t="s">
        <v>41</v>
      </c>
      <c r="I18" s="511"/>
      <c r="J18" s="512"/>
      <c r="K18" s="512"/>
      <c r="L18" s="513"/>
      <c r="M18" s="514"/>
      <c r="N18" s="134"/>
      <c r="O18" s="515" t="str">
        <f t="shared" si="1"/>
        <v/>
      </c>
      <c r="P18" s="516"/>
      <c r="Q18" s="135" t="s">
        <v>41</v>
      </c>
      <c r="R18" s="132"/>
      <c r="S18" s="133" t="s">
        <v>41</v>
      </c>
      <c r="T18" s="102" t="str">
        <f t="shared" si="2"/>
        <v/>
      </c>
      <c r="U18" s="103" t="str">
        <f t="shared" si="3"/>
        <v/>
      </c>
      <c r="V18" s="104" t="str">
        <f t="shared" si="0"/>
        <v/>
      </c>
      <c r="W18" s="164" t="str">
        <f t="shared" si="4"/>
        <v/>
      </c>
      <c r="X18" s="135" t="s">
        <v>41</v>
      </c>
      <c r="Y18" s="165"/>
    </row>
    <row r="19" spans="1:25" ht="26.25" customHeight="1">
      <c r="A19" s="141">
        <v>8</v>
      </c>
      <c r="B19" s="129"/>
      <c r="C19" s="130"/>
      <c r="D19" s="130"/>
      <c r="E19" s="163"/>
      <c r="F19" s="508"/>
      <c r="G19" s="509"/>
      <c r="H19" s="510" t="s">
        <v>41</v>
      </c>
      <c r="I19" s="511"/>
      <c r="J19" s="512"/>
      <c r="K19" s="512"/>
      <c r="L19" s="513"/>
      <c r="M19" s="514"/>
      <c r="N19" s="134"/>
      <c r="O19" s="515" t="str">
        <f t="shared" si="1"/>
        <v/>
      </c>
      <c r="P19" s="516"/>
      <c r="Q19" s="135" t="s">
        <v>41</v>
      </c>
      <c r="R19" s="132"/>
      <c r="S19" s="133" t="s">
        <v>41</v>
      </c>
      <c r="T19" s="102" t="str">
        <f t="shared" si="2"/>
        <v/>
      </c>
      <c r="U19" s="103" t="str">
        <f t="shared" si="3"/>
        <v/>
      </c>
      <c r="V19" s="104" t="str">
        <f t="shared" si="0"/>
        <v/>
      </c>
      <c r="W19" s="164" t="str">
        <f t="shared" si="4"/>
        <v/>
      </c>
      <c r="X19" s="135" t="s">
        <v>41</v>
      </c>
      <c r="Y19" s="165"/>
    </row>
    <row r="20" spans="1:25" ht="26.25" customHeight="1">
      <c r="A20" s="141">
        <v>9</v>
      </c>
      <c r="B20" s="129"/>
      <c r="C20" s="130"/>
      <c r="D20" s="130"/>
      <c r="E20" s="163"/>
      <c r="F20" s="508"/>
      <c r="G20" s="509"/>
      <c r="H20" s="510" t="s">
        <v>41</v>
      </c>
      <c r="I20" s="511"/>
      <c r="J20" s="512"/>
      <c r="K20" s="512"/>
      <c r="L20" s="513"/>
      <c r="M20" s="514"/>
      <c r="N20" s="134"/>
      <c r="O20" s="515" t="str">
        <f t="shared" si="1"/>
        <v/>
      </c>
      <c r="P20" s="516"/>
      <c r="Q20" s="135" t="s">
        <v>41</v>
      </c>
      <c r="R20" s="132"/>
      <c r="S20" s="133" t="s">
        <v>41</v>
      </c>
      <c r="T20" s="102" t="str">
        <f t="shared" si="2"/>
        <v/>
      </c>
      <c r="U20" s="103" t="str">
        <f t="shared" si="3"/>
        <v/>
      </c>
      <c r="V20" s="104" t="str">
        <f t="shared" si="0"/>
        <v/>
      </c>
      <c r="W20" s="164" t="str">
        <f t="shared" si="4"/>
        <v/>
      </c>
      <c r="X20" s="135" t="s">
        <v>41</v>
      </c>
      <c r="Y20" s="165"/>
    </row>
    <row r="21" spans="1:25" ht="26.25" customHeight="1">
      <c r="A21" s="141">
        <v>10</v>
      </c>
      <c r="B21" s="129"/>
      <c r="C21" s="130"/>
      <c r="D21" s="130"/>
      <c r="E21" s="163"/>
      <c r="F21" s="508"/>
      <c r="G21" s="509"/>
      <c r="H21" s="510" t="s">
        <v>41</v>
      </c>
      <c r="I21" s="511"/>
      <c r="J21" s="512"/>
      <c r="K21" s="512"/>
      <c r="L21" s="513"/>
      <c r="M21" s="514"/>
      <c r="N21" s="134"/>
      <c r="O21" s="515" t="str">
        <f t="shared" si="1"/>
        <v/>
      </c>
      <c r="P21" s="516"/>
      <c r="Q21" s="135" t="s">
        <v>41</v>
      </c>
      <c r="R21" s="132"/>
      <c r="S21" s="133" t="s">
        <v>41</v>
      </c>
      <c r="T21" s="102" t="str">
        <f t="shared" si="2"/>
        <v/>
      </c>
      <c r="U21" s="103" t="str">
        <f t="shared" si="3"/>
        <v/>
      </c>
      <c r="V21" s="104" t="str">
        <f t="shared" si="0"/>
        <v/>
      </c>
      <c r="W21" s="164" t="str">
        <f t="shared" si="4"/>
        <v/>
      </c>
      <c r="X21" s="135" t="s">
        <v>41</v>
      </c>
      <c r="Y21" s="165"/>
    </row>
    <row r="22" spans="1:25" ht="26.25" customHeight="1">
      <c r="A22" s="141">
        <v>11</v>
      </c>
      <c r="B22" s="129"/>
      <c r="C22" s="130"/>
      <c r="D22" s="130"/>
      <c r="E22" s="163"/>
      <c r="F22" s="508"/>
      <c r="G22" s="509"/>
      <c r="H22" s="510" t="s">
        <v>41</v>
      </c>
      <c r="I22" s="511"/>
      <c r="J22" s="512"/>
      <c r="K22" s="512"/>
      <c r="L22" s="513"/>
      <c r="M22" s="514"/>
      <c r="N22" s="134"/>
      <c r="O22" s="515" t="str">
        <f t="shared" si="1"/>
        <v/>
      </c>
      <c r="P22" s="516"/>
      <c r="Q22" s="135" t="s">
        <v>41</v>
      </c>
      <c r="R22" s="132"/>
      <c r="S22" s="133" t="s">
        <v>41</v>
      </c>
      <c r="T22" s="102" t="str">
        <f t="shared" si="2"/>
        <v/>
      </c>
      <c r="U22" s="103" t="str">
        <f t="shared" si="3"/>
        <v/>
      </c>
      <c r="V22" s="104" t="str">
        <f t="shared" si="0"/>
        <v/>
      </c>
      <c r="W22" s="164" t="str">
        <f t="shared" si="4"/>
        <v/>
      </c>
      <c r="X22" s="135" t="s">
        <v>41</v>
      </c>
      <c r="Y22" s="165"/>
    </row>
    <row r="23" spans="1:25" ht="26.25" customHeight="1">
      <c r="A23" s="141">
        <v>12</v>
      </c>
      <c r="B23" s="129"/>
      <c r="C23" s="130"/>
      <c r="D23" s="130"/>
      <c r="E23" s="163"/>
      <c r="F23" s="508"/>
      <c r="G23" s="509"/>
      <c r="H23" s="510" t="s">
        <v>41</v>
      </c>
      <c r="I23" s="511"/>
      <c r="J23" s="512"/>
      <c r="K23" s="512"/>
      <c r="L23" s="513"/>
      <c r="M23" s="514"/>
      <c r="N23" s="134"/>
      <c r="O23" s="515" t="str">
        <f t="shared" si="1"/>
        <v/>
      </c>
      <c r="P23" s="516"/>
      <c r="Q23" s="135" t="s">
        <v>41</v>
      </c>
      <c r="R23" s="132"/>
      <c r="S23" s="133" t="s">
        <v>41</v>
      </c>
      <c r="T23" s="102" t="str">
        <f t="shared" si="2"/>
        <v/>
      </c>
      <c r="U23" s="103" t="str">
        <f t="shared" si="3"/>
        <v/>
      </c>
      <c r="V23" s="104" t="str">
        <f t="shared" si="0"/>
        <v/>
      </c>
      <c r="W23" s="164" t="str">
        <f t="shared" si="4"/>
        <v/>
      </c>
      <c r="X23" s="135" t="s">
        <v>41</v>
      </c>
      <c r="Y23" s="165"/>
    </row>
    <row r="24" spans="1:25" ht="26.25" customHeight="1">
      <c r="A24" s="141">
        <v>13</v>
      </c>
      <c r="B24" s="129"/>
      <c r="C24" s="130"/>
      <c r="D24" s="130"/>
      <c r="E24" s="163"/>
      <c r="F24" s="508"/>
      <c r="G24" s="509"/>
      <c r="H24" s="510" t="s">
        <v>41</v>
      </c>
      <c r="I24" s="511"/>
      <c r="J24" s="512"/>
      <c r="K24" s="512"/>
      <c r="L24" s="513"/>
      <c r="M24" s="514"/>
      <c r="N24" s="134"/>
      <c r="O24" s="515" t="str">
        <f t="shared" si="1"/>
        <v/>
      </c>
      <c r="P24" s="516"/>
      <c r="Q24" s="135" t="s">
        <v>41</v>
      </c>
      <c r="R24" s="132"/>
      <c r="S24" s="133" t="s">
        <v>41</v>
      </c>
      <c r="T24" s="102" t="str">
        <f t="shared" si="2"/>
        <v/>
      </c>
      <c r="U24" s="103" t="str">
        <f t="shared" si="3"/>
        <v/>
      </c>
      <c r="V24" s="104" t="str">
        <f t="shared" si="0"/>
        <v/>
      </c>
      <c r="W24" s="164" t="str">
        <f t="shared" si="4"/>
        <v/>
      </c>
      <c r="X24" s="135" t="s">
        <v>41</v>
      </c>
      <c r="Y24" s="165"/>
    </row>
    <row r="25" spans="1:25" ht="26.25" customHeight="1">
      <c r="A25" s="141">
        <v>14</v>
      </c>
      <c r="B25" s="129"/>
      <c r="C25" s="130"/>
      <c r="D25" s="130"/>
      <c r="E25" s="163"/>
      <c r="F25" s="508"/>
      <c r="G25" s="509"/>
      <c r="H25" s="510" t="s">
        <v>41</v>
      </c>
      <c r="I25" s="511"/>
      <c r="J25" s="512"/>
      <c r="K25" s="512"/>
      <c r="L25" s="513"/>
      <c r="M25" s="514"/>
      <c r="N25" s="134"/>
      <c r="O25" s="515" t="str">
        <f t="shared" si="1"/>
        <v/>
      </c>
      <c r="P25" s="516"/>
      <c r="Q25" s="135" t="s">
        <v>41</v>
      </c>
      <c r="R25" s="132"/>
      <c r="S25" s="133" t="s">
        <v>41</v>
      </c>
      <c r="T25" s="102" t="str">
        <f t="shared" si="2"/>
        <v/>
      </c>
      <c r="U25" s="103" t="str">
        <f t="shared" si="3"/>
        <v/>
      </c>
      <c r="V25" s="104" t="str">
        <f t="shared" si="0"/>
        <v/>
      </c>
      <c r="W25" s="164" t="str">
        <f t="shared" si="4"/>
        <v/>
      </c>
      <c r="X25" s="135" t="s">
        <v>41</v>
      </c>
      <c r="Y25" s="165"/>
    </row>
    <row r="26" spans="1:25" ht="26.25" customHeight="1">
      <c r="A26" s="141">
        <v>15</v>
      </c>
      <c r="B26" s="129"/>
      <c r="C26" s="130"/>
      <c r="D26" s="130"/>
      <c r="E26" s="163"/>
      <c r="F26" s="508"/>
      <c r="G26" s="509"/>
      <c r="H26" s="510" t="s">
        <v>41</v>
      </c>
      <c r="I26" s="511"/>
      <c r="J26" s="512"/>
      <c r="K26" s="512"/>
      <c r="L26" s="513"/>
      <c r="M26" s="514"/>
      <c r="N26" s="134"/>
      <c r="O26" s="515" t="str">
        <f t="shared" si="1"/>
        <v/>
      </c>
      <c r="P26" s="516"/>
      <c r="Q26" s="135" t="s">
        <v>41</v>
      </c>
      <c r="R26" s="132"/>
      <c r="S26" s="133" t="s">
        <v>41</v>
      </c>
      <c r="T26" s="102" t="str">
        <f t="shared" si="2"/>
        <v/>
      </c>
      <c r="U26" s="103" t="str">
        <f t="shared" si="3"/>
        <v/>
      </c>
      <c r="V26" s="104" t="str">
        <f t="shared" si="0"/>
        <v/>
      </c>
      <c r="W26" s="164" t="str">
        <f t="shared" si="4"/>
        <v/>
      </c>
      <c r="X26" s="135" t="s">
        <v>41</v>
      </c>
      <c r="Y26" s="165"/>
    </row>
    <row r="27" spans="1:25" ht="26.25" customHeight="1">
      <c r="A27" s="141">
        <v>16</v>
      </c>
      <c r="B27" s="129"/>
      <c r="C27" s="130"/>
      <c r="D27" s="130"/>
      <c r="E27" s="163"/>
      <c r="F27" s="508"/>
      <c r="G27" s="509"/>
      <c r="H27" s="510" t="s">
        <v>41</v>
      </c>
      <c r="I27" s="511"/>
      <c r="J27" s="512"/>
      <c r="K27" s="512"/>
      <c r="L27" s="513"/>
      <c r="M27" s="514"/>
      <c r="N27" s="134"/>
      <c r="O27" s="515" t="str">
        <f t="shared" si="1"/>
        <v/>
      </c>
      <c r="P27" s="516"/>
      <c r="Q27" s="135" t="s">
        <v>41</v>
      </c>
      <c r="R27" s="132"/>
      <c r="S27" s="133" t="s">
        <v>41</v>
      </c>
      <c r="T27" s="102" t="str">
        <f t="shared" si="2"/>
        <v/>
      </c>
      <c r="U27" s="103" t="str">
        <f t="shared" si="3"/>
        <v/>
      </c>
      <c r="V27" s="104" t="str">
        <f t="shared" si="0"/>
        <v/>
      </c>
      <c r="W27" s="164" t="str">
        <f t="shared" si="4"/>
        <v/>
      </c>
      <c r="X27" s="135" t="s">
        <v>41</v>
      </c>
      <c r="Y27" s="165"/>
    </row>
    <row r="28" spans="1:25" ht="26.25" customHeight="1">
      <c r="A28" s="141">
        <v>17</v>
      </c>
      <c r="B28" s="129"/>
      <c r="C28" s="130"/>
      <c r="D28" s="130"/>
      <c r="E28" s="163"/>
      <c r="F28" s="508"/>
      <c r="G28" s="509"/>
      <c r="H28" s="510" t="s">
        <v>41</v>
      </c>
      <c r="I28" s="511"/>
      <c r="J28" s="512"/>
      <c r="K28" s="512"/>
      <c r="L28" s="513"/>
      <c r="M28" s="514"/>
      <c r="N28" s="134"/>
      <c r="O28" s="515" t="str">
        <f t="shared" si="1"/>
        <v/>
      </c>
      <c r="P28" s="516"/>
      <c r="Q28" s="135" t="s">
        <v>41</v>
      </c>
      <c r="R28" s="132"/>
      <c r="S28" s="133" t="s">
        <v>41</v>
      </c>
      <c r="T28" s="102" t="str">
        <f t="shared" si="2"/>
        <v/>
      </c>
      <c r="U28" s="103" t="str">
        <f t="shared" si="3"/>
        <v/>
      </c>
      <c r="V28" s="104" t="str">
        <f t="shared" si="0"/>
        <v/>
      </c>
      <c r="W28" s="164" t="str">
        <f t="shared" si="4"/>
        <v/>
      </c>
      <c r="X28" s="135" t="s">
        <v>41</v>
      </c>
      <c r="Y28" s="165"/>
    </row>
    <row r="29" spans="1:25" ht="26.25" customHeight="1">
      <c r="A29" s="141">
        <v>18</v>
      </c>
      <c r="B29" s="129"/>
      <c r="C29" s="130"/>
      <c r="D29" s="130"/>
      <c r="E29" s="163"/>
      <c r="F29" s="508"/>
      <c r="G29" s="509"/>
      <c r="H29" s="510" t="s">
        <v>41</v>
      </c>
      <c r="I29" s="511"/>
      <c r="J29" s="512"/>
      <c r="K29" s="512"/>
      <c r="L29" s="513"/>
      <c r="M29" s="514"/>
      <c r="N29" s="134"/>
      <c r="O29" s="515" t="str">
        <f t="shared" si="1"/>
        <v/>
      </c>
      <c r="P29" s="516"/>
      <c r="Q29" s="135" t="s">
        <v>41</v>
      </c>
      <c r="R29" s="132"/>
      <c r="S29" s="133" t="s">
        <v>41</v>
      </c>
      <c r="T29" s="102" t="str">
        <f t="shared" si="2"/>
        <v/>
      </c>
      <c r="U29" s="103" t="str">
        <f t="shared" si="3"/>
        <v/>
      </c>
      <c r="V29" s="104" t="str">
        <f t="shared" si="0"/>
        <v/>
      </c>
      <c r="W29" s="164" t="str">
        <f t="shared" si="4"/>
        <v/>
      </c>
      <c r="X29" s="135" t="s">
        <v>41</v>
      </c>
      <c r="Y29" s="165"/>
    </row>
    <row r="30" spans="1:25" ht="24.75" customHeight="1">
      <c r="A30" s="141">
        <v>19</v>
      </c>
      <c r="B30" s="129"/>
      <c r="C30" s="130"/>
      <c r="D30" s="130"/>
      <c r="E30" s="163"/>
      <c r="F30" s="508"/>
      <c r="G30" s="509"/>
      <c r="H30" s="510" t="s">
        <v>41</v>
      </c>
      <c r="I30" s="511"/>
      <c r="J30" s="512"/>
      <c r="K30" s="512"/>
      <c r="L30" s="513"/>
      <c r="M30" s="514"/>
      <c r="N30" s="134"/>
      <c r="O30" s="515" t="str">
        <f t="shared" si="1"/>
        <v/>
      </c>
      <c r="P30" s="516"/>
      <c r="Q30" s="135" t="s">
        <v>41</v>
      </c>
      <c r="R30" s="132"/>
      <c r="S30" s="133" t="s">
        <v>41</v>
      </c>
      <c r="T30" s="102" t="str">
        <f t="shared" si="2"/>
        <v/>
      </c>
      <c r="U30" s="103" t="str">
        <f t="shared" si="3"/>
        <v/>
      </c>
      <c r="V30" s="104" t="str">
        <f t="shared" si="0"/>
        <v/>
      </c>
      <c r="W30" s="164" t="str">
        <f t="shared" si="4"/>
        <v/>
      </c>
      <c r="X30" s="135" t="s">
        <v>41</v>
      </c>
      <c r="Y30" s="165"/>
    </row>
    <row r="31" spans="1:25" ht="24.75" customHeight="1">
      <c r="A31" s="141">
        <v>20</v>
      </c>
      <c r="B31" s="129"/>
      <c r="C31" s="130"/>
      <c r="D31" s="130"/>
      <c r="E31" s="163"/>
      <c r="F31" s="508"/>
      <c r="G31" s="509"/>
      <c r="H31" s="510" t="s">
        <v>41</v>
      </c>
      <c r="I31" s="511"/>
      <c r="J31" s="512"/>
      <c r="K31" s="512"/>
      <c r="L31" s="513"/>
      <c r="M31" s="514"/>
      <c r="N31" s="134"/>
      <c r="O31" s="515" t="str">
        <f t="shared" si="1"/>
        <v/>
      </c>
      <c r="P31" s="516"/>
      <c r="Q31" s="135" t="s">
        <v>41</v>
      </c>
      <c r="R31" s="132"/>
      <c r="S31" s="133" t="s">
        <v>41</v>
      </c>
      <c r="T31" s="102" t="str">
        <f t="shared" si="2"/>
        <v/>
      </c>
      <c r="U31" s="103" t="str">
        <f t="shared" si="3"/>
        <v/>
      </c>
      <c r="V31" s="104" t="str">
        <f t="shared" si="0"/>
        <v/>
      </c>
      <c r="W31" s="164" t="str">
        <f t="shared" si="4"/>
        <v/>
      </c>
      <c r="X31" s="135" t="s">
        <v>41</v>
      </c>
      <c r="Y31" s="165"/>
    </row>
    <row r="32" spans="1:25" ht="25.9" customHeight="1">
      <c r="A32" s="141">
        <v>21</v>
      </c>
      <c r="B32" s="129"/>
      <c r="C32" s="130"/>
      <c r="D32" s="130"/>
      <c r="E32" s="163"/>
      <c r="F32" s="508"/>
      <c r="G32" s="509"/>
      <c r="H32" s="510" t="s">
        <v>41</v>
      </c>
      <c r="I32" s="511"/>
      <c r="J32" s="512"/>
      <c r="K32" s="512"/>
      <c r="L32" s="513"/>
      <c r="M32" s="514"/>
      <c r="N32" s="134"/>
      <c r="O32" s="515" t="str">
        <f t="shared" si="1"/>
        <v/>
      </c>
      <c r="P32" s="516"/>
      <c r="Q32" s="135" t="s">
        <v>41</v>
      </c>
      <c r="R32" s="132"/>
      <c r="S32" s="133" t="s">
        <v>41</v>
      </c>
      <c r="T32" s="102" t="str">
        <f t="shared" si="2"/>
        <v/>
      </c>
      <c r="U32" s="103" t="str">
        <f t="shared" si="3"/>
        <v/>
      </c>
      <c r="V32" s="104" t="str">
        <f t="shared" si="0"/>
        <v/>
      </c>
      <c r="W32" s="164" t="str">
        <f t="shared" si="4"/>
        <v/>
      </c>
      <c r="X32" s="135" t="s">
        <v>41</v>
      </c>
      <c r="Y32" s="165"/>
    </row>
    <row r="33" spans="1:25" ht="25.9" customHeight="1">
      <c r="A33" s="141">
        <v>22</v>
      </c>
      <c r="B33" s="129"/>
      <c r="C33" s="130"/>
      <c r="D33" s="130"/>
      <c r="E33" s="163"/>
      <c r="F33" s="508"/>
      <c r="G33" s="509"/>
      <c r="H33" s="510" t="s">
        <v>41</v>
      </c>
      <c r="I33" s="511"/>
      <c r="J33" s="512"/>
      <c r="K33" s="512"/>
      <c r="L33" s="513"/>
      <c r="M33" s="514"/>
      <c r="N33" s="134"/>
      <c r="O33" s="515" t="str">
        <f t="shared" si="1"/>
        <v/>
      </c>
      <c r="P33" s="516"/>
      <c r="Q33" s="135" t="s">
        <v>41</v>
      </c>
      <c r="R33" s="132"/>
      <c r="S33" s="133" t="s">
        <v>41</v>
      </c>
      <c r="T33" s="102" t="str">
        <f t="shared" si="2"/>
        <v/>
      </c>
      <c r="U33" s="103" t="str">
        <f t="shared" si="3"/>
        <v/>
      </c>
      <c r="V33" s="104" t="str">
        <f t="shared" si="0"/>
        <v/>
      </c>
      <c r="W33" s="164" t="str">
        <f t="shared" si="4"/>
        <v/>
      </c>
      <c r="X33" s="135" t="s">
        <v>41</v>
      </c>
      <c r="Y33" s="165"/>
    </row>
    <row r="34" spans="1:25" ht="25.9" customHeight="1">
      <c r="A34" s="141">
        <v>23</v>
      </c>
      <c r="B34" s="129"/>
      <c r="C34" s="130"/>
      <c r="D34" s="130"/>
      <c r="E34" s="163"/>
      <c r="F34" s="508"/>
      <c r="G34" s="509"/>
      <c r="H34" s="510" t="s">
        <v>41</v>
      </c>
      <c r="I34" s="511"/>
      <c r="J34" s="512"/>
      <c r="K34" s="512"/>
      <c r="L34" s="513"/>
      <c r="M34" s="514"/>
      <c r="N34" s="134"/>
      <c r="O34" s="515" t="str">
        <f t="shared" si="1"/>
        <v/>
      </c>
      <c r="P34" s="516"/>
      <c r="Q34" s="135" t="s">
        <v>41</v>
      </c>
      <c r="R34" s="132"/>
      <c r="S34" s="133" t="s">
        <v>41</v>
      </c>
      <c r="T34" s="102" t="str">
        <f t="shared" si="2"/>
        <v/>
      </c>
      <c r="U34" s="103" t="str">
        <f t="shared" si="3"/>
        <v/>
      </c>
      <c r="V34" s="104" t="str">
        <f t="shared" si="0"/>
        <v/>
      </c>
      <c r="W34" s="164" t="str">
        <f t="shared" si="4"/>
        <v/>
      </c>
      <c r="X34" s="135" t="s">
        <v>41</v>
      </c>
      <c r="Y34" s="165"/>
    </row>
    <row r="35" spans="1:25" ht="25.9" customHeight="1">
      <c r="A35" s="141">
        <v>24</v>
      </c>
      <c r="B35" s="129"/>
      <c r="C35" s="130"/>
      <c r="D35" s="130"/>
      <c r="E35" s="163"/>
      <c r="F35" s="508"/>
      <c r="G35" s="509"/>
      <c r="H35" s="510" t="s">
        <v>41</v>
      </c>
      <c r="I35" s="511"/>
      <c r="J35" s="512"/>
      <c r="K35" s="512"/>
      <c r="L35" s="513"/>
      <c r="M35" s="514"/>
      <c r="N35" s="134"/>
      <c r="O35" s="515" t="str">
        <f t="shared" si="1"/>
        <v/>
      </c>
      <c r="P35" s="516"/>
      <c r="Q35" s="135" t="s">
        <v>41</v>
      </c>
      <c r="R35" s="132"/>
      <c r="S35" s="133" t="s">
        <v>41</v>
      </c>
      <c r="T35" s="102" t="str">
        <f t="shared" si="2"/>
        <v/>
      </c>
      <c r="U35" s="103" t="str">
        <f t="shared" si="3"/>
        <v/>
      </c>
      <c r="V35" s="104" t="str">
        <f t="shared" si="0"/>
        <v/>
      </c>
      <c r="W35" s="164" t="str">
        <f t="shared" si="4"/>
        <v/>
      </c>
      <c r="X35" s="135" t="s">
        <v>41</v>
      </c>
      <c r="Y35" s="165"/>
    </row>
    <row r="36" spans="1:25" ht="25.9" customHeight="1">
      <c r="A36" s="141">
        <v>25</v>
      </c>
      <c r="B36" s="129"/>
      <c r="C36" s="130"/>
      <c r="D36" s="130"/>
      <c r="E36" s="163"/>
      <c r="F36" s="508"/>
      <c r="G36" s="509"/>
      <c r="H36" s="510" t="s">
        <v>41</v>
      </c>
      <c r="I36" s="511"/>
      <c r="J36" s="512"/>
      <c r="K36" s="512"/>
      <c r="L36" s="513"/>
      <c r="M36" s="514"/>
      <c r="N36" s="134"/>
      <c r="O36" s="515" t="str">
        <f t="shared" si="1"/>
        <v/>
      </c>
      <c r="P36" s="516"/>
      <c r="Q36" s="135" t="s">
        <v>41</v>
      </c>
      <c r="R36" s="132"/>
      <c r="S36" s="133" t="s">
        <v>41</v>
      </c>
      <c r="T36" s="102" t="str">
        <f t="shared" si="2"/>
        <v/>
      </c>
      <c r="U36" s="103" t="str">
        <f t="shared" si="3"/>
        <v/>
      </c>
      <c r="V36" s="104" t="str">
        <f t="shared" si="0"/>
        <v/>
      </c>
      <c r="W36" s="164" t="str">
        <f t="shared" si="4"/>
        <v/>
      </c>
      <c r="X36" s="135" t="s">
        <v>41</v>
      </c>
      <c r="Y36" s="165"/>
    </row>
    <row r="37" spans="1:25" ht="25.9" customHeight="1">
      <c r="A37" s="141">
        <v>26</v>
      </c>
      <c r="B37" s="129"/>
      <c r="C37" s="130"/>
      <c r="D37" s="130"/>
      <c r="E37" s="163"/>
      <c r="F37" s="508"/>
      <c r="G37" s="509"/>
      <c r="H37" s="510" t="s">
        <v>41</v>
      </c>
      <c r="I37" s="511"/>
      <c r="J37" s="512"/>
      <c r="K37" s="512"/>
      <c r="L37" s="513"/>
      <c r="M37" s="514"/>
      <c r="N37" s="134"/>
      <c r="O37" s="515" t="str">
        <f t="shared" si="1"/>
        <v/>
      </c>
      <c r="P37" s="516"/>
      <c r="Q37" s="135" t="s">
        <v>41</v>
      </c>
      <c r="R37" s="132"/>
      <c r="S37" s="133" t="s">
        <v>41</v>
      </c>
      <c r="T37" s="102" t="str">
        <f t="shared" si="2"/>
        <v/>
      </c>
      <c r="U37" s="103" t="str">
        <f t="shared" si="3"/>
        <v/>
      </c>
      <c r="V37" s="104" t="str">
        <f t="shared" si="0"/>
        <v/>
      </c>
      <c r="W37" s="164" t="str">
        <f t="shared" si="4"/>
        <v/>
      </c>
      <c r="X37" s="135" t="s">
        <v>41</v>
      </c>
      <c r="Y37" s="165"/>
    </row>
    <row r="38" spans="1:25" ht="25.9" customHeight="1">
      <c r="A38" s="141">
        <v>27</v>
      </c>
      <c r="B38" s="129"/>
      <c r="C38" s="130"/>
      <c r="D38" s="130"/>
      <c r="E38" s="163"/>
      <c r="F38" s="508"/>
      <c r="G38" s="509"/>
      <c r="H38" s="510" t="s">
        <v>41</v>
      </c>
      <c r="I38" s="511"/>
      <c r="J38" s="512"/>
      <c r="K38" s="512"/>
      <c r="L38" s="513"/>
      <c r="M38" s="514"/>
      <c r="N38" s="134"/>
      <c r="O38" s="515" t="str">
        <f t="shared" si="1"/>
        <v/>
      </c>
      <c r="P38" s="516"/>
      <c r="Q38" s="135" t="s">
        <v>41</v>
      </c>
      <c r="R38" s="132"/>
      <c r="S38" s="133" t="s">
        <v>41</v>
      </c>
      <c r="T38" s="102" t="str">
        <f t="shared" si="2"/>
        <v/>
      </c>
      <c r="U38" s="103" t="str">
        <f t="shared" si="3"/>
        <v/>
      </c>
      <c r="V38" s="104" t="str">
        <f t="shared" si="0"/>
        <v/>
      </c>
      <c r="W38" s="164" t="str">
        <f t="shared" si="4"/>
        <v/>
      </c>
      <c r="X38" s="135" t="s">
        <v>41</v>
      </c>
      <c r="Y38" s="165"/>
    </row>
    <row r="39" spans="1:25" s="47" customFormat="1" ht="25.9" customHeight="1">
      <c r="A39" s="141">
        <v>28</v>
      </c>
      <c r="B39" s="129"/>
      <c r="C39" s="130"/>
      <c r="D39" s="130"/>
      <c r="E39" s="163"/>
      <c r="F39" s="508"/>
      <c r="G39" s="509"/>
      <c r="H39" s="510" t="s">
        <v>41</v>
      </c>
      <c r="I39" s="511"/>
      <c r="J39" s="512"/>
      <c r="K39" s="512"/>
      <c r="L39" s="513"/>
      <c r="M39" s="514"/>
      <c r="N39" s="134"/>
      <c r="O39" s="515" t="str">
        <f t="shared" si="1"/>
        <v/>
      </c>
      <c r="P39" s="516"/>
      <c r="Q39" s="135" t="s">
        <v>41</v>
      </c>
      <c r="R39" s="132"/>
      <c r="S39" s="133" t="s">
        <v>41</v>
      </c>
      <c r="T39" s="102" t="str">
        <f t="shared" si="2"/>
        <v/>
      </c>
      <c r="U39" s="103" t="str">
        <f t="shared" si="3"/>
        <v/>
      </c>
      <c r="V39" s="104" t="str">
        <f t="shared" si="0"/>
        <v/>
      </c>
      <c r="W39" s="164" t="str">
        <f t="shared" si="4"/>
        <v/>
      </c>
      <c r="X39" s="135" t="s">
        <v>41</v>
      </c>
      <c r="Y39" s="165"/>
    </row>
    <row r="40" spans="1:25" s="47" customFormat="1" ht="25.9" customHeight="1">
      <c r="A40" s="141">
        <v>29</v>
      </c>
      <c r="B40" s="129"/>
      <c r="C40" s="130"/>
      <c r="D40" s="130"/>
      <c r="E40" s="163"/>
      <c r="F40" s="508"/>
      <c r="G40" s="509"/>
      <c r="H40" s="510" t="s">
        <v>41</v>
      </c>
      <c r="I40" s="511"/>
      <c r="J40" s="512"/>
      <c r="K40" s="512"/>
      <c r="L40" s="513"/>
      <c r="M40" s="514"/>
      <c r="N40" s="134"/>
      <c r="O40" s="515" t="str">
        <f t="shared" si="1"/>
        <v/>
      </c>
      <c r="P40" s="516"/>
      <c r="Q40" s="135" t="s">
        <v>41</v>
      </c>
      <c r="R40" s="132"/>
      <c r="S40" s="133" t="s">
        <v>41</v>
      </c>
      <c r="T40" s="102" t="str">
        <f t="shared" si="2"/>
        <v/>
      </c>
      <c r="U40" s="103" t="str">
        <f t="shared" si="3"/>
        <v/>
      </c>
      <c r="V40" s="104" t="str">
        <f t="shared" si="0"/>
        <v/>
      </c>
      <c r="W40" s="164" t="str">
        <f t="shared" si="4"/>
        <v/>
      </c>
      <c r="X40" s="135" t="s">
        <v>41</v>
      </c>
      <c r="Y40" s="165"/>
    </row>
    <row r="41" spans="1:25" s="47" customFormat="1" ht="25.9" customHeight="1">
      <c r="A41" s="141">
        <v>30</v>
      </c>
      <c r="B41" s="129"/>
      <c r="C41" s="130"/>
      <c r="D41" s="130"/>
      <c r="E41" s="163"/>
      <c r="F41" s="508"/>
      <c r="G41" s="509"/>
      <c r="H41" s="510" t="s">
        <v>41</v>
      </c>
      <c r="I41" s="511"/>
      <c r="J41" s="512"/>
      <c r="K41" s="512"/>
      <c r="L41" s="513"/>
      <c r="M41" s="514"/>
      <c r="N41" s="134"/>
      <c r="O41" s="515" t="str">
        <f t="shared" si="1"/>
        <v/>
      </c>
      <c r="P41" s="516"/>
      <c r="Q41" s="135" t="s">
        <v>41</v>
      </c>
      <c r="R41" s="132"/>
      <c r="S41" s="133" t="s">
        <v>41</v>
      </c>
      <c r="T41" s="102" t="str">
        <f t="shared" si="2"/>
        <v/>
      </c>
      <c r="U41" s="103" t="str">
        <f t="shared" si="3"/>
        <v/>
      </c>
      <c r="V41" s="104" t="str">
        <f t="shared" si="0"/>
        <v/>
      </c>
      <c r="W41" s="164" t="str">
        <f t="shared" si="4"/>
        <v/>
      </c>
      <c r="X41" s="135" t="s">
        <v>41</v>
      </c>
      <c r="Y41" s="165"/>
    </row>
    <row r="42" spans="1:25" s="47" customFormat="1" ht="25.9" customHeight="1">
      <c r="A42" s="141">
        <v>31</v>
      </c>
      <c r="B42" s="129"/>
      <c r="C42" s="130"/>
      <c r="D42" s="130"/>
      <c r="E42" s="163"/>
      <c r="F42" s="508"/>
      <c r="G42" s="509"/>
      <c r="H42" s="510" t="s">
        <v>41</v>
      </c>
      <c r="I42" s="511"/>
      <c r="J42" s="512"/>
      <c r="K42" s="512"/>
      <c r="L42" s="513"/>
      <c r="M42" s="514"/>
      <c r="N42" s="134"/>
      <c r="O42" s="515" t="str">
        <f t="shared" si="1"/>
        <v/>
      </c>
      <c r="P42" s="516"/>
      <c r="Q42" s="135" t="s">
        <v>41</v>
      </c>
      <c r="R42" s="132"/>
      <c r="S42" s="133" t="s">
        <v>41</v>
      </c>
      <c r="T42" s="102" t="str">
        <f t="shared" si="2"/>
        <v/>
      </c>
      <c r="U42" s="103" t="str">
        <f t="shared" si="3"/>
        <v/>
      </c>
      <c r="V42" s="104" t="str">
        <f t="shared" si="0"/>
        <v/>
      </c>
      <c r="W42" s="164" t="str">
        <f t="shared" si="4"/>
        <v/>
      </c>
      <c r="X42" s="135" t="s">
        <v>41</v>
      </c>
      <c r="Y42" s="165"/>
    </row>
    <row r="43" spans="1:25" s="47" customFormat="1" ht="25.9" customHeight="1">
      <c r="A43" s="141">
        <v>32</v>
      </c>
      <c r="B43" s="129"/>
      <c r="C43" s="130"/>
      <c r="D43" s="130"/>
      <c r="E43" s="163"/>
      <c r="F43" s="508"/>
      <c r="G43" s="509"/>
      <c r="H43" s="510" t="s">
        <v>41</v>
      </c>
      <c r="I43" s="511"/>
      <c r="J43" s="512"/>
      <c r="K43" s="512"/>
      <c r="L43" s="513"/>
      <c r="M43" s="514"/>
      <c r="N43" s="134"/>
      <c r="O43" s="515" t="str">
        <f t="shared" si="1"/>
        <v/>
      </c>
      <c r="P43" s="516"/>
      <c r="Q43" s="135" t="s">
        <v>41</v>
      </c>
      <c r="R43" s="132"/>
      <c r="S43" s="133" t="s">
        <v>41</v>
      </c>
      <c r="T43" s="102" t="str">
        <f t="shared" si="2"/>
        <v/>
      </c>
      <c r="U43" s="103" t="str">
        <f t="shared" si="3"/>
        <v/>
      </c>
      <c r="V43" s="104" t="str">
        <f t="shared" si="0"/>
        <v/>
      </c>
      <c r="W43" s="164" t="str">
        <f t="shared" si="4"/>
        <v/>
      </c>
      <c r="X43" s="135" t="s">
        <v>41</v>
      </c>
      <c r="Y43" s="165"/>
    </row>
    <row r="44" spans="1:25" ht="25.9" customHeight="1">
      <c r="A44" s="141">
        <v>33</v>
      </c>
      <c r="B44" s="129"/>
      <c r="C44" s="130"/>
      <c r="D44" s="130"/>
      <c r="E44" s="163"/>
      <c r="F44" s="508"/>
      <c r="G44" s="509"/>
      <c r="H44" s="510" t="s">
        <v>41</v>
      </c>
      <c r="I44" s="511"/>
      <c r="J44" s="512"/>
      <c r="K44" s="512"/>
      <c r="L44" s="513"/>
      <c r="M44" s="514"/>
      <c r="N44" s="134"/>
      <c r="O44" s="515" t="str">
        <f t="shared" si="1"/>
        <v/>
      </c>
      <c r="P44" s="516"/>
      <c r="Q44" s="135" t="s">
        <v>41</v>
      </c>
      <c r="R44" s="132"/>
      <c r="S44" s="133" t="s">
        <v>41</v>
      </c>
      <c r="T44" s="102" t="str">
        <f t="shared" si="2"/>
        <v/>
      </c>
      <c r="U44" s="103" t="str">
        <f t="shared" si="3"/>
        <v/>
      </c>
      <c r="V44" s="104" t="str">
        <f t="shared" si="0"/>
        <v/>
      </c>
      <c r="W44" s="164" t="str">
        <f t="shared" si="4"/>
        <v/>
      </c>
      <c r="X44" s="135" t="s">
        <v>41</v>
      </c>
      <c r="Y44" s="165"/>
    </row>
    <row r="45" spans="1:25" ht="25.9" customHeight="1">
      <c r="A45" s="141">
        <v>34</v>
      </c>
      <c r="B45" s="129"/>
      <c r="C45" s="130"/>
      <c r="D45" s="130"/>
      <c r="E45" s="163"/>
      <c r="F45" s="508"/>
      <c r="G45" s="509"/>
      <c r="H45" s="510" t="s">
        <v>41</v>
      </c>
      <c r="I45" s="511"/>
      <c r="J45" s="512"/>
      <c r="K45" s="512"/>
      <c r="L45" s="513"/>
      <c r="M45" s="514"/>
      <c r="N45" s="134"/>
      <c r="O45" s="515" t="str">
        <f t="shared" si="1"/>
        <v/>
      </c>
      <c r="P45" s="516"/>
      <c r="Q45" s="135" t="s">
        <v>41</v>
      </c>
      <c r="R45" s="132"/>
      <c r="S45" s="133" t="s">
        <v>41</v>
      </c>
      <c r="T45" s="102" t="str">
        <f t="shared" si="2"/>
        <v/>
      </c>
      <c r="U45" s="103" t="str">
        <f t="shared" si="3"/>
        <v/>
      </c>
      <c r="V45" s="104" t="str">
        <f t="shared" si="0"/>
        <v/>
      </c>
      <c r="W45" s="164" t="str">
        <f t="shared" si="4"/>
        <v/>
      </c>
      <c r="X45" s="135" t="s">
        <v>41</v>
      </c>
      <c r="Y45" s="165"/>
    </row>
    <row r="46" spans="1:25" ht="25.9" customHeight="1">
      <c r="A46" s="141">
        <v>35</v>
      </c>
      <c r="B46" s="129"/>
      <c r="C46" s="130"/>
      <c r="D46" s="130"/>
      <c r="E46" s="163"/>
      <c r="F46" s="508"/>
      <c r="G46" s="509"/>
      <c r="H46" s="510" t="s">
        <v>41</v>
      </c>
      <c r="I46" s="511"/>
      <c r="J46" s="512"/>
      <c r="K46" s="512"/>
      <c r="L46" s="513"/>
      <c r="M46" s="514"/>
      <c r="N46" s="134"/>
      <c r="O46" s="515" t="str">
        <f t="shared" si="1"/>
        <v/>
      </c>
      <c r="P46" s="516"/>
      <c r="Q46" s="135" t="s">
        <v>41</v>
      </c>
      <c r="R46" s="132"/>
      <c r="S46" s="133" t="s">
        <v>41</v>
      </c>
      <c r="T46" s="102" t="str">
        <f t="shared" si="2"/>
        <v/>
      </c>
      <c r="U46" s="103" t="str">
        <f t="shared" si="3"/>
        <v/>
      </c>
      <c r="V46" s="104" t="str">
        <f t="shared" si="0"/>
        <v/>
      </c>
      <c r="W46" s="164" t="str">
        <f t="shared" si="4"/>
        <v/>
      </c>
      <c r="X46" s="135" t="s">
        <v>41</v>
      </c>
      <c r="Y46" s="165"/>
    </row>
    <row r="47" spans="1:25" ht="25.9" customHeight="1">
      <c r="A47" s="141">
        <v>36</v>
      </c>
      <c r="B47" s="129"/>
      <c r="C47" s="130"/>
      <c r="D47" s="130"/>
      <c r="E47" s="163"/>
      <c r="F47" s="508"/>
      <c r="G47" s="509"/>
      <c r="H47" s="510" t="s">
        <v>41</v>
      </c>
      <c r="I47" s="511"/>
      <c r="J47" s="512"/>
      <c r="K47" s="512"/>
      <c r="L47" s="513"/>
      <c r="M47" s="514"/>
      <c r="N47" s="134"/>
      <c r="O47" s="515" t="str">
        <f t="shared" si="1"/>
        <v/>
      </c>
      <c r="P47" s="516"/>
      <c r="Q47" s="135" t="s">
        <v>41</v>
      </c>
      <c r="R47" s="132"/>
      <c r="S47" s="133" t="s">
        <v>41</v>
      </c>
      <c r="T47" s="102" t="str">
        <f t="shared" si="2"/>
        <v/>
      </c>
      <c r="U47" s="103" t="str">
        <f t="shared" si="3"/>
        <v/>
      </c>
      <c r="V47" s="104" t="str">
        <f t="shared" si="0"/>
        <v/>
      </c>
      <c r="W47" s="164" t="str">
        <f t="shared" si="4"/>
        <v/>
      </c>
      <c r="X47" s="135" t="s">
        <v>41</v>
      </c>
      <c r="Y47" s="165"/>
    </row>
    <row r="48" spans="1:25" ht="25.9" customHeight="1">
      <c r="A48" s="141">
        <v>37</v>
      </c>
      <c r="B48" s="129"/>
      <c r="C48" s="130"/>
      <c r="D48" s="130"/>
      <c r="E48" s="163"/>
      <c r="F48" s="508"/>
      <c r="G48" s="509"/>
      <c r="H48" s="510" t="s">
        <v>41</v>
      </c>
      <c r="I48" s="511"/>
      <c r="J48" s="512"/>
      <c r="K48" s="512"/>
      <c r="L48" s="513"/>
      <c r="M48" s="514"/>
      <c r="N48" s="134"/>
      <c r="O48" s="515" t="str">
        <f t="shared" si="1"/>
        <v/>
      </c>
      <c r="P48" s="516"/>
      <c r="Q48" s="135" t="s">
        <v>41</v>
      </c>
      <c r="R48" s="132"/>
      <c r="S48" s="133" t="s">
        <v>41</v>
      </c>
      <c r="T48" s="102" t="str">
        <f t="shared" si="2"/>
        <v/>
      </c>
      <c r="U48" s="103" t="str">
        <f t="shared" si="3"/>
        <v/>
      </c>
      <c r="V48" s="104" t="str">
        <f t="shared" si="0"/>
        <v/>
      </c>
      <c r="W48" s="164" t="str">
        <f t="shared" si="4"/>
        <v/>
      </c>
      <c r="X48" s="135" t="s">
        <v>41</v>
      </c>
      <c r="Y48" s="165"/>
    </row>
    <row r="49" spans="1:25" ht="25.9" customHeight="1">
      <c r="A49" s="141">
        <v>38</v>
      </c>
      <c r="B49" s="129"/>
      <c r="C49" s="130"/>
      <c r="D49" s="130"/>
      <c r="E49" s="163"/>
      <c r="F49" s="508"/>
      <c r="G49" s="509"/>
      <c r="H49" s="510" t="s">
        <v>41</v>
      </c>
      <c r="I49" s="511"/>
      <c r="J49" s="512"/>
      <c r="K49" s="512"/>
      <c r="L49" s="513"/>
      <c r="M49" s="514"/>
      <c r="N49" s="134"/>
      <c r="O49" s="515" t="str">
        <f t="shared" si="1"/>
        <v/>
      </c>
      <c r="P49" s="516"/>
      <c r="Q49" s="135" t="s">
        <v>41</v>
      </c>
      <c r="R49" s="132"/>
      <c r="S49" s="133" t="s">
        <v>41</v>
      </c>
      <c r="T49" s="102" t="str">
        <f t="shared" si="2"/>
        <v/>
      </c>
      <c r="U49" s="103" t="str">
        <f t="shared" si="3"/>
        <v/>
      </c>
      <c r="V49" s="104" t="str">
        <f t="shared" si="0"/>
        <v/>
      </c>
      <c r="W49" s="164" t="str">
        <f t="shared" si="4"/>
        <v/>
      </c>
      <c r="X49" s="135" t="s">
        <v>41</v>
      </c>
      <c r="Y49" s="165"/>
    </row>
    <row r="50" spans="1:25" ht="25.9" customHeight="1">
      <c r="A50" s="141">
        <v>39</v>
      </c>
      <c r="B50" s="129"/>
      <c r="C50" s="130"/>
      <c r="D50" s="130"/>
      <c r="E50" s="163"/>
      <c r="F50" s="508"/>
      <c r="G50" s="509"/>
      <c r="H50" s="510" t="s">
        <v>41</v>
      </c>
      <c r="I50" s="511"/>
      <c r="J50" s="512"/>
      <c r="K50" s="512"/>
      <c r="L50" s="513"/>
      <c r="M50" s="514"/>
      <c r="N50" s="134"/>
      <c r="O50" s="515" t="str">
        <f t="shared" si="1"/>
        <v/>
      </c>
      <c r="P50" s="516"/>
      <c r="Q50" s="135" t="s">
        <v>41</v>
      </c>
      <c r="R50" s="132"/>
      <c r="S50" s="133" t="s">
        <v>41</v>
      </c>
      <c r="T50" s="102" t="str">
        <f t="shared" si="2"/>
        <v/>
      </c>
      <c r="U50" s="103" t="str">
        <f t="shared" si="3"/>
        <v/>
      </c>
      <c r="V50" s="104" t="str">
        <f t="shared" si="0"/>
        <v/>
      </c>
      <c r="W50" s="164" t="str">
        <f t="shared" si="4"/>
        <v/>
      </c>
      <c r="X50" s="135" t="s">
        <v>41</v>
      </c>
      <c r="Y50" s="165"/>
    </row>
    <row r="51" spans="1:25" ht="25.9" customHeight="1">
      <c r="A51" s="141">
        <v>40</v>
      </c>
      <c r="B51" s="129"/>
      <c r="C51" s="130"/>
      <c r="D51" s="130"/>
      <c r="E51" s="163"/>
      <c r="F51" s="508"/>
      <c r="G51" s="509"/>
      <c r="H51" s="510" t="s">
        <v>41</v>
      </c>
      <c r="I51" s="511"/>
      <c r="J51" s="512"/>
      <c r="K51" s="512"/>
      <c r="L51" s="513"/>
      <c r="M51" s="514"/>
      <c r="N51" s="134"/>
      <c r="O51" s="515" t="str">
        <f t="shared" si="1"/>
        <v/>
      </c>
      <c r="P51" s="516"/>
      <c r="Q51" s="135" t="s">
        <v>41</v>
      </c>
      <c r="R51" s="132"/>
      <c r="S51" s="133" t="s">
        <v>41</v>
      </c>
      <c r="T51" s="102" t="str">
        <f t="shared" si="2"/>
        <v/>
      </c>
      <c r="U51" s="103" t="str">
        <f t="shared" si="3"/>
        <v/>
      </c>
      <c r="V51" s="104" t="str">
        <f t="shared" si="0"/>
        <v/>
      </c>
      <c r="W51" s="164" t="str">
        <f t="shared" si="4"/>
        <v/>
      </c>
      <c r="X51" s="135" t="s">
        <v>41</v>
      </c>
      <c r="Y51" s="165"/>
    </row>
    <row r="52" spans="1:25" ht="25.9" hidden="1" customHeight="1">
      <c r="A52" s="141">
        <v>41</v>
      </c>
      <c r="B52" s="129"/>
      <c r="C52" s="130"/>
      <c r="D52" s="130"/>
      <c r="E52" s="163"/>
      <c r="F52" s="508"/>
      <c r="G52" s="509"/>
      <c r="H52" s="510" t="s">
        <v>41</v>
      </c>
      <c r="I52" s="511"/>
      <c r="J52" s="512"/>
      <c r="K52" s="512"/>
      <c r="L52" s="513"/>
      <c r="M52" s="514"/>
      <c r="N52" s="134"/>
      <c r="O52" s="515" t="str">
        <f t="shared" si="1"/>
        <v/>
      </c>
      <c r="P52" s="516"/>
      <c r="Q52" s="135" t="s">
        <v>41</v>
      </c>
      <c r="R52" s="132"/>
      <c r="S52" s="133" t="s">
        <v>41</v>
      </c>
      <c r="T52" s="102" t="str">
        <f t="shared" si="2"/>
        <v/>
      </c>
      <c r="U52" s="103" t="str">
        <f t="shared" si="3"/>
        <v/>
      </c>
      <c r="V52" s="104" t="str">
        <f t="shared" si="0"/>
        <v/>
      </c>
      <c r="W52" s="164" t="str">
        <f t="shared" si="4"/>
        <v/>
      </c>
      <c r="X52" s="135" t="s">
        <v>41</v>
      </c>
      <c r="Y52" s="165"/>
    </row>
    <row r="53" spans="1:25" ht="25.9" hidden="1" customHeight="1" thickBot="1">
      <c r="A53" s="141">
        <v>42</v>
      </c>
      <c r="B53" s="129"/>
      <c r="C53" s="130"/>
      <c r="D53" s="130"/>
      <c r="E53" s="163"/>
      <c r="F53" s="508"/>
      <c r="G53" s="509"/>
      <c r="H53" s="510" t="s">
        <v>41</v>
      </c>
      <c r="I53" s="511"/>
      <c r="J53" s="512"/>
      <c r="K53" s="512"/>
      <c r="L53" s="513"/>
      <c r="M53" s="514"/>
      <c r="N53" s="134"/>
      <c r="O53" s="515" t="str">
        <f t="shared" si="1"/>
        <v/>
      </c>
      <c r="P53" s="516"/>
      <c r="Q53" s="135" t="s">
        <v>41</v>
      </c>
      <c r="R53" s="132"/>
      <c r="S53" s="133" t="s">
        <v>41</v>
      </c>
      <c r="T53" s="102" t="str">
        <f t="shared" si="2"/>
        <v/>
      </c>
      <c r="U53" s="103" t="str">
        <f t="shared" si="3"/>
        <v/>
      </c>
      <c r="V53" s="104" t="str">
        <f t="shared" si="0"/>
        <v/>
      </c>
      <c r="W53" s="164" t="str">
        <f t="shared" si="4"/>
        <v/>
      </c>
      <c r="X53" s="135" t="s">
        <v>41</v>
      </c>
      <c r="Y53" s="165"/>
    </row>
    <row r="54" spans="1:25" ht="25.9" hidden="1" customHeight="1" thickBot="1">
      <c r="A54" s="141">
        <v>43</v>
      </c>
      <c r="B54" s="129"/>
      <c r="C54" s="130"/>
      <c r="D54" s="130"/>
      <c r="E54" s="163"/>
      <c r="F54" s="508"/>
      <c r="G54" s="509"/>
      <c r="H54" s="510" t="s">
        <v>41</v>
      </c>
      <c r="I54" s="511"/>
      <c r="J54" s="512"/>
      <c r="K54" s="512"/>
      <c r="L54" s="513"/>
      <c r="M54" s="514"/>
      <c r="N54" s="134"/>
      <c r="O54" s="515" t="str">
        <f t="shared" si="1"/>
        <v/>
      </c>
      <c r="P54" s="516"/>
      <c r="Q54" s="135" t="s">
        <v>41</v>
      </c>
      <c r="R54" s="132"/>
      <c r="S54" s="133" t="s">
        <v>41</v>
      </c>
      <c r="T54" s="102" t="str">
        <f t="shared" si="2"/>
        <v/>
      </c>
      <c r="U54" s="103" t="str">
        <f t="shared" si="3"/>
        <v/>
      </c>
      <c r="V54" s="104" t="str">
        <f t="shared" si="0"/>
        <v/>
      </c>
      <c r="W54" s="164" t="str">
        <f t="shared" si="4"/>
        <v/>
      </c>
      <c r="X54" s="135" t="s">
        <v>41</v>
      </c>
      <c r="Y54" s="165"/>
    </row>
    <row r="55" spans="1:25" ht="25.9" hidden="1" customHeight="1" thickBot="1">
      <c r="A55" s="141">
        <v>44</v>
      </c>
      <c r="B55" s="129"/>
      <c r="C55" s="130"/>
      <c r="D55" s="130"/>
      <c r="E55" s="163"/>
      <c r="F55" s="508"/>
      <c r="G55" s="509"/>
      <c r="H55" s="510" t="s">
        <v>41</v>
      </c>
      <c r="I55" s="511"/>
      <c r="J55" s="512"/>
      <c r="K55" s="512"/>
      <c r="L55" s="513"/>
      <c r="M55" s="514"/>
      <c r="N55" s="134"/>
      <c r="O55" s="515" t="str">
        <f t="shared" si="1"/>
        <v/>
      </c>
      <c r="P55" s="516"/>
      <c r="Q55" s="135" t="s">
        <v>41</v>
      </c>
      <c r="R55" s="132"/>
      <c r="S55" s="133" t="s">
        <v>41</v>
      </c>
      <c r="T55" s="102" t="str">
        <f t="shared" si="2"/>
        <v/>
      </c>
      <c r="U55" s="103" t="str">
        <f t="shared" si="3"/>
        <v/>
      </c>
      <c r="V55" s="104" t="str">
        <f t="shared" si="0"/>
        <v/>
      </c>
      <c r="W55" s="164" t="str">
        <f t="shared" si="4"/>
        <v/>
      </c>
      <c r="X55" s="135" t="s">
        <v>41</v>
      </c>
      <c r="Y55" s="165"/>
    </row>
    <row r="56" spans="1:25" ht="25.9" hidden="1" customHeight="1" thickBot="1">
      <c r="A56" s="141">
        <v>45</v>
      </c>
      <c r="B56" s="129"/>
      <c r="C56" s="130"/>
      <c r="D56" s="130"/>
      <c r="E56" s="163"/>
      <c r="F56" s="508"/>
      <c r="G56" s="509"/>
      <c r="H56" s="510" t="s">
        <v>41</v>
      </c>
      <c r="I56" s="511"/>
      <c r="J56" s="512"/>
      <c r="K56" s="512"/>
      <c r="L56" s="513"/>
      <c r="M56" s="514"/>
      <c r="N56" s="134"/>
      <c r="O56" s="515" t="str">
        <f t="shared" si="1"/>
        <v/>
      </c>
      <c r="P56" s="516"/>
      <c r="Q56" s="135" t="s">
        <v>41</v>
      </c>
      <c r="R56" s="132"/>
      <c r="S56" s="133" t="s">
        <v>41</v>
      </c>
      <c r="T56" s="102" t="str">
        <f t="shared" si="2"/>
        <v/>
      </c>
      <c r="U56" s="103" t="str">
        <f t="shared" si="3"/>
        <v/>
      </c>
      <c r="V56" s="104" t="str">
        <f t="shared" si="0"/>
        <v/>
      </c>
      <c r="W56" s="164" t="str">
        <f t="shared" si="4"/>
        <v/>
      </c>
      <c r="X56" s="135" t="s">
        <v>41</v>
      </c>
      <c r="Y56" s="165"/>
    </row>
    <row r="57" spans="1:25" ht="25.9" hidden="1" customHeight="1" thickBot="1">
      <c r="A57" s="141">
        <v>46</v>
      </c>
      <c r="B57" s="129"/>
      <c r="C57" s="130"/>
      <c r="D57" s="130"/>
      <c r="E57" s="163"/>
      <c r="F57" s="508"/>
      <c r="G57" s="509"/>
      <c r="H57" s="510" t="s">
        <v>41</v>
      </c>
      <c r="I57" s="511"/>
      <c r="J57" s="512"/>
      <c r="K57" s="512"/>
      <c r="L57" s="513"/>
      <c r="M57" s="514"/>
      <c r="N57" s="134"/>
      <c r="O57" s="515" t="str">
        <f t="shared" si="1"/>
        <v/>
      </c>
      <c r="P57" s="516"/>
      <c r="Q57" s="135" t="s">
        <v>41</v>
      </c>
      <c r="R57" s="132"/>
      <c r="S57" s="133" t="s">
        <v>41</v>
      </c>
      <c r="T57" s="102" t="str">
        <f t="shared" si="2"/>
        <v/>
      </c>
      <c r="U57" s="103" t="str">
        <f t="shared" si="3"/>
        <v/>
      </c>
      <c r="V57" s="104" t="str">
        <f t="shared" si="0"/>
        <v/>
      </c>
      <c r="W57" s="164" t="str">
        <f t="shared" si="4"/>
        <v/>
      </c>
      <c r="X57" s="135" t="s">
        <v>41</v>
      </c>
      <c r="Y57" s="165"/>
    </row>
    <row r="58" spans="1:25" ht="25.9" hidden="1" customHeight="1" thickBot="1">
      <c r="A58" s="141">
        <v>47</v>
      </c>
      <c r="B58" s="129"/>
      <c r="C58" s="130"/>
      <c r="D58" s="130"/>
      <c r="E58" s="163"/>
      <c r="F58" s="508"/>
      <c r="G58" s="509"/>
      <c r="H58" s="510" t="s">
        <v>41</v>
      </c>
      <c r="I58" s="511"/>
      <c r="J58" s="512"/>
      <c r="K58" s="512"/>
      <c r="L58" s="513"/>
      <c r="M58" s="514"/>
      <c r="N58" s="134"/>
      <c r="O58" s="515" t="str">
        <f t="shared" si="1"/>
        <v/>
      </c>
      <c r="P58" s="516"/>
      <c r="Q58" s="135" t="s">
        <v>41</v>
      </c>
      <c r="R58" s="132"/>
      <c r="S58" s="133" t="s">
        <v>41</v>
      </c>
      <c r="T58" s="102" t="str">
        <f t="shared" si="2"/>
        <v/>
      </c>
      <c r="U58" s="103" t="str">
        <f t="shared" si="3"/>
        <v/>
      </c>
      <c r="V58" s="104" t="str">
        <f t="shared" si="0"/>
        <v/>
      </c>
      <c r="W58" s="164" t="str">
        <f t="shared" si="4"/>
        <v/>
      </c>
      <c r="X58" s="135" t="s">
        <v>41</v>
      </c>
      <c r="Y58" s="165"/>
    </row>
    <row r="59" spans="1:25" ht="25.9" hidden="1" customHeight="1" thickBot="1">
      <c r="A59" s="141">
        <v>48</v>
      </c>
      <c r="B59" s="129"/>
      <c r="C59" s="130"/>
      <c r="D59" s="130"/>
      <c r="E59" s="163"/>
      <c r="F59" s="508"/>
      <c r="G59" s="509"/>
      <c r="H59" s="510" t="s">
        <v>41</v>
      </c>
      <c r="I59" s="511"/>
      <c r="J59" s="512"/>
      <c r="K59" s="512"/>
      <c r="L59" s="513"/>
      <c r="M59" s="514"/>
      <c r="N59" s="134"/>
      <c r="O59" s="515" t="str">
        <f t="shared" si="1"/>
        <v/>
      </c>
      <c r="P59" s="516"/>
      <c r="Q59" s="135" t="s">
        <v>41</v>
      </c>
      <c r="R59" s="132"/>
      <c r="S59" s="133" t="s">
        <v>41</v>
      </c>
      <c r="T59" s="102" t="str">
        <f t="shared" si="2"/>
        <v/>
      </c>
      <c r="U59" s="103" t="str">
        <f t="shared" si="3"/>
        <v/>
      </c>
      <c r="V59" s="104" t="str">
        <f t="shared" si="0"/>
        <v/>
      </c>
      <c r="W59" s="164" t="str">
        <f t="shared" si="4"/>
        <v/>
      </c>
      <c r="X59" s="135" t="s">
        <v>41</v>
      </c>
      <c r="Y59" s="165"/>
    </row>
    <row r="60" spans="1:25" ht="25.9" hidden="1" customHeight="1" thickBot="1">
      <c r="A60" s="141">
        <v>49</v>
      </c>
      <c r="B60" s="129"/>
      <c r="C60" s="130"/>
      <c r="D60" s="130"/>
      <c r="E60" s="163"/>
      <c r="F60" s="508"/>
      <c r="G60" s="509"/>
      <c r="H60" s="510" t="s">
        <v>41</v>
      </c>
      <c r="I60" s="511"/>
      <c r="J60" s="512"/>
      <c r="K60" s="512"/>
      <c r="L60" s="513"/>
      <c r="M60" s="514"/>
      <c r="N60" s="134"/>
      <c r="O60" s="515" t="str">
        <f t="shared" si="1"/>
        <v/>
      </c>
      <c r="P60" s="516"/>
      <c r="Q60" s="135" t="s">
        <v>41</v>
      </c>
      <c r="R60" s="132"/>
      <c r="S60" s="133" t="s">
        <v>41</v>
      </c>
      <c r="T60" s="102" t="str">
        <f t="shared" si="2"/>
        <v/>
      </c>
      <c r="U60" s="103" t="str">
        <f t="shared" si="3"/>
        <v/>
      </c>
      <c r="V60" s="104" t="str">
        <f t="shared" si="0"/>
        <v/>
      </c>
      <c r="W60" s="164" t="str">
        <f t="shared" si="4"/>
        <v/>
      </c>
      <c r="X60" s="135" t="s">
        <v>41</v>
      </c>
      <c r="Y60" s="165"/>
    </row>
    <row r="61" spans="1:25" ht="25.9" hidden="1" customHeight="1" thickBot="1">
      <c r="A61" s="141">
        <v>50</v>
      </c>
      <c r="B61" s="129"/>
      <c r="C61" s="130"/>
      <c r="D61" s="130"/>
      <c r="E61" s="163"/>
      <c r="F61" s="508"/>
      <c r="G61" s="509"/>
      <c r="H61" s="510" t="s">
        <v>41</v>
      </c>
      <c r="I61" s="511"/>
      <c r="J61" s="512"/>
      <c r="K61" s="512"/>
      <c r="L61" s="513"/>
      <c r="M61" s="514"/>
      <c r="N61" s="134"/>
      <c r="O61" s="515" t="str">
        <f t="shared" si="1"/>
        <v/>
      </c>
      <c r="P61" s="516"/>
      <c r="Q61" s="135" t="s">
        <v>41</v>
      </c>
      <c r="R61" s="132"/>
      <c r="S61" s="133" t="s">
        <v>41</v>
      </c>
      <c r="T61" s="102" t="str">
        <f t="shared" si="2"/>
        <v/>
      </c>
      <c r="U61" s="103" t="str">
        <f t="shared" si="3"/>
        <v/>
      </c>
      <c r="V61" s="104" t="str">
        <f t="shared" si="0"/>
        <v/>
      </c>
      <c r="W61" s="164" t="str">
        <f t="shared" si="4"/>
        <v/>
      </c>
      <c r="X61" s="135" t="s">
        <v>41</v>
      </c>
      <c r="Y61" s="165"/>
    </row>
    <row r="62" spans="1:25" ht="25.9" hidden="1" customHeight="1" thickBot="1">
      <c r="A62" s="141">
        <v>51</v>
      </c>
      <c r="B62" s="129"/>
      <c r="C62" s="130"/>
      <c r="D62" s="130"/>
      <c r="E62" s="163"/>
      <c r="F62" s="508"/>
      <c r="G62" s="509"/>
      <c r="H62" s="510" t="s">
        <v>41</v>
      </c>
      <c r="I62" s="511"/>
      <c r="J62" s="512"/>
      <c r="K62" s="512"/>
      <c r="L62" s="513"/>
      <c r="M62" s="514"/>
      <c r="N62" s="134"/>
      <c r="O62" s="515" t="str">
        <f t="shared" si="1"/>
        <v/>
      </c>
      <c r="P62" s="516"/>
      <c r="Q62" s="135" t="s">
        <v>41</v>
      </c>
      <c r="R62" s="132"/>
      <c r="S62" s="133" t="s">
        <v>41</v>
      </c>
      <c r="T62" s="102" t="str">
        <f t="shared" si="2"/>
        <v/>
      </c>
      <c r="U62" s="103" t="str">
        <f t="shared" si="3"/>
        <v/>
      </c>
      <c r="V62" s="104" t="str">
        <f t="shared" si="0"/>
        <v/>
      </c>
      <c r="W62" s="164" t="str">
        <f t="shared" si="4"/>
        <v/>
      </c>
      <c r="X62" s="135" t="s">
        <v>41</v>
      </c>
      <c r="Y62" s="165"/>
    </row>
    <row r="63" spans="1:25" ht="25.9" hidden="1" customHeight="1" thickBot="1">
      <c r="A63" s="141">
        <v>52</v>
      </c>
      <c r="B63" s="129"/>
      <c r="C63" s="130"/>
      <c r="D63" s="130"/>
      <c r="E63" s="163"/>
      <c r="F63" s="508"/>
      <c r="G63" s="509"/>
      <c r="H63" s="510" t="s">
        <v>41</v>
      </c>
      <c r="I63" s="511"/>
      <c r="J63" s="512"/>
      <c r="K63" s="512"/>
      <c r="L63" s="513"/>
      <c r="M63" s="514"/>
      <c r="N63" s="134"/>
      <c r="O63" s="515" t="str">
        <f t="shared" si="1"/>
        <v/>
      </c>
      <c r="P63" s="516"/>
      <c r="Q63" s="135" t="s">
        <v>41</v>
      </c>
      <c r="R63" s="132"/>
      <c r="S63" s="133" t="s">
        <v>41</v>
      </c>
      <c r="T63" s="102" t="str">
        <f t="shared" si="2"/>
        <v/>
      </c>
      <c r="U63" s="103" t="str">
        <f t="shared" si="3"/>
        <v/>
      </c>
      <c r="V63" s="104" t="str">
        <f t="shared" si="0"/>
        <v/>
      </c>
      <c r="W63" s="164" t="str">
        <f t="shared" si="4"/>
        <v/>
      </c>
      <c r="X63" s="135" t="s">
        <v>41</v>
      </c>
      <c r="Y63" s="165"/>
    </row>
    <row r="64" spans="1:25" ht="25.9" hidden="1" customHeight="1" thickBot="1">
      <c r="A64" s="141">
        <v>53</v>
      </c>
      <c r="B64" s="129"/>
      <c r="C64" s="130"/>
      <c r="D64" s="130"/>
      <c r="E64" s="163"/>
      <c r="F64" s="508"/>
      <c r="G64" s="509"/>
      <c r="H64" s="510" t="s">
        <v>41</v>
      </c>
      <c r="I64" s="511"/>
      <c r="J64" s="512"/>
      <c r="K64" s="512"/>
      <c r="L64" s="513"/>
      <c r="M64" s="514"/>
      <c r="N64" s="134"/>
      <c r="O64" s="515" t="str">
        <f t="shared" si="1"/>
        <v/>
      </c>
      <c r="P64" s="516"/>
      <c r="Q64" s="135" t="s">
        <v>41</v>
      </c>
      <c r="R64" s="132"/>
      <c r="S64" s="133" t="s">
        <v>41</v>
      </c>
      <c r="T64" s="102" t="str">
        <f t="shared" si="2"/>
        <v/>
      </c>
      <c r="U64" s="103" t="str">
        <f t="shared" si="3"/>
        <v/>
      </c>
      <c r="V64" s="104" t="str">
        <f t="shared" si="0"/>
        <v/>
      </c>
      <c r="W64" s="164" t="str">
        <f t="shared" si="4"/>
        <v/>
      </c>
      <c r="X64" s="135" t="s">
        <v>41</v>
      </c>
      <c r="Y64" s="165"/>
    </row>
    <row r="65" spans="1:25" ht="25.9" hidden="1" customHeight="1" thickBot="1">
      <c r="A65" s="141">
        <v>54</v>
      </c>
      <c r="B65" s="129"/>
      <c r="C65" s="130"/>
      <c r="D65" s="130"/>
      <c r="E65" s="163"/>
      <c r="F65" s="508"/>
      <c r="G65" s="509"/>
      <c r="H65" s="510" t="s">
        <v>41</v>
      </c>
      <c r="I65" s="511"/>
      <c r="J65" s="512"/>
      <c r="K65" s="512"/>
      <c r="L65" s="513"/>
      <c r="M65" s="514"/>
      <c r="N65" s="134"/>
      <c r="O65" s="515" t="str">
        <f t="shared" si="1"/>
        <v/>
      </c>
      <c r="P65" s="516"/>
      <c r="Q65" s="135" t="s">
        <v>41</v>
      </c>
      <c r="R65" s="132"/>
      <c r="S65" s="133" t="s">
        <v>41</v>
      </c>
      <c r="T65" s="102" t="str">
        <f t="shared" si="2"/>
        <v/>
      </c>
      <c r="U65" s="103" t="str">
        <f t="shared" si="3"/>
        <v/>
      </c>
      <c r="V65" s="104" t="str">
        <f t="shared" si="0"/>
        <v/>
      </c>
      <c r="W65" s="164" t="str">
        <f t="shared" si="4"/>
        <v/>
      </c>
      <c r="X65" s="135" t="s">
        <v>41</v>
      </c>
      <c r="Y65" s="165"/>
    </row>
    <row r="66" spans="1:25" ht="25.9" hidden="1" customHeight="1" thickBot="1">
      <c r="A66" s="141">
        <v>55</v>
      </c>
      <c r="B66" s="129"/>
      <c r="C66" s="130"/>
      <c r="D66" s="130"/>
      <c r="E66" s="163"/>
      <c r="F66" s="508"/>
      <c r="G66" s="509"/>
      <c r="H66" s="510" t="s">
        <v>41</v>
      </c>
      <c r="I66" s="511"/>
      <c r="J66" s="512"/>
      <c r="K66" s="512"/>
      <c r="L66" s="513"/>
      <c r="M66" s="514"/>
      <c r="N66" s="134"/>
      <c r="O66" s="515" t="str">
        <f t="shared" si="1"/>
        <v/>
      </c>
      <c r="P66" s="516"/>
      <c r="Q66" s="135" t="s">
        <v>41</v>
      </c>
      <c r="R66" s="132"/>
      <c r="S66" s="133" t="s">
        <v>41</v>
      </c>
      <c r="T66" s="102" t="str">
        <f t="shared" si="2"/>
        <v/>
      </c>
      <c r="U66" s="103" t="str">
        <f t="shared" si="3"/>
        <v/>
      </c>
      <c r="V66" s="104" t="str">
        <f t="shared" si="0"/>
        <v/>
      </c>
      <c r="W66" s="164" t="str">
        <f t="shared" si="4"/>
        <v/>
      </c>
      <c r="X66" s="135" t="s">
        <v>41</v>
      </c>
      <c r="Y66" s="165"/>
    </row>
    <row r="67" spans="1:25" ht="25.9" hidden="1" customHeight="1" thickBot="1">
      <c r="A67" s="141">
        <v>56</v>
      </c>
      <c r="B67" s="129"/>
      <c r="C67" s="130"/>
      <c r="D67" s="130"/>
      <c r="E67" s="163"/>
      <c r="F67" s="508"/>
      <c r="G67" s="509"/>
      <c r="H67" s="510" t="s">
        <v>41</v>
      </c>
      <c r="I67" s="511"/>
      <c r="J67" s="512"/>
      <c r="K67" s="512"/>
      <c r="L67" s="513"/>
      <c r="M67" s="514"/>
      <c r="N67" s="134"/>
      <c r="O67" s="515" t="str">
        <f t="shared" si="1"/>
        <v/>
      </c>
      <c r="P67" s="516"/>
      <c r="Q67" s="135" t="s">
        <v>41</v>
      </c>
      <c r="R67" s="132"/>
      <c r="S67" s="133" t="s">
        <v>41</v>
      </c>
      <c r="T67" s="102" t="str">
        <f t="shared" si="2"/>
        <v/>
      </c>
      <c r="U67" s="103" t="str">
        <f t="shared" si="3"/>
        <v/>
      </c>
      <c r="V67" s="104" t="str">
        <f t="shared" si="0"/>
        <v/>
      </c>
      <c r="W67" s="164" t="str">
        <f t="shared" si="4"/>
        <v/>
      </c>
      <c r="X67" s="135" t="s">
        <v>41</v>
      </c>
      <c r="Y67" s="165"/>
    </row>
    <row r="68" spans="1:25" ht="25.9" hidden="1" customHeight="1" thickBot="1">
      <c r="A68" s="141">
        <v>57</v>
      </c>
      <c r="B68" s="129"/>
      <c r="C68" s="130"/>
      <c r="D68" s="130"/>
      <c r="E68" s="163"/>
      <c r="F68" s="508"/>
      <c r="G68" s="509"/>
      <c r="H68" s="510" t="s">
        <v>41</v>
      </c>
      <c r="I68" s="511"/>
      <c r="J68" s="512"/>
      <c r="K68" s="512"/>
      <c r="L68" s="513"/>
      <c r="M68" s="514"/>
      <c r="N68" s="134"/>
      <c r="O68" s="515" t="str">
        <f t="shared" si="1"/>
        <v/>
      </c>
      <c r="P68" s="516"/>
      <c r="Q68" s="135" t="s">
        <v>41</v>
      </c>
      <c r="R68" s="132"/>
      <c r="S68" s="133" t="s">
        <v>41</v>
      </c>
      <c r="T68" s="102" t="str">
        <f t="shared" si="2"/>
        <v/>
      </c>
      <c r="U68" s="103" t="str">
        <f t="shared" si="3"/>
        <v/>
      </c>
      <c r="V68" s="104" t="str">
        <f t="shared" si="0"/>
        <v/>
      </c>
      <c r="W68" s="164" t="str">
        <f t="shared" si="4"/>
        <v/>
      </c>
      <c r="X68" s="135" t="s">
        <v>41</v>
      </c>
      <c r="Y68" s="165"/>
    </row>
    <row r="69" spans="1:25" ht="25.9" hidden="1" customHeight="1" thickBot="1">
      <c r="A69" s="141">
        <v>58</v>
      </c>
      <c r="B69" s="129"/>
      <c r="C69" s="130"/>
      <c r="D69" s="130"/>
      <c r="E69" s="163"/>
      <c r="F69" s="508"/>
      <c r="G69" s="509"/>
      <c r="H69" s="510" t="s">
        <v>41</v>
      </c>
      <c r="I69" s="511"/>
      <c r="J69" s="512"/>
      <c r="K69" s="512"/>
      <c r="L69" s="513"/>
      <c r="M69" s="514"/>
      <c r="N69" s="134"/>
      <c r="O69" s="515" t="str">
        <f t="shared" si="1"/>
        <v/>
      </c>
      <c r="P69" s="516"/>
      <c r="Q69" s="135" t="s">
        <v>41</v>
      </c>
      <c r="R69" s="132"/>
      <c r="S69" s="133" t="s">
        <v>41</v>
      </c>
      <c r="T69" s="102" t="str">
        <f t="shared" si="2"/>
        <v/>
      </c>
      <c r="U69" s="103" t="str">
        <f t="shared" si="3"/>
        <v/>
      </c>
      <c r="V69" s="104" t="str">
        <f t="shared" si="0"/>
        <v/>
      </c>
      <c r="W69" s="164" t="str">
        <f t="shared" si="4"/>
        <v/>
      </c>
      <c r="X69" s="135" t="s">
        <v>41</v>
      </c>
      <c r="Y69" s="165"/>
    </row>
    <row r="70" spans="1:25" ht="25.9" hidden="1" customHeight="1" thickBot="1">
      <c r="A70" s="141">
        <v>59</v>
      </c>
      <c r="B70" s="129"/>
      <c r="C70" s="130"/>
      <c r="D70" s="130"/>
      <c r="E70" s="163"/>
      <c r="F70" s="508"/>
      <c r="G70" s="509"/>
      <c r="H70" s="510" t="s">
        <v>41</v>
      </c>
      <c r="I70" s="511"/>
      <c r="J70" s="512"/>
      <c r="K70" s="512"/>
      <c r="L70" s="513"/>
      <c r="M70" s="514"/>
      <c r="N70" s="134"/>
      <c r="O70" s="515" t="str">
        <f t="shared" si="1"/>
        <v/>
      </c>
      <c r="P70" s="516"/>
      <c r="Q70" s="135" t="s">
        <v>41</v>
      </c>
      <c r="R70" s="132"/>
      <c r="S70" s="133" t="s">
        <v>41</v>
      </c>
      <c r="T70" s="102" t="str">
        <f t="shared" si="2"/>
        <v/>
      </c>
      <c r="U70" s="103" t="str">
        <f t="shared" si="3"/>
        <v/>
      </c>
      <c r="V70" s="104" t="str">
        <f t="shared" si="0"/>
        <v/>
      </c>
      <c r="W70" s="164" t="str">
        <f t="shared" si="4"/>
        <v/>
      </c>
      <c r="X70" s="135" t="s">
        <v>41</v>
      </c>
      <c r="Y70" s="165"/>
    </row>
    <row r="71" spans="1:25" ht="25.9" hidden="1" customHeight="1" thickBot="1">
      <c r="A71" s="141">
        <v>60</v>
      </c>
      <c r="B71" s="129"/>
      <c r="C71" s="130"/>
      <c r="D71" s="130"/>
      <c r="E71" s="163"/>
      <c r="F71" s="508"/>
      <c r="G71" s="509"/>
      <c r="H71" s="510" t="s">
        <v>41</v>
      </c>
      <c r="I71" s="511"/>
      <c r="J71" s="512"/>
      <c r="K71" s="512"/>
      <c r="L71" s="513"/>
      <c r="M71" s="514"/>
      <c r="N71" s="134"/>
      <c r="O71" s="515" t="str">
        <f t="shared" si="1"/>
        <v/>
      </c>
      <c r="P71" s="516"/>
      <c r="Q71" s="135" t="s">
        <v>41</v>
      </c>
      <c r="R71" s="132"/>
      <c r="S71" s="133" t="s">
        <v>41</v>
      </c>
      <c r="T71" s="102" t="str">
        <f t="shared" si="2"/>
        <v/>
      </c>
      <c r="U71" s="103" t="str">
        <f t="shared" si="3"/>
        <v/>
      </c>
      <c r="V71" s="104" t="str">
        <f t="shared" si="0"/>
        <v/>
      </c>
      <c r="W71" s="164" t="str">
        <f t="shared" si="4"/>
        <v/>
      </c>
      <c r="X71" s="135" t="s">
        <v>41</v>
      </c>
      <c r="Y71" s="165"/>
    </row>
    <row r="72" spans="1:25" ht="25.9" hidden="1" customHeight="1" thickBot="1">
      <c r="A72" s="141">
        <v>61</v>
      </c>
      <c r="B72" s="129"/>
      <c r="C72" s="130"/>
      <c r="D72" s="130"/>
      <c r="E72" s="163"/>
      <c r="F72" s="508"/>
      <c r="G72" s="509"/>
      <c r="H72" s="510" t="s">
        <v>41</v>
      </c>
      <c r="I72" s="511"/>
      <c r="J72" s="512"/>
      <c r="K72" s="512"/>
      <c r="L72" s="513"/>
      <c r="M72" s="514"/>
      <c r="N72" s="134"/>
      <c r="O72" s="515" t="str">
        <f t="shared" si="1"/>
        <v/>
      </c>
      <c r="P72" s="516"/>
      <c r="Q72" s="135" t="s">
        <v>41</v>
      </c>
      <c r="R72" s="132"/>
      <c r="S72" s="133" t="s">
        <v>41</v>
      </c>
      <c r="T72" s="102" t="str">
        <f t="shared" si="2"/>
        <v/>
      </c>
      <c r="U72" s="103" t="str">
        <f t="shared" si="3"/>
        <v/>
      </c>
      <c r="V72" s="104" t="str">
        <f t="shared" si="0"/>
        <v/>
      </c>
      <c r="W72" s="164" t="str">
        <f t="shared" si="4"/>
        <v/>
      </c>
      <c r="X72" s="135" t="s">
        <v>41</v>
      </c>
      <c r="Y72" s="165"/>
    </row>
    <row r="73" spans="1:25" ht="25.9" hidden="1" customHeight="1" thickBot="1">
      <c r="A73" s="141">
        <v>62</v>
      </c>
      <c r="B73" s="129"/>
      <c r="C73" s="130"/>
      <c r="D73" s="130"/>
      <c r="E73" s="163"/>
      <c r="F73" s="508"/>
      <c r="G73" s="509"/>
      <c r="H73" s="510" t="s">
        <v>41</v>
      </c>
      <c r="I73" s="511"/>
      <c r="J73" s="512"/>
      <c r="K73" s="512"/>
      <c r="L73" s="513"/>
      <c r="M73" s="514"/>
      <c r="N73" s="134"/>
      <c r="O73" s="515" t="str">
        <f t="shared" si="1"/>
        <v/>
      </c>
      <c r="P73" s="516"/>
      <c r="Q73" s="135" t="s">
        <v>41</v>
      </c>
      <c r="R73" s="132"/>
      <c r="S73" s="133" t="s">
        <v>41</v>
      </c>
      <c r="T73" s="102" t="str">
        <f t="shared" si="2"/>
        <v/>
      </c>
      <c r="U73" s="103" t="str">
        <f t="shared" si="3"/>
        <v/>
      </c>
      <c r="V73" s="104" t="str">
        <f t="shared" si="0"/>
        <v/>
      </c>
      <c r="W73" s="164" t="str">
        <f t="shared" si="4"/>
        <v/>
      </c>
      <c r="X73" s="135" t="s">
        <v>41</v>
      </c>
      <c r="Y73" s="165"/>
    </row>
    <row r="74" spans="1:25" ht="25.9" hidden="1" customHeight="1" thickBot="1">
      <c r="A74" s="141">
        <v>63</v>
      </c>
      <c r="B74" s="129"/>
      <c r="C74" s="130"/>
      <c r="D74" s="130"/>
      <c r="E74" s="163"/>
      <c r="F74" s="508"/>
      <c r="G74" s="509"/>
      <c r="H74" s="510" t="s">
        <v>41</v>
      </c>
      <c r="I74" s="511"/>
      <c r="J74" s="512"/>
      <c r="K74" s="512"/>
      <c r="L74" s="513"/>
      <c r="M74" s="514"/>
      <c r="N74" s="134"/>
      <c r="O74" s="515" t="str">
        <f t="shared" si="1"/>
        <v/>
      </c>
      <c r="P74" s="516"/>
      <c r="Q74" s="135" t="s">
        <v>41</v>
      </c>
      <c r="R74" s="132"/>
      <c r="S74" s="133" t="s">
        <v>41</v>
      </c>
      <c r="T74" s="102" t="str">
        <f t="shared" si="2"/>
        <v/>
      </c>
      <c r="U74" s="103" t="str">
        <f t="shared" si="3"/>
        <v/>
      </c>
      <c r="V74" s="104" t="str">
        <f t="shared" si="0"/>
        <v/>
      </c>
      <c r="W74" s="164" t="str">
        <f t="shared" si="4"/>
        <v/>
      </c>
      <c r="X74" s="135" t="s">
        <v>41</v>
      </c>
      <c r="Y74" s="165"/>
    </row>
    <row r="75" spans="1:25" ht="25.9" hidden="1" customHeight="1" thickBot="1">
      <c r="A75" s="141">
        <v>64</v>
      </c>
      <c r="B75" s="129"/>
      <c r="C75" s="130"/>
      <c r="D75" s="130"/>
      <c r="E75" s="163"/>
      <c r="F75" s="508"/>
      <c r="G75" s="509"/>
      <c r="H75" s="510" t="s">
        <v>41</v>
      </c>
      <c r="I75" s="511"/>
      <c r="J75" s="512"/>
      <c r="K75" s="512"/>
      <c r="L75" s="513"/>
      <c r="M75" s="514"/>
      <c r="N75" s="134"/>
      <c r="O75" s="515" t="str">
        <f t="shared" si="1"/>
        <v/>
      </c>
      <c r="P75" s="516"/>
      <c r="Q75" s="135" t="s">
        <v>41</v>
      </c>
      <c r="R75" s="132"/>
      <c r="S75" s="133" t="s">
        <v>41</v>
      </c>
      <c r="T75" s="102" t="str">
        <f t="shared" si="2"/>
        <v/>
      </c>
      <c r="U75" s="103" t="str">
        <f t="shared" si="3"/>
        <v/>
      </c>
      <c r="V75" s="104" t="str">
        <f t="shared" si="0"/>
        <v/>
      </c>
      <c r="W75" s="164" t="str">
        <f t="shared" si="4"/>
        <v/>
      </c>
      <c r="X75" s="135" t="s">
        <v>41</v>
      </c>
      <c r="Y75" s="165"/>
    </row>
    <row r="76" spans="1:25" ht="25.9" hidden="1" customHeight="1" thickBot="1">
      <c r="A76" s="141">
        <v>65</v>
      </c>
      <c r="B76" s="129"/>
      <c r="C76" s="130"/>
      <c r="D76" s="130"/>
      <c r="E76" s="163"/>
      <c r="F76" s="508"/>
      <c r="G76" s="509"/>
      <c r="H76" s="510" t="s">
        <v>41</v>
      </c>
      <c r="I76" s="511"/>
      <c r="J76" s="512"/>
      <c r="K76" s="512"/>
      <c r="L76" s="513"/>
      <c r="M76" s="514"/>
      <c r="N76" s="134"/>
      <c r="O76" s="515" t="str">
        <f t="shared" si="1"/>
        <v/>
      </c>
      <c r="P76" s="516"/>
      <c r="Q76" s="135" t="s">
        <v>41</v>
      </c>
      <c r="R76" s="132"/>
      <c r="S76" s="133" t="s">
        <v>41</v>
      </c>
      <c r="T76" s="102" t="str">
        <f t="shared" si="2"/>
        <v/>
      </c>
      <c r="U76" s="103" t="str">
        <f t="shared" si="3"/>
        <v/>
      </c>
      <c r="V76" s="104" t="str">
        <f t="shared" ref="V76:V101" si="5">IF(N76&lt;&gt;"",N76,"")</f>
        <v/>
      </c>
      <c r="W76" s="164" t="str">
        <f t="shared" si="4"/>
        <v/>
      </c>
      <c r="X76" s="135" t="s">
        <v>41</v>
      </c>
      <c r="Y76" s="165"/>
    </row>
    <row r="77" spans="1:25" ht="25.9" hidden="1" customHeight="1" thickBot="1">
      <c r="A77" s="141">
        <v>66</v>
      </c>
      <c r="B77" s="129"/>
      <c r="C77" s="130"/>
      <c r="D77" s="130"/>
      <c r="E77" s="163"/>
      <c r="F77" s="508"/>
      <c r="G77" s="509"/>
      <c r="H77" s="510" t="s">
        <v>41</v>
      </c>
      <c r="I77" s="511"/>
      <c r="J77" s="512"/>
      <c r="K77" s="512"/>
      <c r="L77" s="513"/>
      <c r="M77" s="514"/>
      <c r="N77" s="134"/>
      <c r="O77" s="515" t="str">
        <f t="shared" ref="O77:O101" si="6">IF(E77="時給",ROUND(F77*(L77+N77/60),0),IF(E77="日給",ROUND(F77*J77,0),IF(E77="月給",F77,"")))</f>
        <v/>
      </c>
      <c r="P77" s="516"/>
      <c r="Q77" s="135" t="s">
        <v>41</v>
      </c>
      <c r="R77" s="132"/>
      <c r="S77" s="133" t="s">
        <v>41</v>
      </c>
      <c r="T77" s="102" t="str">
        <f t="shared" ref="T77:T101" si="7">IF(J77&lt;&gt;"",J77,"")</f>
        <v/>
      </c>
      <c r="U77" s="103" t="str">
        <f t="shared" ref="U77:U101" si="8">IF(L77&lt;&gt;"",L77,"")</f>
        <v/>
      </c>
      <c r="V77" s="104" t="str">
        <f t="shared" si="5"/>
        <v/>
      </c>
      <c r="W77" s="164" t="str">
        <f t="shared" ref="W77:W101" si="9">IF(E77="時給",ROUND(R77*(U77+V77/60),0),IF(E77="日給",ROUND(R77*T77,0),IF(E77="月給",R77,"")))</f>
        <v/>
      </c>
      <c r="X77" s="135" t="s">
        <v>41</v>
      </c>
      <c r="Y77" s="165"/>
    </row>
    <row r="78" spans="1:25" ht="25.9" hidden="1" customHeight="1" thickBot="1">
      <c r="A78" s="141">
        <v>67</v>
      </c>
      <c r="B78" s="129"/>
      <c r="C78" s="130"/>
      <c r="D78" s="130"/>
      <c r="E78" s="163"/>
      <c r="F78" s="508"/>
      <c r="G78" s="509"/>
      <c r="H78" s="510" t="s">
        <v>41</v>
      </c>
      <c r="I78" s="511"/>
      <c r="J78" s="512"/>
      <c r="K78" s="512"/>
      <c r="L78" s="513"/>
      <c r="M78" s="514"/>
      <c r="N78" s="134"/>
      <c r="O78" s="515" t="str">
        <f t="shared" si="6"/>
        <v/>
      </c>
      <c r="P78" s="516"/>
      <c r="Q78" s="135" t="s">
        <v>41</v>
      </c>
      <c r="R78" s="132"/>
      <c r="S78" s="133" t="s">
        <v>41</v>
      </c>
      <c r="T78" s="102" t="str">
        <f t="shared" si="7"/>
        <v/>
      </c>
      <c r="U78" s="103" t="str">
        <f t="shared" si="8"/>
        <v/>
      </c>
      <c r="V78" s="104" t="str">
        <f t="shared" si="5"/>
        <v/>
      </c>
      <c r="W78" s="164" t="str">
        <f t="shared" si="9"/>
        <v/>
      </c>
      <c r="X78" s="135" t="s">
        <v>41</v>
      </c>
      <c r="Y78" s="165"/>
    </row>
    <row r="79" spans="1:25" ht="25.9" hidden="1" customHeight="1" thickBot="1">
      <c r="A79" s="141">
        <v>68</v>
      </c>
      <c r="B79" s="129"/>
      <c r="C79" s="130"/>
      <c r="D79" s="130"/>
      <c r="E79" s="163"/>
      <c r="F79" s="508"/>
      <c r="G79" s="509"/>
      <c r="H79" s="510" t="s">
        <v>41</v>
      </c>
      <c r="I79" s="511"/>
      <c r="J79" s="512"/>
      <c r="K79" s="512"/>
      <c r="L79" s="513"/>
      <c r="M79" s="514"/>
      <c r="N79" s="134"/>
      <c r="O79" s="515" t="str">
        <f t="shared" si="6"/>
        <v/>
      </c>
      <c r="P79" s="516"/>
      <c r="Q79" s="135" t="s">
        <v>41</v>
      </c>
      <c r="R79" s="132"/>
      <c r="S79" s="133" t="s">
        <v>41</v>
      </c>
      <c r="T79" s="102" t="str">
        <f t="shared" si="7"/>
        <v/>
      </c>
      <c r="U79" s="103" t="str">
        <f t="shared" si="8"/>
        <v/>
      </c>
      <c r="V79" s="104" t="str">
        <f t="shared" si="5"/>
        <v/>
      </c>
      <c r="W79" s="164" t="str">
        <f t="shared" si="9"/>
        <v/>
      </c>
      <c r="X79" s="135" t="s">
        <v>41</v>
      </c>
      <c r="Y79" s="165"/>
    </row>
    <row r="80" spans="1:25" ht="25.9" hidden="1" customHeight="1" thickBot="1">
      <c r="A80" s="141">
        <v>69</v>
      </c>
      <c r="B80" s="129"/>
      <c r="C80" s="130"/>
      <c r="D80" s="130"/>
      <c r="E80" s="163"/>
      <c r="F80" s="508"/>
      <c r="G80" s="509"/>
      <c r="H80" s="510" t="s">
        <v>41</v>
      </c>
      <c r="I80" s="511"/>
      <c r="J80" s="512"/>
      <c r="K80" s="512"/>
      <c r="L80" s="513"/>
      <c r="M80" s="514"/>
      <c r="N80" s="134"/>
      <c r="O80" s="515" t="str">
        <f t="shared" si="6"/>
        <v/>
      </c>
      <c r="P80" s="516"/>
      <c r="Q80" s="135" t="s">
        <v>41</v>
      </c>
      <c r="R80" s="132"/>
      <c r="S80" s="133" t="s">
        <v>41</v>
      </c>
      <c r="T80" s="102" t="str">
        <f t="shared" si="7"/>
        <v/>
      </c>
      <c r="U80" s="103" t="str">
        <f t="shared" si="8"/>
        <v/>
      </c>
      <c r="V80" s="104" t="str">
        <f t="shared" si="5"/>
        <v/>
      </c>
      <c r="W80" s="164" t="str">
        <f t="shared" si="9"/>
        <v/>
      </c>
      <c r="X80" s="135" t="s">
        <v>41</v>
      </c>
      <c r="Y80" s="165"/>
    </row>
    <row r="81" spans="1:25" ht="25.9" hidden="1" customHeight="1" thickBot="1">
      <c r="A81" s="141">
        <v>70</v>
      </c>
      <c r="B81" s="129"/>
      <c r="C81" s="130"/>
      <c r="D81" s="130"/>
      <c r="E81" s="163"/>
      <c r="F81" s="508"/>
      <c r="G81" s="509"/>
      <c r="H81" s="510" t="s">
        <v>41</v>
      </c>
      <c r="I81" s="511"/>
      <c r="J81" s="512"/>
      <c r="K81" s="512"/>
      <c r="L81" s="513"/>
      <c r="M81" s="514"/>
      <c r="N81" s="134"/>
      <c r="O81" s="515" t="str">
        <f t="shared" si="6"/>
        <v/>
      </c>
      <c r="P81" s="516"/>
      <c r="Q81" s="135" t="s">
        <v>41</v>
      </c>
      <c r="R81" s="132"/>
      <c r="S81" s="133" t="s">
        <v>41</v>
      </c>
      <c r="T81" s="102" t="str">
        <f t="shared" si="7"/>
        <v/>
      </c>
      <c r="U81" s="103" t="str">
        <f t="shared" si="8"/>
        <v/>
      </c>
      <c r="V81" s="104" t="str">
        <f t="shared" si="5"/>
        <v/>
      </c>
      <c r="W81" s="164" t="str">
        <f t="shared" si="9"/>
        <v/>
      </c>
      <c r="X81" s="135" t="s">
        <v>41</v>
      </c>
      <c r="Y81" s="165"/>
    </row>
    <row r="82" spans="1:25" ht="25.9" hidden="1" customHeight="1" thickBot="1">
      <c r="A82" s="141">
        <v>71</v>
      </c>
      <c r="B82" s="129"/>
      <c r="C82" s="130"/>
      <c r="D82" s="130"/>
      <c r="E82" s="163"/>
      <c r="F82" s="508"/>
      <c r="G82" s="509"/>
      <c r="H82" s="510" t="s">
        <v>41</v>
      </c>
      <c r="I82" s="511"/>
      <c r="J82" s="512"/>
      <c r="K82" s="512"/>
      <c r="L82" s="513"/>
      <c r="M82" s="514"/>
      <c r="N82" s="134"/>
      <c r="O82" s="515" t="str">
        <f t="shared" si="6"/>
        <v/>
      </c>
      <c r="P82" s="516"/>
      <c r="Q82" s="135" t="s">
        <v>41</v>
      </c>
      <c r="R82" s="132"/>
      <c r="S82" s="133" t="s">
        <v>41</v>
      </c>
      <c r="T82" s="102" t="str">
        <f t="shared" si="7"/>
        <v/>
      </c>
      <c r="U82" s="103" t="str">
        <f t="shared" si="8"/>
        <v/>
      </c>
      <c r="V82" s="104" t="str">
        <f t="shared" si="5"/>
        <v/>
      </c>
      <c r="W82" s="164" t="str">
        <f t="shared" si="9"/>
        <v/>
      </c>
      <c r="X82" s="135" t="s">
        <v>41</v>
      </c>
      <c r="Y82" s="165"/>
    </row>
    <row r="83" spans="1:25" ht="25.9" hidden="1" customHeight="1" thickBot="1">
      <c r="A83" s="141">
        <v>72</v>
      </c>
      <c r="B83" s="129"/>
      <c r="C83" s="130"/>
      <c r="D83" s="130"/>
      <c r="E83" s="163"/>
      <c r="F83" s="508"/>
      <c r="G83" s="509"/>
      <c r="H83" s="510" t="s">
        <v>41</v>
      </c>
      <c r="I83" s="511"/>
      <c r="J83" s="512"/>
      <c r="K83" s="512"/>
      <c r="L83" s="513"/>
      <c r="M83" s="514"/>
      <c r="N83" s="134"/>
      <c r="O83" s="515" t="str">
        <f t="shared" si="6"/>
        <v/>
      </c>
      <c r="P83" s="516"/>
      <c r="Q83" s="135" t="s">
        <v>41</v>
      </c>
      <c r="R83" s="132"/>
      <c r="S83" s="133" t="s">
        <v>41</v>
      </c>
      <c r="T83" s="102" t="str">
        <f t="shared" si="7"/>
        <v/>
      </c>
      <c r="U83" s="103" t="str">
        <f t="shared" si="8"/>
        <v/>
      </c>
      <c r="V83" s="104" t="str">
        <f t="shared" si="5"/>
        <v/>
      </c>
      <c r="W83" s="164" t="str">
        <f t="shared" si="9"/>
        <v/>
      </c>
      <c r="X83" s="135" t="s">
        <v>41</v>
      </c>
      <c r="Y83" s="165"/>
    </row>
    <row r="84" spans="1:25" ht="25.9" hidden="1" customHeight="1" thickBot="1">
      <c r="A84" s="141">
        <v>73</v>
      </c>
      <c r="B84" s="129"/>
      <c r="C84" s="130"/>
      <c r="D84" s="130"/>
      <c r="E84" s="163"/>
      <c r="F84" s="508"/>
      <c r="G84" s="509"/>
      <c r="H84" s="510" t="s">
        <v>41</v>
      </c>
      <c r="I84" s="511"/>
      <c r="J84" s="512"/>
      <c r="K84" s="512"/>
      <c r="L84" s="513"/>
      <c r="M84" s="514"/>
      <c r="N84" s="134"/>
      <c r="O84" s="515" t="str">
        <f t="shared" si="6"/>
        <v/>
      </c>
      <c r="P84" s="516"/>
      <c r="Q84" s="135" t="s">
        <v>41</v>
      </c>
      <c r="R84" s="132"/>
      <c r="S84" s="133" t="s">
        <v>41</v>
      </c>
      <c r="T84" s="102" t="str">
        <f t="shared" si="7"/>
        <v/>
      </c>
      <c r="U84" s="103" t="str">
        <f t="shared" si="8"/>
        <v/>
      </c>
      <c r="V84" s="104" t="str">
        <f t="shared" si="5"/>
        <v/>
      </c>
      <c r="W84" s="164" t="str">
        <f t="shared" si="9"/>
        <v/>
      </c>
      <c r="X84" s="135" t="s">
        <v>41</v>
      </c>
      <c r="Y84" s="165"/>
    </row>
    <row r="85" spans="1:25" ht="25.9" hidden="1" customHeight="1" thickBot="1">
      <c r="A85" s="141">
        <v>74</v>
      </c>
      <c r="B85" s="129"/>
      <c r="C85" s="130"/>
      <c r="D85" s="130"/>
      <c r="E85" s="163"/>
      <c r="F85" s="508"/>
      <c r="G85" s="509"/>
      <c r="H85" s="510" t="s">
        <v>41</v>
      </c>
      <c r="I85" s="511"/>
      <c r="J85" s="512"/>
      <c r="K85" s="512"/>
      <c r="L85" s="513"/>
      <c r="M85" s="514"/>
      <c r="N85" s="134"/>
      <c r="O85" s="515" t="str">
        <f t="shared" si="6"/>
        <v/>
      </c>
      <c r="P85" s="516"/>
      <c r="Q85" s="135" t="s">
        <v>41</v>
      </c>
      <c r="R85" s="132"/>
      <c r="S85" s="133" t="s">
        <v>41</v>
      </c>
      <c r="T85" s="102" t="str">
        <f t="shared" si="7"/>
        <v/>
      </c>
      <c r="U85" s="103" t="str">
        <f t="shared" si="8"/>
        <v/>
      </c>
      <c r="V85" s="104" t="str">
        <f t="shared" si="5"/>
        <v/>
      </c>
      <c r="W85" s="164" t="str">
        <f t="shared" si="9"/>
        <v/>
      </c>
      <c r="X85" s="135" t="s">
        <v>41</v>
      </c>
      <c r="Y85" s="165"/>
    </row>
    <row r="86" spans="1:25" ht="25.9" hidden="1" customHeight="1" thickBot="1">
      <c r="A86" s="141">
        <v>75</v>
      </c>
      <c r="B86" s="129"/>
      <c r="C86" s="130"/>
      <c r="D86" s="130"/>
      <c r="E86" s="163"/>
      <c r="F86" s="508"/>
      <c r="G86" s="509"/>
      <c r="H86" s="510" t="s">
        <v>41</v>
      </c>
      <c r="I86" s="511"/>
      <c r="J86" s="512"/>
      <c r="K86" s="512"/>
      <c r="L86" s="513"/>
      <c r="M86" s="514"/>
      <c r="N86" s="134"/>
      <c r="O86" s="515" t="str">
        <f t="shared" si="6"/>
        <v/>
      </c>
      <c r="P86" s="516"/>
      <c r="Q86" s="135" t="s">
        <v>41</v>
      </c>
      <c r="R86" s="132"/>
      <c r="S86" s="133" t="s">
        <v>41</v>
      </c>
      <c r="T86" s="102" t="str">
        <f t="shared" si="7"/>
        <v/>
      </c>
      <c r="U86" s="103" t="str">
        <f t="shared" si="8"/>
        <v/>
      </c>
      <c r="V86" s="104" t="str">
        <f t="shared" si="5"/>
        <v/>
      </c>
      <c r="W86" s="164" t="str">
        <f t="shared" si="9"/>
        <v/>
      </c>
      <c r="X86" s="135" t="s">
        <v>41</v>
      </c>
      <c r="Y86" s="165"/>
    </row>
    <row r="87" spans="1:25" ht="25.9" hidden="1" customHeight="1" thickBot="1">
      <c r="A87" s="141">
        <v>76</v>
      </c>
      <c r="B87" s="129"/>
      <c r="C87" s="130"/>
      <c r="D87" s="130"/>
      <c r="E87" s="163"/>
      <c r="F87" s="508"/>
      <c r="G87" s="509"/>
      <c r="H87" s="510" t="s">
        <v>41</v>
      </c>
      <c r="I87" s="511"/>
      <c r="J87" s="512"/>
      <c r="K87" s="512"/>
      <c r="L87" s="513"/>
      <c r="M87" s="514"/>
      <c r="N87" s="134"/>
      <c r="O87" s="515" t="str">
        <f t="shared" si="6"/>
        <v/>
      </c>
      <c r="P87" s="516"/>
      <c r="Q87" s="135" t="s">
        <v>41</v>
      </c>
      <c r="R87" s="132"/>
      <c r="S87" s="133" t="s">
        <v>41</v>
      </c>
      <c r="T87" s="102" t="str">
        <f t="shared" si="7"/>
        <v/>
      </c>
      <c r="U87" s="103" t="str">
        <f t="shared" si="8"/>
        <v/>
      </c>
      <c r="V87" s="104" t="str">
        <f t="shared" si="5"/>
        <v/>
      </c>
      <c r="W87" s="164" t="str">
        <f t="shared" si="9"/>
        <v/>
      </c>
      <c r="X87" s="135" t="s">
        <v>41</v>
      </c>
      <c r="Y87" s="165"/>
    </row>
    <row r="88" spans="1:25" ht="25.9" hidden="1" customHeight="1" thickBot="1">
      <c r="A88" s="141">
        <v>77</v>
      </c>
      <c r="B88" s="129"/>
      <c r="C88" s="130"/>
      <c r="D88" s="130"/>
      <c r="E88" s="163"/>
      <c r="F88" s="508"/>
      <c r="G88" s="509"/>
      <c r="H88" s="510" t="s">
        <v>41</v>
      </c>
      <c r="I88" s="511"/>
      <c r="J88" s="512"/>
      <c r="K88" s="512"/>
      <c r="L88" s="513"/>
      <c r="M88" s="514"/>
      <c r="N88" s="134"/>
      <c r="O88" s="515" t="str">
        <f t="shared" si="6"/>
        <v/>
      </c>
      <c r="P88" s="516"/>
      <c r="Q88" s="135" t="s">
        <v>41</v>
      </c>
      <c r="R88" s="132"/>
      <c r="S88" s="133" t="s">
        <v>41</v>
      </c>
      <c r="T88" s="102" t="str">
        <f t="shared" si="7"/>
        <v/>
      </c>
      <c r="U88" s="103" t="str">
        <f t="shared" si="8"/>
        <v/>
      </c>
      <c r="V88" s="104" t="str">
        <f t="shared" si="5"/>
        <v/>
      </c>
      <c r="W88" s="164" t="str">
        <f t="shared" si="9"/>
        <v/>
      </c>
      <c r="X88" s="135" t="s">
        <v>41</v>
      </c>
      <c r="Y88" s="165"/>
    </row>
    <row r="89" spans="1:25" ht="25.9" hidden="1" customHeight="1" thickBot="1">
      <c r="A89" s="141">
        <v>78</v>
      </c>
      <c r="B89" s="129"/>
      <c r="C89" s="130"/>
      <c r="D89" s="130"/>
      <c r="E89" s="163"/>
      <c r="F89" s="508"/>
      <c r="G89" s="509"/>
      <c r="H89" s="510" t="s">
        <v>41</v>
      </c>
      <c r="I89" s="511"/>
      <c r="J89" s="512"/>
      <c r="K89" s="512"/>
      <c r="L89" s="513"/>
      <c r="M89" s="514"/>
      <c r="N89" s="134"/>
      <c r="O89" s="515" t="str">
        <f t="shared" si="6"/>
        <v/>
      </c>
      <c r="P89" s="516"/>
      <c r="Q89" s="135" t="s">
        <v>41</v>
      </c>
      <c r="R89" s="132"/>
      <c r="S89" s="133" t="s">
        <v>41</v>
      </c>
      <c r="T89" s="102" t="str">
        <f t="shared" si="7"/>
        <v/>
      </c>
      <c r="U89" s="103" t="str">
        <f t="shared" si="8"/>
        <v/>
      </c>
      <c r="V89" s="104" t="str">
        <f t="shared" si="5"/>
        <v/>
      </c>
      <c r="W89" s="164" t="str">
        <f t="shared" si="9"/>
        <v/>
      </c>
      <c r="X89" s="135" t="s">
        <v>41</v>
      </c>
      <c r="Y89" s="165"/>
    </row>
    <row r="90" spans="1:25" ht="25.9" hidden="1" customHeight="1" thickBot="1">
      <c r="A90" s="141">
        <v>79</v>
      </c>
      <c r="B90" s="129"/>
      <c r="C90" s="130"/>
      <c r="D90" s="130"/>
      <c r="E90" s="163"/>
      <c r="F90" s="508"/>
      <c r="G90" s="509"/>
      <c r="H90" s="510" t="s">
        <v>41</v>
      </c>
      <c r="I90" s="511"/>
      <c r="J90" s="512"/>
      <c r="K90" s="512"/>
      <c r="L90" s="513"/>
      <c r="M90" s="514"/>
      <c r="N90" s="134"/>
      <c r="O90" s="515" t="str">
        <f t="shared" si="6"/>
        <v/>
      </c>
      <c r="P90" s="516"/>
      <c r="Q90" s="135" t="s">
        <v>41</v>
      </c>
      <c r="R90" s="132"/>
      <c r="S90" s="133" t="s">
        <v>41</v>
      </c>
      <c r="T90" s="102" t="str">
        <f t="shared" si="7"/>
        <v/>
      </c>
      <c r="U90" s="103" t="str">
        <f t="shared" si="8"/>
        <v/>
      </c>
      <c r="V90" s="104" t="str">
        <f t="shared" si="5"/>
        <v/>
      </c>
      <c r="W90" s="164" t="str">
        <f t="shared" si="9"/>
        <v/>
      </c>
      <c r="X90" s="135" t="s">
        <v>41</v>
      </c>
      <c r="Y90" s="165"/>
    </row>
    <row r="91" spans="1:25" ht="25.9" hidden="1" customHeight="1" thickBot="1">
      <c r="A91" s="141">
        <v>80</v>
      </c>
      <c r="B91" s="129"/>
      <c r="C91" s="130"/>
      <c r="D91" s="130"/>
      <c r="E91" s="163"/>
      <c r="F91" s="508"/>
      <c r="G91" s="509"/>
      <c r="H91" s="510" t="s">
        <v>41</v>
      </c>
      <c r="I91" s="511"/>
      <c r="J91" s="512"/>
      <c r="K91" s="512"/>
      <c r="L91" s="513"/>
      <c r="M91" s="514"/>
      <c r="N91" s="134"/>
      <c r="O91" s="515" t="str">
        <f t="shared" si="6"/>
        <v/>
      </c>
      <c r="P91" s="516"/>
      <c r="Q91" s="135" t="s">
        <v>41</v>
      </c>
      <c r="R91" s="132"/>
      <c r="S91" s="133" t="s">
        <v>41</v>
      </c>
      <c r="T91" s="102" t="str">
        <f t="shared" si="7"/>
        <v/>
      </c>
      <c r="U91" s="103" t="str">
        <f t="shared" si="8"/>
        <v/>
      </c>
      <c r="V91" s="104" t="str">
        <f t="shared" si="5"/>
        <v/>
      </c>
      <c r="W91" s="164" t="str">
        <f t="shared" si="9"/>
        <v/>
      </c>
      <c r="X91" s="135" t="s">
        <v>41</v>
      </c>
      <c r="Y91" s="165"/>
    </row>
    <row r="92" spans="1:25" ht="25.9" hidden="1" customHeight="1" thickBot="1">
      <c r="A92" s="141">
        <v>81</v>
      </c>
      <c r="B92" s="129"/>
      <c r="C92" s="130"/>
      <c r="D92" s="130"/>
      <c r="E92" s="163"/>
      <c r="F92" s="508"/>
      <c r="G92" s="509"/>
      <c r="H92" s="510" t="s">
        <v>41</v>
      </c>
      <c r="I92" s="511"/>
      <c r="J92" s="512"/>
      <c r="K92" s="512"/>
      <c r="L92" s="513"/>
      <c r="M92" s="514"/>
      <c r="N92" s="134"/>
      <c r="O92" s="515" t="str">
        <f t="shared" si="6"/>
        <v/>
      </c>
      <c r="P92" s="516"/>
      <c r="Q92" s="135" t="s">
        <v>41</v>
      </c>
      <c r="R92" s="132"/>
      <c r="S92" s="133" t="s">
        <v>41</v>
      </c>
      <c r="T92" s="102" t="str">
        <f t="shared" si="7"/>
        <v/>
      </c>
      <c r="U92" s="103" t="str">
        <f t="shared" si="8"/>
        <v/>
      </c>
      <c r="V92" s="104" t="str">
        <f t="shared" si="5"/>
        <v/>
      </c>
      <c r="W92" s="164" t="str">
        <f t="shared" si="9"/>
        <v/>
      </c>
      <c r="X92" s="135" t="s">
        <v>41</v>
      </c>
      <c r="Y92" s="165"/>
    </row>
    <row r="93" spans="1:25" ht="25.9" hidden="1" customHeight="1" thickBot="1">
      <c r="A93" s="141">
        <v>82</v>
      </c>
      <c r="B93" s="129"/>
      <c r="C93" s="130"/>
      <c r="D93" s="130"/>
      <c r="E93" s="163"/>
      <c r="F93" s="508"/>
      <c r="G93" s="509"/>
      <c r="H93" s="510" t="s">
        <v>41</v>
      </c>
      <c r="I93" s="511"/>
      <c r="J93" s="512"/>
      <c r="K93" s="512"/>
      <c r="L93" s="513"/>
      <c r="M93" s="514"/>
      <c r="N93" s="134"/>
      <c r="O93" s="515" t="str">
        <f t="shared" si="6"/>
        <v/>
      </c>
      <c r="P93" s="516"/>
      <c r="Q93" s="135" t="s">
        <v>41</v>
      </c>
      <c r="R93" s="132"/>
      <c r="S93" s="133" t="s">
        <v>41</v>
      </c>
      <c r="T93" s="102" t="str">
        <f t="shared" si="7"/>
        <v/>
      </c>
      <c r="U93" s="103" t="str">
        <f t="shared" si="8"/>
        <v/>
      </c>
      <c r="V93" s="104" t="str">
        <f t="shared" si="5"/>
        <v/>
      </c>
      <c r="W93" s="164" t="str">
        <f t="shared" si="9"/>
        <v/>
      </c>
      <c r="X93" s="135" t="s">
        <v>41</v>
      </c>
      <c r="Y93" s="165"/>
    </row>
    <row r="94" spans="1:25" ht="25.9" hidden="1" customHeight="1" thickBot="1">
      <c r="A94" s="141">
        <v>83</v>
      </c>
      <c r="B94" s="129"/>
      <c r="C94" s="130"/>
      <c r="D94" s="130"/>
      <c r="E94" s="163"/>
      <c r="F94" s="508"/>
      <c r="G94" s="509"/>
      <c r="H94" s="510" t="s">
        <v>41</v>
      </c>
      <c r="I94" s="511"/>
      <c r="J94" s="512"/>
      <c r="K94" s="512"/>
      <c r="L94" s="513"/>
      <c r="M94" s="514"/>
      <c r="N94" s="134"/>
      <c r="O94" s="515" t="str">
        <f t="shared" si="6"/>
        <v/>
      </c>
      <c r="P94" s="516"/>
      <c r="Q94" s="135" t="s">
        <v>41</v>
      </c>
      <c r="R94" s="132"/>
      <c r="S94" s="133" t="s">
        <v>41</v>
      </c>
      <c r="T94" s="102" t="str">
        <f t="shared" si="7"/>
        <v/>
      </c>
      <c r="U94" s="103" t="str">
        <f t="shared" si="8"/>
        <v/>
      </c>
      <c r="V94" s="104" t="str">
        <f t="shared" si="5"/>
        <v/>
      </c>
      <c r="W94" s="164" t="str">
        <f t="shared" si="9"/>
        <v/>
      </c>
      <c r="X94" s="135" t="s">
        <v>41</v>
      </c>
      <c r="Y94" s="165"/>
    </row>
    <row r="95" spans="1:25" ht="25.9" hidden="1" customHeight="1" thickBot="1">
      <c r="A95" s="141">
        <v>84</v>
      </c>
      <c r="B95" s="129"/>
      <c r="C95" s="130"/>
      <c r="D95" s="130"/>
      <c r="E95" s="163"/>
      <c r="F95" s="508"/>
      <c r="G95" s="509"/>
      <c r="H95" s="510" t="s">
        <v>41</v>
      </c>
      <c r="I95" s="511"/>
      <c r="J95" s="512"/>
      <c r="K95" s="512"/>
      <c r="L95" s="513"/>
      <c r="M95" s="514"/>
      <c r="N95" s="134"/>
      <c r="O95" s="515" t="str">
        <f t="shared" si="6"/>
        <v/>
      </c>
      <c r="P95" s="516"/>
      <c r="Q95" s="135" t="s">
        <v>41</v>
      </c>
      <c r="R95" s="132"/>
      <c r="S95" s="133" t="s">
        <v>41</v>
      </c>
      <c r="T95" s="102" t="str">
        <f t="shared" si="7"/>
        <v/>
      </c>
      <c r="U95" s="103" t="str">
        <f t="shared" si="8"/>
        <v/>
      </c>
      <c r="V95" s="104" t="str">
        <f t="shared" si="5"/>
        <v/>
      </c>
      <c r="W95" s="164" t="str">
        <f t="shared" si="9"/>
        <v/>
      </c>
      <c r="X95" s="135" t="s">
        <v>41</v>
      </c>
      <c r="Y95" s="165"/>
    </row>
    <row r="96" spans="1:25" ht="25.9" hidden="1" customHeight="1" thickBot="1">
      <c r="A96" s="141">
        <v>85</v>
      </c>
      <c r="B96" s="129"/>
      <c r="C96" s="130"/>
      <c r="D96" s="130"/>
      <c r="E96" s="163"/>
      <c r="F96" s="508"/>
      <c r="G96" s="509"/>
      <c r="H96" s="510" t="s">
        <v>41</v>
      </c>
      <c r="I96" s="511"/>
      <c r="J96" s="512"/>
      <c r="K96" s="512"/>
      <c r="L96" s="513"/>
      <c r="M96" s="514"/>
      <c r="N96" s="134"/>
      <c r="O96" s="515" t="str">
        <f t="shared" si="6"/>
        <v/>
      </c>
      <c r="P96" s="516"/>
      <c r="Q96" s="135" t="s">
        <v>41</v>
      </c>
      <c r="R96" s="132"/>
      <c r="S96" s="133" t="s">
        <v>41</v>
      </c>
      <c r="T96" s="102" t="str">
        <f t="shared" si="7"/>
        <v/>
      </c>
      <c r="U96" s="103" t="str">
        <f t="shared" si="8"/>
        <v/>
      </c>
      <c r="V96" s="104" t="str">
        <f t="shared" si="5"/>
        <v/>
      </c>
      <c r="W96" s="164" t="str">
        <f t="shared" si="9"/>
        <v/>
      </c>
      <c r="X96" s="135" t="s">
        <v>41</v>
      </c>
      <c r="Y96" s="165"/>
    </row>
    <row r="97" spans="1:25" ht="25.9" hidden="1" customHeight="1" thickBot="1">
      <c r="A97" s="141">
        <v>86</v>
      </c>
      <c r="B97" s="129"/>
      <c r="C97" s="130"/>
      <c r="D97" s="130"/>
      <c r="E97" s="163"/>
      <c r="F97" s="508"/>
      <c r="G97" s="509"/>
      <c r="H97" s="510" t="s">
        <v>41</v>
      </c>
      <c r="I97" s="511"/>
      <c r="J97" s="512"/>
      <c r="K97" s="512"/>
      <c r="L97" s="513"/>
      <c r="M97" s="514"/>
      <c r="N97" s="134"/>
      <c r="O97" s="515" t="str">
        <f t="shared" si="6"/>
        <v/>
      </c>
      <c r="P97" s="516"/>
      <c r="Q97" s="135" t="s">
        <v>41</v>
      </c>
      <c r="R97" s="132"/>
      <c r="S97" s="133" t="s">
        <v>41</v>
      </c>
      <c r="T97" s="102" t="str">
        <f t="shared" si="7"/>
        <v/>
      </c>
      <c r="U97" s="103" t="str">
        <f t="shared" si="8"/>
        <v/>
      </c>
      <c r="V97" s="104" t="str">
        <f t="shared" si="5"/>
        <v/>
      </c>
      <c r="W97" s="164" t="str">
        <f t="shared" si="9"/>
        <v/>
      </c>
      <c r="X97" s="135" t="s">
        <v>41</v>
      </c>
      <c r="Y97" s="165"/>
    </row>
    <row r="98" spans="1:25" ht="25.9" hidden="1" customHeight="1" thickBot="1">
      <c r="A98" s="141">
        <v>87</v>
      </c>
      <c r="B98" s="129"/>
      <c r="C98" s="130"/>
      <c r="D98" s="130"/>
      <c r="E98" s="163"/>
      <c r="F98" s="508"/>
      <c r="G98" s="509"/>
      <c r="H98" s="510" t="s">
        <v>41</v>
      </c>
      <c r="I98" s="511"/>
      <c r="J98" s="512"/>
      <c r="K98" s="512"/>
      <c r="L98" s="513"/>
      <c r="M98" s="514"/>
      <c r="N98" s="134"/>
      <c r="O98" s="515" t="str">
        <f t="shared" si="6"/>
        <v/>
      </c>
      <c r="P98" s="516"/>
      <c r="Q98" s="135" t="s">
        <v>41</v>
      </c>
      <c r="R98" s="132"/>
      <c r="S98" s="133" t="s">
        <v>41</v>
      </c>
      <c r="T98" s="102" t="str">
        <f t="shared" si="7"/>
        <v/>
      </c>
      <c r="U98" s="103" t="str">
        <f t="shared" si="8"/>
        <v/>
      </c>
      <c r="V98" s="104" t="str">
        <f t="shared" si="5"/>
        <v/>
      </c>
      <c r="W98" s="164" t="str">
        <f t="shared" si="9"/>
        <v/>
      </c>
      <c r="X98" s="135" t="s">
        <v>41</v>
      </c>
      <c r="Y98" s="165"/>
    </row>
    <row r="99" spans="1:25" ht="25.9" hidden="1" customHeight="1" thickBot="1">
      <c r="A99" s="141">
        <v>88</v>
      </c>
      <c r="B99" s="129"/>
      <c r="C99" s="130"/>
      <c r="D99" s="130"/>
      <c r="E99" s="163"/>
      <c r="F99" s="508"/>
      <c r="G99" s="509"/>
      <c r="H99" s="510" t="s">
        <v>41</v>
      </c>
      <c r="I99" s="511"/>
      <c r="J99" s="512"/>
      <c r="K99" s="512"/>
      <c r="L99" s="513"/>
      <c r="M99" s="514"/>
      <c r="N99" s="134"/>
      <c r="O99" s="515" t="str">
        <f t="shared" si="6"/>
        <v/>
      </c>
      <c r="P99" s="516"/>
      <c r="Q99" s="135" t="s">
        <v>41</v>
      </c>
      <c r="R99" s="132"/>
      <c r="S99" s="133" t="s">
        <v>41</v>
      </c>
      <c r="T99" s="102" t="str">
        <f t="shared" si="7"/>
        <v/>
      </c>
      <c r="U99" s="103" t="str">
        <f t="shared" si="8"/>
        <v/>
      </c>
      <c r="V99" s="104" t="str">
        <f t="shared" si="5"/>
        <v/>
      </c>
      <c r="W99" s="164" t="str">
        <f t="shared" si="9"/>
        <v/>
      </c>
      <c r="X99" s="135" t="s">
        <v>41</v>
      </c>
      <c r="Y99" s="165"/>
    </row>
    <row r="100" spans="1:25" ht="25.9" hidden="1" customHeight="1" thickBot="1">
      <c r="A100" s="141">
        <v>89</v>
      </c>
      <c r="B100" s="129"/>
      <c r="C100" s="130"/>
      <c r="D100" s="130"/>
      <c r="E100" s="163"/>
      <c r="F100" s="508"/>
      <c r="G100" s="509"/>
      <c r="H100" s="510" t="s">
        <v>41</v>
      </c>
      <c r="I100" s="511"/>
      <c r="J100" s="512"/>
      <c r="K100" s="512"/>
      <c r="L100" s="513"/>
      <c r="M100" s="514"/>
      <c r="N100" s="134"/>
      <c r="O100" s="515" t="str">
        <f t="shared" si="6"/>
        <v/>
      </c>
      <c r="P100" s="516"/>
      <c r="Q100" s="135" t="s">
        <v>41</v>
      </c>
      <c r="R100" s="132"/>
      <c r="S100" s="133" t="s">
        <v>41</v>
      </c>
      <c r="T100" s="102" t="str">
        <f t="shared" si="7"/>
        <v/>
      </c>
      <c r="U100" s="103" t="str">
        <f t="shared" si="8"/>
        <v/>
      </c>
      <c r="V100" s="104" t="str">
        <f t="shared" si="5"/>
        <v/>
      </c>
      <c r="W100" s="164" t="str">
        <f t="shared" si="9"/>
        <v/>
      </c>
      <c r="X100" s="135" t="s">
        <v>41</v>
      </c>
      <c r="Y100" s="165"/>
    </row>
    <row r="101" spans="1:25" ht="25.9" hidden="1" customHeight="1" thickBot="1">
      <c r="A101" s="141">
        <v>90</v>
      </c>
      <c r="B101" s="129"/>
      <c r="C101" s="130"/>
      <c r="D101" s="130"/>
      <c r="E101" s="163"/>
      <c r="F101" s="508"/>
      <c r="G101" s="509"/>
      <c r="H101" s="510" t="s">
        <v>41</v>
      </c>
      <c r="I101" s="511"/>
      <c r="J101" s="512"/>
      <c r="K101" s="512"/>
      <c r="L101" s="513"/>
      <c r="M101" s="514"/>
      <c r="N101" s="134"/>
      <c r="O101" s="515" t="str">
        <f t="shared" si="6"/>
        <v/>
      </c>
      <c r="P101" s="516"/>
      <c r="Q101" s="135" t="s">
        <v>41</v>
      </c>
      <c r="R101" s="132"/>
      <c r="S101" s="133" t="s">
        <v>41</v>
      </c>
      <c r="T101" s="102" t="str">
        <f t="shared" si="7"/>
        <v/>
      </c>
      <c r="U101" s="103" t="str">
        <f t="shared" si="8"/>
        <v/>
      </c>
      <c r="V101" s="104" t="str">
        <f t="shared" si="5"/>
        <v/>
      </c>
      <c r="W101" s="164" t="str">
        <f t="shared" si="9"/>
        <v/>
      </c>
      <c r="X101" s="135" t="s">
        <v>41</v>
      </c>
      <c r="Y101" s="165"/>
    </row>
    <row r="102" spans="1:25" ht="25.9" customHeight="1" thickBot="1">
      <c r="A102" s="46"/>
      <c r="B102" s="46"/>
      <c r="C102" s="46"/>
      <c r="D102" s="46"/>
      <c r="E102" s="26"/>
      <c r="F102" s="167"/>
      <c r="G102" s="168"/>
      <c r="H102" s="168"/>
      <c r="I102" s="169"/>
      <c r="J102" s="170"/>
      <c r="K102" s="170"/>
      <c r="L102" s="170"/>
      <c r="M102" s="170"/>
      <c r="N102" s="171"/>
      <c r="O102" s="519">
        <f>SUM(O12:P101)</f>
        <v>911750</v>
      </c>
      <c r="P102" s="520"/>
      <c r="Q102" s="173" t="s">
        <v>41</v>
      </c>
      <c r="R102" s="167"/>
      <c r="S102" s="169"/>
      <c r="T102" s="170"/>
      <c r="U102" s="170"/>
      <c r="V102" s="169"/>
      <c r="W102" s="172">
        <f>SUM(W12:W101)</f>
        <v>929290</v>
      </c>
      <c r="X102" s="173" t="s">
        <v>41</v>
      </c>
      <c r="Y102" s="165"/>
    </row>
    <row r="103" spans="1:25" ht="25.9" customHeight="1" thickBot="1">
      <c r="U103" s="517" t="s">
        <v>72</v>
      </c>
      <c r="V103" s="518"/>
      <c r="W103" s="123">
        <f>IFERROR((W102-O102)/O102*100,"-")</f>
        <v>1.9237729640800658</v>
      </c>
      <c r="X103" s="174" t="s">
        <v>73</v>
      </c>
    </row>
    <row r="104" spans="1:25" ht="25.9" customHeight="1">
      <c r="U104" s="46"/>
      <c r="V104" s="46"/>
      <c r="W104" s="175"/>
    </row>
    <row r="105" spans="1:25" ht="25.9" customHeight="1">
      <c r="A105" s="68" t="s">
        <v>159</v>
      </c>
    </row>
    <row r="106" spans="1:25" ht="25.9" customHeight="1">
      <c r="A106" s="68" t="s">
        <v>196</v>
      </c>
    </row>
    <row r="107" spans="1:25" ht="25.9" customHeight="1">
      <c r="A107" s="68" t="s">
        <v>160</v>
      </c>
    </row>
    <row r="108" spans="1:25" ht="25.9" customHeight="1">
      <c r="A108" s="68" t="s">
        <v>198</v>
      </c>
    </row>
    <row r="109" spans="1:25" ht="25.9" customHeight="1">
      <c r="A109" s="68" t="s">
        <v>194</v>
      </c>
    </row>
    <row r="110" spans="1:25" ht="25.9" customHeight="1">
      <c r="A110" s="68" t="s">
        <v>161</v>
      </c>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row>
    <row r="111" spans="1:25" ht="25.9" customHeight="1">
      <c r="A111" s="68" t="s">
        <v>162</v>
      </c>
    </row>
    <row r="112" spans="1:25" ht="25.9" customHeight="1">
      <c r="A112" s="68" t="s">
        <v>163</v>
      </c>
    </row>
    <row r="113" spans="1:1" ht="25.9" customHeight="1">
      <c r="A113" s="68" t="s">
        <v>195</v>
      </c>
    </row>
    <row r="114" spans="1:1" ht="25.9" customHeight="1">
      <c r="A114" s="68" t="s">
        <v>197</v>
      </c>
    </row>
    <row r="115" spans="1:1" ht="25.9" customHeight="1">
      <c r="A115" s="68" t="s">
        <v>164</v>
      </c>
    </row>
    <row r="116" spans="1:1" ht="25.9" customHeight="1">
      <c r="A116" s="68" t="s">
        <v>165</v>
      </c>
    </row>
  </sheetData>
  <mergeCells count="481">
    <mergeCell ref="U103:V103"/>
    <mergeCell ref="O102:P102"/>
    <mergeCell ref="F101:G101"/>
    <mergeCell ref="H101:I101"/>
    <mergeCell ref="J101:K101"/>
    <mergeCell ref="L101:M101"/>
    <mergeCell ref="O101:P101"/>
    <mergeCell ref="F100:G100"/>
    <mergeCell ref="H100:I100"/>
    <mergeCell ref="J100:K100"/>
    <mergeCell ref="L100:M100"/>
    <mergeCell ref="O100:P100"/>
    <mergeCell ref="F99:G99"/>
    <mergeCell ref="H99:I99"/>
    <mergeCell ref="J99:K99"/>
    <mergeCell ref="L99:M99"/>
    <mergeCell ref="O99:P99"/>
    <mergeCell ref="F98:G98"/>
    <mergeCell ref="H98:I98"/>
    <mergeCell ref="J98:K98"/>
    <mergeCell ref="L98:M98"/>
    <mergeCell ref="O98:P98"/>
    <mergeCell ref="F97:G97"/>
    <mergeCell ref="H97:I97"/>
    <mergeCell ref="J97:K97"/>
    <mergeCell ref="L97:M97"/>
    <mergeCell ref="O97:P97"/>
    <mergeCell ref="F96:G96"/>
    <mergeCell ref="H96:I96"/>
    <mergeCell ref="J96:K96"/>
    <mergeCell ref="L96:M96"/>
    <mergeCell ref="O96:P96"/>
    <mergeCell ref="F95:G95"/>
    <mergeCell ref="H95:I95"/>
    <mergeCell ref="J95:K95"/>
    <mergeCell ref="L95:M95"/>
    <mergeCell ref="O95:P95"/>
    <mergeCell ref="F94:G94"/>
    <mergeCell ref="H94:I94"/>
    <mergeCell ref="J94:K94"/>
    <mergeCell ref="L94:M94"/>
    <mergeCell ref="O94:P94"/>
    <mergeCell ref="F93:G93"/>
    <mergeCell ref="H93:I93"/>
    <mergeCell ref="J93:K93"/>
    <mergeCell ref="L93:M93"/>
    <mergeCell ref="O93:P93"/>
    <mergeCell ref="F92:G92"/>
    <mergeCell ref="H92:I92"/>
    <mergeCell ref="J92:K92"/>
    <mergeCell ref="L92:M92"/>
    <mergeCell ref="O92:P92"/>
    <mergeCell ref="F91:G91"/>
    <mergeCell ref="H91:I91"/>
    <mergeCell ref="J91:K91"/>
    <mergeCell ref="L91:M91"/>
    <mergeCell ref="O91:P91"/>
    <mergeCell ref="F90:G90"/>
    <mergeCell ref="H90:I90"/>
    <mergeCell ref="J90:K90"/>
    <mergeCell ref="L90:M90"/>
    <mergeCell ref="O90:P90"/>
    <mergeCell ref="F89:G89"/>
    <mergeCell ref="H89:I89"/>
    <mergeCell ref="J89:K89"/>
    <mergeCell ref="L89:M89"/>
    <mergeCell ref="O89:P89"/>
    <mergeCell ref="F88:G88"/>
    <mergeCell ref="H88:I88"/>
    <mergeCell ref="J88:K88"/>
    <mergeCell ref="L88:M88"/>
    <mergeCell ref="O88:P88"/>
    <mergeCell ref="F87:G87"/>
    <mergeCell ref="H87:I87"/>
    <mergeCell ref="J87:K87"/>
    <mergeCell ref="L87:M87"/>
    <mergeCell ref="O87:P87"/>
    <mergeCell ref="F86:G86"/>
    <mergeCell ref="H86:I86"/>
    <mergeCell ref="J86:K86"/>
    <mergeCell ref="L86:M86"/>
    <mergeCell ref="O86:P86"/>
    <mergeCell ref="F85:G85"/>
    <mergeCell ref="H85:I85"/>
    <mergeCell ref="J85:K85"/>
    <mergeCell ref="L85:M85"/>
    <mergeCell ref="O85:P85"/>
    <mergeCell ref="F84:G84"/>
    <mergeCell ref="H84:I84"/>
    <mergeCell ref="J84:K84"/>
    <mergeCell ref="L84:M84"/>
    <mergeCell ref="O84:P84"/>
    <mergeCell ref="F83:G83"/>
    <mergeCell ref="H83:I83"/>
    <mergeCell ref="J83:K83"/>
    <mergeCell ref="L83:M83"/>
    <mergeCell ref="O83:P83"/>
    <mergeCell ref="F82:G82"/>
    <mergeCell ref="H82:I82"/>
    <mergeCell ref="J82:K82"/>
    <mergeCell ref="L82:M82"/>
    <mergeCell ref="O82:P82"/>
    <mergeCell ref="F81:G81"/>
    <mergeCell ref="H81:I81"/>
    <mergeCell ref="J81:K81"/>
    <mergeCell ref="L81:M81"/>
    <mergeCell ref="O81:P81"/>
    <mergeCell ref="F80:G80"/>
    <mergeCell ref="H80:I80"/>
    <mergeCell ref="J80:K80"/>
    <mergeCell ref="L80:M80"/>
    <mergeCell ref="O80:P80"/>
    <mergeCell ref="F79:G79"/>
    <mergeCell ref="H79:I79"/>
    <mergeCell ref="J79:K79"/>
    <mergeCell ref="L79:M79"/>
    <mergeCell ref="O79:P79"/>
    <mergeCell ref="F78:G78"/>
    <mergeCell ref="H78:I78"/>
    <mergeCell ref="J78:K78"/>
    <mergeCell ref="L78:M78"/>
    <mergeCell ref="O78:P78"/>
    <mergeCell ref="F77:G77"/>
    <mergeCell ref="H77:I77"/>
    <mergeCell ref="J77:K77"/>
    <mergeCell ref="L77:M77"/>
    <mergeCell ref="O77:P77"/>
    <mergeCell ref="F76:G76"/>
    <mergeCell ref="H76:I76"/>
    <mergeCell ref="J76:K76"/>
    <mergeCell ref="L76:M76"/>
    <mergeCell ref="O76:P76"/>
    <mergeCell ref="F75:G75"/>
    <mergeCell ref="H75:I75"/>
    <mergeCell ref="J75:K75"/>
    <mergeCell ref="L75:M75"/>
    <mergeCell ref="O75:P75"/>
    <mergeCell ref="F74:G74"/>
    <mergeCell ref="H74:I74"/>
    <mergeCell ref="J74:K74"/>
    <mergeCell ref="L74:M74"/>
    <mergeCell ref="O74:P74"/>
    <mergeCell ref="F73:G73"/>
    <mergeCell ref="H73:I73"/>
    <mergeCell ref="J73:K73"/>
    <mergeCell ref="L73:M73"/>
    <mergeCell ref="O73:P73"/>
    <mergeCell ref="F72:G72"/>
    <mergeCell ref="H72:I72"/>
    <mergeCell ref="J72:K72"/>
    <mergeCell ref="L72:M72"/>
    <mergeCell ref="O72:P72"/>
    <mergeCell ref="F71:G71"/>
    <mergeCell ref="H71:I71"/>
    <mergeCell ref="J71:K71"/>
    <mergeCell ref="L71:M71"/>
    <mergeCell ref="O71:P71"/>
    <mergeCell ref="F70:G70"/>
    <mergeCell ref="H70:I70"/>
    <mergeCell ref="J70:K70"/>
    <mergeCell ref="L70:M70"/>
    <mergeCell ref="O70:P70"/>
    <mergeCell ref="F69:G69"/>
    <mergeCell ref="H69:I69"/>
    <mergeCell ref="J69:K69"/>
    <mergeCell ref="L69:M69"/>
    <mergeCell ref="O69:P69"/>
    <mergeCell ref="F68:G68"/>
    <mergeCell ref="H68:I68"/>
    <mergeCell ref="J68:K68"/>
    <mergeCell ref="L68:M68"/>
    <mergeCell ref="O68:P68"/>
    <mergeCell ref="F67:G67"/>
    <mergeCell ref="H67:I67"/>
    <mergeCell ref="J67:K67"/>
    <mergeCell ref="L67:M67"/>
    <mergeCell ref="O67:P67"/>
    <mergeCell ref="F66:G66"/>
    <mergeCell ref="H66:I66"/>
    <mergeCell ref="J66:K66"/>
    <mergeCell ref="L66:M66"/>
    <mergeCell ref="O66:P66"/>
    <mergeCell ref="F65:G65"/>
    <mergeCell ref="H65:I65"/>
    <mergeCell ref="J65:K65"/>
    <mergeCell ref="L65:M65"/>
    <mergeCell ref="O65:P65"/>
    <mergeCell ref="F64:G64"/>
    <mergeCell ref="H64:I64"/>
    <mergeCell ref="J64:K64"/>
    <mergeCell ref="L64:M64"/>
    <mergeCell ref="O64:P64"/>
    <mergeCell ref="F63:G63"/>
    <mergeCell ref="H63:I63"/>
    <mergeCell ref="J63:K63"/>
    <mergeCell ref="L63:M63"/>
    <mergeCell ref="O63:P63"/>
    <mergeCell ref="F62:G62"/>
    <mergeCell ref="H62:I62"/>
    <mergeCell ref="J62:K62"/>
    <mergeCell ref="L62:M62"/>
    <mergeCell ref="O62:P62"/>
    <mergeCell ref="F61:G61"/>
    <mergeCell ref="H61:I61"/>
    <mergeCell ref="J61:K61"/>
    <mergeCell ref="L61:M61"/>
    <mergeCell ref="O61:P61"/>
    <mergeCell ref="F60:G60"/>
    <mergeCell ref="H60:I60"/>
    <mergeCell ref="J60:K60"/>
    <mergeCell ref="L60:M60"/>
    <mergeCell ref="O60:P60"/>
    <mergeCell ref="F59:G59"/>
    <mergeCell ref="H59:I59"/>
    <mergeCell ref="J59:K59"/>
    <mergeCell ref="L59:M59"/>
    <mergeCell ref="O59:P59"/>
    <mergeCell ref="F58:G58"/>
    <mergeCell ref="H58:I58"/>
    <mergeCell ref="J58:K58"/>
    <mergeCell ref="L58:M58"/>
    <mergeCell ref="O58:P58"/>
    <mergeCell ref="F57:G57"/>
    <mergeCell ref="H57:I57"/>
    <mergeCell ref="J57:K57"/>
    <mergeCell ref="L57:M57"/>
    <mergeCell ref="O57:P57"/>
    <mergeCell ref="F56:G56"/>
    <mergeCell ref="H56:I56"/>
    <mergeCell ref="J56:K56"/>
    <mergeCell ref="L56:M56"/>
    <mergeCell ref="O56:P56"/>
    <mergeCell ref="F55:G55"/>
    <mergeCell ref="H55:I55"/>
    <mergeCell ref="J55:K55"/>
    <mergeCell ref="L55:M55"/>
    <mergeCell ref="O55:P55"/>
    <mergeCell ref="F54:G54"/>
    <mergeCell ref="H54:I54"/>
    <mergeCell ref="J54:K54"/>
    <mergeCell ref="L54:M54"/>
    <mergeCell ref="O54:P54"/>
    <mergeCell ref="F53:G53"/>
    <mergeCell ref="H53:I53"/>
    <mergeCell ref="J53:K53"/>
    <mergeCell ref="L53:M53"/>
    <mergeCell ref="O53:P53"/>
    <mergeCell ref="F52:G52"/>
    <mergeCell ref="H52:I52"/>
    <mergeCell ref="J52:K52"/>
    <mergeCell ref="L52:M52"/>
    <mergeCell ref="O52:P52"/>
    <mergeCell ref="F51:G51"/>
    <mergeCell ref="H51:I51"/>
    <mergeCell ref="J51:K51"/>
    <mergeCell ref="L51:M51"/>
    <mergeCell ref="O51:P51"/>
    <mergeCell ref="F50:G50"/>
    <mergeCell ref="H50:I50"/>
    <mergeCell ref="J50:K50"/>
    <mergeCell ref="L50:M50"/>
    <mergeCell ref="O50:P50"/>
    <mergeCell ref="F49:G49"/>
    <mergeCell ref="H49:I49"/>
    <mergeCell ref="J49:K49"/>
    <mergeCell ref="L49:M49"/>
    <mergeCell ref="O49:P49"/>
    <mergeCell ref="F48:G48"/>
    <mergeCell ref="H48:I48"/>
    <mergeCell ref="J48:K48"/>
    <mergeCell ref="L48:M48"/>
    <mergeCell ref="O48:P48"/>
    <mergeCell ref="F47:G47"/>
    <mergeCell ref="H47:I47"/>
    <mergeCell ref="J47:K47"/>
    <mergeCell ref="L47:M47"/>
    <mergeCell ref="O47:P47"/>
    <mergeCell ref="F46:G46"/>
    <mergeCell ref="H46:I46"/>
    <mergeCell ref="J46:K46"/>
    <mergeCell ref="L46:M46"/>
    <mergeCell ref="O46:P46"/>
    <mergeCell ref="F45:G45"/>
    <mergeCell ref="H45:I45"/>
    <mergeCell ref="J45:K45"/>
    <mergeCell ref="L45:M45"/>
    <mergeCell ref="O45:P45"/>
    <mergeCell ref="F44:G44"/>
    <mergeCell ref="H44:I44"/>
    <mergeCell ref="J44:K44"/>
    <mergeCell ref="L44:M44"/>
    <mergeCell ref="O44:P44"/>
    <mergeCell ref="F43:G43"/>
    <mergeCell ref="H43:I43"/>
    <mergeCell ref="J43:K43"/>
    <mergeCell ref="L43:M43"/>
    <mergeCell ref="O43:P43"/>
    <mergeCell ref="F42:G42"/>
    <mergeCell ref="H42:I42"/>
    <mergeCell ref="J42:K42"/>
    <mergeCell ref="L42:M42"/>
    <mergeCell ref="O42:P42"/>
    <mergeCell ref="F41:G41"/>
    <mergeCell ref="H41:I41"/>
    <mergeCell ref="J41:K41"/>
    <mergeCell ref="L41:M41"/>
    <mergeCell ref="O41:P41"/>
    <mergeCell ref="F40:G40"/>
    <mergeCell ref="H40:I40"/>
    <mergeCell ref="J40:K40"/>
    <mergeCell ref="L40:M40"/>
    <mergeCell ref="O40:P40"/>
    <mergeCell ref="F39:G39"/>
    <mergeCell ref="H39:I39"/>
    <mergeCell ref="J39:K39"/>
    <mergeCell ref="L39:M39"/>
    <mergeCell ref="O39:P39"/>
    <mergeCell ref="F38:G38"/>
    <mergeCell ref="H38:I38"/>
    <mergeCell ref="J38:K38"/>
    <mergeCell ref="L38:M38"/>
    <mergeCell ref="O38:P38"/>
    <mergeCell ref="F37:G37"/>
    <mergeCell ref="H37:I37"/>
    <mergeCell ref="J37:K37"/>
    <mergeCell ref="L37:M37"/>
    <mergeCell ref="O37:P37"/>
    <mergeCell ref="F36:G36"/>
    <mergeCell ref="H36:I36"/>
    <mergeCell ref="J36:K36"/>
    <mergeCell ref="L36:M36"/>
    <mergeCell ref="O36:P36"/>
    <mergeCell ref="F35:G35"/>
    <mergeCell ref="H35:I35"/>
    <mergeCell ref="J35:K35"/>
    <mergeCell ref="L35:M35"/>
    <mergeCell ref="O35:P35"/>
    <mergeCell ref="F34:G34"/>
    <mergeCell ref="H34:I34"/>
    <mergeCell ref="J34:K34"/>
    <mergeCell ref="L34:M34"/>
    <mergeCell ref="O34:P34"/>
    <mergeCell ref="F33:G33"/>
    <mergeCell ref="H33:I33"/>
    <mergeCell ref="J33:K33"/>
    <mergeCell ref="L33:M33"/>
    <mergeCell ref="O33:P33"/>
    <mergeCell ref="F32:G32"/>
    <mergeCell ref="H32:I32"/>
    <mergeCell ref="J32:K32"/>
    <mergeCell ref="L32:M32"/>
    <mergeCell ref="O32:P32"/>
    <mergeCell ref="F31:G31"/>
    <mergeCell ref="H31:I31"/>
    <mergeCell ref="J31:K31"/>
    <mergeCell ref="L31:M31"/>
    <mergeCell ref="O31:P31"/>
    <mergeCell ref="F30:G30"/>
    <mergeCell ref="H30:I30"/>
    <mergeCell ref="J30:K30"/>
    <mergeCell ref="L30:M30"/>
    <mergeCell ref="O30:P30"/>
    <mergeCell ref="F29:G29"/>
    <mergeCell ref="H29:I29"/>
    <mergeCell ref="J29:K29"/>
    <mergeCell ref="L29:M29"/>
    <mergeCell ref="O29:P29"/>
    <mergeCell ref="F28:G28"/>
    <mergeCell ref="H28:I28"/>
    <mergeCell ref="J28:K28"/>
    <mergeCell ref="L28:M28"/>
    <mergeCell ref="O28:P28"/>
    <mergeCell ref="F27:G27"/>
    <mergeCell ref="H27:I27"/>
    <mergeCell ref="J27:K27"/>
    <mergeCell ref="L27:M27"/>
    <mergeCell ref="O27:P27"/>
    <mergeCell ref="F26:G26"/>
    <mergeCell ref="H26:I26"/>
    <mergeCell ref="J26:K26"/>
    <mergeCell ref="L26:M26"/>
    <mergeCell ref="O26:P26"/>
    <mergeCell ref="F25:G25"/>
    <mergeCell ref="H25:I25"/>
    <mergeCell ref="J25:K25"/>
    <mergeCell ref="L25:M25"/>
    <mergeCell ref="O25:P25"/>
    <mergeCell ref="F24:G24"/>
    <mergeCell ref="H24:I24"/>
    <mergeCell ref="J24:K24"/>
    <mergeCell ref="L24:M24"/>
    <mergeCell ref="O24:P24"/>
    <mergeCell ref="F23:G23"/>
    <mergeCell ref="H23:I23"/>
    <mergeCell ref="J23:K23"/>
    <mergeCell ref="L23:M23"/>
    <mergeCell ref="O23:P23"/>
    <mergeCell ref="F22:G22"/>
    <mergeCell ref="H22:I22"/>
    <mergeCell ref="J22:K22"/>
    <mergeCell ref="L22:M22"/>
    <mergeCell ref="O22:P22"/>
    <mergeCell ref="F21:G21"/>
    <mergeCell ref="H21:I21"/>
    <mergeCell ref="J21:K21"/>
    <mergeCell ref="L21:M21"/>
    <mergeCell ref="O21:P21"/>
    <mergeCell ref="F20:G20"/>
    <mergeCell ref="H20:I20"/>
    <mergeCell ref="J20:K20"/>
    <mergeCell ref="L20:M20"/>
    <mergeCell ref="O20:P20"/>
    <mergeCell ref="F19:G19"/>
    <mergeCell ref="H19:I19"/>
    <mergeCell ref="J19:K19"/>
    <mergeCell ref="L19:M19"/>
    <mergeCell ref="O19:P19"/>
    <mergeCell ref="F18:G18"/>
    <mergeCell ref="H18:I18"/>
    <mergeCell ref="J18:K18"/>
    <mergeCell ref="L18:M18"/>
    <mergeCell ref="O18:P18"/>
    <mergeCell ref="F17:G17"/>
    <mergeCell ref="H17:I17"/>
    <mergeCell ref="J17:K17"/>
    <mergeCell ref="L17:M17"/>
    <mergeCell ref="O17:P17"/>
    <mergeCell ref="F16:G16"/>
    <mergeCell ref="H16:I16"/>
    <mergeCell ref="J16:K16"/>
    <mergeCell ref="L16:M16"/>
    <mergeCell ref="O16:P16"/>
    <mergeCell ref="F15:G15"/>
    <mergeCell ref="H15:I15"/>
    <mergeCell ref="J15:K15"/>
    <mergeCell ref="L15:M15"/>
    <mergeCell ref="O15:P15"/>
    <mergeCell ref="F14:G14"/>
    <mergeCell ref="H14:I14"/>
    <mergeCell ref="J14:K14"/>
    <mergeCell ref="L14:M14"/>
    <mergeCell ref="O14:P14"/>
    <mergeCell ref="R10:S11"/>
    <mergeCell ref="T10:V10"/>
    <mergeCell ref="W10:X11"/>
    <mergeCell ref="F9:Q9"/>
    <mergeCell ref="R9:X9"/>
    <mergeCell ref="F13:G13"/>
    <mergeCell ref="H13:I13"/>
    <mergeCell ref="J13:K13"/>
    <mergeCell ref="L13:M13"/>
    <mergeCell ref="O13:P13"/>
    <mergeCell ref="F12:G12"/>
    <mergeCell ref="H12:I12"/>
    <mergeCell ref="J12:K12"/>
    <mergeCell ref="L12:M12"/>
    <mergeCell ref="O12:P12"/>
    <mergeCell ref="A10:A11"/>
    <mergeCell ref="B10:B11"/>
    <mergeCell ref="C10:C11"/>
    <mergeCell ref="D10:D11"/>
    <mergeCell ref="E10:E11"/>
    <mergeCell ref="F10:I11"/>
    <mergeCell ref="F6:O6"/>
    <mergeCell ref="A7:E7"/>
    <mergeCell ref="G7:H7"/>
    <mergeCell ref="I7:J7"/>
    <mergeCell ref="K7:L7"/>
    <mergeCell ref="J11:K11"/>
    <mergeCell ref="L11:M11"/>
    <mergeCell ref="J10:N10"/>
    <mergeCell ref="O10:Q11"/>
    <mergeCell ref="A5:E5"/>
    <mergeCell ref="G5:H5"/>
    <mergeCell ref="I5:J5"/>
    <mergeCell ref="K5:L5"/>
    <mergeCell ref="F2:Q2"/>
    <mergeCell ref="A4:E4"/>
    <mergeCell ref="G4:H4"/>
    <mergeCell ref="I4:J4"/>
    <mergeCell ref="K4:L4"/>
  </mergeCells>
  <phoneticPr fontId="6"/>
  <conditionalFormatting sqref="J12:K101 T12:T101">
    <cfRule type="expression" dxfId="55" priority="4">
      <formula>OR($E12="時給",$E12="月給")</formula>
    </cfRule>
  </conditionalFormatting>
  <conditionalFormatting sqref="L12:N101 U12:V101">
    <cfRule type="expression" dxfId="54" priority="3">
      <formula>OR($E12="月給",$E12="日給")</formula>
    </cfRule>
  </conditionalFormatting>
  <dataValidations count="1">
    <dataValidation type="list" allowBlank="1" showInputMessage="1" showErrorMessage="1" sqref="E12:E101" xr:uid="{3E03E62F-58D2-4C07-9987-1DAD877148DC}">
      <formula1>"時給,日給,月給"</formula1>
    </dataValidation>
  </dataValidations>
  <pageMargins left="0.7" right="0.7" top="0.75" bottom="0.75" header="0.3" footer="0.3"/>
  <pageSetup paperSize="9" scale="52" orientation="portrait" copies="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30</vt:i4>
      </vt:variant>
    </vt:vector>
  </HeadingPairs>
  <TitlesOfParts>
    <vt:vector size="58" baseType="lpstr">
      <vt:lpstr>目次</vt:lpstr>
      <vt:lpstr>要領第1号（計画申請）</vt:lpstr>
      <vt:lpstr>要領第2号（計画認定）</vt:lpstr>
      <vt:lpstr>要綱第1号（申請）</vt:lpstr>
      <vt:lpstr>要綱第2号（計画）</vt:lpstr>
      <vt:lpstr>要綱第3号（予算書）</vt:lpstr>
      <vt:lpstr>要綱第4号（誓約書）</vt:lpstr>
      <vt:lpstr>要綱第5号（賃金増加率試算表）</vt:lpstr>
      <vt:lpstr>要綱第5号【記載例】</vt:lpstr>
      <vt:lpstr>要綱第6号（工賃増加率試算表）</vt:lpstr>
      <vt:lpstr>要綱第6号【記載例】</vt:lpstr>
      <vt:lpstr>要綱第7号（変更承認申請）</vt:lpstr>
      <vt:lpstr>要綱第2号（計画）【変更】</vt:lpstr>
      <vt:lpstr>要綱第3号（予算書） 【変更】</vt:lpstr>
      <vt:lpstr>要綱第10号（変更交付決定）</vt:lpstr>
      <vt:lpstr>要綱第8号（中止申請）</vt:lpstr>
      <vt:lpstr>要綱第9号（消費税仕入控除）</vt:lpstr>
      <vt:lpstr>要綱第10号（交付決定）</vt:lpstr>
      <vt:lpstr>要綱第11号（交付請求）</vt:lpstr>
      <vt:lpstr>要綱第12号（実績報告）</vt:lpstr>
      <vt:lpstr>要綱第13号（事業実績）</vt:lpstr>
      <vt:lpstr>要綱第14号（精算書）</vt:lpstr>
      <vt:lpstr>要綱第15号（賃金増加率計算表）</vt:lpstr>
      <vt:lpstr>要綱第16号（対象外従業員）</vt:lpstr>
      <vt:lpstr>要綱第15号16号（記載例）</vt:lpstr>
      <vt:lpstr>要綱第17号（工賃増加率計算表）</vt:lpstr>
      <vt:lpstr>要綱第17号（記載例）</vt:lpstr>
      <vt:lpstr>要綱第18号（額の確定）</vt:lpstr>
      <vt:lpstr>'要綱第13号（事業実績）'!A型リスト</vt:lpstr>
      <vt:lpstr>A型リスト</vt:lpstr>
      <vt:lpstr>B型リスト</vt:lpstr>
      <vt:lpstr>目次!Print_Area</vt:lpstr>
      <vt:lpstr>'要綱第10号（交付決定）'!Print_Area</vt:lpstr>
      <vt:lpstr>'要綱第10号（変更交付決定）'!Print_Area</vt:lpstr>
      <vt:lpstr>'要綱第11号（交付請求）'!Print_Area</vt:lpstr>
      <vt:lpstr>'要綱第12号（実績報告）'!Print_Area</vt:lpstr>
      <vt:lpstr>'要綱第13号（事業実績）'!Print_Area</vt:lpstr>
      <vt:lpstr>'要綱第14号（精算書）'!Print_Area</vt:lpstr>
      <vt:lpstr>'要綱第15号（賃金増加率計算表）'!Print_Area</vt:lpstr>
      <vt:lpstr>'要綱第15号16号（記載例）'!Print_Area</vt:lpstr>
      <vt:lpstr>'要綱第17号（記載例）'!Print_Area</vt:lpstr>
      <vt:lpstr>'要綱第17号（工賃増加率計算表）'!Print_Area</vt:lpstr>
      <vt:lpstr>'要綱第18号（額の確定）'!Print_Area</vt:lpstr>
      <vt:lpstr>'要綱第1号（申請）'!Print_Area</vt:lpstr>
      <vt:lpstr>'要綱第2号（計画）'!Print_Area</vt:lpstr>
      <vt:lpstr>'要綱第2号（計画）【変更】'!Print_Area</vt:lpstr>
      <vt:lpstr>'要綱第3号（予算書）'!Print_Area</vt:lpstr>
      <vt:lpstr>'要綱第3号（予算書） 【変更】'!Print_Area</vt:lpstr>
      <vt:lpstr>'要綱第4号（誓約書）'!Print_Area</vt:lpstr>
      <vt:lpstr>'要綱第5号（賃金増加率試算表）'!Print_Area</vt:lpstr>
      <vt:lpstr>要綱第5号【記載例】!Print_Area</vt:lpstr>
      <vt:lpstr>'要綱第6号（工賃増加率試算表）'!Print_Area</vt:lpstr>
      <vt:lpstr>要綱第6号【記載例】!Print_Area</vt:lpstr>
      <vt:lpstr>'要綱第7号（変更承認申請）'!Print_Area</vt:lpstr>
      <vt:lpstr>'要綱第8号（中止申請）'!Print_Area</vt:lpstr>
      <vt:lpstr>'要綱第9号（消費税仕入控除）'!Print_Area</vt:lpstr>
      <vt:lpstr>'要領第1号（計画申請）'!Print_Area</vt:lpstr>
      <vt:lpstr>'要領第2号（計画認定）'!Print_Area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大久保　峻吾</cp:lastModifiedBy>
  <cp:lastPrinted>2026-03-09T09:21:26Z</cp:lastPrinted>
  <dcterms:created xsi:type="dcterms:W3CDTF">2021-08-12T04:47:38Z</dcterms:created>
  <dcterms:modified xsi:type="dcterms:W3CDTF">2026-03-09T10:48:03Z</dcterms:modified>
</cp:coreProperties>
</file>