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C:\Users\SHSIQ\OneDrive - 厚生労働省\デスクトップ\エクセル\"/>
    </mc:Choice>
  </mc:AlternateContent>
  <xr:revisionPtr revIDLastSave="0" documentId="13_ncr:1_{1385FDD9-194B-4C38-A8EA-77CDE58163C4}" xr6:coauthVersionLast="47" xr6:coauthVersionMax="47" xr10:uidLastSave="{00000000-0000-0000-0000-000000000000}"/>
  <bookViews>
    <workbookView xWindow="-120" yWindow="-120" windowWidth="29040" windowHeight="1752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総額及び平均額】賃上げ支援事業実績報告書（法人単位）" sheetId="122" r:id="rId4"/>
    <sheet name="対象施設報告シート（法人単位）" sheetId="125" r:id="rId5"/>
    <sheet name="別紙（2.0％超部分算定シート）（法人単位）" sheetId="123" r:id="rId6"/>
    <sheet name="都道府県リスト" sheetId="62" state="hidden" r:id="rId7"/>
  </sheets>
  <definedNames>
    <definedName name="_xlnm._FilterDatabase" localSheetId="0" hidden="1">【総額及び平均額】賃上げ支援事業実績報告書!$A$9:$W$35</definedName>
    <definedName name="_xlnm._FilterDatabase" localSheetId="3" hidden="1">'【総額及び平均額】賃上げ支援事業実績報告書（法人単位）'!$A$9:$W$35</definedName>
    <definedName name="_xlnm._FilterDatabase" localSheetId="1" hidden="1">'別紙（2.0％超部分算定シート）'!$A$3:$L$4</definedName>
    <definedName name="_xlnm._FilterDatabase" localSheetId="5" hidden="1">'別紙（2.0％超部分算定シート）（法人単位）'!$A$3:$L$4</definedName>
    <definedName name="_xlnm.Print_Area" localSheetId="0">【総額及び平均額】賃上げ支援事業実績報告書!$A$1:$G$35</definedName>
    <definedName name="_xlnm.Print_Area" localSheetId="3">'【総額及び平均額】賃上げ支援事業実績報告書（法人単位）'!$A$1:$G$35</definedName>
    <definedName name="_xlnm.Print_Area" localSheetId="1">'別紙（2.0％超部分算定シート）'!$A$1:$I$7</definedName>
    <definedName name="_xlnm.Print_Area" localSheetId="5">'別紙（2.0％超部分算定シート）（法人単位）'!$A$1:$I$7</definedName>
    <definedName name="_xlnm.Print_Area">#REF!</definedName>
    <definedName name="_xlnm.Print_Titles" localSheetId="0">【総額及び平均額】賃上げ支援事業実績報告書!$1:$8</definedName>
    <definedName name="_xlnm.Print_Titles" localSheetId="3">'【総額及び平均額】賃上げ支援事業実績報告書（法人単位）'!$1:$8</definedName>
    <definedName name="_xlnm.Print_Titles" localSheetId="1">'別紙（2.0％超部分算定シート）'!$1:$2</definedName>
    <definedName name="_xlnm.Print_Titles" localSheetId="5">'別紙（2.0％超部分算定シート）（法人単位）'!$1:$2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22" l="1"/>
  <c r="G34" i="122"/>
  <c r="G33" i="122"/>
  <c r="G32" i="122"/>
  <c r="G30" i="122"/>
  <c r="G29" i="122"/>
  <c r="G28" i="122"/>
  <c r="G27" i="122"/>
  <c r="G25" i="122"/>
  <c r="G24" i="122"/>
  <c r="G23" i="122"/>
  <c r="G22" i="122"/>
  <c r="G20" i="122"/>
  <c r="G19" i="122"/>
  <c r="G18" i="122"/>
  <c r="G17" i="122"/>
  <c r="G13" i="122"/>
  <c r="G12" i="122"/>
  <c r="G11" i="122"/>
  <c r="G10" i="122"/>
  <c r="G35" i="97" l="1"/>
  <c r="G34" i="97"/>
  <c r="G33" i="97"/>
  <c r="G32" i="97"/>
  <c r="G30" i="97"/>
  <c r="G29" i="97"/>
  <c r="G28" i="97"/>
  <c r="G27" i="97"/>
  <c r="G25" i="97"/>
  <c r="G24" i="97"/>
  <c r="G23" i="97"/>
  <c r="G22" i="97"/>
  <c r="G20" i="97"/>
  <c r="G19" i="97"/>
  <c r="G18" i="97"/>
  <c r="G17" i="97"/>
  <c r="G13" i="97"/>
  <c r="G12" i="97"/>
  <c r="G11" i="97"/>
  <c r="G10" i="97"/>
  <c r="C201" i="125" l="1"/>
  <c r="G6" i="122" s="1"/>
  <c r="A2" i="125"/>
  <c r="E4" i="122" s="1"/>
  <c r="I5" i="123" l="1"/>
  <c r="D5" i="123"/>
  <c r="E5" i="123" s="1"/>
  <c r="I4" i="123"/>
  <c r="G14" i="122" s="1"/>
  <c r="G3" i="122" s="1"/>
  <c r="G5" i="122" s="1"/>
  <c r="D4" i="123"/>
  <c r="E4" i="123" s="1"/>
  <c r="G7" i="122" l="1"/>
  <c r="E7" i="122" s="1"/>
  <c r="I5" i="111"/>
  <c r="I4" i="111"/>
  <c r="D5" i="111"/>
  <c r="E5" i="111" s="1"/>
  <c r="E6" i="122" l="1"/>
  <c r="G14" i="97" l="1"/>
  <c r="G3" i="97" s="1"/>
  <c r="G5" i="97" s="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<sst xmlns="http://schemas.openxmlformats.org/spreadsheetml/2006/main" count="812" uniqueCount="177">
  <si>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</si>
  <si>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</si>
  <si>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</si>
  <si>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</si>
  <si>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</si>
  <si>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</si>
  <si>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</si>
  <si>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</si>
  <si>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</si>
  <si>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</si>
  <si>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</si>
  <si>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</si>
  <si>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</si>
  <si>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</si>
  <si>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</si>
  <si>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</si>
  <si>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</si>
  <si>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</si>
  <si>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</si>
  <si>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</si>
  <si>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</si>
  <si>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</si>
  <si>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</si>
  <si>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</si>
  <si>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</si>
  <si>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</si>
  <si>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</si>
  <si>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</si>
  <si>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</si>
  <si>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</si>
  <si>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</si>
  <si>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</si>
  <si>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</si>
  <si>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</si>
  <si>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</si>
  <si>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</si>
  <si>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</si>
  <si>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</si>
  <si>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</si>
  <si>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</si>
  <si>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</si>
  <si>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</si>
  <si>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</si>
  <si>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</si>
  <si>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</si>
  <si>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</si>
  <si>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</si>
  <si>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</si>
  <si>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</si>
  <si>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</si>
  <si>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</si>
  <si>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</si>
  <si>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</si>
  <si>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</si>
  <si>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</si>
  <si>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</si>
  <si>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</si>
  <si>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</si>
  <si>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</si>
  <si>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</si>
  <si>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</si>
  <si>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</si>
  <si>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</si>
  <si>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</si>
  <si>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</si>
  <si>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</si>
  <si>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</si>
  <si>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</si>
  <si>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</si>
  <si>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</si>
  <si>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</si>
  <si>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</si>
  <si>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</si>
  <si>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</si>
  <si>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</si>
  <si>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</si>
  <si>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</si>
  <si>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</si>
  <si>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</si>
  <si>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</si>
  <si>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</si>
  <si>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</si>
  <si>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</si>
  <si>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</si>
  <si>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</si>
  <si>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</si>
  <si>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</si>
  <si>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</si>
  <si>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</si>
  <si>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</si>
  <si>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</si>
  <si>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</si>
  <si>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</si>
  <si>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</si>
  <si>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</si>
  <si>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</si>
  <si>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</si>
  <si>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</si>
  <si>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</si>
  <si>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</si>
  <si>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</si>
  <si>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</si>
  <si>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</si>
  <si>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</si>
  <si>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</si>
  <si>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</si>
  <si>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</si>
  <si>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</si>
  <si>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</si>
  <si>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</si>
  <si>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</si>
  <si>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</si>
  <si>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</si>
  <si>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</si>
  <si>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</si>
  <si>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</si>
  <si>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</si>
  <si>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</si>
  <si>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</si>
  <si>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</si>
  <si>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</si>
  <si>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</si>
  <si>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</si>
  <si>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</si>
  <si>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</si>
  <si>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</si>
  <si>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</si>
  <si>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</si>
  <si>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</si>
  <si>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</si>
  <si>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</si>
  <si>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</si>
  <si>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</si>
  <si>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t>給付金の対象となった賃金改善の総額</t>
    <rPh sb="0" eb="3">
      <t>キュウフキン</t>
    </rPh>
    <rPh sb="4" eb="6">
      <t>タイショウ</t>
    </rPh>
    <rPh sb="10" eb="12">
      <t>チンギン</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</si>
  <si>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</si>
  <si>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</si>
  <si>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</si>
  <si>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</si>
  <si>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</si>
  <si>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</si>
  <si>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</si>
  <si>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</si>
  <si>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</si>
  <si>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</si>
  <si>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○○医院</t>
    <rPh sb="2" eb="4">
      <t>イイン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</si>
  <si>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</si>
  <si>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</si>
  <si>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</si>
  <si>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</si>
  <si>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歯科衛生士の賃金改善の内容</t>
    <rPh sb="0" eb="2">
      <t>シカ</t>
    </rPh>
    <rPh sb="2" eb="5">
      <t>エイセイシ</t>
    </rPh>
    <rPh sb="6" eb="8">
      <t>チンギン</t>
    </rPh>
    <rPh sb="8" eb="10">
      <t>カイゼン</t>
    </rPh>
    <rPh sb="11" eb="13">
      <t>ナイヨウ</t>
    </rPh>
    <phoneticPr fontId="37"/>
  </si>
  <si>
    <r>
      <t>（第３号様式）（別紙様式２）</t>
    </r>
    <r>
      <rPr>
        <b/>
        <sz val="14"/>
        <color rgb="FFFF0000"/>
        <rFont val="ＭＳ Ｐゴシック"/>
        <family val="3"/>
        <charset val="128"/>
        <scheme val="minor"/>
      </rPr>
      <t>※歯科診療所（施設単位）の報告</t>
    </r>
    <rPh sb="1" eb="2">
      <t>ダイ</t>
    </rPh>
    <rPh sb="3" eb="4">
      <t>ゴウ</t>
    </rPh>
    <rPh sb="4" eb="6">
      <t>ヨウシキ</t>
    </rPh>
    <rPh sb="8" eb="10">
      <t>ベッシ</t>
    </rPh>
    <rPh sb="10" eb="12">
      <t>ヨウシキ</t>
    </rPh>
    <rPh sb="15" eb="17">
      <t>シカ</t>
    </rPh>
    <rPh sb="17" eb="20">
      <t>シンリョウジョ</t>
    </rPh>
    <rPh sb="21" eb="23">
      <t>シセツ</t>
    </rPh>
    <rPh sb="23" eb="25">
      <t>タンイ</t>
    </rPh>
    <rPh sb="27" eb="29">
      <t>ホウコク</t>
    </rPh>
    <phoneticPr fontId="38"/>
  </si>
  <si>
    <t>歯科診療所の名称：</t>
    <rPh sb="0" eb="2">
      <t>シカ</t>
    </rPh>
    <rPh sb="2" eb="5">
      <t>シンリョウジョ</t>
    </rPh>
    <rPh sb="6" eb="8">
      <t>メイショウ</t>
    </rPh>
    <phoneticPr fontId="38"/>
  </si>
  <si>
    <r>
      <t xml:space="preserve">（別紙）
</t>
    </r>
    <r>
      <rPr>
        <b/>
        <sz val="14"/>
        <color rgb="FFFF0000"/>
        <rFont val="ＭＳ Ｐゴシック"/>
        <family val="3"/>
        <charset val="128"/>
        <scheme val="minor"/>
      </rPr>
      <t>※歯科診療所（施設単位）の報告</t>
    </r>
    <rPh sb="1" eb="3">
      <t>ベッシ</t>
    </rPh>
    <rPh sb="6" eb="8">
      <t>シカ</t>
    </rPh>
    <rPh sb="8" eb="11">
      <t>シンリョウジョ</t>
    </rPh>
    <rPh sb="12" eb="14">
      <t>シセツ</t>
    </rPh>
    <rPh sb="14" eb="16">
      <t>タンイ</t>
    </rPh>
    <rPh sb="18" eb="20">
      <t>ホウコク</t>
    </rPh>
    <phoneticPr fontId="38"/>
  </si>
  <si>
    <r>
      <t>（第３号様式）（別紙様式２）</t>
    </r>
    <r>
      <rPr>
        <b/>
        <sz val="14"/>
        <color rgb="FFFF0000"/>
        <rFont val="ＭＳ Ｐゴシック"/>
        <family val="3"/>
        <charset val="128"/>
        <scheme val="minor"/>
      </rPr>
      <t>※歯科診療所（法人単位）の報告</t>
    </r>
    <rPh sb="1" eb="2">
      <t>ダイ</t>
    </rPh>
    <rPh sb="3" eb="4">
      <t>ゴウ</t>
    </rPh>
    <rPh sb="4" eb="6">
      <t>ヨウシキ</t>
    </rPh>
    <rPh sb="15" eb="17">
      <t>シカ</t>
    </rPh>
    <rPh sb="17" eb="20">
      <t>シンリョウジョ</t>
    </rPh>
    <rPh sb="21" eb="23">
      <t>ホウジン</t>
    </rPh>
    <rPh sb="23" eb="25">
      <t>タンイ</t>
    </rPh>
    <rPh sb="27" eb="29">
      <t>ホウコク</t>
    </rPh>
    <phoneticPr fontId="38"/>
  </si>
  <si>
    <r>
      <t xml:space="preserve">（別紙）
</t>
    </r>
    <r>
      <rPr>
        <b/>
        <sz val="14"/>
        <color rgb="FFFF0000"/>
        <rFont val="ＭＳ Ｐゴシック"/>
        <family val="3"/>
        <charset val="128"/>
        <scheme val="minor"/>
      </rPr>
      <t>※歯科診療所（法人単位）の報告</t>
    </r>
    <rPh sb="1" eb="3">
      <t>ベッシ</t>
    </rPh>
    <rPh sb="6" eb="8">
      <t>シカ</t>
    </rPh>
    <rPh sb="8" eb="11">
      <t>シンリョウジョ</t>
    </rPh>
    <rPh sb="12" eb="14">
      <t>ホウジン</t>
    </rPh>
    <rPh sb="14" eb="16">
      <t>タンイ</t>
    </rPh>
    <rPh sb="18" eb="20">
      <t>ホウコク</t>
    </rPh>
    <phoneticPr fontId="38"/>
  </si>
  <si>
    <t>②月額または
月額換算額</t>
    <rPh sb="1" eb="3">
      <t>ゲツガク</t>
    </rPh>
    <phoneticPr fontId="37"/>
  </si>
  <si>
    <t>　一時金または特別手当</t>
    <rPh sb="1" eb="4">
      <t>イチジキン</t>
    </rPh>
    <rPh sb="7" eb="9">
      <t>トクベツ</t>
    </rPh>
    <rPh sb="9" eb="11">
      <t>テアテ</t>
    </rPh>
    <phoneticPr fontId="38"/>
  </si>
  <si>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</si>
  <si>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</si>
  <si>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政策上の必要性から把握するものであり、補助金の交付額には影響しません。職種ごとの賃金改善の総額と歯科診療所全体の賃金改善の総額が一致しなくても差し支えありません。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シカ</t>
    </rPh>
    <rPh sb="88" eb="91">
      <t>シンリョウジョ</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</si>
  <si>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</si>
  <si>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</si>
  <si>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医療法人○○会</t>
  </si>
  <si>
    <t>▲▲クリニック</t>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</si>
  <si>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</si>
  <si>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</si>
  <si>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</si>
  <si>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</si>
  <si>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</si>
  <si>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</si>
  <si>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t>開設者（法人の名称等）：</t>
    <rPh sb="0" eb="3">
      <t>カイセツシャ</t>
    </rPh>
    <rPh sb="4" eb="6">
      <t>ホウジン</t>
    </rPh>
    <rPh sb="7" eb="9">
      <t>メイショウ</t>
    </rPh>
    <rPh sb="9" eb="10">
      <t>トウ</t>
    </rPh>
    <phoneticPr fontId="38"/>
  </si>
  <si>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7"/>
  </si>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</sst>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2">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176" fontId="32" fillId="35" borderId="5" xfId="69" applyNumberFormat="1" applyFont="1" applyFill="1" applyBorder="1" applyAlignment="1">
      <alignment horizontal="center"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176" fontId="47" fillId="36" borderId="0" xfId="68" applyNumberFormat="1" applyFont="1" applyFill="1" applyAlignment="1" applyProtection="1">
      <alignment horizontal="right" vertical="center"/>
      <protection locked="0"/>
    </xf>
    <xf numFmtId="176" fontId="47" fillId="36" borderId="0" xfId="69"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8" fontId="32" fillId="0" borderId="5" xfId="71" applyNumberFormat="1" applyFont="1" applyBorder="1" applyAlignment="1">
      <alignment horizontal="center" vertical="center" wrapText="1"/>
    </xf>
    <xf numFmtId="176" fontId="32" fillId="0" borderId="5" xfId="71" applyNumberFormat="1" applyFont="1" applyBorder="1" applyAlignment="1">
      <alignment horizontal="center" vertical="center" wrapText="1"/>
    </xf>
    <xf numFmtId="176" fontId="32" fillId="35" borderId="5" xfId="71" applyNumberFormat="1" applyFont="1" applyFill="1" applyBorder="1" applyAlignment="1">
      <alignment horizontal="center" vertical="center" wrapText="1"/>
    </xf>
    <xf numFmtId="177" fontId="32" fillId="35" borderId="5" xfId="71" applyNumberFormat="1" applyFont="1" applyFill="1" applyBorder="1" applyAlignment="1">
      <alignment horizontal="center" vertical="center" wrapText="1"/>
    </xf>
    <xf numFmtId="177" fontId="32" fillId="35" borderId="5" xfId="69" applyNumberFormat="1" applyFont="1" applyFill="1" applyBorder="1" applyAlignment="1">
      <alignment horizontal="center" vertical="center" wrapText="1"/>
    </xf>
    <xf numFmtId="176" fontId="32" fillId="0" borderId="5" xfId="69" applyNumberFormat="1" applyFont="1" applyFill="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47" fillId="0" borderId="0" xfId="69" applyFont="1" applyFill="1" applyAlignment="1" applyProtection="1">
      <alignment horizontal="center" vertical="center"/>
      <protection locked="0"/>
    </xf>
    <xf numFmtId="176" fontId="32" fillId="0" borderId="23" xfId="69" applyNumberFormat="1" applyFont="1" applyFill="1" applyBorder="1" applyAlignment="1">
      <alignment horizontal="center" vertical="center" wrapText="1"/>
    </xf>
    <xf numFmtId="180" fontId="32" fillId="35" borderId="5" xfId="71" applyNumberFormat="1" applyFont="1" applyFill="1" applyBorder="1" applyAlignment="1">
      <alignment horizontal="center" vertical="center" wrapText="1"/>
    </xf>
    <xf numFmtId="0" fontId="32" fillId="0" borderId="25" xfId="69" applyFont="1" applyBorder="1" applyAlignment="1">
      <alignment vertical="center" wrapText="1"/>
    </xf>
    <xf numFmtId="180" fontId="32" fillId="35" borderId="5" xfId="69" applyNumberFormat="1" applyFont="1" applyFill="1" applyBorder="1" applyAlignment="1">
      <alignment horizontal="center" vertical="center" wrapText="1"/>
    </xf>
    <xf numFmtId="0" fontId="47" fillId="0" borderId="0" xfId="69" applyFont="1">
      <alignment vertical="center"/>
    </xf>
    <xf numFmtId="0" fontId="6" fillId="0" borderId="0" xfId="69" applyFont="1" applyAlignment="1">
      <alignment vertical="center" wrapText="1"/>
    </xf>
    <xf numFmtId="0" fontId="46" fillId="0" borderId="0" xfId="69" applyFont="1" applyAlignment="1">
      <alignment horizontal="center" vertical="center"/>
    </xf>
    <xf numFmtId="0" fontId="5" fillId="0" borderId="0" xfId="69" applyFont="1" applyAlignment="1">
      <alignment vertical="center" wrapText="1"/>
    </xf>
    <xf numFmtId="0" fontId="51" fillId="0" borderId="0" xfId="0" applyFont="1">
      <alignment vertical="center"/>
    </xf>
    <xf numFmtId="0" fontId="51" fillId="0" borderId="5" xfId="0" applyFont="1" applyBorder="1" applyAlignment="1">
      <alignment horizontal="center" vertical="center"/>
    </xf>
    <xf numFmtId="0" fontId="51" fillId="0" borderId="3" xfId="0" applyFont="1" applyBorder="1">
      <alignment vertical="center"/>
    </xf>
    <xf numFmtId="0" fontId="51" fillId="0" borderId="5" xfId="0" applyFont="1" applyBorder="1" applyAlignment="1">
      <alignment horizontal="center" vertical="center" wrapText="1"/>
    </xf>
    <xf numFmtId="0" fontId="51" fillId="0" borderId="5" xfId="0" applyFont="1" applyBorder="1" applyAlignment="1">
      <alignment horizontal="right" vertical="center"/>
    </xf>
    <xf numFmtId="176" fontId="51" fillId="0" borderId="5" xfId="0" applyNumberFormat="1" applyFont="1" applyBorder="1" applyAlignment="1">
      <alignment horizontal="right" vertical="center"/>
    </xf>
    <xf numFmtId="0" fontId="46" fillId="0" borderId="0" xfId="69" applyFont="1" applyAlignment="1">
      <alignment vertical="center" wrapText="1"/>
    </xf>
    <xf numFmtId="0" fontId="4" fillId="0" borderId="0" xfId="69" applyFont="1" applyAlignment="1">
      <alignment vertical="center" wrapText="1"/>
    </xf>
    <xf numFmtId="0" fontId="3" fillId="0" borderId="0" xfId="69" applyFont="1" applyAlignment="1">
      <alignment vertical="center" wrapText="1"/>
    </xf>
    <xf numFmtId="0" fontId="32" fillId="0" borderId="5" xfId="69" applyFont="1" applyBorder="1" applyAlignment="1">
      <alignment horizontal="center" vertical="center" wrapText="1"/>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32" fillId="0" borderId="3" xfId="69" applyFont="1" applyBorder="1" applyAlignment="1">
      <alignment vertical="center" wrapText="1"/>
    </xf>
    <xf numFmtId="179" fontId="32" fillId="35" borderId="5" xfId="69" applyNumberFormat="1" applyFont="1" applyFill="1" applyBorder="1" applyAlignment="1" applyProtection="1">
      <alignment horizontal="center" vertical="center" wrapText="1"/>
    </xf>
    <xf numFmtId="0" fontId="47" fillId="36" borderId="0" xfId="69" applyFont="1" applyFill="1" applyAlignment="1" applyProtection="1">
      <alignment horizontal="right" vertical="center"/>
      <protection locked="0"/>
    </xf>
    <xf numFmtId="0" fontId="2" fillId="0" borderId="0" xfId="69" applyFont="1" applyAlignment="1">
      <alignment vertical="center" wrapText="1"/>
    </xf>
    <xf numFmtId="0" fontId="2" fillId="0" borderId="0" xfId="69" applyFont="1">
      <alignment vertical="center"/>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32" fillId="0" borderId="5"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 xfId="69" applyFont="1" applyBorder="1" applyAlignment="1">
      <alignment horizontal="center" vertical="center" wrapText="1"/>
    </xf>
    <xf numFmtId="0" fontId="47" fillId="0" borderId="0" xfId="69" applyFont="1" applyAlignment="1" applyProtection="1">
      <alignment horizontal="left" vertical="center" wrapText="1"/>
      <protection locked="0"/>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6">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35"/>
  <sheetViews>
    <sheetView tabSelected="1" view="pageBreakPreview" topLeftCell="A23" zoomScale="70" zoomScaleNormal="85" zoomScaleSheetLayoutView="70" workbookViewId="0">
      <selection activeCell="A26" sqref="A26"/>
    </sheetView>
  </sheetViews>
  <sheetFormatPr defaultColWidth="9" defaultRowHeight="13.5"/>
  <cols>
    <col min="1" max="1" width="47.75" style="6" customWidth="1"/>
    <col min="2" max="4" width="15.125" style="14" customWidth="1"/>
    <col min="5" max="5" width="23.25" style="14" customWidth="1"/>
    <col min="6" max="6" width="94.25" style="6" customWidth="1"/>
    <col min="7" max="7" width="23.5" style="6" customWidth="1"/>
    <col min="8" max="8" width="167.8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150</v>
      </c>
      <c r="B1" s="12"/>
      <c r="C1" s="26"/>
      <c r="D1" s="27"/>
      <c r="E1" s="26"/>
      <c r="F1" s="5"/>
      <c r="G1" s="28"/>
    </row>
    <row r="2" spans="1:14" ht="46.5" customHeight="1">
      <c r="A2" s="72" t="s">
        <v>142</v>
      </c>
      <c r="B2" s="73"/>
      <c r="C2" s="73"/>
      <c r="D2" s="73"/>
      <c r="E2" s="73"/>
      <c r="F2" s="73"/>
      <c r="G2" s="73"/>
      <c r="H2" s="46" t="s">
        <v>51</v>
      </c>
    </row>
    <row r="3" spans="1:14" ht="32.25" customHeight="1">
      <c r="A3" s="17" t="s">
        <v>50</v>
      </c>
      <c r="B3" s="18"/>
      <c r="C3" s="18"/>
      <c r="D3" s="18"/>
      <c r="E3" s="59" t="s">
        <v>162</v>
      </c>
      <c r="F3" s="17" t="s">
        <v>117</v>
      </c>
      <c r="G3" s="19">
        <f>SUM($G$10:$G$14)</f>
        <v>150000</v>
      </c>
      <c r="H3" s="56" t="s">
        <v>137</v>
      </c>
    </row>
    <row r="4" spans="1:14" ht="39" customHeight="1">
      <c r="A4" s="17" t="s">
        <v>151</v>
      </c>
      <c r="B4" s="18"/>
      <c r="C4" s="18"/>
      <c r="D4" s="18"/>
      <c r="E4" s="59" t="s">
        <v>163</v>
      </c>
      <c r="F4" s="45" t="s">
        <v>116</v>
      </c>
      <c r="G4" s="60">
        <v>0</v>
      </c>
      <c r="H4" s="57" t="s">
        <v>147</v>
      </c>
    </row>
    <row r="5" spans="1:14" ht="45.75" customHeight="1">
      <c r="A5" s="79" t="s">
        <v>166</v>
      </c>
      <c r="B5" s="79"/>
      <c r="C5" s="79"/>
      <c r="D5" s="79"/>
      <c r="E5" s="63"/>
      <c r="F5" s="45" t="s">
        <v>138</v>
      </c>
      <c r="G5" s="19">
        <f>ROUNDDOWN(G3-G4,-3)</f>
        <v>150000</v>
      </c>
      <c r="H5" s="64" t="s">
        <v>167</v>
      </c>
      <c r="I5" s="65" t="s">
        <v>168</v>
      </c>
      <c r="J5" s="65" t="s">
        <v>169</v>
      </c>
    </row>
    <row r="6" spans="1:14" ht="41.25" customHeight="1">
      <c r="A6" s="17" t="s">
        <v>140</v>
      </c>
      <c r="B6" s="40"/>
      <c r="C6" s="40"/>
      <c r="D6" s="40"/>
      <c r="E6" s="19" t="str">
        <f>IF(G5&gt;=G6,"○","×")</f>
        <v>○</v>
      </c>
      <c r="F6" s="17" t="s">
        <v>118</v>
      </c>
      <c r="G6" s="60">
        <v>150000</v>
      </c>
      <c r="H6" s="56" t="s">
        <v>139</v>
      </c>
    </row>
    <row r="7" spans="1:14" ht="26.25" customHeight="1">
      <c r="A7" s="17" t="s">
        <v>62</v>
      </c>
      <c r="B7" s="18"/>
      <c r="C7" s="18"/>
      <c r="D7" s="18"/>
      <c r="E7" s="20">
        <f>G6-G7</f>
        <v>150000</v>
      </c>
      <c r="F7" s="17" t="s">
        <v>115</v>
      </c>
      <c r="G7" s="19">
        <f>IF(ROUNDDOWN(G6-G5,-3)&lt;=0,0,ROUNDDOWN(G6-G5,-3))</f>
        <v>0</v>
      </c>
      <c r="H7" s="46" t="s">
        <v>120</v>
      </c>
    </row>
    <row r="8" spans="1:14" ht="41.25" customHeight="1">
      <c r="A8" s="58" t="s">
        <v>160</v>
      </c>
      <c r="B8" s="76" t="s">
        <v>161</v>
      </c>
      <c r="C8" s="77"/>
      <c r="D8" s="77"/>
      <c r="E8" s="78"/>
      <c r="F8" s="71" t="s">
        <v>133</v>
      </c>
      <c r="G8" s="71"/>
      <c r="H8" s="8"/>
    </row>
    <row r="9" spans="1:14" s="39" customFormat="1" ht="66" customHeight="1">
      <c r="A9" s="36" t="s">
        <v>110</v>
      </c>
      <c r="B9" s="37" t="s">
        <v>100</v>
      </c>
      <c r="C9" s="37" t="s">
        <v>111</v>
      </c>
      <c r="D9" s="37" t="s">
        <v>99</v>
      </c>
      <c r="E9" s="37" t="s">
        <v>113</v>
      </c>
      <c r="F9" s="66" t="s">
        <v>119</v>
      </c>
      <c r="G9" s="67"/>
      <c r="H9" s="38" t="s">
        <v>101</v>
      </c>
    </row>
    <row r="10" spans="1:14" ht="50.25" customHeight="1">
      <c r="A10" s="11" t="s">
        <v>157</v>
      </c>
      <c r="B10" s="33"/>
      <c r="C10" s="16"/>
      <c r="D10" s="44"/>
      <c r="E10" s="16"/>
      <c r="F10" s="11"/>
      <c r="G10" s="34">
        <f>B10*C10*D10</f>
        <v>0</v>
      </c>
      <c r="H10" s="15" t="s">
        <v>121</v>
      </c>
    </row>
    <row r="11" spans="1:14" ht="57" customHeight="1">
      <c r="A11" s="11" t="s">
        <v>158</v>
      </c>
      <c r="B11" s="33">
        <v>2</v>
      </c>
      <c r="C11" s="16">
        <v>5000</v>
      </c>
      <c r="D11" s="44">
        <v>2</v>
      </c>
      <c r="E11" s="16">
        <v>5000</v>
      </c>
      <c r="F11" s="11"/>
      <c r="G11" s="34">
        <f t="shared" ref="G11:G13" si="0">B11*C11*D11</f>
        <v>20000</v>
      </c>
      <c r="H11" s="15" t="s">
        <v>122</v>
      </c>
    </row>
    <row r="12" spans="1:14" ht="80.25" customHeight="1">
      <c r="A12" s="11" t="s">
        <v>176</v>
      </c>
      <c r="B12" s="33"/>
      <c r="C12" s="16"/>
      <c r="D12" s="44"/>
      <c r="E12" s="43"/>
      <c r="F12" s="11"/>
      <c r="G12" s="34">
        <f t="shared" si="0"/>
        <v>0</v>
      </c>
      <c r="H12" s="15" t="s">
        <v>129</v>
      </c>
    </row>
    <row r="13" spans="1:14" ht="41.25" customHeight="1">
      <c r="A13" s="11" t="s">
        <v>156</v>
      </c>
      <c r="B13" s="33">
        <v>2</v>
      </c>
      <c r="C13" s="16">
        <v>16250</v>
      </c>
      <c r="D13" s="62">
        <v>4</v>
      </c>
      <c r="E13" s="41"/>
      <c r="F13" s="11"/>
      <c r="G13" s="34">
        <f t="shared" si="0"/>
        <v>130000</v>
      </c>
      <c r="H13" s="15" t="s">
        <v>164</v>
      </c>
      <c r="I13" s="35">
        <v>1</v>
      </c>
      <c r="J13" s="35">
        <v>2</v>
      </c>
      <c r="K13" s="35">
        <v>3</v>
      </c>
      <c r="L13" s="35">
        <v>4</v>
      </c>
      <c r="M13" s="35"/>
      <c r="N13" s="35"/>
    </row>
    <row r="14" spans="1:14" ht="73.5" customHeight="1">
      <c r="A14" s="74"/>
      <c r="B14" s="75"/>
      <c r="C14" s="75"/>
      <c r="D14" s="75"/>
      <c r="E14" s="75"/>
      <c r="F14" s="61" t="s">
        <v>174</v>
      </c>
      <c r="G14" s="16">
        <f>'別紙（2.0％超部分算定シート）'!I4+'別紙（2.0％超部分算定シート）'!I5+'別紙（2.0％超部分算定シート）'!I6</f>
        <v>0</v>
      </c>
      <c r="H14" s="15" t="s">
        <v>130</v>
      </c>
    </row>
    <row r="15" spans="1:14" ht="55.5" customHeight="1">
      <c r="A15" s="68" t="s">
        <v>159</v>
      </c>
      <c r="B15" s="69"/>
      <c r="C15" s="69"/>
      <c r="D15" s="69"/>
      <c r="E15" s="69"/>
      <c r="F15" s="69"/>
      <c r="G15" s="70"/>
      <c r="H15" s="15"/>
    </row>
    <row r="16" spans="1:14" s="39" customFormat="1" ht="72.75" customHeight="1">
      <c r="A16" s="36" t="s">
        <v>114</v>
      </c>
      <c r="B16" s="37" t="s">
        <v>100</v>
      </c>
      <c r="C16" s="37" t="s">
        <v>155</v>
      </c>
      <c r="D16" s="37" t="s">
        <v>99</v>
      </c>
      <c r="E16" s="37" t="s">
        <v>113</v>
      </c>
      <c r="F16" s="66" t="s">
        <v>119</v>
      </c>
      <c r="G16" s="67"/>
      <c r="H16" s="38" t="s">
        <v>101</v>
      </c>
    </row>
    <row r="17" spans="1:14" ht="50.25" customHeight="1">
      <c r="A17" s="11" t="s">
        <v>157</v>
      </c>
      <c r="B17" s="33"/>
      <c r="C17" s="16"/>
      <c r="D17" s="44"/>
      <c r="E17" s="16"/>
      <c r="F17" s="11"/>
      <c r="G17" s="34">
        <f t="shared" ref="G17:G35" si="1">B17*C17*D17</f>
        <v>0</v>
      </c>
      <c r="H17" s="15" t="s">
        <v>121</v>
      </c>
    </row>
    <row r="18" spans="1:14" ht="57" customHeight="1">
      <c r="A18" s="11" t="s">
        <v>158</v>
      </c>
      <c r="B18" s="33"/>
      <c r="C18" s="16"/>
      <c r="D18" s="44"/>
      <c r="E18" s="16"/>
      <c r="F18" s="11"/>
      <c r="G18" s="34">
        <f t="shared" si="1"/>
        <v>0</v>
      </c>
      <c r="H18" s="15" t="s">
        <v>122</v>
      </c>
    </row>
    <row r="19" spans="1:14" ht="80.25" customHeight="1">
      <c r="A19" s="11" t="s">
        <v>176</v>
      </c>
      <c r="B19" s="33"/>
      <c r="C19" s="16"/>
      <c r="D19" s="44"/>
      <c r="E19" s="43"/>
      <c r="F19" s="11"/>
      <c r="G19" s="34">
        <f t="shared" si="1"/>
        <v>0</v>
      </c>
      <c r="H19" s="15" t="s">
        <v>129</v>
      </c>
    </row>
    <row r="20" spans="1:14" ht="41.25" customHeight="1">
      <c r="A20" s="11" t="s">
        <v>156</v>
      </c>
      <c r="B20" s="33"/>
      <c r="C20" s="16"/>
      <c r="D20" s="62"/>
      <c r="E20" s="41"/>
      <c r="F20" s="11"/>
      <c r="G20" s="34">
        <f t="shared" si="1"/>
        <v>0</v>
      </c>
      <c r="H20" s="15" t="s">
        <v>164</v>
      </c>
      <c r="I20" s="35">
        <v>1</v>
      </c>
      <c r="J20" s="35">
        <v>2</v>
      </c>
      <c r="K20" s="35">
        <v>3</v>
      </c>
      <c r="L20" s="35">
        <v>4</v>
      </c>
      <c r="M20" s="35"/>
      <c r="N20" s="35"/>
    </row>
    <row r="21" spans="1:14" s="39" customFormat="1" ht="72.75" customHeight="1">
      <c r="A21" s="36" t="s">
        <v>135</v>
      </c>
      <c r="B21" s="37" t="s">
        <v>100</v>
      </c>
      <c r="C21" s="37" t="s">
        <v>155</v>
      </c>
      <c r="D21" s="37" t="s">
        <v>99</v>
      </c>
      <c r="E21" s="37" t="s">
        <v>113</v>
      </c>
      <c r="F21" s="66" t="s">
        <v>119</v>
      </c>
      <c r="G21" s="67"/>
      <c r="H21" s="38" t="s">
        <v>101</v>
      </c>
    </row>
    <row r="22" spans="1:14" ht="50.25" customHeight="1">
      <c r="A22" s="11" t="s">
        <v>157</v>
      </c>
      <c r="B22" s="33"/>
      <c r="C22" s="16"/>
      <c r="D22" s="44"/>
      <c r="E22" s="16"/>
      <c r="F22" s="11"/>
      <c r="G22" s="34">
        <f t="shared" si="1"/>
        <v>0</v>
      </c>
      <c r="H22" s="15" t="s">
        <v>121</v>
      </c>
    </row>
    <row r="23" spans="1:14" ht="57" customHeight="1">
      <c r="A23" s="11" t="s">
        <v>158</v>
      </c>
      <c r="B23" s="33"/>
      <c r="C23" s="16"/>
      <c r="D23" s="44"/>
      <c r="E23" s="16"/>
      <c r="F23" s="11"/>
      <c r="G23" s="34">
        <f t="shared" si="1"/>
        <v>0</v>
      </c>
      <c r="H23" s="15" t="s">
        <v>122</v>
      </c>
    </row>
    <row r="24" spans="1:14" ht="80.25" customHeight="1">
      <c r="A24" s="11" t="s">
        <v>176</v>
      </c>
      <c r="B24" s="33"/>
      <c r="C24" s="16"/>
      <c r="D24" s="44"/>
      <c r="E24" s="43"/>
      <c r="F24" s="11"/>
      <c r="G24" s="34">
        <f t="shared" si="1"/>
        <v>0</v>
      </c>
      <c r="H24" s="15" t="s">
        <v>129</v>
      </c>
    </row>
    <row r="25" spans="1:14" ht="41.25" customHeight="1">
      <c r="A25" s="11" t="s">
        <v>156</v>
      </c>
      <c r="B25" s="33"/>
      <c r="C25" s="16"/>
      <c r="D25" s="62"/>
      <c r="E25" s="41"/>
      <c r="F25" s="11"/>
      <c r="G25" s="34">
        <f t="shared" si="1"/>
        <v>0</v>
      </c>
      <c r="H25" s="15" t="s">
        <v>164</v>
      </c>
      <c r="I25" s="35">
        <v>1</v>
      </c>
      <c r="J25" s="35">
        <v>2</v>
      </c>
      <c r="K25" s="35">
        <v>3</v>
      </c>
      <c r="L25" s="35">
        <v>4</v>
      </c>
      <c r="M25" s="35"/>
      <c r="N25" s="35"/>
    </row>
    <row r="26" spans="1:14" s="39" customFormat="1" ht="72.75" customHeight="1">
      <c r="A26" s="36" t="s">
        <v>149</v>
      </c>
      <c r="B26" s="37" t="s">
        <v>100</v>
      </c>
      <c r="C26" s="37" t="s">
        <v>155</v>
      </c>
      <c r="D26" s="37" t="s">
        <v>99</v>
      </c>
      <c r="E26" s="37" t="s">
        <v>113</v>
      </c>
      <c r="F26" s="66" t="s">
        <v>119</v>
      </c>
      <c r="G26" s="67"/>
      <c r="H26" s="38" t="s">
        <v>101</v>
      </c>
    </row>
    <row r="27" spans="1:14" ht="50.25" customHeight="1">
      <c r="A27" s="11" t="s">
        <v>157</v>
      </c>
      <c r="B27" s="33"/>
      <c r="C27" s="16"/>
      <c r="D27" s="44"/>
      <c r="E27" s="16"/>
      <c r="F27" s="11"/>
      <c r="G27" s="34">
        <f t="shared" si="1"/>
        <v>0</v>
      </c>
      <c r="H27" s="15" t="s">
        <v>121</v>
      </c>
    </row>
    <row r="28" spans="1:14" ht="57" customHeight="1">
      <c r="A28" s="11" t="s">
        <v>158</v>
      </c>
      <c r="B28" s="33">
        <v>2</v>
      </c>
      <c r="C28" s="16">
        <v>5000</v>
      </c>
      <c r="D28" s="44">
        <v>2</v>
      </c>
      <c r="E28" s="16">
        <v>5000</v>
      </c>
      <c r="F28" s="11"/>
      <c r="G28" s="34">
        <f t="shared" si="1"/>
        <v>20000</v>
      </c>
      <c r="H28" s="15" t="s">
        <v>122</v>
      </c>
    </row>
    <row r="29" spans="1:14" ht="80.25" customHeight="1">
      <c r="A29" s="11" t="s">
        <v>176</v>
      </c>
      <c r="B29" s="33"/>
      <c r="C29" s="16"/>
      <c r="D29" s="44"/>
      <c r="E29" s="43"/>
      <c r="F29" s="11"/>
      <c r="G29" s="34">
        <f t="shared" si="1"/>
        <v>0</v>
      </c>
      <c r="H29" s="15" t="s">
        <v>129</v>
      </c>
    </row>
    <row r="30" spans="1:14" ht="41.25" customHeight="1">
      <c r="A30" s="11" t="s">
        <v>156</v>
      </c>
      <c r="B30" s="33">
        <v>2</v>
      </c>
      <c r="C30" s="16">
        <v>65000</v>
      </c>
      <c r="D30" s="62"/>
      <c r="E30" s="41"/>
      <c r="F30" s="11"/>
      <c r="G30" s="34">
        <f t="shared" si="1"/>
        <v>0</v>
      </c>
      <c r="H30" s="15" t="s">
        <v>164</v>
      </c>
      <c r="I30" s="35">
        <v>1</v>
      </c>
      <c r="J30" s="35">
        <v>2</v>
      </c>
      <c r="K30" s="35">
        <v>3</v>
      </c>
      <c r="L30" s="35">
        <v>4</v>
      </c>
      <c r="M30" s="35"/>
      <c r="N30" s="35"/>
    </row>
    <row r="31" spans="1:14" s="39" customFormat="1" ht="92.25" customHeight="1">
      <c r="A31" s="36" t="s">
        <v>175</v>
      </c>
      <c r="B31" s="37" t="s">
        <v>100</v>
      </c>
      <c r="C31" s="37" t="s">
        <v>155</v>
      </c>
      <c r="D31" s="37" t="s">
        <v>99</v>
      </c>
      <c r="E31" s="37" t="s">
        <v>113</v>
      </c>
      <c r="F31" s="66" t="s">
        <v>119</v>
      </c>
      <c r="G31" s="67"/>
      <c r="H31" s="38" t="s">
        <v>101</v>
      </c>
    </row>
    <row r="32" spans="1:14" ht="50.25" customHeight="1">
      <c r="A32" s="11" t="s">
        <v>157</v>
      </c>
      <c r="B32" s="33"/>
      <c r="C32" s="16"/>
      <c r="D32" s="44"/>
      <c r="E32" s="16"/>
      <c r="F32" s="11"/>
      <c r="G32" s="34">
        <f t="shared" si="1"/>
        <v>0</v>
      </c>
      <c r="H32" s="15" t="s">
        <v>121</v>
      </c>
    </row>
    <row r="33" spans="1:14" ht="57" customHeight="1">
      <c r="A33" s="11" t="s">
        <v>158</v>
      </c>
      <c r="B33" s="33"/>
      <c r="C33" s="16"/>
      <c r="D33" s="44"/>
      <c r="E33" s="16"/>
      <c r="F33" s="11"/>
      <c r="G33" s="34">
        <f t="shared" si="1"/>
        <v>0</v>
      </c>
      <c r="H33" s="15" t="s">
        <v>122</v>
      </c>
    </row>
    <row r="34" spans="1:14" ht="80.25" customHeight="1">
      <c r="A34" s="11" t="s">
        <v>176</v>
      </c>
      <c r="B34" s="33"/>
      <c r="C34" s="16"/>
      <c r="D34" s="44"/>
      <c r="E34" s="43"/>
      <c r="F34" s="11"/>
      <c r="G34" s="34">
        <f t="shared" si="1"/>
        <v>0</v>
      </c>
      <c r="H34" s="15" t="s">
        <v>129</v>
      </c>
    </row>
    <row r="35" spans="1:14" ht="41.25" customHeight="1">
      <c r="A35" s="11" t="s">
        <v>156</v>
      </c>
      <c r="B35" s="33"/>
      <c r="C35" s="16"/>
      <c r="D35" s="62"/>
      <c r="E35" s="41"/>
      <c r="F35" s="11"/>
      <c r="G35" s="34">
        <f t="shared" si="1"/>
        <v>0</v>
      </c>
      <c r="H35" s="15" t="s">
        <v>164</v>
      </c>
      <c r="I35" s="35">
        <v>1</v>
      </c>
      <c r="J35" s="35">
        <v>2</v>
      </c>
      <c r="K35" s="35">
        <v>3</v>
      </c>
      <c r="L35" s="35">
        <v>4</v>
      </c>
      <c r="M35" s="35"/>
      <c r="N35" s="35"/>
    </row>
  </sheetData>
  <mergeCells count="11">
    <mergeCell ref="A15:G15"/>
    <mergeCell ref="F8:G8"/>
    <mergeCell ref="A2:G2"/>
    <mergeCell ref="A14:E14"/>
    <mergeCell ref="B8:E8"/>
    <mergeCell ref="F9:G9"/>
    <mergeCell ref="A5:D5"/>
    <mergeCell ref="F31:G31"/>
    <mergeCell ref="F16:G16"/>
    <mergeCell ref="F21:G21"/>
    <mergeCell ref="F26:G26"/>
  </mergeCells>
  <phoneticPr fontId="37"/>
  <conditionalFormatting sqref="A10:A15">
    <cfRule type="expression" dxfId="15" priority="25">
      <formula>#REF!="×"</formula>
    </cfRule>
  </conditionalFormatting>
  <conditionalFormatting sqref="A17:A20 A22:A25 A27:A30 A32:A35">
    <cfRule type="expression" dxfId="14" priority="1">
      <formula>#REF!="×"</formula>
    </cfRule>
  </conditionalFormatting>
  <conditionalFormatting sqref="B10:E11 F10:G12 G10:G14 B12:D12 B13:G13 B17:E18 B19:D19 B20:E20 B22:E23 B24:D24 B25:E25 B27:E28 B29:D29 B30:E30 B32:E33 B34:D34 B35:E35">
    <cfRule type="expression" dxfId="13" priority="150">
      <formula>#REF!="×"</formula>
    </cfRule>
  </conditionalFormatting>
  <conditionalFormatting sqref="F14">
    <cfRule type="expression" dxfId="12" priority="2">
      <formula>#REF!="×"</formula>
    </cfRule>
  </conditionalFormatting>
  <conditionalFormatting sqref="F17:G20 F22:G25 F27:G30 F32:G35">
    <cfRule type="expression" dxfId="11" priority="23">
      <formula>#REF!="×"</formula>
    </cfRule>
  </conditionalFormatting>
  <dataValidations count="2">
    <dataValidation type="list" allowBlank="1" showInputMessage="1" showErrorMessage="1" sqref="D13 D35 D30 D25 D20" xr:uid="{65249605-E27A-4D1D-A160-9F1B0C24C78F}">
      <formula1>$I$13:$N$13</formula1>
    </dataValidation>
    <dataValidation type="list" allowBlank="1" showInputMessage="1" showErrorMessage="1" sqref="E5" xr:uid="{F4676E7B-BC76-4F85-9BC9-876485E5F4FD}">
      <formula1>$I$5:$J$5</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2" manualBreakCount="2">
    <brk id="14" max="10" man="1"/>
    <brk id="25"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115" zoomScaleNormal="115"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5" t="s">
        <v>152</v>
      </c>
      <c r="B1" s="82" t="s">
        <v>128</v>
      </c>
      <c r="C1" s="83"/>
      <c r="D1" s="83"/>
      <c r="E1" s="83"/>
      <c r="F1" s="83"/>
      <c r="G1" s="83"/>
      <c r="H1" s="83"/>
      <c r="I1" s="28"/>
    </row>
    <row r="2" spans="1:10" ht="41.25" customHeight="1">
      <c r="A2" s="80" t="s">
        <v>112</v>
      </c>
      <c r="B2" s="81"/>
      <c r="C2" s="81"/>
      <c r="D2" s="81"/>
      <c r="E2" s="81"/>
      <c r="F2" s="81"/>
      <c r="G2" s="81"/>
      <c r="H2" s="81"/>
      <c r="I2" s="84" t="s">
        <v>55</v>
      </c>
      <c r="J2" s="8"/>
    </row>
    <row r="3" spans="1:10" ht="72.75" customHeight="1">
      <c r="A3" s="9" t="s">
        <v>126</v>
      </c>
      <c r="B3" s="13" t="s">
        <v>104</v>
      </c>
      <c r="C3" s="13" t="s">
        <v>105</v>
      </c>
      <c r="D3" s="13" t="s">
        <v>103</v>
      </c>
      <c r="E3" s="13" t="s">
        <v>106</v>
      </c>
      <c r="F3" s="13" t="s">
        <v>107</v>
      </c>
      <c r="G3" s="13" t="s">
        <v>109</v>
      </c>
      <c r="H3" s="13" t="s">
        <v>108</v>
      </c>
      <c r="I3" s="85"/>
      <c r="J3" s="15" t="s">
        <v>101</v>
      </c>
    </row>
    <row r="4" spans="1:10" ht="84.75" customHeight="1">
      <c r="A4" s="11" t="s">
        <v>123</v>
      </c>
      <c r="B4" s="16"/>
      <c r="C4" s="16"/>
      <c r="D4" s="29" t="e">
        <f>C4/B4</f>
        <v>#DIV/0!</v>
      </c>
      <c r="E4" s="30" t="e">
        <f>(D4-0.02)*B4</f>
        <v>#DIV/0!</v>
      </c>
      <c r="F4" s="31"/>
      <c r="G4" s="42"/>
      <c r="H4" s="32"/>
      <c r="I4" s="34">
        <f>F4*G4*H4</f>
        <v>0</v>
      </c>
      <c r="J4" s="15"/>
    </row>
    <row r="5" spans="1:10" ht="93.75" customHeight="1">
      <c r="A5" s="11" t="s">
        <v>124</v>
      </c>
      <c r="B5" s="16"/>
      <c r="C5" s="16"/>
      <c r="D5" s="29" t="e">
        <f>C5/B5</f>
        <v>#DIV/0!</v>
      </c>
      <c r="E5" s="30" t="e">
        <f>(D5-0.02)*B5</f>
        <v>#DIV/0!</v>
      </c>
      <c r="F5" s="31"/>
      <c r="G5" s="42"/>
      <c r="H5" s="32"/>
      <c r="I5" s="34">
        <f>F5*G5*H5</f>
        <v>0</v>
      </c>
      <c r="J5" s="15"/>
    </row>
    <row r="6" spans="1:10" ht="90" customHeight="1">
      <c r="A6" s="11" t="s">
        <v>125</v>
      </c>
      <c r="B6" s="86"/>
      <c r="C6" s="87"/>
      <c r="D6" s="87"/>
      <c r="E6" s="87"/>
      <c r="F6" s="87"/>
      <c r="G6" s="87"/>
      <c r="H6" s="87"/>
      <c r="I6" s="34">
        <v>0</v>
      </c>
      <c r="J6" s="15"/>
    </row>
    <row r="7" spans="1:10" ht="60.75" customHeight="1">
      <c r="A7" s="88" t="s">
        <v>127</v>
      </c>
      <c r="B7" s="89"/>
      <c r="C7" s="89"/>
      <c r="D7" s="89"/>
      <c r="E7" s="89"/>
      <c r="F7" s="89"/>
      <c r="G7" s="89"/>
      <c r="H7" s="89"/>
      <c r="I7" s="89"/>
    </row>
    <row r="9" spans="1:10">
      <c r="A9" s="48"/>
    </row>
  </sheetData>
  <mergeCells count="5">
    <mergeCell ref="A2:H2"/>
    <mergeCell ref="B1:H1"/>
    <mergeCell ref="I2:I3"/>
    <mergeCell ref="B6:H6"/>
    <mergeCell ref="A7:I7"/>
  </mergeCells>
  <phoneticPr fontId="37"/>
  <conditionalFormatting sqref="A4:H5 I4:I6 A6:B6">
    <cfRule type="expression" dxfId="10"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3" t="s">
        <v>98</v>
      </c>
      <c r="D1" s="21" t="s">
        <v>63</v>
      </c>
      <c r="E1" s="9" t="s">
        <v>52</v>
      </c>
      <c r="F1" s="11" t="s">
        <v>59</v>
      </c>
      <c r="G1" s="11" t="s">
        <v>58</v>
      </c>
      <c r="H1" s="11" t="s">
        <v>60</v>
      </c>
      <c r="I1" s="11" t="s">
        <v>102</v>
      </c>
      <c r="J1" s="21" t="s">
        <v>64</v>
      </c>
      <c r="K1" s="9" t="s">
        <v>52</v>
      </c>
      <c r="L1" s="11" t="s">
        <v>59</v>
      </c>
      <c r="M1" s="11" t="s">
        <v>58</v>
      </c>
      <c r="N1" s="11" t="s">
        <v>60</v>
      </c>
      <c r="O1" s="11" t="s">
        <v>102</v>
      </c>
      <c r="P1" s="21" t="s">
        <v>65</v>
      </c>
      <c r="Q1" s="9" t="s">
        <v>52</v>
      </c>
      <c r="R1" s="11" t="s">
        <v>59</v>
      </c>
      <c r="S1" s="11" t="s">
        <v>58</v>
      </c>
      <c r="T1" s="11" t="s">
        <v>60</v>
      </c>
      <c r="U1" s="11" t="s">
        <v>102</v>
      </c>
      <c r="V1" s="21" t="s">
        <v>66</v>
      </c>
      <c r="W1" s="9" t="s">
        <v>52</v>
      </c>
      <c r="X1" s="11" t="s">
        <v>59</v>
      </c>
      <c r="Y1" s="11" t="s">
        <v>58</v>
      </c>
      <c r="Z1" s="11" t="s">
        <v>60</v>
      </c>
      <c r="AA1" s="11" t="s">
        <v>102</v>
      </c>
      <c r="AB1" s="21" t="s">
        <v>67</v>
      </c>
      <c r="AC1" s="9" t="s">
        <v>52</v>
      </c>
      <c r="AD1" s="11" t="s">
        <v>59</v>
      </c>
      <c r="AE1" s="11" t="s">
        <v>58</v>
      </c>
      <c r="AF1" s="11" t="s">
        <v>60</v>
      </c>
      <c r="AG1" s="11" t="s">
        <v>102</v>
      </c>
      <c r="AH1" s="21" t="s">
        <v>68</v>
      </c>
      <c r="AI1" s="9" t="s">
        <v>52</v>
      </c>
      <c r="AJ1" s="11" t="s">
        <v>59</v>
      </c>
      <c r="AK1" s="11" t="s">
        <v>58</v>
      </c>
      <c r="AL1" s="11" t="s">
        <v>60</v>
      </c>
      <c r="AM1" s="11" t="s">
        <v>102</v>
      </c>
      <c r="AN1" s="21" t="s">
        <v>69</v>
      </c>
      <c r="AO1" s="9" t="s">
        <v>52</v>
      </c>
      <c r="AP1" s="11" t="s">
        <v>59</v>
      </c>
      <c r="AQ1" s="11" t="s">
        <v>58</v>
      </c>
      <c r="AR1" s="11" t="s">
        <v>60</v>
      </c>
      <c r="AS1" s="11" t="s">
        <v>102</v>
      </c>
      <c r="AT1" s="21" t="s">
        <v>70</v>
      </c>
      <c r="AU1" s="9" t="s">
        <v>52</v>
      </c>
      <c r="AV1" s="11" t="s">
        <v>59</v>
      </c>
      <c r="AW1" s="11" t="s">
        <v>58</v>
      </c>
      <c r="AX1" s="11" t="s">
        <v>60</v>
      </c>
      <c r="AY1" s="11" t="s">
        <v>102</v>
      </c>
      <c r="AZ1" s="21" t="s">
        <v>71</v>
      </c>
      <c r="BA1" s="9" t="s">
        <v>52</v>
      </c>
      <c r="BB1" s="11" t="s">
        <v>59</v>
      </c>
      <c r="BC1" s="11" t="s">
        <v>58</v>
      </c>
      <c r="BD1" s="11" t="s">
        <v>60</v>
      </c>
      <c r="BE1" s="11" t="s">
        <v>102</v>
      </c>
      <c r="BF1" s="21" t="s">
        <v>72</v>
      </c>
      <c r="BG1" s="9" t="s">
        <v>52</v>
      </c>
      <c r="BH1" s="11" t="s">
        <v>59</v>
      </c>
      <c r="BI1" s="11" t="s">
        <v>58</v>
      </c>
      <c r="BJ1" s="11" t="s">
        <v>60</v>
      </c>
      <c r="BK1" s="11" t="s">
        <v>102</v>
      </c>
      <c r="BL1" s="21" t="s">
        <v>73</v>
      </c>
      <c r="BM1" s="9" t="s">
        <v>52</v>
      </c>
      <c r="BN1" s="11" t="s">
        <v>59</v>
      </c>
      <c r="BO1" s="11" t="s">
        <v>58</v>
      </c>
      <c r="BP1" s="11" t="s">
        <v>60</v>
      </c>
      <c r="BQ1" s="11" t="s">
        <v>102</v>
      </c>
      <c r="BR1" s="21" t="s">
        <v>74</v>
      </c>
      <c r="BS1" s="9" t="s">
        <v>52</v>
      </c>
      <c r="BT1" s="11" t="s">
        <v>59</v>
      </c>
      <c r="BU1" s="11" t="s">
        <v>58</v>
      </c>
      <c r="BV1" s="11" t="s">
        <v>60</v>
      </c>
      <c r="BW1" s="11" t="s">
        <v>102</v>
      </c>
      <c r="BX1" s="21" t="s">
        <v>75</v>
      </c>
      <c r="BY1" s="9" t="s">
        <v>52</v>
      </c>
      <c r="BZ1" s="11" t="s">
        <v>59</v>
      </c>
      <c r="CA1" s="11" t="s">
        <v>58</v>
      </c>
      <c r="CB1" s="11" t="s">
        <v>60</v>
      </c>
      <c r="CC1" s="11" t="s">
        <v>102</v>
      </c>
      <c r="CD1" s="21" t="s">
        <v>76</v>
      </c>
      <c r="CE1" s="9" t="s">
        <v>52</v>
      </c>
      <c r="CF1" s="11" t="s">
        <v>59</v>
      </c>
      <c r="CG1" s="11" t="s">
        <v>58</v>
      </c>
      <c r="CH1" s="11" t="s">
        <v>60</v>
      </c>
      <c r="CI1" s="11" t="s">
        <v>102</v>
      </c>
      <c r="CJ1" s="21" t="s">
        <v>77</v>
      </c>
      <c r="CK1" s="9" t="s">
        <v>52</v>
      </c>
      <c r="CL1" s="11" t="s">
        <v>59</v>
      </c>
      <c r="CM1" s="11" t="s">
        <v>58</v>
      </c>
      <c r="CN1" s="11" t="s">
        <v>60</v>
      </c>
      <c r="CO1" s="11" t="s">
        <v>102</v>
      </c>
      <c r="CP1" s="21" t="s">
        <v>78</v>
      </c>
      <c r="CQ1" s="9" t="s">
        <v>52</v>
      </c>
      <c r="CR1" s="11" t="s">
        <v>59</v>
      </c>
      <c r="CS1" s="11" t="s">
        <v>58</v>
      </c>
      <c r="CT1" s="11" t="s">
        <v>60</v>
      </c>
      <c r="CU1" s="11" t="s">
        <v>102</v>
      </c>
      <c r="CV1" s="21" t="s">
        <v>79</v>
      </c>
      <c r="CW1" s="9" t="s">
        <v>52</v>
      </c>
      <c r="CX1" s="11" t="s">
        <v>59</v>
      </c>
      <c r="CY1" s="11" t="s">
        <v>58</v>
      </c>
      <c r="CZ1" s="11" t="s">
        <v>60</v>
      </c>
      <c r="DA1" s="11" t="s">
        <v>102</v>
      </c>
      <c r="DB1" s="21" t="s">
        <v>80</v>
      </c>
      <c r="DC1" s="9" t="s">
        <v>52</v>
      </c>
      <c r="DD1" s="11" t="s">
        <v>59</v>
      </c>
      <c r="DE1" s="11" t="s">
        <v>58</v>
      </c>
      <c r="DF1" s="11" t="s">
        <v>60</v>
      </c>
      <c r="DG1" s="11" t="s">
        <v>102</v>
      </c>
      <c r="DH1" s="21" t="s">
        <v>81</v>
      </c>
      <c r="DI1" s="9" t="s">
        <v>52</v>
      </c>
      <c r="DJ1" s="11" t="s">
        <v>59</v>
      </c>
      <c r="DK1" s="11" t="s">
        <v>58</v>
      </c>
      <c r="DL1" s="11" t="s">
        <v>60</v>
      </c>
      <c r="DM1" s="11" t="s">
        <v>102</v>
      </c>
      <c r="DN1" s="21" t="s">
        <v>82</v>
      </c>
      <c r="DO1" s="9" t="s">
        <v>52</v>
      </c>
      <c r="DP1" s="11" t="s">
        <v>59</v>
      </c>
      <c r="DQ1" s="11" t="s">
        <v>58</v>
      </c>
      <c r="DR1" s="11" t="s">
        <v>60</v>
      </c>
      <c r="DS1" s="11" t="s">
        <v>61</v>
      </c>
      <c r="DT1" s="21" t="s">
        <v>83</v>
      </c>
      <c r="DU1" s="9" t="s">
        <v>52</v>
      </c>
      <c r="DV1" s="11" t="s">
        <v>59</v>
      </c>
      <c r="DW1" s="11" t="s">
        <v>58</v>
      </c>
      <c r="DX1" s="11" t="s">
        <v>60</v>
      </c>
      <c r="DY1" s="11" t="s">
        <v>61</v>
      </c>
      <c r="DZ1" s="21" t="s">
        <v>84</v>
      </c>
      <c r="EA1" s="9" t="s">
        <v>52</v>
      </c>
      <c r="EB1" s="11" t="s">
        <v>59</v>
      </c>
      <c r="EC1" s="11" t="s">
        <v>58</v>
      </c>
      <c r="ED1" s="11" t="s">
        <v>60</v>
      </c>
      <c r="EE1" s="11" t="s">
        <v>61</v>
      </c>
      <c r="EF1" s="21" t="s">
        <v>85</v>
      </c>
      <c r="EG1" s="9" t="s">
        <v>52</v>
      </c>
      <c r="EH1" s="11" t="s">
        <v>59</v>
      </c>
      <c r="EI1" s="11" t="s">
        <v>58</v>
      </c>
      <c r="EJ1" s="11" t="s">
        <v>60</v>
      </c>
      <c r="EK1" s="11" t="s">
        <v>61</v>
      </c>
      <c r="EL1" s="21" t="s">
        <v>86</v>
      </c>
      <c r="EM1" s="9" t="s">
        <v>52</v>
      </c>
      <c r="EN1" s="11" t="s">
        <v>59</v>
      </c>
      <c r="EO1" s="11" t="s">
        <v>58</v>
      </c>
      <c r="EP1" s="11" t="s">
        <v>60</v>
      </c>
      <c r="EQ1" s="11" t="s">
        <v>61</v>
      </c>
      <c r="ER1" s="21" t="s">
        <v>87</v>
      </c>
      <c r="ES1" s="9" t="s">
        <v>52</v>
      </c>
      <c r="ET1" s="11" t="s">
        <v>59</v>
      </c>
      <c r="EU1" s="11" t="s">
        <v>58</v>
      </c>
      <c r="EV1" s="11" t="s">
        <v>60</v>
      </c>
      <c r="EW1" s="11" t="s">
        <v>61</v>
      </c>
      <c r="EX1" s="21" t="s">
        <v>88</v>
      </c>
      <c r="EY1" s="9" t="s">
        <v>52</v>
      </c>
      <c r="EZ1" s="11" t="s">
        <v>59</v>
      </c>
      <c r="FA1" s="11" t="s">
        <v>58</v>
      </c>
      <c r="FB1" s="11" t="s">
        <v>60</v>
      </c>
      <c r="FC1" s="11" t="s">
        <v>61</v>
      </c>
      <c r="FD1" s="21" t="s">
        <v>89</v>
      </c>
      <c r="FE1" s="9" t="s">
        <v>52</v>
      </c>
      <c r="FF1" s="11" t="s">
        <v>59</v>
      </c>
      <c r="FG1" s="11" t="s">
        <v>58</v>
      </c>
      <c r="FH1" s="11" t="s">
        <v>60</v>
      </c>
      <c r="FI1" s="11" t="s">
        <v>61</v>
      </c>
      <c r="FJ1" s="21" t="s">
        <v>90</v>
      </c>
      <c r="FK1" s="9" t="s">
        <v>52</v>
      </c>
      <c r="FL1" s="11" t="s">
        <v>59</v>
      </c>
      <c r="FM1" s="11" t="s">
        <v>58</v>
      </c>
      <c r="FN1" s="11" t="s">
        <v>60</v>
      </c>
      <c r="FO1" s="11" t="s">
        <v>61</v>
      </c>
      <c r="FP1" s="21" t="s">
        <v>91</v>
      </c>
      <c r="FQ1" s="9" t="s">
        <v>52</v>
      </c>
      <c r="FR1" s="11" t="s">
        <v>59</v>
      </c>
      <c r="FS1" s="11" t="s">
        <v>58</v>
      </c>
      <c r="FT1" s="11" t="s">
        <v>60</v>
      </c>
      <c r="FU1" s="11" t="s">
        <v>61</v>
      </c>
      <c r="FV1" s="21" t="s">
        <v>92</v>
      </c>
      <c r="FW1" s="9" t="s">
        <v>52</v>
      </c>
      <c r="FX1" s="11" t="s">
        <v>59</v>
      </c>
      <c r="FY1" s="11" t="s">
        <v>58</v>
      </c>
      <c r="FZ1" s="11" t="s">
        <v>60</v>
      </c>
      <c r="GA1" s="11" t="s">
        <v>61</v>
      </c>
      <c r="GB1" s="21" t="s">
        <v>93</v>
      </c>
      <c r="GC1" s="9" t="s">
        <v>52</v>
      </c>
      <c r="GD1" s="11" t="s">
        <v>59</v>
      </c>
      <c r="GE1" s="11" t="s">
        <v>58</v>
      </c>
      <c r="GF1" s="11" t="s">
        <v>60</v>
      </c>
      <c r="GG1" s="11" t="s">
        <v>61</v>
      </c>
      <c r="GH1" s="21" t="s">
        <v>94</v>
      </c>
      <c r="GI1" s="9" t="s">
        <v>52</v>
      </c>
      <c r="GJ1" s="11" t="s">
        <v>59</v>
      </c>
      <c r="GK1" s="11" t="s">
        <v>58</v>
      </c>
      <c r="GL1" s="11" t="s">
        <v>60</v>
      </c>
      <c r="GM1" s="11" t="s">
        <v>61</v>
      </c>
      <c r="GN1" s="21" t="s">
        <v>95</v>
      </c>
      <c r="GO1" s="9" t="s">
        <v>52</v>
      </c>
      <c r="GP1" s="11" t="s">
        <v>59</v>
      </c>
      <c r="GQ1" s="11" t="s">
        <v>58</v>
      </c>
      <c r="GR1" s="11" t="s">
        <v>60</v>
      </c>
      <c r="GS1" s="11" t="s">
        <v>61</v>
      </c>
      <c r="GT1" s="21" t="s">
        <v>96</v>
      </c>
      <c r="GU1" s="9" t="s">
        <v>52</v>
      </c>
      <c r="GV1" s="11" t="s">
        <v>59</v>
      </c>
      <c r="GW1" s="11" t="s">
        <v>58</v>
      </c>
      <c r="GX1" s="11" t="s">
        <v>60</v>
      </c>
      <c r="GY1" s="11" t="s">
        <v>61</v>
      </c>
      <c r="GZ1" s="21" t="s">
        <v>97</v>
      </c>
      <c r="HA1" s="9" t="s">
        <v>52</v>
      </c>
      <c r="HB1" s="11" t="s">
        <v>59</v>
      </c>
      <c r="HC1" s="11" t="s">
        <v>58</v>
      </c>
      <c r="HD1" s="11" t="s">
        <v>60</v>
      </c>
      <c r="HE1" s="11" t="s">
        <v>61</v>
      </c>
      <c r="HF1" s="22" t="s">
        <v>55</v>
      </c>
      <c r="HG1" s="21" t="s">
        <v>63</v>
      </c>
      <c r="HH1" s="9" t="s">
        <v>52</v>
      </c>
      <c r="HI1" s="11" t="s">
        <v>53</v>
      </c>
      <c r="HJ1" s="11" t="s">
        <v>56</v>
      </c>
      <c r="HK1" s="11" t="s">
        <v>57</v>
      </c>
      <c r="HL1" s="11" t="s">
        <v>54</v>
      </c>
      <c r="HM1" s="21" t="s">
        <v>64</v>
      </c>
      <c r="HN1" s="9" t="s">
        <v>52</v>
      </c>
      <c r="HO1" s="11" t="s">
        <v>53</v>
      </c>
      <c r="HP1" s="11" t="s">
        <v>56</v>
      </c>
      <c r="HQ1" s="11" t="s">
        <v>57</v>
      </c>
      <c r="HR1" s="11" t="s">
        <v>54</v>
      </c>
      <c r="HS1" s="21" t="s">
        <v>65</v>
      </c>
      <c r="HT1" s="9" t="s">
        <v>52</v>
      </c>
      <c r="HU1" s="11" t="s">
        <v>53</v>
      </c>
      <c r="HV1" s="11" t="s">
        <v>56</v>
      </c>
      <c r="HW1" s="11" t="s">
        <v>57</v>
      </c>
      <c r="HX1" s="11" t="s">
        <v>54</v>
      </c>
      <c r="HY1" s="21" t="s">
        <v>66</v>
      </c>
      <c r="HZ1" s="9" t="s">
        <v>52</v>
      </c>
      <c r="IA1" s="11" t="s">
        <v>53</v>
      </c>
      <c r="IB1" s="11" t="s">
        <v>56</v>
      </c>
      <c r="IC1" s="11" t="s">
        <v>57</v>
      </c>
      <c r="ID1" s="11" t="s">
        <v>54</v>
      </c>
      <c r="IE1" s="21" t="s">
        <v>67</v>
      </c>
      <c r="IF1" s="9" t="s">
        <v>52</v>
      </c>
      <c r="IG1" s="11" t="s">
        <v>53</v>
      </c>
      <c r="IH1" s="11" t="s">
        <v>56</v>
      </c>
      <c r="II1" s="11" t="s">
        <v>57</v>
      </c>
      <c r="IJ1" s="11" t="s">
        <v>54</v>
      </c>
      <c r="IK1" s="21" t="s">
        <v>68</v>
      </c>
      <c r="IL1" s="9" t="s">
        <v>52</v>
      </c>
      <c r="IM1" s="11" t="s">
        <v>53</v>
      </c>
      <c r="IN1" s="11" t="s">
        <v>56</v>
      </c>
      <c r="IO1" s="11" t="s">
        <v>57</v>
      </c>
      <c r="IP1" s="11" t="s">
        <v>54</v>
      </c>
      <c r="IQ1" s="21" t="s">
        <v>69</v>
      </c>
      <c r="IR1" s="9" t="s">
        <v>52</v>
      </c>
      <c r="IS1" s="11" t="s">
        <v>53</v>
      </c>
      <c r="IT1" s="11" t="s">
        <v>56</v>
      </c>
      <c r="IU1" s="11" t="s">
        <v>57</v>
      </c>
      <c r="IV1" s="11" t="s">
        <v>54</v>
      </c>
      <c r="IW1" s="21" t="s">
        <v>70</v>
      </c>
      <c r="IX1" s="9" t="s">
        <v>52</v>
      </c>
      <c r="IY1" s="11" t="s">
        <v>53</v>
      </c>
      <c r="IZ1" s="11" t="s">
        <v>56</v>
      </c>
      <c r="JA1" s="11" t="s">
        <v>57</v>
      </c>
      <c r="JB1" s="11" t="s">
        <v>54</v>
      </c>
      <c r="JC1" s="21" t="s">
        <v>71</v>
      </c>
      <c r="JD1" s="9" t="s">
        <v>52</v>
      </c>
      <c r="JE1" s="11" t="s">
        <v>53</v>
      </c>
      <c r="JF1" s="11" t="s">
        <v>56</v>
      </c>
      <c r="JG1" s="11" t="s">
        <v>57</v>
      </c>
      <c r="JH1" s="11" t="s">
        <v>54</v>
      </c>
      <c r="JI1" s="21" t="s">
        <v>72</v>
      </c>
      <c r="JJ1" s="9" t="s">
        <v>52</v>
      </c>
      <c r="JK1" s="11" t="s">
        <v>53</v>
      </c>
      <c r="JL1" s="11" t="s">
        <v>56</v>
      </c>
      <c r="JM1" s="11" t="s">
        <v>57</v>
      </c>
      <c r="JN1" s="11" t="s">
        <v>54</v>
      </c>
      <c r="JO1" s="21" t="s">
        <v>73</v>
      </c>
      <c r="JP1" s="9" t="s">
        <v>52</v>
      </c>
      <c r="JQ1" s="11" t="s">
        <v>53</v>
      </c>
      <c r="JR1" s="11" t="s">
        <v>56</v>
      </c>
      <c r="JS1" s="11" t="s">
        <v>57</v>
      </c>
      <c r="JT1" s="11" t="s">
        <v>54</v>
      </c>
      <c r="JU1" s="21" t="s">
        <v>74</v>
      </c>
      <c r="JV1" s="9" t="s">
        <v>52</v>
      </c>
      <c r="JW1" s="11" t="s">
        <v>53</v>
      </c>
      <c r="JX1" s="11" t="s">
        <v>56</v>
      </c>
      <c r="JY1" s="11" t="s">
        <v>57</v>
      </c>
      <c r="JZ1" s="11" t="s">
        <v>54</v>
      </c>
      <c r="KA1" s="21" t="s">
        <v>75</v>
      </c>
      <c r="KB1" s="9" t="s">
        <v>52</v>
      </c>
      <c r="KC1" s="11" t="s">
        <v>53</v>
      </c>
      <c r="KD1" s="11" t="s">
        <v>56</v>
      </c>
      <c r="KE1" s="11" t="s">
        <v>57</v>
      </c>
      <c r="KF1" s="11" t="s">
        <v>54</v>
      </c>
      <c r="KG1" s="21" t="s">
        <v>76</v>
      </c>
      <c r="KH1" s="9" t="s">
        <v>52</v>
      </c>
      <c r="KI1" s="11" t="s">
        <v>53</v>
      </c>
      <c r="KJ1" s="11" t="s">
        <v>56</v>
      </c>
      <c r="KK1" s="11" t="s">
        <v>57</v>
      </c>
      <c r="KL1" s="11" t="s">
        <v>54</v>
      </c>
      <c r="KM1" s="21" t="s">
        <v>77</v>
      </c>
      <c r="KN1" s="9" t="s">
        <v>52</v>
      </c>
      <c r="KO1" s="11" t="s">
        <v>53</v>
      </c>
      <c r="KP1" s="11" t="s">
        <v>56</v>
      </c>
      <c r="KQ1" s="11" t="s">
        <v>57</v>
      </c>
      <c r="KR1" s="11" t="s">
        <v>54</v>
      </c>
      <c r="KS1" s="21" t="s">
        <v>78</v>
      </c>
      <c r="KT1" s="9" t="s">
        <v>52</v>
      </c>
      <c r="KU1" s="11" t="s">
        <v>53</v>
      </c>
      <c r="KV1" s="11" t="s">
        <v>56</v>
      </c>
      <c r="KW1" s="11" t="s">
        <v>57</v>
      </c>
      <c r="KX1" s="11" t="s">
        <v>54</v>
      </c>
      <c r="KY1" s="21" t="s">
        <v>79</v>
      </c>
      <c r="KZ1" s="9" t="s">
        <v>52</v>
      </c>
      <c r="LA1" s="11" t="s">
        <v>53</v>
      </c>
      <c r="LB1" s="11" t="s">
        <v>56</v>
      </c>
      <c r="LC1" s="11" t="s">
        <v>57</v>
      </c>
      <c r="LD1" s="11" t="s">
        <v>54</v>
      </c>
      <c r="LE1" s="21" t="s">
        <v>80</v>
      </c>
      <c r="LF1" s="9" t="s">
        <v>52</v>
      </c>
      <c r="LG1" s="11" t="s">
        <v>53</v>
      </c>
      <c r="LH1" s="11" t="s">
        <v>56</v>
      </c>
      <c r="LI1" s="11" t="s">
        <v>57</v>
      </c>
      <c r="LJ1" s="11" t="s">
        <v>54</v>
      </c>
      <c r="LK1" s="21" t="s">
        <v>81</v>
      </c>
      <c r="LL1" s="9" t="s">
        <v>52</v>
      </c>
      <c r="LM1" s="11" t="s">
        <v>53</v>
      </c>
      <c r="LN1" s="11" t="s">
        <v>56</v>
      </c>
      <c r="LO1" s="11" t="s">
        <v>57</v>
      </c>
      <c r="LP1" s="11" t="s">
        <v>54</v>
      </c>
      <c r="LQ1" s="21" t="s">
        <v>82</v>
      </c>
      <c r="LR1" s="9" t="s">
        <v>52</v>
      </c>
      <c r="LS1" s="11" t="s">
        <v>53</v>
      </c>
      <c r="LT1" s="11" t="s">
        <v>56</v>
      </c>
      <c r="LU1" s="11" t="s">
        <v>57</v>
      </c>
      <c r="LV1" s="11" t="s">
        <v>54</v>
      </c>
      <c r="LW1" s="21" t="s">
        <v>83</v>
      </c>
      <c r="LX1" s="9" t="s">
        <v>52</v>
      </c>
      <c r="LY1" s="11" t="s">
        <v>53</v>
      </c>
      <c r="LZ1" s="11" t="s">
        <v>56</v>
      </c>
      <c r="MA1" s="11" t="s">
        <v>57</v>
      </c>
      <c r="MB1" s="11" t="s">
        <v>54</v>
      </c>
      <c r="MC1" s="21" t="s">
        <v>84</v>
      </c>
      <c r="MD1" s="9" t="s">
        <v>52</v>
      </c>
      <c r="ME1" s="11" t="s">
        <v>53</v>
      </c>
      <c r="MF1" s="11" t="s">
        <v>56</v>
      </c>
      <c r="MG1" s="11" t="s">
        <v>57</v>
      </c>
      <c r="MH1" s="11" t="s">
        <v>54</v>
      </c>
      <c r="MI1" s="21" t="s">
        <v>85</v>
      </c>
      <c r="MJ1" s="9" t="s">
        <v>52</v>
      </c>
      <c r="MK1" s="11" t="s">
        <v>53</v>
      </c>
      <c r="ML1" s="11" t="s">
        <v>56</v>
      </c>
      <c r="MM1" s="11" t="s">
        <v>57</v>
      </c>
      <c r="MN1" s="11" t="s">
        <v>54</v>
      </c>
      <c r="MO1" s="21" t="s">
        <v>86</v>
      </c>
      <c r="MP1" s="9" t="s">
        <v>52</v>
      </c>
      <c r="MQ1" s="11" t="s">
        <v>53</v>
      </c>
      <c r="MR1" s="11" t="s">
        <v>56</v>
      </c>
      <c r="MS1" s="11" t="s">
        <v>57</v>
      </c>
      <c r="MT1" s="11" t="s">
        <v>54</v>
      </c>
      <c r="MU1" s="21" t="s">
        <v>87</v>
      </c>
      <c r="MV1" s="9" t="s">
        <v>52</v>
      </c>
      <c r="MW1" s="11" t="s">
        <v>53</v>
      </c>
      <c r="MX1" s="11" t="s">
        <v>56</v>
      </c>
      <c r="MY1" s="11" t="s">
        <v>57</v>
      </c>
      <c r="MZ1" s="11" t="s">
        <v>54</v>
      </c>
      <c r="NA1" s="21" t="s">
        <v>88</v>
      </c>
      <c r="NB1" s="9" t="s">
        <v>52</v>
      </c>
      <c r="NC1" s="11" t="s">
        <v>53</v>
      </c>
      <c r="ND1" s="11" t="s">
        <v>56</v>
      </c>
      <c r="NE1" s="11" t="s">
        <v>57</v>
      </c>
      <c r="NF1" s="11" t="s">
        <v>54</v>
      </c>
      <c r="NG1" s="21" t="s">
        <v>89</v>
      </c>
      <c r="NH1" s="9" t="s">
        <v>52</v>
      </c>
      <c r="NI1" s="11" t="s">
        <v>53</v>
      </c>
      <c r="NJ1" s="11" t="s">
        <v>56</v>
      </c>
      <c r="NK1" s="11" t="s">
        <v>57</v>
      </c>
      <c r="NL1" s="11" t="s">
        <v>54</v>
      </c>
      <c r="NM1" s="21" t="s">
        <v>90</v>
      </c>
      <c r="NN1" s="9" t="s">
        <v>52</v>
      </c>
      <c r="NO1" s="11" t="s">
        <v>53</v>
      </c>
      <c r="NP1" s="11" t="s">
        <v>56</v>
      </c>
      <c r="NQ1" s="11" t="s">
        <v>57</v>
      </c>
      <c r="NR1" s="11" t="s">
        <v>54</v>
      </c>
      <c r="NS1" s="21" t="s">
        <v>91</v>
      </c>
      <c r="NT1" s="9" t="s">
        <v>52</v>
      </c>
      <c r="NU1" s="11" t="s">
        <v>53</v>
      </c>
      <c r="NV1" s="11" t="s">
        <v>56</v>
      </c>
      <c r="NW1" s="11" t="s">
        <v>57</v>
      </c>
      <c r="NX1" s="11" t="s">
        <v>54</v>
      </c>
      <c r="NY1" s="21" t="s">
        <v>92</v>
      </c>
      <c r="NZ1" s="9" t="s">
        <v>52</v>
      </c>
      <c r="OA1" s="11" t="s">
        <v>53</v>
      </c>
      <c r="OB1" s="11" t="s">
        <v>56</v>
      </c>
      <c r="OC1" s="11" t="s">
        <v>57</v>
      </c>
      <c r="OD1" s="11" t="s">
        <v>54</v>
      </c>
      <c r="OE1" s="21" t="s">
        <v>93</v>
      </c>
      <c r="OF1" s="9" t="s">
        <v>52</v>
      </c>
      <c r="OG1" s="11" t="s">
        <v>53</v>
      </c>
      <c r="OH1" s="11" t="s">
        <v>56</v>
      </c>
      <c r="OI1" s="11" t="s">
        <v>57</v>
      </c>
      <c r="OJ1" s="11" t="s">
        <v>54</v>
      </c>
      <c r="OK1" s="21" t="s">
        <v>94</v>
      </c>
      <c r="OL1" s="9" t="s">
        <v>52</v>
      </c>
      <c r="OM1" s="11" t="s">
        <v>53</v>
      </c>
      <c r="ON1" s="11" t="s">
        <v>56</v>
      </c>
      <c r="OO1" s="11" t="s">
        <v>57</v>
      </c>
      <c r="OP1" s="11" t="s">
        <v>54</v>
      </c>
      <c r="OQ1" s="21" t="s">
        <v>95</v>
      </c>
      <c r="OR1" s="9" t="s">
        <v>52</v>
      </c>
      <c r="OS1" s="11" t="s">
        <v>53</v>
      </c>
      <c r="OT1" s="11" t="s">
        <v>56</v>
      </c>
      <c r="OU1" s="11" t="s">
        <v>57</v>
      </c>
      <c r="OV1" s="11" t="s">
        <v>54</v>
      </c>
      <c r="OW1" s="21" t="s">
        <v>96</v>
      </c>
      <c r="OX1" s="9" t="s">
        <v>52</v>
      </c>
      <c r="OY1" s="11" t="s">
        <v>53</v>
      </c>
      <c r="OZ1" s="11" t="s">
        <v>56</v>
      </c>
      <c r="PA1" s="11" t="s">
        <v>57</v>
      </c>
      <c r="PB1" s="11" t="s">
        <v>54</v>
      </c>
      <c r="PC1" s="21" t="s">
        <v>97</v>
      </c>
      <c r="PD1" s="9" t="s">
        <v>52</v>
      </c>
      <c r="PE1" s="11" t="s">
        <v>53</v>
      </c>
      <c r="PF1" s="11" t="s">
        <v>56</v>
      </c>
      <c r="PG1" s="11" t="s">
        <v>57</v>
      </c>
      <c r="PH1" s="11" t="s">
        <v>54</v>
      </c>
    </row>
    <row r="2" spans="1:424" ht="54">
      <c r="A2" s="90" t="str">
        <f>【総額及び平均額】賃上げ支援事業実績報告書!$E3</f>
        <v>医療法人○○会</v>
      </c>
      <c r="B2" s="90" t="str">
        <f>【総額及び平均額】賃上げ支援事業実績報告書!$E4</f>
        <v>▲▲クリニック</v>
      </c>
      <c r="C2" s="24"/>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t="e">
        <f>【総額及び平均額】賃上げ支援事業実績報告書!#REF!</f>
        <v>#REF!</v>
      </c>
      <c r="H2" s="10">
        <f>【総額及び平均額】賃上げ支援事業実績報告書!$B13</f>
        <v>2</v>
      </c>
      <c r="I2" s="10">
        <f>【総額及び平均額】賃上げ支援事業実績報告書!$B14</f>
        <v>0</v>
      </c>
      <c r="J2" s="10" t="e">
        <f>【総額及び平均額】賃上げ支援事業実績報告書!#REF!</f>
        <v>#REF!</v>
      </c>
      <c r="K2" s="10" t="e">
        <f>【総額及び平均額】賃上げ支援事業実績報告書!#REF!</f>
        <v>#REF!</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2"/>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91"/>
      <c r="B3" s="91"/>
      <c r="C3" s="25"/>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t="e">
        <f>【総額及び平均額】賃上げ支援事業実績報告書!#REF!</f>
        <v>#REF!</v>
      </c>
      <c r="HK3" s="10">
        <f>【総額及び平均額】賃上げ支援事業実績報告書!$G13</f>
        <v>130000</v>
      </c>
      <c r="HL3" s="10">
        <f>【総額及び平均額】賃上げ支援事業実績報告書!$G14</f>
        <v>0</v>
      </c>
      <c r="HM3" s="10" t="e">
        <f>【総額及び平均額】賃上げ支援事業実績報告書!#REF!</f>
        <v>#REF!</v>
      </c>
      <c r="HN3" s="10" t="e">
        <f>【総額及び平均額】賃上げ支援事業実績報告書!#REF!</f>
        <v>#REF!</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9" priority="74">
      <formula>#REF!="×"</formula>
    </cfRule>
  </conditionalFormatting>
  <conditionalFormatting sqref="HB1:HE1">
    <cfRule type="expression" dxfId="8" priority="73">
      <formula>#REF!="×"</formula>
    </cfRule>
  </conditionalFormatting>
  <conditionalFormatting sqref="HI1:HL1">
    <cfRule type="expression" dxfId="7" priority="2">
      <formula>#REF!="×"</formula>
    </cfRule>
  </conditionalFormatting>
  <conditionalFormatting sqref="PE1:PH1">
    <cfRule type="expression" dxfId="6"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35"/>
  <sheetViews>
    <sheetView view="pageBreakPreview" zoomScale="85" zoomScaleNormal="85" zoomScaleSheetLayoutView="85" workbookViewId="0">
      <selection activeCell="B24" sqref="B24"/>
    </sheetView>
  </sheetViews>
  <sheetFormatPr defaultColWidth="9" defaultRowHeight="13.5"/>
  <cols>
    <col min="1" max="1" width="46.875" style="6" customWidth="1"/>
    <col min="2" max="4" width="15.125" style="14" customWidth="1"/>
    <col min="5" max="5" width="23.25" style="14" customWidth="1"/>
    <col min="6" max="6" width="84.25" style="6" customWidth="1"/>
    <col min="7" max="7" width="20.375" style="6" customWidth="1"/>
    <col min="8" max="8" width="208.3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153</v>
      </c>
      <c r="B1" s="47"/>
      <c r="C1" s="47"/>
      <c r="D1" s="47"/>
      <c r="E1" s="47"/>
      <c r="F1" s="5"/>
      <c r="G1" s="28"/>
    </row>
    <row r="2" spans="1:14" ht="46.5" customHeight="1">
      <c r="A2" s="72" t="s">
        <v>142</v>
      </c>
      <c r="B2" s="73"/>
      <c r="C2" s="73"/>
      <c r="D2" s="73"/>
      <c r="E2" s="73"/>
      <c r="F2" s="73"/>
      <c r="G2" s="73"/>
      <c r="H2" s="46" t="s">
        <v>51</v>
      </c>
    </row>
    <row r="3" spans="1:14" ht="34.5" customHeight="1">
      <c r="A3" s="17" t="s">
        <v>170</v>
      </c>
      <c r="B3" s="18"/>
      <c r="C3" s="18"/>
      <c r="D3" s="18"/>
      <c r="E3" s="59" t="s">
        <v>162</v>
      </c>
      <c r="F3" s="17" t="s">
        <v>117</v>
      </c>
      <c r="G3" s="19">
        <f>SUM($G$10:$G$14)</f>
        <v>14560000</v>
      </c>
      <c r="H3" s="64" t="s">
        <v>171</v>
      </c>
    </row>
    <row r="4" spans="1:14" ht="33" customHeight="1">
      <c r="A4" s="17" t="s">
        <v>146</v>
      </c>
      <c r="B4" s="18"/>
      <c r="C4" s="18"/>
      <c r="D4" s="18"/>
      <c r="E4" s="59">
        <f>'対象施設報告シート（法人単位）'!A2</f>
        <v>97</v>
      </c>
      <c r="F4" s="45" t="s">
        <v>116</v>
      </c>
      <c r="G4" s="60">
        <v>0</v>
      </c>
      <c r="H4" s="57" t="s">
        <v>147</v>
      </c>
    </row>
    <row r="5" spans="1:14" ht="45.75" customHeight="1">
      <c r="A5" s="79" t="s">
        <v>172</v>
      </c>
      <c r="B5" s="79"/>
      <c r="C5" s="79"/>
      <c r="D5" s="79"/>
      <c r="E5" s="63"/>
      <c r="F5" s="45" t="s">
        <v>138</v>
      </c>
      <c r="G5" s="19">
        <f>ROUNDDOWN(G3-G4,-3)</f>
        <v>14560000</v>
      </c>
      <c r="H5" s="64" t="s">
        <v>173</v>
      </c>
      <c r="I5" s="65" t="s">
        <v>168</v>
      </c>
      <c r="J5" s="65" t="s">
        <v>169</v>
      </c>
    </row>
    <row r="6" spans="1:14" ht="41.25" customHeight="1">
      <c r="A6" s="17" t="s">
        <v>141</v>
      </c>
      <c r="B6" s="40"/>
      <c r="C6" s="40"/>
      <c r="D6" s="40"/>
      <c r="E6" s="19" t="str">
        <f>IF(G5&gt;=G6,"○","×")</f>
        <v>○</v>
      </c>
      <c r="F6" s="17" t="s">
        <v>136</v>
      </c>
      <c r="G6" s="60">
        <f>'対象施設報告シート（法人単位）'!C201</f>
        <v>14550000</v>
      </c>
      <c r="H6" s="56" t="s">
        <v>148</v>
      </c>
    </row>
    <row r="7" spans="1:14" ht="26.25" customHeight="1">
      <c r="A7" s="17" t="s">
        <v>62</v>
      </c>
      <c r="B7" s="18"/>
      <c r="C7" s="18"/>
      <c r="D7" s="18"/>
      <c r="E7" s="20">
        <f>G6-G7</f>
        <v>14550000</v>
      </c>
      <c r="F7" s="17" t="s">
        <v>115</v>
      </c>
      <c r="G7" s="19">
        <f>IF(ROUNDDOWN(G6-G5,-3)&lt;=0,0,ROUNDDOWN(G6-G5,-3))</f>
        <v>0</v>
      </c>
      <c r="H7" s="56" t="s">
        <v>120</v>
      </c>
    </row>
    <row r="8" spans="1:14" ht="41.25" customHeight="1">
      <c r="A8" s="58" t="s">
        <v>160</v>
      </c>
      <c r="B8" s="76" t="s">
        <v>161</v>
      </c>
      <c r="C8" s="77"/>
      <c r="D8" s="77"/>
      <c r="E8" s="78"/>
      <c r="F8" s="71" t="s">
        <v>133</v>
      </c>
      <c r="G8" s="71"/>
      <c r="H8" s="8"/>
    </row>
    <row r="9" spans="1:14" s="39" customFormat="1" ht="66" customHeight="1">
      <c r="A9" s="36" t="s">
        <v>134</v>
      </c>
      <c r="B9" s="37" t="s">
        <v>100</v>
      </c>
      <c r="C9" s="37" t="s">
        <v>111</v>
      </c>
      <c r="D9" s="37" t="s">
        <v>99</v>
      </c>
      <c r="E9" s="37" t="s">
        <v>113</v>
      </c>
      <c r="F9" s="66" t="s">
        <v>119</v>
      </c>
      <c r="G9" s="67"/>
      <c r="H9" s="38" t="s">
        <v>101</v>
      </c>
    </row>
    <row r="10" spans="1:14" ht="50.25" customHeight="1">
      <c r="A10" s="11" t="s">
        <v>157</v>
      </c>
      <c r="B10" s="33"/>
      <c r="C10" s="16"/>
      <c r="D10" s="44"/>
      <c r="E10" s="16"/>
      <c r="F10" s="11"/>
      <c r="G10" s="34">
        <f>B10*C10*D10</f>
        <v>0</v>
      </c>
      <c r="H10" s="15" t="s">
        <v>121</v>
      </c>
    </row>
    <row r="11" spans="1:14" ht="57" customHeight="1">
      <c r="A11" s="11" t="s">
        <v>158</v>
      </c>
      <c r="B11" s="33">
        <v>140</v>
      </c>
      <c r="C11" s="16">
        <v>2000</v>
      </c>
      <c r="D11" s="44">
        <v>2</v>
      </c>
      <c r="E11" s="16">
        <v>2000</v>
      </c>
      <c r="F11" s="11"/>
      <c r="G11" s="34">
        <f t="shared" ref="G11:G12" si="0">B11*C11*D11</f>
        <v>560000</v>
      </c>
      <c r="H11" s="15" t="s">
        <v>122</v>
      </c>
    </row>
    <row r="12" spans="1:14" ht="80.25" customHeight="1">
      <c r="A12" s="11" t="s">
        <v>176</v>
      </c>
      <c r="B12" s="33"/>
      <c r="C12" s="16"/>
      <c r="D12" s="44"/>
      <c r="E12" s="43"/>
      <c r="F12" s="11"/>
      <c r="G12" s="34">
        <f t="shared" si="0"/>
        <v>0</v>
      </c>
      <c r="H12" s="15" t="s">
        <v>129</v>
      </c>
    </row>
    <row r="13" spans="1:14" ht="41.25" customHeight="1">
      <c r="A13" s="11" t="s">
        <v>156</v>
      </c>
      <c r="B13" s="33">
        <v>140</v>
      </c>
      <c r="C13" s="16">
        <v>25000</v>
      </c>
      <c r="D13" s="62">
        <v>4</v>
      </c>
      <c r="E13" s="41"/>
      <c r="F13" s="11"/>
      <c r="G13" s="34">
        <f>B13*C13*D13</f>
        <v>14000000</v>
      </c>
      <c r="H13" s="15" t="s">
        <v>164</v>
      </c>
      <c r="I13" s="35">
        <v>1</v>
      </c>
      <c r="J13" s="35">
        <v>2</v>
      </c>
      <c r="K13" s="35">
        <v>3</v>
      </c>
      <c r="L13" s="35">
        <v>4</v>
      </c>
      <c r="M13" s="35"/>
      <c r="N13" s="35"/>
    </row>
    <row r="14" spans="1:14" ht="73.5" customHeight="1">
      <c r="A14" s="74"/>
      <c r="B14" s="75"/>
      <c r="C14" s="75"/>
      <c r="D14" s="75"/>
      <c r="E14" s="75"/>
      <c r="F14" s="61" t="s">
        <v>174</v>
      </c>
      <c r="G14" s="16">
        <f>'別紙（2.0％超部分算定シート）（法人単位）'!I4+'別紙（2.0％超部分算定シート）（法人単位）'!I5+'別紙（2.0％超部分算定シート）（法人単位）'!I6</f>
        <v>0</v>
      </c>
      <c r="H14" s="15" t="s">
        <v>130</v>
      </c>
    </row>
    <row r="15" spans="1:14" ht="55.5" customHeight="1">
      <c r="A15" s="68" t="s">
        <v>165</v>
      </c>
      <c r="B15" s="69"/>
      <c r="C15" s="69"/>
      <c r="D15" s="69"/>
      <c r="E15" s="69"/>
      <c r="F15" s="69"/>
      <c r="G15" s="70"/>
      <c r="H15" s="15"/>
    </row>
    <row r="16" spans="1:14" s="39" customFormat="1" ht="72.75" customHeight="1">
      <c r="A16" s="36" t="s">
        <v>114</v>
      </c>
      <c r="B16" s="37" t="s">
        <v>100</v>
      </c>
      <c r="C16" s="37" t="s">
        <v>155</v>
      </c>
      <c r="D16" s="37" t="s">
        <v>99</v>
      </c>
      <c r="E16" s="37" t="s">
        <v>113</v>
      </c>
      <c r="F16" s="66" t="s">
        <v>119</v>
      </c>
      <c r="G16" s="67"/>
      <c r="H16" s="38" t="s">
        <v>101</v>
      </c>
    </row>
    <row r="17" spans="1:14" ht="39" customHeight="1">
      <c r="A17" s="11" t="s">
        <v>157</v>
      </c>
      <c r="B17" s="33"/>
      <c r="C17" s="16"/>
      <c r="D17" s="44"/>
      <c r="E17" s="16"/>
      <c r="F17" s="11"/>
      <c r="G17" s="34">
        <f>B17*C17*D17</f>
        <v>0</v>
      </c>
      <c r="H17" s="15" t="s">
        <v>121</v>
      </c>
    </row>
    <row r="18" spans="1:14" ht="45" customHeight="1">
      <c r="A18" s="11" t="s">
        <v>158</v>
      </c>
      <c r="B18" s="33"/>
      <c r="C18" s="16"/>
      <c r="D18" s="44"/>
      <c r="E18" s="16"/>
      <c r="F18" s="11"/>
      <c r="G18" s="34">
        <f t="shared" ref="G18:G19" si="1">B18*C18*D18</f>
        <v>0</v>
      </c>
      <c r="H18" s="15" t="s">
        <v>122</v>
      </c>
    </row>
    <row r="19" spans="1:14" ht="80.25" customHeight="1">
      <c r="A19" s="11" t="s">
        <v>176</v>
      </c>
      <c r="B19" s="33"/>
      <c r="C19" s="16"/>
      <c r="D19" s="44"/>
      <c r="E19" s="43"/>
      <c r="F19" s="11"/>
      <c r="G19" s="34">
        <f t="shared" si="1"/>
        <v>0</v>
      </c>
      <c r="H19" s="15" t="s">
        <v>129</v>
      </c>
    </row>
    <row r="20" spans="1:14" ht="35.25" customHeight="1">
      <c r="A20" s="11" t="s">
        <v>156</v>
      </c>
      <c r="B20" s="33"/>
      <c r="C20" s="16"/>
      <c r="D20" s="62"/>
      <c r="E20" s="41"/>
      <c r="F20" s="11"/>
      <c r="G20" s="34">
        <f>B20*C20*D20</f>
        <v>0</v>
      </c>
      <c r="H20" s="15" t="s">
        <v>164</v>
      </c>
      <c r="I20" s="35">
        <v>1</v>
      </c>
      <c r="J20" s="35">
        <v>2</v>
      </c>
      <c r="K20" s="35">
        <v>3</v>
      </c>
      <c r="L20" s="35">
        <v>4</v>
      </c>
      <c r="M20" s="35"/>
      <c r="N20" s="35"/>
    </row>
    <row r="21" spans="1:14" s="39" customFormat="1" ht="72.75" customHeight="1">
      <c r="A21" s="36" t="s">
        <v>135</v>
      </c>
      <c r="B21" s="37" t="s">
        <v>100</v>
      </c>
      <c r="C21" s="37" t="s">
        <v>155</v>
      </c>
      <c r="D21" s="37" t="s">
        <v>99</v>
      </c>
      <c r="E21" s="37" t="s">
        <v>113</v>
      </c>
      <c r="F21" s="66" t="s">
        <v>119</v>
      </c>
      <c r="G21" s="67"/>
      <c r="H21" s="38" t="s">
        <v>101</v>
      </c>
    </row>
    <row r="22" spans="1:14" ht="50.25" customHeight="1">
      <c r="A22" s="11" t="s">
        <v>157</v>
      </c>
      <c r="B22" s="33"/>
      <c r="C22" s="16"/>
      <c r="D22" s="44"/>
      <c r="E22" s="16"/>
      <c r="F22" s="11"/>
      <c r="G22" s="34">
        <f>B22*C22*D22</f>
        <v>0</v>
      </c>
      <c r="H22" s="15" t="s">
        <v>121</v>
      </c>
    </row>
    <row r="23" spans="1:14" ht="57" customHeight="1">
      <c r="A23" s="11" t="s">
        <v>158</v>
      </c>
      <c r="B23" s="33"/>
      <c r="C23" s="16"/>
      <c r="D23" s="44"/>
      <c r="E23" s="16"/>
      <c r="F23" s="11"/>
      <c r="G23" s="34">
        <f t="shared" ref="G23:G24" si="2">B23*C23*D23</f>
        <v>0</v>
      </c>
      <c r="H23" s="15" t="s">
        <v>122</v>
      </c>
    </row>
    <row r="24" spans="1:14" ht="80.25" customHeight="1">
      <c r="A24" s="11" t="s">
        <v>176</v>
      </c>
      <c r="B24" s="33"/>
      <c r="C24" s="16"/>
      <c r="D24" s="44"/>
      <c r="E24" s="43"/>
      <c r="F24" s="11"/>
      <c r="G24" s="34">
        <f t="shared" si="2"/>
        <v>0</v>
      </c>
      <c r="H24" s="15" t="s">
        <v>129</v>
      </c>
    </row>
    <row r="25" spans="1:14" ht="41.25" customHeight="1">
      <c r="A25" s="11" t="s">
        <v>156</v>
      </c>
      <c r="B25" s="33"/>
      <c r="C25" s="16"/>
      <c r="D25" s="62"/>
      <c r="E25" s="41"/>
      <c r="F25" s="11"/>
      <c r="G25" s="34">
        <f>B25*C25*D25</f>
        <v>0</v>
      </c>
      <c r="H25" s="15" t="s">
        <v>164</v>
      </c>
      <c r="I25" s="35">
        <v>1</v>
      </c>
      <c r="J25" s="35">
        <v>2</v>
      </c>
      <c r="K25" s="35">
        <v>3</v>
      </c>
      <c r="L25" s="35">
        <v>4</v>
      </c>
      <c r="M25" s="35"/>
      <c r="N25" s="35"/>
    </row>
    <row r="26" spans="1:14" s="39" customFormat="1" ht="72.75" customHeight="1">
      <c r="A26" s="36" t="s">
        <v>149</v>
      </c>
      <c r="B26" s="37" t="s">
        <v>100</v>
      </c>
      <c r="C26" s="37" t="s">
        <v>155</v>
      </c>
      <c r="D26" s="37" t="s">
        <v>99</v>
      </c>
      <c r="E26" s="37" t="s">
        <v>113</v>
      </c>
      <c r="F26" s="66" t="s">
        <v>119</v>
      </c>
      <c r="G26" s="67"/>
      <c r="H26" s="38" t="s">
        <v>101</v>
      </c>
    </row>
    <row r="27" spans="1:14" ht="50.25" customHeight="1">
      <c r="A27" s="11" t="s">
        <v>157</v>
      </c>
      <c r="B27" s="33"/>
      <c r="C27" s="16"/>
      <c r="D27" s="44"/>
      <c r="E27" s="16"/>
      <c r="F27" s="11"/>
      <c r="G27" s="34">
        <f>B27*C27*D27</f>
        <v>0</v>
      </c>
      <c r="H27" s="15" t="s">
        <v>121</v>
      </c>
    </row>
    <row r="28" spans="1:14" ht="57" customHeight="1">
      <c r="A28" s="11" t="s">
        <v>158</v>
      </c>
      <c r="B28" s="33">
        <v>140</v>
      </c>
      <c r="C28" s="16">
        <v>2000</v>
      </c>
      <c r="D28" s="44">
        <v>2</v>
      </c>
      <c r="E28" s="16">
        <v>2000</v>
      </c>
      <c r="F28" s="11"/>
      <c r="G28" s="34">
        <f t="shared" ref="G28:G29" si="3">B28*C28*D28</f>
        <v>560000</v>
      </c>
      <c r="H28" s="15" t="s">
        <v>122</v>
      </c>
    </row>
    <row r="29" spans="1:14" ht="80.25" customHeight="1">
      <c r="A29" s="11" t="s">
        <v>176</v>
      </c>
      <c r="B29" s="33"/>
      <c r="C29" s="16"/>
      <c r="D29" s="44"/>
      <c r="E29" s="43"/>
      <c r="F29" s="11"/>
      <c r="G29" s="34">
        <f t="shared" si="3"/>
        <v>0</v>
      </c>
      <c r="H29" s="15" t="s">
        <v>129</v>
      </c>
    </row>
    <row r="30" spans="1:14" ht="41.25" customHeight="1">
      <c r="A30" s="11" t="s">
        <v>156</v>
      </c>
      <c r="B30" s="33">
        <v>140</v>
      </c>
      <c r="C30" s="16">
        <v>25000</v>
      </c>
      <c r="D30" s="62">
        <v>4</v>
      </c>
      <c r="E30" s="41"/>
      <c r="F30" s="11"/>
      <c r="G30" s="34">
        <f>B30*C30*D30</f>
        <v>14000000</v>
      </c>
      <c r="H30" s="15" t="s">
        <v>164</v>
      </c>
      <c r="I30" s="35">
        <v>1</v>
      </c>
      <c r="J30" s="35">
        <v>2</v>
      </c>
      <c r="K30" s="35">
        <v>3</v>
      </c>
      <c r="L30" s="35">
        <v>4</v>
      </c>
      <c r="M30" s="35"/>
      <c r="N30" s="35"/>
    </row>
    <row r="31" spans="1:14" s="39" customFormat="1" ht="96" customHeight="1">
      <c r="A31" s="36" t="s">
        <v>175</v>
      </c>
      <c r="B31" s="37" t="s">
        <v>100</v>
      </c>
      <c r="C31" s="37" t="s">
        <v>155</v>
      </c>
      <c r="D31" s="37" t="s">
        <v>99</v>
      </c>
      <c r="E31" s="37" t="s">
        <v>113</v>
      </c>
      <c r="F31" s="66" t="s">
        <v>119</v>
      </c>
      <c r="G31" s="67"/>
      <c r="H31" s="38" t="s">
        <v>101</v>
      </c>
    </row>
    <row r="32" spans="1:14" ht="50.25" customHeight="1">
      <c r="A32" s="11" t="s">
        <v>157</v>
      </c>
      <c r="B32" s="33"/>
      <c r="C32" s="16"/>
      <c r="D32" s="44"/>
      <c r="E32" s="16"/>
      <c r="F32" s="11"/>
      <c r="G32" s="34">
        <f>B32*C32*D32</f>
        <v>0</v>
      </c>
      <c r="H32" s="15" t="s">
        <v>121</v>
      </c>
    </row>
    <row r="33" spans="1:14" ht="57" customHeight="1">
      <c r="A33" s="11" t="s">
        <v>158</v>
      </c>
      <c r="B33" s="33"/>
      <c r="C33" s="16"/>
      <c r="D33" s="44"/>
      <c r="E33" s="16"/>
      <c r="F33" s="11"/>
      <c r="G33" s="34">
        <f t="shared" ref="G33:G34" si="4">B33*C33*D33</f>
        <v>0</v>
      </c>
      <c r="H33" s="15" t="s">
        <v>122</v>
      </c>
    </row>
    <row r="34" spans="1:14" ht="80.25" customHeight="1">
      <c r="A34" s="11" t="s">
        <v>176</v>
      </c>
      <c r="B34" s="33"/>
      <c r="C34" s="16"/>
      <c r="D34" s="44"/>
      <c r="E34" s="43"/>
      <c r="F34" s="11"/>
      <c r="G34" s="34">
        <f t="shared" si="4"/>
        <v>0</v>
      </c>
      <c r="H34" s="15" t="s">
        <v>129</v>
      </c>
    </row>
    <row r="35" spans="1:14" ht="41.25" customHeight="1">
      <c r="A35" s="11" t="s">
        <v>156</v>
      </c>
      <c r="B35" s="33"/>
      <c r="C35" s="16"/>
      <c r="D35" s="62"/>
      <c r="E35" s="41"/>
      <c r="F35" s="11"/>
      <c r="G35" s="34">
        <f>B35*C35*D35</f>
        <v>0</v>
      </c>
      <c r="H35" s="15" t="s">
        <v>164</v>
      </c>
      <c r="I35" s="35">
        <v>1</v>
      </c>
      <c r="J35" s="35">
        <v>2</v>
      </c>
      <c r="K35" s="35">
        <v>3</v>
      </c>
      <c r="L35" s="35">
        <v>4</v>
      </c>
      <c r="M35" s="35"/>
      <c r="N35" s="35"/>
    </row>
  </sheetData>
  <mergeCells count="11">
    <mergeCell ref="A15:G15"/>
    <mergeCell ref="A2:G2"/>
    <mergeCell ref="F8:G8"/>
    <mergeCell ref="A14:E14"/>
    <mergeCell ref="F9:G9"/>
    <mergeCell ref="B8:E8"/>
    <mergeCell ref="A5:D5"/>
    <mergeCell ref="F31:G31"/>
    <mergeCell ref="F16:G16"/>
    <mergeCell ref="F21:G21"/>
    <mergeCell ref="F26:G26"/>
  </mergeCells>
  <phoneticPr fontId="37"/>
  <conditionalFormatting sqref="A10:A15">
    <cfRule type="expression" dxfId="5" priority="13">
      <formula>#REF!="×"</formula>
    </cfRule>
  </conditionalFormatting>
  <conditionalFormatting sqref="A17:A20 A22:A25 A27:A30 A34:D34">
    <cfRule type="expression" dxfId="4" priority="1">
      <formula>#REF!="×"</formula>
    </cfRule>
  </conditionalFormatting>
  <conditionalFormatting sqref="A32:E33 A35:E35">
    <cfRule type="expression" dxfId="3" priority="3">
      <formula>#REF!="×"</formula>
    </cfRule>
  </conditionalFormatting>
  <conditionalFormatting sqref="B10:E11 F10:G12 G10:G14 B12:D12 B13:G13 B17:E18 F17:G20 B19:D19 B20:E20 B22:E23 F22:G25 B24:D24 B25:E25 B27:E28 F27:G30 B29:D29 B30:E30 F32:G35">
    <cfRule type="expression" dxfId="2" priority="53">
      <formula>#REF!="×"</formula>
    </cfRule>
  </conditionalFormatting>
  <conditionalFormatting sqref="F14">
    <cfRule type="expression" dxfId="1" priority="2">
      <formula>#REF!="×"</formula>
    </cfRule>
  </conditionalFormatting>
  <dataValidations count="2">
    <dataValidation type="list" allowBlank="1" showInputMessage="1" showErrorMessage="1" sqref="D35 D20 D25 D30 D13" xr:uid="{96BEE6F5-EBD7-41E2-AE72-44B3D1FE2909}">
      <formula1>$I$13:$N$13</formula1>
    </dataValidation>
    <dataValidation type="list" allowBlank="1" showInputMessage="1" showErrorMessage="1" sqref="E5" xr:uid="{D386B6EA-250A-42FB-8178-88C5B2CAAB25}">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2" manualBreakCount="2">
    <brk id="14" max="10" man="1"/>
    <brk id="25"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1"/>
  <sheetViews>
    <sheetView topLeftCell="A11" workbookViewId="0">
      <selection activeCell="B99" sqref="B99"/>
    </sheetView>
  </sheetViews>
  <sheetFormatPr defaultRowHeight="14.25"/>
  <cols>
    <col min="1" max="1" width="17.625" style="49" customWidth="1"/>
    <col min="2" max="2" width="34.25" style="49" customWidth="1"/>
    <col min="3" max="3" width="30.25" style="49" customWidth="1"/>
    <col min="4" max="16384" width="9" style="49"/>
  </cols>
  <sheetData>
    <row r="1" spans="1:3" ht="42.75">
      <c r="A1" s="50" t="s">
        <v>143</v>
      </c>
      <c r="B1" s="52" t="s">
        <v>145</v>
      </c>
      <c r="C1" s="50" t="s">
        <v>131</v>
      </c>
    </row>
    <row r="2" spans="1:3">
      <c r="A2" s="51">
        <f>COUNTA($B$2:$B$200)</f>
        <v>97</v>
      </c>
      <c r="B2" s="53" t="s">
        <v>144</v>
      </c>
      <c r="C2" s="54">
        <v>150000</v>
      </c>
    </row>
    <row r="3" spans="1:3">
      <c r="B3" s="53" t="s">
        <v>144</v>
      </c>
      <c r="C3" s="54">
        <v>150000</v>
      </c>
    </row>
    <row r="4" spans="1:3">
      <c r="B4" s="53" t="s">
        <v>144</v>
      </c>
      <c r="C4" s="54">
        <v>150000</v>
      </c>
    </row>
    <row r="5" spans="1:3">
      <c r="B5" s="53" t="s">
        <v>144</v>
      </c>
      <c r="C5" s="54">
        <v>150000</v>
      </c>
    </row>
    <row r="6" spans="1:3">
      <c r="B6" s="53" t="s">
        <v>144</v>
      </c>
      <c r="C6" s="54">
        <v>150000</v>
      </c>
    </row>
    <row r="7" spans="1:3">
      <c r="B7" s="53" t="s">
        <v>144</v>
      </c>
      <c r="C7" s="54">
        <v>150000</v>
      </c>
    </row>
    <row r="8" spans="1:3">
      <c r="B8" s="53" t="s">
        <v>144</v>
      </c>
      <c r="C8" s="54">
        <v>150000</v>
      </c>
    </row>
    <row r="9" spans="1:3">
      <c r="B9" s="53" t="s">
        <v>144</v>
      </c>
      <c r="C9" s="54">
        <v>150000</v>
      </c>
    </row>
    <row r="10" spans="1:3">
      <c r="B10" s="53" t="s">
        <v>144</v>
      </c>
      <c r="C10" s="54">
        <v>150000</v>
      </c>
    </row>
    <row r="11" spans="1:3">
      <c r="B11" s="53" t="s">
        <v>144</v>
      </c>
      <c r="C11" s="54">
        <v>150000</v>
      </c>
    </row>
    <row r="12" spans="1:3">
      <c r="B12" s="53" t="s">
        <v>144</v>
      </c>
      <c r="C12" s="54">
        <v>150000</v>
      </c>
    </row>
    <row r="13" spans="1:3">
      <c r="B13" s="53" t="s">
        <v>144</v>
      </c>
      <c r="C13" s="54">
        <v>150000</v>
      </c>
    </row>
    <row r="14" spans="1:3">
      <c r="B14" s="53" t="s">
        <v>144</v>
      </c>
      <c r="C14" s="54">
        <v>150000</v>
      </c>
    </row>
    <row r="15" spans="1:3">
      <c r="B15" s="53" t="s">
        <v>144</v>
      </c>
      <c r="C15" s="54">
        <v>150000</v>
      </c>
    </row>
    <row r="16" spans="1:3">
      <c r="B16" s="53" t="s">
        <v>144</v>
      </c>
      <c r="C16" s="54">
        <v>150000</v>
      </c>
    </row>
    <row r="17" spans="2:3">
      <c r="B17" s="53" t="s">
        <v>144</v>
      </c>
      <c r="C17" s="54">
        <v>150000</v>
      </c>
    </row>
    <row r="18" spans="2:3">
      <c r="B18" s="53" t="s">
        <v>144</v>
      </c>
      <c r="C18" s="54">
        <v>150000</v>
      </c>
    </row>
    <row r="19" spans="2:3">
      <c r="B19" s="53" t="s">
        <v>144</v>
      </c>
      <c r="C19" s="54">
        <v>150000</v>
      </c>
    </row>
    <row r="20" spans="2:3">
      <c r="B20" s="53" t="s">
        <v>144</v>
      </c>
      <c r="C20" s="54">
        <v>150000</v>
      </c>
    </row>
    <row r="21" spans="2:3">
      <c r="B21" s="53" t="s">
        <v>144</v>
      </c>
      <c r="C21" s="54">
        <v>150000</v>
      </c>
    </row>
    <row r="22" spans="2:3">
      <c r="B22" s="53" t="s">
        <v>144</v>
      </c>
      <c r="C22" s="54">
        <v>150000</v>
      </c>
    </row>
    <row r="23" spans="2:3">
      <c r="B23" s="53" t="s">
        <v>144</v>
      </c>
      <c r="C23" s="54">
        <v>150000</v>
      </c>
    </row>
    <row r="24" spans="2:3">
      <c r="B24" s="53" t="s">
        <v>144</v>
      </c>
      <c r="C24" s="54">
        <v>150000</v>
      </c>
    </row>
    <row r="25" spans="2:3">
      <c r="B25" s="53" t="s">
        <v>144</v>
      </c>
      <c r="C25" s="54">
        <v>150000</v>
      </c>
    </row>
    <row r="26" spans="2:3">
      <c r="B26" s="53" t="s">
        <v>144</v>
      </c>
      <c r="C26" s="54">
        <v>150000</v>
      </c>
    </row>
    <row r="27" spans="2:3">
      <c r="B27" s="53" t="s">
        <v>144</v>
      </c>
      <c r="C27" s="54">
        <v>150000</v>
      </c>
    </row>
    <row r="28" spans="2:3">
      <c r="B28" s="53" t="s">
        <v>144</v>
      </c>
      <c r="C28" s="54">
        <v>150000</v>
      </c>
    </row>
    <row r="29" spans="2:3">
      <c r="B29" s="53" t="s">
        <v>144</v>
      </c>
      <c r="C29" s="54">
        <v>150000</v>
      </c>
    </row>
    <row r="30" spans="2:3">
      <c r="B30" s="53" t="s">
        <v>144</v>
      </c>
      <c r="C30" s="54">
        <v>150000</v>
      </c>
    </row>
    <row r="31" spans="2:3">
      <c r="B31" s="53" t="s">
        <v>144</v>
      </c>
      <c r="C31" s="54">
        <v>150000</v>
      </c>
    </row>
    <row r="32" spans="2:3">
      <c r="B32" s="53" t="s">
        <v>144</v>
      </c>
      <c r="C32" s="54">
        <v>150000</v>
      </c>
    </row>
    <row r="33" spans="2:3">
      <c r="B33" s="53" t="s">
        <v>144</v>
      </c>
      <c r="C33" s="54">
        <v>150000</v>
      </c>
    </row>
    <row r="34" spans="2:3">
      <c r="B34" s="53" t="s">
        <v>144</v>
      </c>
      <c r="C34" s="54">
        <v>150000</v>
      </c>
    </row>
    <row r="35" spans="2:3">
      <c r="B35" s="53" t="s">
        <v>144</v>
      </c>
      <c r="C35" s="54">
        <v>150000</v>
      </c>
    </row>
    <row r="36" spans="2:3">
      <c r="B36" s="53" t="s">
        <v>144</v>
      </c>
      <c r="C36" s="54">
        <v>150000</v>
      </c>
    </row>
    <row r="37" spans="2:3">
      <c r="B37" s="53" t="s">
        <v>144</v>
      </c>
      <c r="C37" s="54">
        <v>150000</v>
      </c>
    </row>
    <row r="38" spans="2:3">
      <c r="B38" s="53" t="s">
        <v>144</v>
      </c>
      <c r="C38" s="54">
        <v>150000</v>
      </c>
    </row>
    <row r="39" spans="2:3">
      <c r="B39" s="53" t="s">
        <v>144</v>
      </c>
      <c r="C39" s="54">
        <v>150000</v>
      </c>
    </row>
    <row r="40" spans="2:3">
      <c r="B40" s="53" t="s">
        <v>144</v>
      </c>
      <c r="C40" s="54">
        <v>150000</v>
      </c>
    </row>
    <row r="41" spans="2:3">
      <c r="B41" s="53" t="s">
        <v>144</v>
      </c>
      <c r="C41" s="54">
        <v>150000</v>
      </c>
    </row>
    <row r="42" spans="2:3">
      <c r="B42" s="53" t="s">
        <v>144</v>
      </c>
      <c r="C42" s="54">
        <v>150000</v>
      </c>
    </row>
    <row r="43" spans="2:3">
      <c r="B43" s="53" t="s">
        <v>144</v>
      </c>
      <c r="C43" s="54">
        <v>150000</v>
      </c>
    </row>
    <row r="44" spans="2:3">
      <c r="B44" s="53" t="s">
        <v>144</v>
      </c>
      <c r="C44" s="54">
        <v>150000</v>
      </c>
    </row>
    <row r="45" spans="2:3">
      <c r="B45" s="53" t="s">
        <v>144</v>
      </c>
      <c r="C45" s="54">
        <v>150000</v>
      </c>
    </row>
    <row r="46" spans="2:3">
      <c r="B46" s="53" t="s">
        <v>144</v>
      </c>
      <c r="C46" s="54">
        <v>150000</v>
      </c>
    </row>
    <row r="47" spans="2:3">
      <c r="B47" s="53" t="s">
        <v>144</v>
      </c>
      <c r="C47" s="54">
        <v>150000</v>
      </c>
    </row>
    <row r="48" spans="2:3">
      <c r="B48" s="53" t="s">
        <v>144</v>
      </c>
      <c r="C48" s="54">
        <v>150000</v>
      </c>
    </row>
    <row r="49" spans="2:3">
      <c r="B49" s="53" t="s">
        <v>144</v>
      </c>
      <c r="C49" s="54">
        <v>150000</v>
      </c>
    </row>
    <row r="50" spans="2:3">
      <c r="B50" s="53" t="s">
        <v>144</v>
      </c>
      <c r="C50" s="54">
        <v>150000</v>
      </c>
    </row>
    <row r="51" spans="2:3">
      <c r="B51" s="53" t="s">
        <v>144</v>
      </c>
      <c r="C51" s="54">
        <v>150000</v>
      </c>
    </row>
    <row r="52" spans="2:3">
      <c r="B52" s="53" t="s">
        <v>144</v>
      </c>
      <c r="C52" s="54">
        <v>150000</v>
      </c>
    </row>
    <row r="53" spans="2:3">
      <c r="B53" s="53" t="s">
        <v>144</v>
      </c>
      <c r="C53" s="54">
        <v>150000</v>
      </c>
    </row>
    <row r="54" spans="2:3">
      <c r="B54" s="53" t="s">
        <v>144</v>
      </c>
      <c r="C54" s="54">
        <v>150000</v>
      </c>
    </row>
    <row r="55" spans="2:3">
      <c r="B55" s="53" t="s">
        <v>144</v>
      </c>
      <c r="C55" s="54">
        <v>150000</v>
      </c>
    </row>
    <row r="56" spans="2:3">
      <c r="B56" s="53" t="s">
        <v>144</v>
      </c>
      <c r="C56" s="54">
        <v>150000</v>
      </c>
    </row>
    <row r="57" spans="2:3">
      <c r="B57" s="53" t="s">
        <v>144</v>
      </c>
      <c r="C57" s="54">
        <v>150000</v>
      </c>
    </row>
    <row r="58" spans="2:3">
      <c r="B58" s="53" t="s">
        <v>144</v>
      </c>
      <c r="C58" s="54">
        <v>150000</v>
      </c>
    </row>
    <row r="59" spans="2:3">
      <c r="B59" s="53" t="s">
        <v>144</v>
      </c>
      <c r="C59" s="54">
        <v>150000</v>
      </c>
    </row>
    <row r="60" spans="2:3">
      <c r="B60" s="53" t="s">
        <v>144</v>
      </c>
      <c r="C60" s="54">
        <v>150000</v>
      </c>
    </row>
    <row r="61" spans="2:3">
      <c r="B61" s="53" t="s">
        <v>144</v>
      </c>
      <c r="C61" s="54">
        <v>150000</v>
      </c>
    </row>
    <row r="62" spans="2:3">
      <c r="B62" s="53" t="s">
        <v>144</v>
      </c>
      <c r="C62" s="54">
        <v>150000</v>
      </c>
    </row>
    <row r="63" spans="2:3">
      <c r="B63" s="53" t="s">
        <v>144</v>
      </c>
      <c r="C63" s="54">
        <v>150000</v>
      </c>
    </row>
    <row r="64" spans="2:3">
      <c r="B64" s="53" t="s">
        <v>144</v>
      </c>
      <c r="C64" s="54">
        <v>150000</v>
      </c>
    </row>
    <row r="65" spans="2:3">
      <c r="B65" s="53" t="s">
        <v>144</v>
      </c>
      <c r="C65" s="54">
        <v>150000</v>
      </c>
    </row>
    <row r="66" spans="2:3">
      <c r="B66" s="53" t="s">
        <v>144</v>
      </c>
      <c r="C66" s="54">
        <v>150000</v>
      </c>
    </row>
    <row r="67" spans="2:3">
      <c r="B67" s="53" t="s">
        <v>144</v>
      </c>
      <c r="C67" s="54">
        <v>150000</v>
      </c>
    </row>
    <row r="68" spans="2:3">
      <c r="B68" s="53" t="s">
        <v>144</v>
      </c>
      <c r="C68" s="54">
        <v>150000</v>
      </c>
    </row>
    <row r="69" spans="2:3">
      <c r="B69" s="53" t="s">
        <v>144</v>
      </c>
      <c r="C69" s="54">
        <v>150000</v>
      </c>
    </row>
    <row r="70" spans="2:3">
      <c r="B70" s="53" t="s">
        <v>144</v>
      </c>
      <c r="C70" s="54">
        <v>150000</v>
      </c>
    </row>
    <row r="71" spans="2:3">
      <c r="B71" s="53" t="s">
        <v>144</v>
      </c>
      <c r="C71" s="54">
        <v>150000</v>
      </c>
    </row>
    <row r="72" spans="2:3">
      <c r="B72" s="53" t="s">
        <v>144</v>
      </c>
      <c r="C72" s="54">
        <v>150000</v>
      </c>
    </row>
    <row r="73" spans="2:3">
      <c r="B73" s="53" t="s">
        <v>144</v>
      </c>
      <c r="C73" s="54">
        <v>150000</v>
      </c>
    </row>
    <row r="74" spans="2:3">
      <c r="B74" s="53" t="s">
        <v>144</v>
      </c>
      <c r="C74" s="54">
        <v>150000</v>
      </c>
    </row>
    <row r="75" spans="2:3">
      <c r="B75" s="53" t="s">
        <v>144</v>
      </c>
      <c r="C75" s="54">
        <v>150000</v>
      </c>
    </row>
    <row r="76" spans="2:3">
      <c r="B76" s="53" t="s">
        <v>144</v>
      </c>
      <c r="C76" s="54">
        <v>150000</v>
      </c>
    </row>
    <row r="77" spans="2:3">
      <c r="B77" s="53" t="s">
        <v>144</v>
      </c>
      <c r="C77" s="54">
        <v>150000</v>
      </c>
    </row>
    <row r="78" spans="2:3">
      <c r="B78" s="53" t="s">
        <v>144</v>
      </c>
      <c r="C78" s="54">
        <v>150000</v>
      </c>
    </row>
    <row r="79" spans="2:3">
      <c r="B79" s="53" t="s">
        <v>144</v>
      </c>
      <c r="C79" s="54">
        <v>150000</v>
      </c>
    </row>
    <row r="80" spans="2:3">
      <c r="B80" s="53" t="s">
        <v>144</v>
      </c>
      <c r="C80" s="54">
        <v>150000</v>
      </c>
    </row>
    <row r="81" spans="2:3">
      <c r="B81" s="53" t="s">
        <v>144</v>
      </c>
      <c r="C81" s="54">
        <v>150000</v>
      </c>
    </row>
    <row r="82" spans="2:3">
      <c r="B82" s="53" t="s">
        <v>144</v>
      </c>
      <c r="C82" s="54">
        <v>150000</v>
      </c>
    </row>
    <row r="83" spans="2:3">
      <c r="B83" s="53" t="s">
        <v>144</v>
      </c>
      <c r="C83" s="54">
        <v>150000</v>
      </c>
    </row>
    <row r="84" spans="2:3">
      <c r="B84" s="53" t="s">
        <v>144</v>
      </c>
      <c r="C84" s="54">
        <v>150000</v>
      </c>
    </row>
    <row r="85" spans="2:3">
      <c r="B85" s="53" t="s">
        <v>144</v>
      </c>
      <c r="C85" s="54">
        <v>150000</v>
      </c>
    </row>
    <row r="86" spans="2:3">
      <c r="B86" s="53" t="s">
        <v>144</v>
      </c>
      <c r="C86" s="54">
        <v>150000</v>
      </c>
    </row>
    <row r="87" spans="2:3">
      <c r="B87" s="53" t="s">
        <v>144</v>
      </c>
      <c r="C87" s="54">
        <v>150000</v>
      </c>
    </row>
    <row r="88" spans="2:3">
      <c r="B88" s="53" t="s">
        <v>144</v>
      </c>
      <c r="C88" s="54">
        <v>150000</v>
      </c>
    </row>
    <row r="89" spans="2:3">
      <c r="B89" s="53" t="s">
        <v>144</v>
      </c>
      <c r="C89" s="54">
        <v>150000</v>
      </c>
    </row>
    <row r="90" spans="2:3">
      <c r="B90" s="53" t="s">
        <v>144</v>
      </c>
      <c r="C90" s="54">
        <v>150000</v>
      </c>
    </row>
    <row r="91" spans="2:3">
      <c r="B91" s="53" t="s">
        <v>144</v>
      </c>
      <c r="C91" s="54">
        <v>150000</v>
      </c>
    </row>
    <row r="92" spans="2:3">
      <c r="B92" s="53" t="s">
        <v>144</v>
      </c>
      <c r="C92" s="54">
        <v>150000</v>
      </c>
    </row>
    <row r="93" spans="2:3">
      <c r="B93" s="53" t="s">
        <v>144</v>
      </c>
      <c r="C93" s="54">
        <v>150000</v>
      </c>
    </row>
    <row r="94" spans="2:3">
      <c r="B94" s="53" t="s">
        <v>144</v>
      </c>
      <c r="C94" s="54">
        <v>150000</v>
      </c>
    </row>
    <row r="95" spans="2:3">
      <c r="B95" s="53" t="s">
        <v>144</v>
      </c>
      <c r="C95" s="54">
        <v>150000</v>
      </c>
    </row>
    <row r="96" spans="2:3">
      <c r="B96" s="53" t="s">
        <v>144</v>
      </c>
      <c r="C96" s="54">
        <v>150000</v>
      </c>
    </row>
    <row r="97" spans="2:3">
      <c r="B97" s="53" t="s">
        <v>144</v>
      </c>
      <c r="C97" s="54">
        <v>150000</v>
      </c>
    </row>
    <row r="98" spans="2:3">
      <c r="B98" s="53" t="s">
        <v>144</v>
      </c>
      <c r="C98" s="54">
        <v>150000</v>
      </c>
    </row>
    <row r="99" spans="2:3">
      <c r="B99" s="53"/>
      <c r="C99" s="54"/>
    </row>
    <row r="100" spans="2:3">
      <c r="B100" s="53"/>
      <c r="C100" s="54"/>
    </row>
    <row r="101" spans="2:3">
      <c r="B101" s="53"/>
      <c r="C101" s="54"/>
    </row>
    <row r="102" spans="2:3">
      <c r="B102" s="53"/>
      <c r="C102" s="54"/>
    </row>
    <row r="103" spans="2:3">
      <c r="B103" s="53"/>
      <c r="C103" s="54"/>
    </row>
    <row r="104" spans="2:3">
      <c r="B104" s="53"/>
      <c r="C104" s="54"/>
    </row>
    <row r="105" spans="2:3">
      <c r="B105" s="53"/>
      <c r="C105" s="54"/>
    </row>
    <row r="106" spans="2:3">
      <c r="B106" s="53"/>
      <c r="C106" s="54"/>
    </row>
    <row r="107" spans="2:3">
      <c r="B107" s="53"/>
      <c r="C107" s="54"/>
    </row>
    <row r="108" spans="2:3">
      <c r="B108" s="53"/>
      <c r="C108" s="54"/>
    </row>
    <row r="109" spans="2:3">
      <c r="B109" s="53"/>
      <c r="C109" s="54"/>
    </row>
    <row r="110" spans="2:3">
      <c r="B110" s="53"/>
      <c r="C110" s="54"/>
    </row>
    <row r="111" spans="2:3">
      <c r="B111" s="53"/>
      <c r="C111" s="54"/>
    </row>
    <row r="112" spans="2:3">
      <c r="B112" s="53"/>
      <c r="C112" s="54"/>
    </row>
    <row r="113" spans="2:3">
      <c r="B113" s="53"/>
      <c r="C113" s="54"/>
    </row>
    <row r="114" spans="2:3">
      <c r="B114" s="53"/>
      <c r="C114" s="54"/>
    </row>
    <row r="115" spans="2:3">
      <c r="B115" s="53"/>
      <c r="C115" s="54"/>
    </row>
    <row r="116" spans="2:3">
      <c r="B116" s="53"/>
      <c r="C116" s="54"/>
    </row>
    <row r="117" spans="2:3">
      <c r="B117" s="53"/>
      <c r="C117" s="54"/>
    </row>
    <row r="118" spans="2:3">
      <c r="B118" s="53"/>
      <c r="C118" s="54"/>
    </row>
    <row r="119" spans="2:3">
      <c r="B119" s="53"/>
      <c r="C119" s="54"/>
    </row>
    <row r="120" spans="2:3">
      <c r="B120" s="53"/>
      <c r="C120" s="54"/>
    </row>
    <row r="121" spans="2:3">
      <c r="B121" s="53"/>
      <c r="C121" s="54"/>
    </row>
    <row r="122" spans="2:3">
      <c r="B122" s="53"/>
      <c r="C122" s="54"/>
    </row>
    <row r="123" spans="2:3">
      <c r="B123" s="53"/>
      <c r="C123" s="54"/>
    </row>
    <row r="124" spans="2:3">
      <c r="B124" s="53"/>
      <c r="C124" s="54"/>
    </row>
    <row r="125" spans="2:3">
      <c r="B125" s="53"/>
      <c r="C125" s="54"/>
    </row>
    <row r="126" spans="2:3">
      <c r="B126" s="53"/>
      <c r="C126" s="54"/>
    </row>
    <row r="127" spans="2:3">
      <c r="B127" s="53"/>
      <c r="C127" s="54"/>
    </row>
    <row r="128" spans="2:3">
      <c r="B128" s="53"/>
      <c r="C128" s="54"/>
    </row>
    <row r="129" spans="2:3">
      <c r="B129" s="53"/>
      <c r="C129" s="54"/>
    </row>
    <row r="130" spans="2:3">
      <c r="B130" s="53"/>
      <c r="C130" s="54"/>
    </row>
    <row r="131" spans="2:3">
      <c r="B131" s="53"/>
      <c r="C131" s="54"/>
    </row>
    <row r="132" spans="2:3">
      <c r="B132" s="53"/>
      <c r="C132" s="54"/>
    </row>
    <row r="133" spans="2:3">
      <c r="B133" s="53"/>
      <c r="C133" s="54"/>
    </row>
    <row r="134" spans="2:3">
      <c r="B134" s="53"/>
      <c r="C134" s="54"/>
    </row>
    <row r="135" spans="2:3">
      <c r="B135" s="53"/>
      <c r="C135" s="54"/>
    </row>
    <row r="136" spans="2:3">
      <c r="B136" s="53"/>
      <c r="C136" s="54"/>
    </row>
    <row r="137" spans="2:3">
      <c r="B137" s="53"/>
      <c r="C137" s="54"/>
    </row>
    <row r="138" spans="2:3">
      <c r="B138" s="53"/>
      <c r="C138" s="54"/>
    </row>
    <row r="139" spans="2:3">
      <c r="B139" s="53"/>
      <c r="C139" s="54"/>
    </row>
    <row r="140" spans="2:3">
      <c r="B140" s="53"/>
      <c r="C140" s="54"/>
    </row>
    <row r="141" spans="2:3">
      <c r="B141" s="53"/>
      <c r="C141" s="54"/>
    </row>
    <row r="142" spans="2:3">
      <c r="B142" s="53"/>
      <c r="C142" s="54"/>
    </row>
    <row r="143" spans="2:3">
      <c r="B143" s="53"/>
      <c r="C143" s="54"/>
    </row>
    <row r="144" spans="2:3">
      <c r="B144" s="53"/>
      <c r="C144" s="54"/>
    </row>
    <row r="145" spans="2:3">
      <c r="B145" s="53"/>
      <c r="C145" s="54"/>
    </row>
    <row r="146" spans="2:3">
      <c r="B146" s="53"/>
      <c r="C146" s="54"/>
    </row>
    <row r="147" spans="2:3">
      <c r="B147" s="53"/>
      <c r="C147" s="54"/>
    </row>
    <row r="148" spans="2:3">
      <c r="B148" s="53"/>
      <c r="C148" s="54"/>
    </row>
    <row r="149" spans="2:3">
      <c r="B149" s="53"/>
      <c r="C149" s="54"/>
    </row>
    <row r="150" spans="2:3">
      <c r="B150" s="53"/>
      <c r="C150" s="54"/>
    </row>
    <row r="151" spans="2:3">
      <c r="B151" s="53"/>
      <c r="C151" s="54"/>
    </row>
    <row r="152" spans="2:3">
      <c r="B152" s="53"/>
      <c r="C152" s="54"/>
    </row>
    <row r="153" spans="2:3">
      <c r="B153" s="53"/>
      <c r="C153" s="54"/>
    </row>
    <row r="154" spans="2:3">
      <c r="B154" s="53"/>
      <c r="C154" s="54"/>
    </row>
    <row r="155" spans="2:3">
      <c r="B155" s="53"/>
      <c r="C155" s="54"/>
    </row>
    <row r="156" spans="2:3">
      <c r="B156" s="53"/>
      <c r="C156" s="54"/>
    </row>
    <row r="157" spans="2:3">
      <c r="B157" s="53"/>
      <c r="C157" s="54"/>
    </row>
    <row r="158" spans="2:3">
      <c r="B158" s="53"/>
      <c r="C158" s="54"/>
    </row>
    <row r="159" spans="2:3">
      <c r="B159" s="53"/>
      <c r="C159" s="54"/>
    </row>
    <row r="160" spans="2:3">
      <c r="B160" s="53"/>
      <c r="C160" s="54"/>
    </row>
    <row r="161" spans="2:3">
      <c r="B161" s="53"/>
      <c r="C161" s="54"/>
    </row>
    <row r="162" spans="2:3">
      <c r="B162" s="53"/>
      <c r="C162" s="54"/>
    </row>
    <row r="163" spans="2:3">
      <c r="B163" s="53"/>
      <c r="C163" s="54"/>
    </row>
    <row r="164" spans="2:3">
      <c r="B164" s="53"/>
      <c r="C164" s="54"/>
    </row>
    <row r="165" spans="2:3">
      <c r="B165" s="53"/>
      <c r="C165" s="54"/>
    </row>
    <row r="166" spans="2:3">
      <c r="B166" s="53"/>
      <c r="C166" s="54"/>
    </row>
    <row r="167" spans="2:3">
      <c r="B167" s="53"/>
      <c r="C167" s="54"/>
    </row>
    <row r="168" spans="2:3">
      <c r="B168" s="53"/>
      <c r="C168" s="54"/>
    </row>
    <row r="169" spans="2:3">
      <c r="B169" s="53"/>
      <c r="C169" s="54"/>
    </row>
    <row r="170" spans="2:3">
      <c r="B170" s="53"/>
      <c r="C170" s="54"/>
    </row>
    <row r="171" spans="2:3">
      <c r="B171" s="53"/>
      <c r="C171" s="54"/>
    </row>
    <row r="172" spans="2:3">
      <c r="B172" s="53"/>
      <c r="C172" s="54"/>
    </row>
    <row r="173" spans="2:3">
      <c r="B173" s="53"/>
      <c r="C173" s="54"/>
    </row>
    <row r="174" spans="2:3">
      <c r="B174" s="53"/>
      <c r="C174" s="54"/>
    </row>
    <row r="175" spans="2:3">
      <c r="B175" s="53"/>
      <c r="C175" s="54"/>
    </row>
    <row r="176" spans="2:3">
      <c r="B176" s="53"/>
      <c r="C176" s="54"/>
    </row>
    <row r="177" spans="2:3">
      <c r="B177" s="53"/>
      <c r="C177" s="54"/>
    </row>
    <row r="178" spans="2:3">
      <c r="B178" s="53"/>
      <c r="C178" s="54"/>
    </row>
    <row r="179" spans="2:3">
      <c r="B179" s="53"/>
      <c r="C179" s="54"/>
    </row>
    <row r="180" spans="2:3">
      <c r="B180" s="53"/>
      <c r="C180" s="54"/>
    </row>
    <row r="181" spans="2:3">
      <c r="B181" s="53"/>
      <c r="C181" s="54"/>
    </row>
    <row r="182" spans="2:3">
      <c r="B182" s="53"/>
      <c r="C182" s="54"/>
    </row>
    <row r="183" spans="2:3">
      <c r="B183" s="53"/>
      <c r="C183" s="54"/>
    </row>
    <row r="184" spans="2:3">
      <c r="B184" s="53"/>
      <c r="C184" s="54"/>
    </row>
    <row r="185" spans="2:3">
      <c r="B185" s="53"/>
      <c r="C185" s="54"/>
    </row>
    <row r="186" spans="2:3">
      <c r="B186" s="53"/>
      <c r="C186" s="54"/>
    </row>
    <row r="187" spans="2:3">
      <c r="B187" s="53"/>
      <c r="C187" s="54"/>
    </row>
    <row r="188" spans="2:3">
      <c r="B188" s="53"/>
      <c r="C188" s="54"/>
    </row>
    <row r="189" spans="2:3">
      <c r="B189" s="53"/>
      <c r="C189" s="54"/>
    </row>
    <row r="190" spans="2:3">
      <c r="B190" s="53"/>
      <c r="C190" s="54"/>
    </row>
    <row r="191" spans="2:3">
      <c r="B191" s="53"/>
      <c r="C191" s="54"/>
    </row>
    <row r="192" spans="2:3">
      <c r="B192" s="53"/>
      <c r="C192" s="54"/>
    </row>
    <row r="193" spans="2:3">
      <c r="B193" s="53"/>
      <c r="C193" s="54"/>
    </row>
    <row r="194" spans="2:3">
      <c r="B194" s="53"/>
      <c r="C194" s="54"/>
    </row>
    <row r="195" spans="2:3">
      <c r="B195" s="53"/>
      <c r="C195" s="54"/>
    </row>
    <row r="196" spans="2:3">
      <c r="B196" s="53"/>
      <c r="C196" s="54"/>
    </row>
    <row r="197" spans="2:3">
      <c r="B197" s="53"/>
      <c r="C197" s="54"/>
    </row>
    <row r="198" spans="2:3">
      <c r="B198" s="53"/>
      <c r="C198" s="54"/>
    </row>
    <row r="199" spans="2:3">
      <c r="B199" s="53"/>
      <c r="C199" s="54"/>
    </row>
    <row r="200" spans="2:3">
      <c r="B200" s="53"/>
      <c r="C200" s="54"/>
    </row>
    <row r="201" spans="2:3">
      <c r="B201" s="53" t="s">
        <v>132</v>
      </c>
      <c r="C201" s="54">
        <f>SUM(C2:C200)</f>
        <v>14550000</v>
      </c>
    </row>
  </sheetData>
  <phoneticPr fontId="3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115" zoomScaleNormal="130"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5" t="s">
        <v>154</v>
      </c>
      <c r="B1" s="82" t="s">
        <v>128</v>
      </c>
      <c r="C1" s="83"/>
      <c r="D1" s="83"/>
      <c r="E1" s="83"/>
      <c r="F1" s="83"/>
      <c r="G1" s="83"/>
      <c r="H1" s="83"/>
      <c r="I1" s="28"/>
    </row>
    <row r="2" spans="1:10" ht="41.25" customHeight="1">
      <c r="A2" s="80" t="s">
        <v>112</v>
      </c>
      <c r="B2" s="81"/>
      <c r="C2" s="81"/>
      <c r="D2" s="81"/>
      <c r="E2" s="81"/>
      <c r="F2" s="81"/>
      <c r="G2" s="81"/>
      <c r="H2" s="81"/>
      <c r="I2" s="84" t="s">
        <v>55</v>
      </c>
      <c r="J2" s="8"/>
    </row>
    <row r="3" spans="1:10" ht="72.75" customHeight="1">
      <c r="A3" s="9" t="s">
        <v>126</v>
      </c>
      <c r="B3" s="13" t="s">
        <v>104</v>
      </c>
      <c r="C3" s="13" t="s">
        <v>105</v>
      </c>
      <c r="D3" s="13" t="s">
        <v>103</v>
      </c>
      <c r="E3" s="13" t="s">
        <v>106</v>
      </c>
      <c r="F3" s="13" t="s">
        <v>107</v>
      </c>
      <c r="G3" s="13" t="s">
        <v>109</v>
      </c>
      <c r="H3" s="13" t="s">
        <v>108</v>
      </c>
      <c r="I3" s="85"/>
      <c r="J3" s="15" t="s">
        <v>101</v>
      </c>
    </row>
    <row r="4" spans="1:10" ht="84.75" customHeight="1">
      <c r="A4" s="11" t="s">
        <v>123</v>
      </c>
      <c r="B4" s="16">
        <v>0</v>
      </c>
      <c r="C4" s="16">
        <v>0</v>
      </c>
      <c r="D4" s="29" t="e">
        <f>C4/B4</f>
        <v>#DIV/0!</v>
      </c>
      <c r="E4" s="30" t="e">
        <f>(D4-0.02)*B4</f>
        <v>#DIV/0!</v>
      </c>
      <c r="F4" s="31">
        <v>0</v>
      </c>
      <c r="G4" s="42">
        <v>0</v>
      </c>
      <c r="H4" s="32">
        <v>0</v>
      </c>
      <c r="I4" s="34">
        <f>F4*G4*H4</f>
        <v>0</v>
      </c>
      <c r="J4" s="15"/>
    </row>
    <row r="5" spans="1:10" ht="93.75" customHeight="1">
      <c r="A5" s="11" t="s">
        <v>124</v>
      </c>
      <c r="B5" s="16">
        <v>0</v>
      </c>
      <c r="C5" s="16">
        <v>0</v>
      </c>
      <c r="D5" s="29" t="e">
        <f>C5/B5</f>
        <v>#DIV/0!</v>
      </c>
      <c r="E5" s="30" t="e">
        <f>(D5-0.02)*B5</f>
        <v>#DIV/0!</v>
      </c>
      <c r="F5" s="31">
        <v>0</v>
      </c>
      <c r="G5" s="42">
        <v>0</v>
      </c>
      <c r="H5" s="32">
        <v>0</v>
      </c>
      <c r="I5" s="34">
        <f>F5*G5*H5</f>
        <v>0</v>
      </c>
      <c r="J5" s="15"/>
    </row>
    <row r="6" spans="1:10" ht="90" customHeight="1">
      <c r="A6" s="11" t="s">
        <v>125</v>
      </c>
      <c r="B6" s="86"/>
      <c r="C6" s="87"/>
      <c r="D6" s="87"/>
      <c r="E6" s="87"/>
      <c r="F6" s="87"/>
      <c r="G6" s="87"/>
      <c r="H6" s="87"/>
      <c r="I6" s="34">
        <v>0</v>
      </c>
      <c r="J6" s="15"/>
    </row>
    <row r="7" spans="1:10" ht="60.75" customHeight="1">
      <c r="A7" s="88" t="s">
        <v>127</v>
      </c>
      <c r="B7" s="89"/>
      <c r="C7" s="89"/>
      <c r="D7" s="89"/>
      <c r="E7" s="89"/>
      <c r="F7" s="89"/>
      <c r="G7" s="89"/>
      <c r="H7" s="89"/>
      <c r="I7" s="89"/>
    </row>
    <row r="9" spans="1:10">
      <c r="A9" s="48"/>
    </row>
  </sheetData>
  <mergeCells count="5">
    <mergeCell ref="B1:H1"/>
    <mergeCell ref="A2:H2"/>
    <mergeCell ref="I2:I3"/>
    <mergeCell ref="B6:H6"/>
    <mergeCell ref="A7:I7"/>
  </mergeCells>
  <phoneticPr fontId="37"/>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85e6e18b-26c1-4122-9e79-e6c53ac26d53"/>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9500c7e0-a8b4-4cc7-a7aa-d9d65591dd5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【総額及び平均額】賃上げ支援事業実績報告書</vt:lpstr>
      <vt:lpstr>別紙（2.0％超部分算定シート）</vt:lpstr>
      <vt:lpstr>【参考】集計用シート（賃上げ支援事業）</vt: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【総額及び平均額】賃上げ支援事業実績報告書!Print_Area</vt:lpstr>
      <vt:lpstr>'【総額及び平均額】賃上げ支援事業実績報告書（法人単位）'!Print_Area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'【総額及び平均額】賃上げ支援事業実績報告書（法人単位）'!Print_Titles</vt:lpstr>
      <vt:lpstr>'別紙（2.0％超部分算定シート）'!Print_Titles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下田 大道(shimoda-hiromichi)</cp:lastModifiedBy>
  <cp:revision>2</cp:revision>
  <cp:lastPrinted>2026-05-25T15:11:51Z</cp:lastPrinted>
  <dcterms:created xsi:type="dcterms:W3CDTF">2017-10-26T07:12:00Z</dcterms:created>
  <dcterms:modified xsi:type="dcterms:W3CDTF">2026-06-22T09:42:34Z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