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C:\Users\SHSIQ\OneDrive - 厚生労働省\デスクトップ\"/>
    </mc:Choice>
  </mc:AlternateContent>
  <xr:revisionPtr revIDLastSave="0" documentId="13_ncr:1_{360DBF97-C652-46EE-9FBF-45B25643A8EB}" xr6:coauthVersionLast="47" xr6:coauthVersionMax="47" xr10:uidLastSave="{00000000-0000-0000-0000-000000000000}"/>
  <bookViews>
    <workbookView xWindow="-120" yWindow="-120" windowWidth="29040" windowHeight="175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【総額及び平均額】賃上げ支援事業実績報告書!$A$9:$N$55</definedName>
    <definedName name="_xlnm._FilterDatabase" localSheetId="3" hidden="1">'【総額及び平均額】賃上げ支援事業実績報告書（法人単位）'!$A$9:$R$55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【総額及び平均額】賃上げ支援事業実績報告書!$A$1:$G$55</definedName>
    <definedName name="_xlnm.Print_Area" localSheetId="3">'【総額及び平均額】賃上げ支援事業実績報告書（法人単位）'!$A$1:$G$55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22" l="1"/>
  <c r="G5" i="122" s="1"/>
  <c r="G5" i="97"/>
  <c r="G55" i="122"/>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4" i="97"/>
  <c r="G13" i="97"/>
  <c r="G12" i="97"/>
  <c r="G11" i="97"/>
  <c r="G10" i="97"/>
  <c r="C201" i="125" l="1"/>
  <c r="G6" i="122" s="1"/>
  <c r="A2" i="125"/>
  <c r="E4" i="122" s="1"/>
  <c r="I5" i="123" l="1"/>
  <c r="D5" i="123"/>
  <c r="E5" i="123" s="1"/>
  <c r="I4" i="123"/>
  <c r="G14" i="122" s="1"/>
  <c r="D4" i="123"/>
  <c r="E4" i="123" s="1"/>
  <c r="G7" i="122" l="1"/>
  <c r="E7" i="122" s="1"/>
  <c r="I5" i="111"/>
  <c r="I4" i="111"/>
  <c r="D5" i="111"/>
  <c r="E5" i="111" s="1"/>
  <c r="E6" i="122"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<sst xmlns="http://schemas.openxmlformats.org/spreadsheetml/2006/main" count="850" uniqueCount="181">
  <si>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</si>
  <si>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</si>
  <si>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</si>
  <si>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</si>
  <si>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</si>
  <si>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</si>
  <si>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</si>
  <si>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</si>
  <si>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</si>
  <si>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</si>
  <si>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</si>
  <si>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</si>
  <si>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</si>
  <si>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</si>
  <si>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</si>
  <si>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</si>
  <si>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</si>
  <si>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</si>
  <si>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</si>
  <si>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</si>
  <si>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</si>
  <si>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</si>
  <si>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</si>
  <si>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</si>
  <si>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</si>
  <si>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</si>
  <si>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</si>
  <si>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</si>
  <si>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</si>
  <si>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</si>
  <si>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</si>
  <si>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</si>
  <si>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</si>
  <si>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</si>
  <si>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</si>
  <si>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</si>
  <si>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</si>
  <si>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</si>
  <si>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</si>
  <si>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</si>
  <si>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</si>
  <si>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</si>
  <si>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</si>
  <si>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</si>
  <si>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</si>
  <si>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</si>
  <si>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</si>
  <si>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</si>
  <si>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</si>
  <si>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</si>
  <si>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</si>
  <si>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</si>
  <si>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</si>
  <si>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</si>
  <si>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</si>
  <si>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</si>
  <si>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</si>
  <si>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</si>
  <si>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</si>
  <si>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</si>
  <si>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</si>
  <si>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</si>
  <si>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</si>
  <si>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</si>
  <si>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</si>
  <si>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</si>
  <si>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</si>
  <si>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</si>
  <si>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</si>
  <si>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</si>
  <si>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</si>
  <si>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</si>
  <si>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</si>
  <si>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</si>
  <si>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</si>
  <si>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</si>
  <si>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</si>
  <si>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</si>
  <si>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</si>
  <si>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</si>
  <si>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</si>
  <si>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</si>
  <si>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</si>
  <si>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</si>
  <si>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</si>
  <si>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</si>
  <si>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</si>
  <si>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</si>
  <si>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</si>
  <si>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</si>
  <si>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</si>
  <si>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</si>
  <si>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</si>
  <si>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</si>
  <si>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</si>
  <si>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</si>
  <si>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</si>
  <si>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</si>
  <si>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</si>
  <si>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</si>
  <si>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</si>
  <si>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</si>
  <si>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</si>
  <si>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</si>
  <si>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</si>
  <si>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</si>
  <si>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</si>
  <si>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</si>
  <si>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</si>
  <si>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</si>
  <si>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</si>
  <si>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</si>
  <si>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</si>
  <si>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</si>
  <si>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</si>
  <si>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</si>
  <si>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</si>
  <si>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</si>
  <si>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</si>
  <si>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</si>
  <si>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</si>
  <si>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</si>
  <si>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</si>
  <si>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</si>
  <si>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</si>
  <si>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</si>
  <si>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</si>
  <si>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</si>
  <si>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</si>
  <si>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</si>
  <si>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</si>
  <si>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</si>
  <si>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</si>
  <si>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8"/>
  </si>
  <si>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</si>
  <si>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</si>
  <si>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</si>
  <si>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</si>
  <si>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</si>
  <si>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</si>
  <si>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</si>
  <si>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7"/>
  </si>
  <si>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</si>
  <si>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</si>
  <si>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</si>
  <si>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</si>
  <si>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</si>
  <si>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</si>
  <si>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</si>
  <si>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</si>
  <si>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</si>
  <si>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</si>
  <si>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</si>
  <si>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r>
      <t>（第３号様式）（別紙様式２）</t>
    </r>
    <r>
      <rPr>
        <b/>
        <sz val="14"/>
        <color rgb="FFFF0000"/>
        <rFont val="ＭＳ Ｐゴシック"/>
        <family val="3"/>
        <charset val="128"/>
        <scheme val="minor"/>
      </rPr>
      <t>※訪看ＳＴ（施設単位）の報告</t>
    </r>
    <rPh sb="1" eb="2">
      <t>ダイ</t>
    </rPh>
    <rPh sb="3" eb="4">
      <t>ゴウ</t>
    </rPh>
    <rPh sb="4" eb="6">
      <t>ヨウシキ</t>
    </rPh>
    <rPh sb="8" eb="10">
      <t>ベッシ</t>
    </rPh>
    <rPh sb="10" eb="12">
      <t>ヨウシキ</t>
    </rPh>
    <rPh sb="15" eb="17">
      <t>ホウカン</t>
    </rPh>
    <rPh sb="20" eb="22">
      <t>シセツ</t>
    </rPh>
    <rPh sb="22" eb="24">
      <t>タンイ</t>
    </rPh>
    <rPh sb="26" eb="28">
      <t>ホウコク</t>
    </rPh>
    <phoneticPr fontId="38"/>
  </si>
  <si>
    <t>訪問看護ステーションの名称：</t>
    <rPh sb="0" eb="2">
      <t>ホウモン</t>
    </rPh>
    <rPh sb="2" eb="4">
      <t>カンゴ</t>
    </rPh>
    <rPh sb="11" eb="13">
      <t>メイショウ</t>
    </rPh>
    <phoneticPr fontId="38"/>
  </si>
  <si>
    <t>②月額または
月額換算額</t>
    <rPh sb="1" eb="3">
      <t>ゲツガク</t>
    </rPh>
    <phoneticPr fontId="37"/>
  </si>
  <si>
    <t>○○訪問看護ステーション</t>
    <rPh sb="2" eb="4">
      <t>ホウモン</t>
    </rPh>
    <rPh sb="4" eb="6">
      <t>カンゴ</t>
    </rPh>
    <phoneticPr fontId="37"/>
  </si>
  <si>
    <r>
      <t xml:space="preserve">（別紙）
</t>
    </r>
    <r>
      <rPr>
        <b/>
        <sz val="14"/>
        <color rgb="FFFF0000"/>
        <rFont val="ＭＳ Ｐゴシック"/>
        <family val="3"/>
        <charset val="128"/>
        <scheme val="minor"/>
      </rPr>
      <t>※訪問看護ステーション（法人単位）の報告</t>
    </r>
    <rPh sb="1" eb="3">
      <t>ベッシ</t>
    </rPh>
    <rPh sb="6" eb="8">
      <t>ホウモン</t>
    </rPh>
    <rPh sb="8" eb="10">
      <t>カンゴ</t>
    </rPh>
    <rPh sb="17" eb="19">
      <t>ホウジン</t>
    </rPh>
    <rPh sb="19" eb="21">
      <t>タンイ</t>
    </rPh>
    <rPh sb="23" eb="25">
      <t>ホウコク</t>
    </rPh>
    <phoneticPr fontId="38"/>
  </si>
  <si>
    <r>
      <t xml:space="preserve">（別紙）
</t>
    </r>
    <r>
      <rPr>
        <b/>
        <sz val="14"/>
        <color rgb="FFFF0000"/>
        <rFont val="ＭＳ Ｐゴシック"/>
        <family val="3"/>
        <charset val="128"/>
        <scheme val="minor"/>
      </rPr>
      <t>※訪問看護ステーション（施設単位）の報告</t>
    </r>
    <rPh sb="1" eb="3">
      <t>ベッシ</t>
    </rPh>
    <rPh sb="6" eb="8">
      <t>ホウモン</t>
    </rPh>
    <rPh sb="8" eb="10">
      <t>カンゴ</t>
    </rPh>
    <rPh sb="17" eb="19">
      <t>シセツ</t>
    </rPh>
    <rPh sb="19" eb="21">
      <t>タンイ</t>
    </rPh>
    <rPh sb="23" eb="25">
      <t>ホウコク</t>
    </rPh>
    <phoneticPr fontId="38"/>
  </si>
  <si>
    <r>
      <t>（第３号様式）（別紙様式２）</t>
    </r>
    <r>
      <rPr>
        <b/>
        <sz val="14"/>
        <color rgb="FFFF0000"/>
        <rFont val="ＭＳ Ｐゴシック"/>
        <family val="3"/>
        <charset val="128"/>
        <scheme val="minor"/>
      </rPr>
      <t>※訪問看護ＳＴ（法人単位）の報告</t>
    </r>
    <rPh sb="1" eb="2">
      <t>ダイ</t>
    </rPh>
    <rPh sb="3" eb="4">
      <t>ゴウ</t>
    </rPh>
    <rPh sb="4" eb="6">
      <t>ヨウシキ</t>
    </rPh>
    <rPh sb="15" eb="17">
      <t>ホウモン</t>
    </rPh>
    <rPh sb="17" eb="19">
      <t>カンゴ</t>
    </rPh>
    <rPh sb="22" eb="24">
      <t>ホウジン</t>
    </rPh>
    <rPh sb="24" eb="26">
      <t>タンイ</t>
    </rPh>
    <rPh sb="28" eb="30">
      <t>ホウコク</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</si>
  <si>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</si>
  <si>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</si>
  <si>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</si>
  <si>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</si>
  <si>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</si>
  <si>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t>
    <phoneticPr fontId="37"/>
  </si>
  <si>
    <t>▲▲訪問看護ステーション</t>
    <rPh sb="2" eb="4">
      <t>ホウモン</t>
    </rPh>
    <rPh sb="4" eb="6">
      <t>カンゴ</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</si>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</sst>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47" fillId="36" borderId="0" xfId="69"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179" fontId="32" fillId="0" borderId="5" xfId="69" applyNumberFormat="1" applyFont="1" applyFill="1" applyBorder="1" applyAlignment="1" applyProtection="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46" fillId="0" borderId="0" xfId="69" applyFont="1" applyAlignment="1">
      <alignment horizontal="center" vertical="center"/>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5"/>
  <sheetViews>
    <sheetView tabSelected="1" view="pageBreakPreview" zoomScale="70" zoomScaleNormal="85" zoomScaleSheetLayoutView="70" workbookViewId="0">
      <selection activeCell="B50" sqref="B50"/>
    </sheetView>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153</v>
      </c>
      <c r="B1" s="12"/>
      <c r="C1" s="27"/>
      <c r="D1" s="28"/>
      <c r="E1" s="27"/>
      <c r="F1" s="5"/>
      <c r="G1" s="29"/>
    </row>
    <row r="2" spans="1:14" ht="46.5" customHeight="1">
      <c r="A2" s="75" t="s">
        <v>147</v>
      </c>
      <c r="B2" s="76"/>
      <c r="C2" s="76"/>
      <c r="D2" s="76"/>
      <c r="E2" s="76"/>
      <c r="F2" s="76"/>
      <c r="G2" s="76"/>
      <c r="H2" s="48" t="s">
        <v>51</v>
      </c>
    </row>
    <row r="3" spans="1:14" ht="32.25" customHeight="1">
      <c r="A3" s="17" t="s">
        <v>50</v>
      </c>
      <c r="B3" s="18"/>
      <c r="C3" s="18"/>
      <c r="D3" s="18"/>
      <c r="E3" s="62" t="s">
        <v>165</v>
      </c>
      <c r="F3" s="17" t="s">
        <v>117</v>
      </c>
      <c r="G3" s="20">
        <f>SUM($G$10:$G$14)</f>
        <v>231000</v>
      </c>
      <c r="H3" s="58" t="s">
        <v>139</v>
      </c>
    </row>
    <row r="4" spans="1:14" ht="26.25" customHeight="1">
      <c r="A4" s="17" t="s">
        <v>154</v>
      </c>
      <c r="B4" s="18"/>
      <c r="C4" s="18"/>
      <c r="D4" s="18"/>
      <c r="E4" s="62" t="s">
        <v>166</v>
      </c>
      <c r="F4" s="47" t="s">
        <v>116</v>
      </c>
      <c r="G4" s="63">
        <v>0</v>
      </c>
      <c r="H4" s="59" t="s">
        <v>151</v>
      </c>
    </row>
    <row r="5" spans="1:14" ht="45.75" customHeight="1">
      <c r="A5" s="79" t="s">
        <v>171</v>
      </c>
      <c r="B5" s="79"/>
      <c r="C5" s="79"/>
      <c r="D5" s="79"/>
      <c r="E5" s="19"/>
      <c r="F5" s="47" t="s">
        <v>143</v>
      </c>
      <c r="G5" s="20">
        <f>ROUNDDOWN(G3-G4,-3)</f>
        <v>231000</v>
      </c>
      <c r="H5" s="64" t="s">
        <v>172</v>
      </c>
      <c r="I5" s="65" t="s">
        <v>173</v>
      </c>
      <c r="J5" s="65" t="s">
        <v>174</v>
      </c>
    </row>
    <row r="6" spans="1:14" ht="41.25" customHeight="1">
      <c r="A6" s="17" t="s">
        <v>145</v>
      </c>
      <c r="B6" s="41"/>
      <c r="C6" s="41"/>
      <c r="D6" s="41"/>
      <c r="E6" s="20" t="str">
        <f>IF(G5&gt;=G6,"○","×")</f>
        <v>○</v>
      </c>
      <c r="F6" s="17" t="s">
        <v>118</v>
      </c>
      <c r="G6" s="63">
        <v>228000</v>
      </c>
      <c r="H6" s="58" t="s">
        <v>144</v>
      </c>
    </row>
    <row r="7" spans="1:14" ht="26.25" customHeight="1">
      <c r="A7" s="17" t="s">
        <v>62</v>
      </c>
      <c r="B7" s="18"/>
      <c r="C7" s="18"/>
      <c r="D7" s="18"/>
      <c r="E7" s="21">
        <f>G6-G7</f>
        <v>228000</v>
      </c>
      <c r="F7" s="17" t="s">
        <v>115</v>
      </c>
      <c r="G7" s="20">
        <f>IF(ROUNDDOWN(G6-G5,-3)&lt;=0,0,ROUNDDOWN(G6-G5,-3))</f>
        <v>0</v>
      </c>
      <c r="H7" s="48" t="s">
        <v>120</v>
      </c>
    </row>
    <row r="8" spans="1:14" ht="41.25" customHeight="1">
      <c r="A8" s="60" t="s">
        <v>163</v>
      </c>
      <c r="B8" s="68" t="s">
        <v>164</v>
      </c>
      <c r="C8" s="69"/>
      <c r="D8" s="69"/>
      <c r="E8" s="70"/>
      <c r="F8" s="74" t="s">
        <v>134</v>
      </c>
      <c r="G8" s="74"/>
      <c r="H8" s="8"/>
    </row>
    <row r="9" spans="1:14" s="40" customFormat="1" ht="66" customHeight="1">
      <c r="A9" s="37" t="s">
        <v>110</v>
      </c>
      <c r="B9" s="38" t="s">
        <v>100</v>
      </c>
      <c r="C9" s="38" t="s">
        <v>111</v>
      </c>
      <c r="D9" s="38" t="s">
        <v>99</v>
      </c>
      <c r="E9" s="38" t="s">
        <v>113</v>
      </c>
      <c r="F9" s="66" t="s">
        <v>119</v>
      </c>
      <c r="G9" s="67"/>
      <c r="H9" s="39" t="s">
        <v>101</v>
      </c>
    </row>
    <row r="10" spans="1:14" ht="50.25" customHeight="1">
      <c r="A10" s="11" t="s">
        <v>160</v>
      </c>
      <c r="B10" s="34"/>
      <c r="C10" s="16"/>
      <c r="D10" s="46"/>
      <c r="E10" s="16"/>
      <c r="F10" s="11"/>
      <c r="G10" s="35">
        <f>B10*C10*D10</f>
        <v>0</v>
      </c>
      <c r="H10" s="15" t="s">
        <v>121</v>
      </c>
    </row>
    <row r="11" spans="1:14" ht="57" customHeight="1">
      <c r="A11" s="11" t="s">
        <v>161</v>
      </c>
      <c r="B11" s="34">
        <v>3</v>
      </c>
      <c r="C11" s="16">
        <v>6000</v>
      </c>
      <c r="D11" s="46">
        <v>2</v>
      </c>
      <c r="E11" s="16">
        <v>6000</v>
      </c>
      <c r="F11" s="11"/>
      <c r="G11" s="35">
        <f t="shared" ref="G11:G13" si="0">B11*C11*D11</f>
        <v>36000</v>
      </c>
      <c r="H11" s="15" t="s">
        <v>122</v>
      </c>
    </row>
    <row r="12" spans="1:14" ht="80.25" customHeight="1">
      <c r="A12" s="11" t="s">
        <v>133</v>
      </c>
      <c r="B12" s="34"/>
      <c r="C12" s="16"/>
      <c r="D12" s="46"/>
      <c r="E12" s="45"/>
      <c r="F12" s="11"/>
      <c r="G12" s="35">
        <f t="shared" si="0"/>
        <v>0</v>
      </c>
      <c r="H12" s="15" t="s">
        <v>129</v>
      </c>
    </row>
    <row r="13" spans="1:14" ht="41.25" customHeight="1">
      <c r="A13" s="11" t="s">
        <v>162</v>
      </c>
      <c r="B13" s="34">
        <v>3</v>
      </c>
      <c r="C13" s="16">
        <v>16250</v>
      </c>
      <c r="D13" s="43">
        <v>4</v>
      </c>
      <c r="E13" s="42"/>
      <c r="F13" s="11"/>
      <c r="G13" s="35">
        <f t="shared" si="0"/>
        <v>195000</v>
      </c>
      <c r="H13" s="15" t="s">
        <v>167</v>
      </c>
      <c r="I13" s="36">
        <v>1</v>
      </c>
      <c r="J13" s="36">
        <v>2</v>
      </c>
      <c r="K13" s="36">
        <v>3</v>
      </c>
      <c r="L13" s="36">
        <v>4</v>
      </c>
      <c r="M13" s="36"/>
      <c r="N13" s="36"/>
    </row>
    <row r="14" spans="1:14" ht="73.5" customHeight="1">
      <c r="A14" s="77"/>
      <c r="B14" s="78"/>
      <c r="C14" s="78"/>
      <c r="D14" s="78"/>
      <c r="E14" s="78"/>
      <c r="F14" s="61" t="s">
        <v>179</v>
      </c>
      <c r="G14" s="35">
        <f>'別紙（2.0％超部分算定シート）'!I4+'別紙（2.0％超部分算定シート）'!I5+'別紙（2.0％超部分算定シート）'!I6</f>
        <v>0</v>
      </c>
      <c r="H14" s="15" t="s">
        <v>130</v>
      </c>
    </row>
    <row r="15" spans="1:14" ht="55.5" customHeight="1">
      <c r="A15" s="71" t="s">
        <v>168</v>
      </c>
      <c r="B15" s="72"/>
      <c r="C15" s="72"/>
      <c r="D15" s="72"/>
      <c r="E15" s="72"/>
      <c r="F15" s="72"/>
      <c r="G15" s="73"/>
      <c r="H15" s="15"/>
    </row>
    <row r="16" spans="1:14" s="40" customFormat="1" ht="72.75" customHeight="1">
      <c r="A16" s="37" t="s">
        <v>114</v>
      </c>
      <c r="B16" s="38" t="s">
        <v>100</v>
      </c>
      <c r="C16" s="38" t="s">
        <v>155</v>
      </c>
      <c r="D16" s="38" t="s">
        <v>99</v>
      </c>
      <c r="E16" s="38" t="s">
        <v>113</v>
      </c>
      <c r="F16" s="66" t="s">
        <v>119</v>
      </c>
      <c r="G16" s="67"/>
      <c r="H16" s="39" t="s">
        <v>101</v>
      </c>
    </row>
    <row r="17" spans="1:14" ht="39.75" customHeight="1">
      <c r="A17" s="11" t="s">
        <v>160</v>
      </c>
      <c r="B17" s="34"/>
      <c r="C17" s="16"/>
      <c r="D17" s="46"/>
      <c r="E17" s="16"/>
      <c r="F17" s="11"/>
      <c r="G17" s="35">
        <f>B17*C17*D17</f>
        <v>0</v>
      </c>
      <c r="H17" s="15" t="s">
        <v>121</v>
      </c>
    </row>
    <row r="18" spans="1:14" ht="42.75" customHeight="1">
      <c r="A18" s="11" t="s">
        <v>161</v>
      </c>
      <c r="B18" s="34">
        <v>3</v>
      </c>
      <c r="C18" s="16">
        <v>6000</v>
      </c>
      <c r="D18" s="46">
        <v>2</v>
      </c>
      <c r="E18" s="16">
        <v>6000</v>
      </c>
      <c r="F18" s="11"/>
      <c r="G18" s="35">
        <f t="shared" ref="G18:G20" si="1">B18*C18*D18</f>
        <v>36000</v>
      </c>
      <c r="H18" s="15" t="s">
        <v>122</v>
      </c>
    </row>
    <row r="19" spans="1:14" ht="80.25" customHeight="1">
      <c r="A19" s="11" t="s">
        <v>133</v>
      </c>
      <c r="B19" s="34"/>
      <c r="C19" s="16"/>
      <c r="D19" s="46"/>
      <c r="E19" s="45"/>
      <c r="F19" s="11"/>
      <c r="G19" s="35">
        <f t="shared" si="1"/>
        <v>0</v>
      </c>
      <c r="H19" s="15" t="s">
        <v>129</v>
      </c>
    </row>
    <row r="20" spans="1:14" ht="41.25" customHeight="1">
      <c r="A20" s="11" t="s">
        <v>162</v>
      </c>
      <c r="B20" s="34">
        <v>3</v>
      </c>
      <c r="C20" s="16">
        <v>16250</v>
      </c>
      <c r="D20" s="43">
        <v>4</v>
      </c>
      <c r="E20" s="42"/>
      <c r="F20" s="11"/>
      <c r="G20" s="35">
        <f t="shared" si="1"/>
        <v>195000</v>
      </c>
      <c r="H20" s="15" t="s">
        <v>167</v>
      </c>
      <c r="I20" s="36">
        <v>1</v>
      </c>
      <c r="J20" s="36">
        <v>2</v>
      </c>
      <c r="K20" s="36">
        <v>3</v>
      </c>
      <c r="L20" s="36">
        <v>4</v>
      </c>
      <c r="M20" s="36"/>
      <c r="N20" s="36"/>
    </row>
    <row r="21" spans="1:14" s="40" customFormat="1" ht="72.75" customHeight="1">
      <c r="A21" s="37" t="s">
        <v>136</v>
      </c>
      <c r="B21" s="38" t="s">
        <v>100</v>
      </c>
      <c r="C21" s="38" t="s">
        <v>155</v>
      </c>
      <c r="D21" s="38" t="s">
        <v>99</v>
      </c>
      <c r="E21" s="38" t="s">
        <v>113</v>
      </c>
      <c r="F21" s="66" t="s">
        <v>119</v>
      </c>
      <c r="G21" s="67"/>
      <c r="H21" s="39" t="s">
        <v>101</v>
      </c>
    </row>
    <row r="22" spans="1:14" ht="39.75" customHeight="1">
      <c r="A22" s="11" t="s">
        <v>160</v>
      </c>
      <c r="B22" s="34"/>
      <c r="C22" s="16"/>
      <c r="D22" s="46"/>
      <c r="E22" s="16"/>
      <c r="F22" s="11"/>
      <c r="G22" s="35">
        <f>B22*C22*D22</f>
        <v>0</v>
      </c>
      <c r="H22" s="15" t="s">
        <v>121</v>
      </c>
    </row>
    <row r="23" spans="1:14" ht="47.25" customHeight="1">
      <c r="A23" s="11" t="s">
        <v>161</v>
      </c>
      <c r="B23" s="34"/>
      <c r="C23" s="16"/>
      <c r="D23" s="46"/>
      <c r="E23" s="16"/>
      <c r="F23" s="11"/>
      <c r="G23" s="35">
        <f t="shared" ref="G23:G25" si="2">B23*C23*D23</f>
        <v>0</v>
      </c>
      <c r="H23" s="15" t="s">
        <v>122</v>
      </c>
    </row>
    <row r="24" spans="1:14" ht="80.25" customHeight="1">
      <c r="A24" s="11" t="s">
        <v>133</v>
      </c>
      <c r="B24" s="34"/>
      <c r="C24" s="16"/>
      <c r="D24" s="46"/>
      <c r="E24" s="45"/>
      <c r="F24" s="11"/>
      <c r="G24" s="35">
        <f t="shared" si="2"/>
        <v>0</v>
      </c>
      <c r="H24" s="15" t="s">
        <v>129</v>
      </c>
    </row>
    <row r="25" spans="1:14" ht="41.25" customHeight="1">
      <c r="A25" s="11" t="s">
        <v>162</v>
      </c>
      <c r="B25" s="34"/>
      <c r="C25" s="16"/>
      <c r="D25" s="43"/>
      <c r="E25" s="42"/>
      <c r="F25" s="11"/>
      <c r="G25" s="35">
        <f t="shared" si="2"/>
        <v>0</v>
      </c>
      <c r="H25" s="15" t="s">
        <v>167</v>
      </c>
      <c r="I25" s="36">
        <v>1</v>
      </c>
      <c r="J25" s="36">
        <v>2</v>
      </c>
      <c r="K25" s="36">
        <v>3</v>
      </c>
      <c r="L25" s="36">
        <v>4</v>
      </c>
      <c r="M25" s="36"/>
      <c r="N25" s="36"/>
    </row>
    <row r="26" spans="1:14" s="40" customFormat="1" ht="72.75" customHeight="1">
      <c r="A26" s="37" t="s">
        <v>137</v>
      </c>
      <c r="B26" s="38" t="s">
        <v>100</v>
      </c>
      <c r="C26" s="38" t="s">
        <v>155</v>
      </c>
      <c r="D26" s="38" t="s">
        <v>99</v>
      </c>
      <c r="E26" s="38" t="s">
        <v>113</v>
      </c>
      <c r="F26" s="66" t="s">
        <v>119</v>
      </c>
      <c r="G26" s="67"/>
      <c r="H26" s="39" t="s">
        <v>101</v>
      </c>
    </row>
    <row r="27" spans="1:14" ht="50.25" customHeight="1">
      <c r="A27" s="11" t="s">
        <v>160</v>
      </c>
      <c r="B27" s="34"/>
      <c r="C27" s="16"/>
      <c r="D27" s="46"/>
      <c r="E27" s="16"/>
      <c r="F27" s="11"/>
      <c r="G27" s="35">
        <f>B27*C27*D27</f>
        <v>0</v>
      </c>
      <c r="H27" s="15" t="s">
        <v>121</v>
      </c>
    </row>
    <row r="28" spans="1:14" ht="57" customHeight="1">
      <c r="A28" s="11" t="s">
        <v>161</v>
      </c>
      <c r="B28" s="34"/>
      <c r="C28" s="16"/>
      <c r="D28" s="46"/>
      <c r="E28" s="16"/>
      <c r="F28" s="11"/>
      <c r="G28" s="35">
        <f t="shared" ref="G28:G30" si="3">B28*C28*D28</f>
        <v>0</v>
      </c>
      <c r="H28" s="15" t="s">
        <v>122</v>
      </c>
    </row>
    <row r="29" spans="1:14" ht="80.25" customHeight="1">
      <c r="A29" s="11" t="s">
        <v>133</v>
      </c>
      <c r="B29" s="34"/>
      <c r="C29" s="16"/>
      <c r="D29" s="46"/>
      <c r="E29" s="45"/>
      <c r="F29" s="11"/>
      <c r="G29" s="35">
        <f t="shared" si="3"/>
        <v>0</v>
      </c>
      <c r="H29" s="15" t="s">
        <v>129</v>
      </c>
    </row>
    <row r="30" spans="1:14" ht="41.25" customHeight="1">
      <c r="A30" s="11" t="s">
        <v>162</v>
      </c>
      <c r="B30" s="34"/>
      <c r="C30" s="16"/>
      <c r="D30" s="43"/>
      <c r="E30" s="42"/>
      <c r="F30" s="11"/>
      <c r="G30" s="35">
        <f t="shared" si="3"/>
        <v>0</v>
      </c>
      <c r="H30" s="15" t="s">
        <v>167</v>
      </c>
      <c r="I30" s="36">
        <v>1</v>
      </c>
      <c r="J30" s="36">
        <v>2</v>
      </c>
      <c r="K30" s="36">
        <v>3</v>
      </c>
      <c r="L30" s="36">
        <v>4</v>
      </c>
      <c r="M30" s="36"/>
      <c r="N30" s="36"/>
    </row>
    <row r="31" spans="1:14" s="40" customFormat="1" ht="72.75" customHeight="1">
      <c r="A31" s="37" t="s">
        <v>170</v>
      </c>
      <c r="B31" s="38" t="s">
        <v>100</v>
      </c>
      <c r="C31" s="38" t="s">
        <v>155</v>
      </c>
      <c r="D31" s="38" t="s">
        <v>99</v>
      </c>
      <c r="E31" s="38" t="s">
        <v>113</v>
      </c>
      <c r="F31" s="66" t="s">
        <v>119</v>
      </c>
      <c r="G31" s="67"/>
      <c r="H31" s="39" t="s">
        <v>101</v>
      </c>
    </row>
    <row r="32" spans="1:14" ht="50.25" customHeight="1">
      <c r="A32" s="11" t="s">
        <v>160</v>
      </c>
      <c r="B32" s="34"/>
      <c r="C32" s="16"/>
      <c r="D32" s="46"/>
      <c r="E32" s="16"/>
      <c r="F32" s="11"/>
      <c r="G32" s="35">
        <f>B32*C32*D32</f>
        <v>0</v>
      </c>
      <c r="H32" s="15" t="s">
        <v>121</v>
      </c>
    </row>
    <row r="33" spans="1:14" ht="57" customHeight="1">
      <c r="A33" s="11" t="s">
        <v>161</v>
      </c>
      <c r="B33" s="34"/>
      <c r="C33" s="16"/>
      <c r="D33" s="46"/>
      <c r="E33" s="16"/>
      <c r="F33" s="11"/>
      <c r="G33" s="35">
        <f t="shared" ref="G33:G35" si="4">B33*C33*D33</f>
        <v>0</v>
      </c>
      <c r="H33" s="15" t="s">
        <v>122</v>
      </c>
    </row>
    <row r="34" spans="1:14" ht="80.25" customHeight="1">
      <c r="A34" s="11" t="s">
        <v>133</v>
      </c>
      <c r="B34" s="34"/>
      <c r="C34" s="16"/>
      <c r="D34" s="46"/>
      <c r="E34" s="45"/>
      <c r="F34" s="11"/>
      <c r="G34" s="35">
        <f t="shared" si="4"/>
        <v>0</v>
      </c>
      <c r="H34" s="15" t="s">
        <v>129</v>
      </c>
    </row>
    <row r="35" spans="1:14" ht="41.25" customHeight="1">
      <c r="A35" s="11" t="s">
        <v>162</v>
      </c>
      <c r="B35" s="34"/>
      <c r="C35" s="16"/>
      <c r="D35" s="43"/>
      <c r="E35" s="42"/>
      <c r="F35" s="11"/>
      <c r="G35" s="35">
        <f t="shared" si="4"/>
        <v>0</v>
      </c>
      <c r="H35" s="15" t="s">
        <v>167</v>
      </c>
      <c r="I35" s="36">
        <v>1</v>
      </c>
      <c r="J35" s="36">
        <v>2</v>
      </c>
      <c r="K35" s="36">
        <v>3</v>
      </c>
      <c r="L35" s="36">
        <v>4</v>
      </c>
      <c r="M35" s="36"/>
      <c r="N35" s="36"/>
    </row>
    <row r="36" spans="1:14" s="40" customFormat="1" ht="72.75" customHeight="1">
      <c r="A36" s="37" t="s">
        <v>140</v>
      </c>
      <c r="B36" s="38" t="s">
        <v>100</v>
      </c>
      <c r="C36" s="38" t="s">
        <v>155</v>
      </c>
      <c r="D36" s="38" t="s">
        <v>99</v>
      </c>
      <c r="E36" s="38" t="s">
        <v>113</v>
      </c>
      <c r="F36" s="66" t="s">
        <v>119</v>
      </c>
      <c r="G36" s="67"/>
      <c r="H36" s="39" t="s">
        <v>101</v>
      </c>
    </row>
    <row r="37" spans="1:14" ht="50.25" customHeight="1">
      <c r="A37" s="11" t="s">
        <v>160</v>
      </c>
      <c r="B37" s="34"/>
      <c r="C37" s="16"/>
      <c r="D37" s="46"/>
      <c r="E37" s="16"/>
      <c r="F37" s="11"/>
      <c r="G37" s="35">
        <f>B37*C37*D37</f>
        <v>0</v>
      </c>
      <c r="H37" s="15" t="s">
        <v>121</v>
      </c>
    </row>
    <row r="38" spans="1:14" ht="57" customHeight="1">
      <c r="A38" s="11" t="s">
        <v>161</v>
      </c>
      <c r="B38" s="34"/>
      <c r="C38" s="16"/>
      <c r="D38" s="46"/>
      <c r="E38" s="16"/>
      <c r="F38" s="11"/>
      <c r="G38" s="35">
        <f t="shared" ref="G38:G40" si="5">B38*C38*D38</f>
        <v>0</v>
      </c>
      <c r="H38" s="15" t="s">
        <v>122</v>
      </c>
    </row>
    <row r="39" spans="1:14" ht="80.25" customHeight="1">
      <c r="A39" s="11" t="s">
        <v>133</v>
      </c>
      <c r="B39" s="34"/>
      <c r="C39" s="16"/>
      <c r="D39" s="46"/>
      <c r="E39" s="45"/>
      <c r="F39" s="11"/>
      <c r="G39" s="35">
        <f t="shared" si="5"/>
        <v>0</v>
      </c>
      <c r="H39" s="15" t="s">
        <v>129</v>
      </c>
    </row>
    <row r="40" spans="1:14" ht="41.25" customHeight="1">
      <c r="A40" s="11" t="s">
        <v>162</v>
      </c>
      <c r="B40" s="34"/>
      <c r="C40" s="16"/>
      <c r="D40" s="43"/>
      <c r="E40" s="42"/>
      <c r="F40" s="11"/>
      <c r="G40" s="35">
        <f t="shared" si="5"/>
        <v>0</v>
      </c>
      <c r="H40" s="15" t="s">
        <v>167</v>
      </c>
      <c r="I40" s="36">
        <v>1</v>
      </c>
      <c r="J40" s="36">
        <v>2</v>
      </c>
      <c r="K40" s="36">
        <v>3</v>
      </c>
      <c r="L40" s="36">
        <v>4</v>
      </c>
      <c r="M40" s="36"/>
      <c r="N40" s="36"/>
    </row>
    <row r="41" spans="1:14" s="40" customFormat="1" ht="72.75" customHeight="1">
      <c r="A41" s="37" t="s">
        <v>141</v>
      </c>
      <c r="B41" s="38" t="s">
        <v>100</v>
      </c>
      <c r="C41" s="38" t="s">
        <v>155</v>
      </c>
      <c r="D41" s="38" t="s">
        <v>99</v>
      </c>
      <c r="E41" s="38" t="s">
        <v>113</v>
      </c>
      <c r="F41" s="66" t="s">
        <v>119</v>
      </c>
      <c r="G41" s="67"/>
      <c r="H41" s="39" t="s">
        <v>101</v>
      </c>
    </row>
    <row r="42" spans="1:14" ht="50.25" customHeight="1">
      <c r="A42" s="11" t="s">
        <v>160</v>
      </c>
      <c r="B42" s="34"/>
      <c r="C42" s="16"/>
      <c r="D42" s="46"/>
      <c r="E42" s="16"/>
      <c r="F42" s="11"/>
      <c r="G42" s="35">
        <f>B42*C42*D42</f>
        <v>0</v>
      </c>
      <c r="H42" s="15" t="s">
        <v>121</v>
      </c>
    </row>
    <row r="43" spans="1:14" ht="57" customHeight="1">
      <c r="A43" s="11" t="s">
        <v>161</v>
      </c>
      <c r="B43" s="34"/>
      <c r="C43" s="16"/>
      <c r="D43" s="46"/>
      <c r="E43" s="16"/>
      <c r="F43" s="11"/>
      <c r="G43" s="35">
        <f t="shared" ref="G43:G45" si="6">B43*C43*D43</f>
        <v>0</v>
      </c>
      <c r="H43" s="15" t="s">
        <v>122</v>
      </c>
    </row>
    <row r="44" spans="1:14" ht="80.25" customHeight="1">
      <c r="A44" s="11" t="s">
        <v>133</v>
      </c>
      <c r="B44" s="34"/>
      <c r="C44" s="16"/>
      <c r="D44" s="46"/>
      <c r="E44" s="45"/>
      <c r="F44" s="11"/>
      <c r="G44" s="35">
        <f t="shared" si="6"/>
        <v>0</v>
      </c>
      <c r="H44" s="15" t="s">
        <v>129</v>
      </c>
    </row>
    <row r="45" spans="1:14" ht="41.25" customHeight="1">
      <c r="A45" s="11" t="s">
        <v>162</v>
      </c>
      <c r="B45" s="34"/>
      <c r="C45" s="16"/>
      <c r="D45" s="43"/>
      <c r="E45" s="42"/>
      <c r="F45" s="11"/>
      <c r="G45" s="35">
        <f t="shared" si="6"/>
        <v>0</v>
      </c>
      <c r="H45" s="15" t="s">
        <v>167</v>
      </c>
      <c r="I45" s="36">
        <v>1</v>
      </c>
      <c r="J45" s="36">
        <v>2</v>
      </c>
      <c r="K45" s="36">
        <v>3</v>
      </c>
      <c r="L45" s="36">
        <v>4</v>
      </c>
      <c r="M45" s="36"/>
      <c r="N45" s="36"/>
    </row>
    <row r="46" spans="1:14" s="40" customFormat="1" ht="72.75" customHeight="1">
      <c r="A46" s="37" t="s">
        <v>142</v>
      </c>
      <c r="B46" s="38" t="s">
        <v>100</v>
      </c>
      <c r="C46" s="38" t="s">
        <v>155</v>
      </c>
      <c r="D46" s="38" t="s">
        <v>99</v>
      </c>
      <c r="E46" s="38" t="s">
        <v>113</v>
      </c>
      <c r="F46" s="66" t="s">
        <v>119</v>
      </c>
      <c r="G46" s="67"/>
      <c r="H46" s="39" t="s">
        <v>101</v>
      </c>
    </row>
    <row r="47" spans="1:14" ht="50.25" customHeight="1">
      <c r="A47" s="11" t="s">
        <v>160</v>
      </c>
      <c r="B47" s="34"/>
      <c r="C47" s="16"/>
      <c r="D47" s="46"/>
      <c r="E47" s="16"/>
      <c r="F47" s="11"/>
      <c r="G47" s="35">
        <f>B47*C47*D47</f>
        <v>0</v>
      </c>
      <c r="H47" s="15" t="s">
        <v>121</v>
      </c>
    </row>
    <row r="48" spans="1:14" ht="57" customHeight="1">
      <c r="A48" s="11" t="s">
        <v>161</v>
      </c>
      <c r="B48" s="34"/>
      <c r="C48" s="16"/>
      <c r="D48" s="46"/>
      <c r="E48" s="16"/>
      <c r="F48" s="11"/>
      <c r="G48" s="35">
        <f t="shared" ref="G48:G50" si="7">B48*C48*D48</f>
        <v>0</v>
      </c>
      <c r="H48" s="15" t="s">
        <v>122</v>
      </c>
    </row>
    <row r="49" spans="1:14" ht="80.25" customHeight="1">
      <c r="A49" s="11" t="s">
        <v>133</v>
      </c>
      <c r="B49" s="34"/>
      <c r="C49" s="16"/>
      <c r="D49" s="46"/>
      <c r="E49" s="45"/>
      <c r="F49" s="11"/>
      <c r="G49" s="35">
        <f t="shared" si="7"/>
        <v>0</v>
      </c>
      <c r="H49" s="15" t="s">
        <v>129</v>
      </c>
    </row>
    <row r="50" spans="1:14" ht="41.25" customHeight="1">
      <c r="A50" s="11" t="s">
        <v>162</v>
      </c>
      <c r="B50" s="34"/>
      <c r="C50" s="16"/>
      <c r="D50" s="43"/>
      <c r="E50" s="42"/>
      <c r="F50" s="11"/>
      <c r="G50" s="35">
        <f t="shared" si="7"/>
        <v>0</v>
      </c>
      <c r="H50" s="15" t="s">
        <v>167</v>
      </c>
      <c r="I50" s="36">
        <v>1</v>
      </c>
      <c r="J50" s="36">
        <v>2</v>
      </c>
      <c r="K50" s="36">
        <v>3</v>
      </c>
      <c r="L50" s="36">
        <v>4</v>
      </c>
      <c r="M50" s="36"/>
      <c r="N50" s="36"/>
    </row>
    <row r="51" spans="1:14" s="40" customFormat="1" ht="96" customHeight="1">
      <c r="A51" s="37" t="s">
        <v>180</v>
      </c>
      <c r="B51" s="38" t="s">
        <v>100</v>
      </c>
      <c r="C51" s="38" t="s">
        <v>155</v>
      </c>
      <c r="D51" s="38" t="s">
        <v>99</v>
      </c>
      <c r="E51" s="38" t="s">
        <v>113</v>
      </c>
      <c r="F51" s="66" t="s">
        <v>119</v>
      </c>
      <c r="G51" s="67"/>
      <c r="H51" s="39" t="s">
        <v>101</v>
      </c>
    </row>
    <row r="52" spans="1:14" ht="50.25" customHeight="1">
      <c r="A52" s="11" t="s">
        <v>160</v>
      </c>
      <c r="B52" s="34"/>
      <c r="C52" s="16"/>
      <c r="D52" s="46"/>
      <c r="E52" s="16"/>
      <c r="F52" s="11"/>
      <c r="G52" s="35">
        <f>B52*C52*D52</f>
        <v>0</v>
      </c>
      <c r="H52" s="15" t="s">
        <v>121</v>
      </c>
    </row>
    <row r="53" spans="1:14" ht="57" customHeight="1">
      <c r="A53" s="11" t="s">
        <v>161</v>
      </c>
      <c r="B53" s="34"/>
      <c r="C53" s="16"/>
      <c r="D53" s="46"/>
      <c r="E53" s="16"/>
      <c r="F53" s="11"/>
      <c r="G53" s="35">
        <f t="shared" ref="G53:G55" si="8">B53*C53*D53</f>
        <v>0</v>
      </c>
      <c r="H53" s="15" t="s">
        <v>122</v>
      </c>
    </row>
    <row r="54" spans="1:14" ht="80.25" customHeight="1">
      <c r="A54" s="11" t="s">
        <v>133</v>
      </c>
      <c r="B54" s="34"/>
      <c r="C54" s="16"/>
      <c r="D54" s="46"/>
      <c r="E54" s="45"/>
      <c r="F54" s="11"/>
      <c r="G54" s="35">
        <f t="shared" si="8"/>
        <v>0</v>
      </c>
      <c r="H54" s="15" t="s">
        <v>129</v>
      </c>
    </row>
    <row r="55" spans="1:14" ht="41.25" customHeight="1">
      <c r="A55" s="11" t="s">
        <v>162</v>
      </c>
      <c r="B55" s="34"/>
      <c r="C55" s="16"/>
      <c r="D55" s="43"/>
      <c r="E55" s="42"/>
      <c r="F55" s="11"/>
      <c r="G55" s="35">
        <f t="shared" si="8"/>
        <v>0</v>
      </c>
      <c r="H55" s="15" t="s">
        <v>167</v>
      </c>
      <c r="I55" s="36">
        <v>1</v>
      </c>
      <c r="J55" s="36">
        <v>2</v>
      </c>
      <c r="K55" s="36">
        <v>3</v>
      </c>
      <c r="L55" s="36">
        <v>4</v>
      </c>
      <c r="M55" s="36"/>
      <c r="N55" s="36"/>
    </row>
  </sheetData>
  <mergeCells count="15">
    <mergeCell ref="A2:G2"/>
    <mergeCell ref="A14:E14"/>
    <mergeCell ref="F9:G9"/>
    <mergeCell ref="A5:D5"/>
    <mergeCell ref="F41:G41"/>
    <mergeCell ref="F46:G46"/>
    <mergeCell ref="F51:G51"/>
    <mergeCell ref="B8:E8"/>
    <mergeCell ref="F16:G16"/>
    <mergeCell ref="F21:G21"/>
    <mergeCell ref="F26:G26"/>
    <mergeCell ref="F31:G31"/>
    <mergeCell ref="F36:G36"/>
    <mergeCell ref="A15:G15"/>
    <mergeCell ref="F8:G8"/>
  </mergeCells>
  <phoneticPr fontId="37"/>
  <conditionalFormatting sqref="A10:A15">
    <cfRule type="expression" dxfId="27" priority="11">
      <formula>#REF!="×"</formula>
    </cfRule>
  </conditionalFormatting>
  <conditionalFormatting sqref="A17:A20">
    <cfRule type="expression" dxfId="26" priority="10">
      <formula>#REF!="×"</formula>
    </cfRule>
  </conditionalFormatting>
  <conditionalFormatting sqref="A22:A25">
    <cfRule type="expression" dxfId="25" priority="9">
      <formula>#REF!="×"</formula>
    </cfRule>
  </conditionalFormatting>
  <conditionalFormatting sqref="A27:A30">
    <cfRule type="expression" dxfId="24" priority="8">
      <formula>#REF!="×"</formula>
    </cfRule>
  </conditionalFormatting>
  <conditionalFormatting sqref="A32:A35">
    <cfRule type="expression" dxfId="23" priority="7">
      <formula>#REF!="×"</formula>
    </cfRule>
  </conditionalFormatting>
  <conditionalFormatting sqref="A37:A40">
    <cfRule type="expression" dxfId="22" priority="6">
      <formula>#REF!="×"</formula>
    </cfRule>
  </conditionalFormatting>
  <conditionalFormatting sqref="A42:A45">
    <cfRule type="expression" dxfId="21" priority="5">
      <formula>#REF!="×"</formula>
    </cfRule>
  </conditionalFormatting>
  <conditionalFormatting sqref="A47:A50">
    <cfRule type="expression" dxfId="20" priority="4">
      <formula>#REF!="×"</formula>
    </cfRule>
  </conditionalFormatting>
  <conditionalFormatting sqref="A52:A55">
    <cfRule type="expression" dxfId="19"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18" priority="134">
      <formula>#REF!="×"</formula>
    </cfRule>
  </conditionalFormatting>
  <conditionalFormatting sqref="F14">
    <cfRule type="expression" dxfId="17" priority="1">
      <formula>#REF!="×"</formula>
    </cfRule>
  </conditionalFormatting>
  <dataValidations count="2">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7" t="s">
        <v>158</v>
      </c>
      <c r="B1" s="82" t="s">
        <v>128</v>
      </c>
      <c r="C1" s="83"/>
      <c r="D1" s="83"/>
      <c r="E1" s="83"/>
      <c r="F1" s="83"/>
      <c r="G1" s="83"/>
      <c r="H1" s="83"/>
      <c r="I1" s="29"/>
    </row>
    <row r="2" spans="1:10" ht="41.25" customHeight="1">
      <c r="A2" s="80" t="s">
        <v>112</v>
      </c>
      <c r="B2" s="81"/>
      <c r="C2" s="81"/>
      <c r="D2" s="81"/>
      <c r="E2" s="81"/>
      <c r="F2" s="81"/>
      <c r="G2" s="81"/>
      <c r="H2" s="81"/>
      <c r="I2" s="84" t="s">
        <v>55</v>
      </c>
      <c r="J2" s="8"/>
    </row>
    <row r="3" spans="1:10" ht="72.75" customHeight="1">
      <c r="A3" s="9" t="s">
        <v>126</v>
      </c>
      <c r="B3" s="13" t="s">
        <v>104</v>
      </c>
      <c r="C3" s="13" t="s">
        <v>105</v>
      </c>
      <c r="D3" s="13" t="s">
        <v>103</v>
      </c>
      <c r="E3" s="13" t="s">
        <v>106</v>
      </c>
      <c r="F3" s="13" t="s">
        <v>107</v>
      </c>
      <c r="G3" s="13" t="s">
        <v>109</v>
      </c>
      <c r="H3" s="13" t="s">
        <v>108</v>
      </c>
      <c r="I3" s="85"/>
      <c r="J3" s="15" t="s">
        <v>101</v>
      </c>
    </row>
    <row r="4" spans="1:10" ht="84.75" customHeight="1">
      <c r="A4" s="11" t="s">
        <v>123</v>
      </c>
      <c r="B4" s="16"/>
      <c r="C4" s="16"/>
      <c r="D4" s="30" t="e">
        <f>C4/B4</f>
        <v>#DIV/0!</v>
      </c>
      <c r="E4" s="31" t="e">
        <f>(D4-0.02)*B4</f>
        <v>#DIV/0!</v>
      </c>
      <c r="F4" s="32"/>
      <c r="G4" s="44"/>
      <c r="H4" s="33"/>
      <c r="I4" s="35">
        <f>F4*G4*H4</f>
        <v>0</v>
      </c>
      <c r="J4" s="15"/>
    </row>
    <row r="5" spans="1:10" ht="93.75" customHeight="1">
      <c r="A5" s="11" t="s">
        <v>124</v>
      </c>
      <c r="B5" s="16"/>
      <c r="C5" s="16"/>
      <c r="D5" s="30" t="e">
        <f>C5/B5</f>
        <v>#DIV/0!</v>
      </c>
      <c r="E5" s="31" t="e">
        <f>(D5-0.02)*B5</f>
        <v>#DIV/0!</v>
      </c>
      <c r="F5" s="32"/>
      <c r="G5" s="44"/>
      <c r="H5" s="33"/>
      <c r="I5" s="35">
        <f>F5*G5*H5</f>
        <v>0</v>
      </c>
      <c r="J5" s="15"/>
    </row>
    <row r="6" spans="1:10" ht="90" customHeight="1">
      <c r="A6" s="11" t="s">
        <v>125</v>
      </c>
      <c r="B6" s="86"/>
      <c r="C6" s="87"/>
      <c r="D6" s="87"/>
      <c r="E6" s="87"/>
      <c r="F6" s="87"/>
      <c r="G6" s="87"/>
      <c r="H6" s="87"/>
      <c r="I6" s="35">
        <v>0</v>
      </c>
      <c r="J6" s="15"/>
    </row>
    <row r="7" spans="1:10" ht="60.75" customHeight="1">
      <c r="A7" s="88" t="s">
        <v>127</v>
      </c>
      <c r="B7" s="89"/>
      <c r="C7" s="89"/>
      <c r="D7" s="89"/>
      <c r="E7" s="89"/>
      <c r="F7" s="89"/>
      <c r="G7" s="89"/>
      <c r="H7" s="89"/>
      <c r="I7" s="89"/>
    </row>
    <row r="9" spans="1:10">
      <c r="A9" s="50"/>
    </row>
  </sheetData>
  <mergeCells count="5">
    <mergeCell ref="A2:H2"/>
    <mergeCell ref="B1:H1"/>
    <mergeCell ref="I2:I3"/>
    <mergeCell ref="B6:H6"/>
    <mergeCell ref="A7:I7"/>
  </mergeCells>
  <phoneticPr fontId="37"/>
  <conditionalFormatting sqref="A4:H5 I4:I6 A6:B6">
    <cfRule type="expression" dxfId="16"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90" t="str">
        <f>【総額及び平均額】賃上げ支援事業実績報告書!$E3</f>
        <v>○○</v>
      </c>
      <c r="B2" s="90" t="str">
        <f>【総額及び平均額】賃上げ支援事業実績報告書!$E4</f>
        <v>▲▲訪問看護ステーション</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3</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1"/>
      <c r="B3" s="91"/>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195000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5" priority="74">
      <formula>#REF!="×"</formula>
    </cfRule>
  </conditionalFormatting>
  <conditionalFormatting sqref="HB1:HE1">
    <cfRule type="expression" dxfId="14" priority="73">
      <formula>#REF!="×"</formula>
    </cfRule>
  </conditionalFormatting>
  <conditionalFormatting sqref="HI1:HL1">
    <cfRule type="expression" dxfId="13" priority="2">
      <formula>#REF!="×"</formula>
    </cfRule>
  </conditionalFormatting>
  <conditionalFormatting sqref="PE1:PH1">
    <cfRule type="expression" dxfId="12"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view="pageBreakPreview" zoomScale="85" zoomScaleNormal="85" zoomScaleSheetLayoutView="85" workbookViewId="0">
      <selection activeCell="B49" sqref="B49"/>
    </sheetView>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159</v>
      </c>
      <c r="B1" s="49"/>
      <c r="C1" s="49"/>
      <c r="D1" s="49"/>
      <c r="E1" s="49"/>
      <c r="F1" s="5"/>
      <c r="G1" s="29"/>
    </row>
    <row r="2" spans="1:14" ht="46.5" customHeight="1">
      <c r="A2" s="75" t="s">
        <v>147</v>
      </c>
      <c r="B2" s="76"/>
      <c r="C2" s="76"/>
      <c r="D2" s="76"/>
      <c r="E2" s="76"/>
      <c r="F2" s="76"/>
      <c r="G2" s="76"/>
      <c r="H2" s="48" t="s">
        <v>51</v>
      </c>
    </row>
    <row r="3" spans="1:14" ht="34.5" customHeight="1">
      <c r="A3" s="17" t="s">
        <v>175</v>
      </c>
      <c r="B3" s="18"/>
      <c r="C3" s="18"/>
      <c r="D3" s="18"/>
      <c r="E3" s="62" t="s">
        <v>165</v>
      </c>
      <c r="F3" s="17" t="s">
        <v>117</v>
      </c>
      <c r="G3" s="20">
        <f>SUM($G$10:$G$14)</f>
        <v>3432000</v>
      </c>
      <c r="H3" s="64" t="s">
        <v>178</v>
      </c>
    </row>
    <row r="4" spans="1:14" ht="33" customHeight="1">
      <c r="A4" s="17" t="s">
        <v>150</v>
      </c>
      <c r="B4" s="18"/>
      <c r="C4" s="18"/>
      <c r="D4" s="18"/>
      <c r="E4" s="19">
        <f>'対象施設報告シート（法人単位）'!A2</f>
        <v>15</v>
      </c>
      <c r="F4" s="47" t="s">
        <v>116</v>
      </c>
      <c r="G4" s="63">
        <v>0</v>
      </c>
      <c r="H4" s="59" t="s">
        <v>151</v>
      </c>
    </row>
    <row r="5" spans="1:14" ht="45.75" customHeight="1">
      <c r="A5" s="79" t="s">
        <v>176</v>
      </c>
      <c r="B5" s="79"/>
      <c r="C5" s="79"/>
      <c r="D5" s="79"/>
      <c r="E5" s="19"/>
      <c r="F5" s="47" t="s">
        <v>143</v>
      </c>
      <c r="G5" s="20">
        <f>ROUNDDOWN(G3-G4,-3)</f>
        <v>3432000</v>
      </c>
      <c r="H5" s="64" t="s">
        <v>177</v>
      </c>
      <c r="I5" s="65" t="s">
        <v>173</v>
      </c>
      <c r="J5" s="65" t="s">
        <v>174</v>
      </c>
    </row>
    <row r="6" spans="1:14" ht="41.25" customHeight="1">
      <c r="A6" s="17" t="s">
        <v>146</v>
      </c>
      <c r="B6" s="41"/>
      <c r="C6" s="41"/>
      <c r="D6" s="41"/>
      <c r="E6" s="20" t="str">
        <f>IF(G5&gt;=G6,"○","×")</f>
        <v>○</v>
      </c>
      <c r="F6" s="17" t="s">
        <v>138</v>
      </c>
      <c r="G6" s="63">
        <f>'対象施設報告シート（法人単位）'!C201</f>
        <v>3420000</v>
      </c>
      <c r="H6" s="58" t="s">
        <v>152</v>
      </c>
    </row>
    <row r="7" spans="1:14" ht="26.25" customHeight="1">
      <c r="A7" s="17" t="s">
        <v>62</v>
      </c>
      <c r="B7" s="18"/>
      <c r="C7" s="18"/>
      <c r="D7" s="18"/>
      <c r="E7" s="21">
        <f>G6-G7</f>
        <v>3420000</v>
      </c>
      <c r="F7" s="17" t="s">
        <v>115</v>
      </c>
      <c r="G7" s="20">
        <f>IF(ROUNDDOWN(G6-G5,-3)&lt;=0,0,ROUNDDOWN(G6-G5,-3))</f>
        <v>0</v>
      </c>
      <c r="H7" s="58" t="s">
        <v>120</v>
      </c>
    </row>
    <row r="8" spans="1:14" ht="41.25" customHeight="1">
      <c r="A8" s="60" t="s">
        <v>163</v>
      </c>
      <c r="B8" s="68" t="s">
        <v>164</v>
      </c>
      <c r="C8" s="69"/>
      <c r="D8" s="69"/>
      <c r="E8" s="70"/>
      <c r="F8" s="74" t="s">
        <v>134</v>
      </c>
      <c r="G8" s="74"/>
      <c r="H8" s="8"/>
    </row>
    <row r="9" spans="1:14" s="40" customFormat="1" ht="66" customHeight="1">
      <c r="A9" s="37" t="s">
        <v>135</v>
      </c>
      <c r="B9" s="38" t="s">
        <v>100</v>
      </c>
      <c r="C9" s="38" t="s">
        <v>111</v>
      </c>
      <c r="D9" s="38" t="s">
        <v>99</v>
      </c>
      <c r="E9" s="38" t="s">
        <v>113</v>
      </c>
      <c r="F9" s="37"/>
      <c r="G9" s="38" t="s">
        <v>119</v>
      </c>
      <c r="H9" s="39" t="s">
        <v>101</v>
      </c>
    </row>
    <row r="10" spans="1:14" ht="50.25" customHeight="1">
      <c r="A10" s="11" t="s">
        <v>160</v>
      </c>
      <c r="B10" s="34"/>
      <c r="C10" s="16"/>
      <c r="D10" s="46"/>
      <c r="E10" s="16"/>
      <c r="F10" s="11"/>
      <c r="G10" s="35">
        <f>B10*C10*D10</f>
        <v>0</v>
      </c>
      <c r="H10" s="15" t="s">
        <v>121</v>
      </c>
    </row>
    <row r="11" spans="1:14" ht="57" customHeight="1">
      <c r="A11" s="11" t="s">
        <v>161</v>
      </c>
      <c r="B11" s="34">
        <v>33</v>
      </c>
      <c r="C11" s="16">
        <v>2000</v>
      </c>
      <c r="D11" s="46">
        <v>2</v>
      </c>
      <c r="E11" s="16">
        <v>2000</v>
      </c>
      <c r="F11" s="11"/>
      <c r="G11" s="35">
        <f t="shared" ref="G11:G13" si="0">B11*C11*D11</f>
        <v>132000</v>
      </c>
      <c r="H11" s="15" t="s">
        <v>122</v>
      </c>
    </row>
    <row r="12" spans="1:14" ht="80.25" customHeight="1">
      <c r="A12" s="11" t="s">
        <v>133</v>
      </c>
      <c r="B12" s="34"/>
      <c r="C12" s="16"/>
      <c r="D12" s="46"/>
      <c r="E12" s="45"/>
      <c r="F12" s="11"/>
      <c r="G12" s="35">
        <f t="shared" si="0"/>
        <v>0</v>
      </c>
      <c r="H12" s="15" t="s">
        <v>129</v>
      </c>
    </row>
    <row r="13" spans="1:14" ht="41.25" customHeight="1">
      <c r="A13" s="11" t="s">
        <v>162</v>
      </c>
      <c r="B13" s="34">
        <v>33</v>
      </c>
      <c r="C13" s="16">
        <v>25000</v>
      </c>
      <c r="D13" s="43">
        <v>4</v>
      </c>
      <c r="E13" s="42"/>
      <c r="F13" s="11"/>
      <c r="G13" s="35">
        <f t="shared" si="0"/>
        <v>3300000</v>
      </c>
      <c r="H13" s="15" t="s">
        <v>167</v>
      </c>
      <c r="I13" s="36">
        <v>1</v>
      </c>
      <c r="J13" s="36">
        <v>2</v>
      </c>
      <c r="K13" s="36">
        <v>3</v>
      </c>
      <c r="L13" s="36">
        <v>4</v>
      </c>
      <c r="M13" s="36"/>
      <c r="N13" s="36"/>
    </row>
    <row r="14" spans="1:14" ht="73.5" customHeight="1">
      <c r="A14" s="77"/>
      <c r="B14" s="78"/>
      <c r="C14" s="78"/>
      <c r="D14" s="78"/>
      <c r="E14" s="78"/>
      <c r="F14" s="61" t="s">
        <v>179</v>
      </c>
      <c r="G14" s="35">
        <f>'別紙（2.0％超部分算定シート）（法人単位）'!I4+'別紙（2.0％超部分算定シート）（法人単位）'!I5+'別紙（2.0％超部分算定シート）（法人単位）'!I6</f>
        <v>0</v>
      </c>
      <c r="H14" s="15" t="s">
        <v>130</v>
      </c>
    </row>
    <row r="15" spans="1:14" ht="55.5" customHeight="1">
      <c r="A15" s="71" t="s">
        <v>169</v>
      </c>
      <c r="B15" s="72"/>
      <c r="C15" s="72"/>
      <c r="D15" s="72"/>
      <c r="E15" s="72"/>
      <c r="F15" s="72"/>
      <c r="G15" s="73"/>
      <c r="H15" s="15"/>
    </row>
    <row r="16" spans="1:14" s="40" customFormat="1" ht="72.75" customHeight="1">
      <c r="A16" s="37" t="s">
        <v>114</v>
      </c>
      <c r="B16" s="38" t="s">
        <v>100</v>
      </c>
      <c r="C16" s="38" t="s">
        <v>155</v>
      </c>
      <c r="D16" s="38" t="s">
        <v>99</v>
      </c>
      <c r="E16" s="38" t="s">
        <v>113</v>
      </c>
      <c r="F16" s="37"/>
      <c r="G16" s="38" t="s">
        <v>119</v>
      </c>
      <c r="H16" s="39" t="s">
        <v>101</v>
      </c>
    </row>
    <row r="17" spans="1:14" ht="38.25" customHeight="1">
      <c r="A17" s="11" t="s">
        <v>160</v>
      </c>
      <c r="B17" s="34"/>
      <c r="C17" s="16"/>
      <c r="D17" s="46"/>
      <c r="E17" s="16"/>
      <c r="F17" s="11"/>
      <c r="G17" s="35">
        <f>B17*C17*D17</f>
        <v>0</v>
      </c>
      <c r="H17" s="15" t="s">
        <v>121</v>
      </c>
    </row>
    <row r="18" spans="1:14" ht="42.75" customHeight="1">
      <c r="A18" s="11" t="s">
        <v>161</v>
      </c>
      <c r="B18" s="34">
        <v>33</v>
      </c>
      <c r="C18" s="16">
        <v>2000</v>
      </c>
      <c r="D18" s="46">
        <v>2</v>
      </c>
      <c r="E18" s="16">
        <v>2000</v>
      </c>
      <c r="F18" s="11"/>
      <c r="G18" s="35">
        <f t="shared" ref="G18:G20" si="1">B18*C18*D18</f>
        <v>132000</v>
      </c>
      <c r="H18" s="15" t="s">
        <v>122</v>
      </c>
    </row>
    <row r="19" spans="1:14" ht="80.25" customHeight="1">
      <c r="A19" s="11" t="s">
        <v>133</v>
      </c>
      <c r="B19" s="34"/>
      <c r="C19" s="16"/>
      <c r="D19" s="46"/>
      <c r="E19" s="45"/>
      <c r="F19" s="11"/>
      <c r="G19" s="35">
        <f t="shared" si="1"/>
        <v>0</v>
      </c>
      <c r="H19" s="15" t="s">
        <v>129</v>
      </c>
    </row>
    <row r="20" spans="1:14" ht="30" customHeight="1">
      <c r="A20" s="11" t="s">
        <v>162</v>
      </c>
      <c r="B20" s="34">
        <v>33</v>
      </c>
      <c r="C20" s="16">
        <v>25000</v>
      </c>
      <c r="D20" s="43">
        <v>4</v>
      </c>
      <c r="E20" s="42"/>
      <c r="F20" s="11"/>
      <c r="G20" s="35">
        <f t="shared" si="1"/>
        <v>3300000</v>
      </c>
      <c r="H20" s="15" t="s">
        <v>167</v>
      </c>
      <c r="I20" s="36">
        <v>1</v>
      </c>
      <c r="J20" s="36">
        <v>2</v>
      </c>
      <c r="K20" s="36">
        <v>3</v>
      </c>
      <c r="L20" s="36">
        <v>4</v>
      </c>
      <c r="M20" s="36"/>
      <c r="N20" s="36"/>
    </row>
    <row r="21" spans="1:14" s="40" customFormat="1" ht="72.75" customHeight="1">
      <c r="A21" s="37" t="s">
        <v>136</v>
      </c>
      <c r="B21" s="38" t="s">
        <v>100</v>
      </c>
      <c r="C21" s="38" t="s">
        <v>155</v>
      </c>
      <c r="D21" s="38" t="s">
        <v>99</v>
      </c>
      <c r="E21" s="38" t="s">
        <v>113</v>
      </c>
      <c r="F21" s="37"/>
      <c r="G21" s="38" t="s">
        <v>119</v>
      </c>
      <c r="H21" s="39" t="s">
        <v>101</v>
      </c>
    </row>
    <row r="22" spans="1:14" ht="39.75" customHeight="1">
      <c r="A22" s="11" t="s">
        <v>160</v>
      </c>
      <c r="B22" s="34"/>
      <c r="C22" s="16"/>
      <c r="D22" s="46"/>
      <c r="E22" s="16"/>
      <c r="F22" s="11"/>
      <c r="G22" s="35">
        <f>B22*C22*D22</f>
        <v>0</v>
      </c>
      <c r="H22" s="15" t="s">
        <v>121</v>
      </c>
    </row>
    <row r="23" spans="1:14" ht="50.25" customHeight="1">
      <c r="A23" s="11" t="s">
        <v>161</v>
      </c>
      <c r="B23" s="34"/>
      <c r="C23" s="16"/>
      <c r="D23" s="46"/>
      <c r="E23" s="16"/>
      <c r="F23" s="11"/>
      <c r="G23" s="35">
        <f t="shared" ref="G23:G25" si="2">B23*C23*D23</f>
        <v>0</v>
      </c>
      <c r="H23" s="15" t="s">
        <v>122</v>
      </c>
    </row>
    <row r="24" spans="1:14" ht="80.25" customHeight="1">
      <c r="A24" s="11" t="s">
        <v>133</v>
      </c>
      <c r="B24" s="34"/>
      <c r="C24" s="16"/>
      <c r="D24" s="46"/>
      <c r="E24" s="45"/>
      <c r="F24" s="11"/>
      <c r="G24" s="35">
        <f t="shared" si="2"/>
        <v>0</v>
      </c>
      <c r="H24" s="15" t="s">
        <v>129</v>
      </c>
    </row>
    <row r="25" spans="1:14" ht="30" customHeight="1">
      <c r="A25" s="11" t="s">
        <v>162</v>
      </c>
      <c r="B25" s="34"/>
      <c r="C25" s="16"/>
      <c r="D25" s="43"/>
      <c r="E25" s="42"/>
      <c r="F25" s="11"/>
      <c r="G25" s="35">
        <f t="shared" si="2"/>
        <v>0</v>
      </c>
      <c r="H25" s="15" t="s">
        <v>167</v>
      </c>
      <c r="I25" s="36">
        <v>1</v>
      </c>
      <c r="J25" s="36">
        <v>2</v>
      </c>
      <c r="K25" s="36">
        <v>3</v>
      </c>
      <c r="L25" s="36">
        <v>4</v>
      </c>
      <c r="M25" s="36"/>
      <c r="N25" s="36"/>
    </row>
    <row r="26" spans="1:14" s="40" customFormat="1" ht="72.75" customHeight="1">
      <c r="A26" s="37" t="s">
        <v>137</v>
      </c>
      <c r="B26" s="38" t="s">
        <v>100</v>
      </c>
      <c r="C26" s="38" t="s">
        <v>155</v>
      </c>
      <c r="D26" s="38" t="s">
        <v>99</v>
      </c>
      <c r="E26" s="38" t="s">
        <v>113</v>
      </c>
      <c r="F26" s="37"/>
      <c r="G26" s="38" t="s">
        <v>119</v>
      </c>
      <c r="H26" s="39" t="s">
        <v>101</v>
      </c>
    </row>
    <row r="27" spans="1:14" ht="50.25" customHeight="1">
      <c r="A27" s="11" t="s">
        <v>160</v>
      </c>
      <c r="B27" s="34"/>
      <c r="C27" s="16"/>
      <c r="D27" s="46"/>
      <c r="E27" s="16"/>
      <c r="F27" s="11"/>
      <c r="G27" s="35">
        <f>B27*C27*D27</f>
        <v>0</v>
      </c>
      <c r="H27" s="15" t="s">
        <v>121</v>
      </c>
    </row>
    <row r="28" spans="1:14" ht="57" customHeight="1">
      <c r="A28" s="11" t="s">
        <v>161</v>
      </c>
      <c r="B28" s="34"/>
      <c r="C28" s="16"/>
      <c r="D28" s="46"/>
      <c r="E28" s="16"/>
      <c r="F28" s="11"/>
      <c r="G28" s="35">
        <f t="shared" ref="G28:G30" si="3">B28*C28*D28</f>
        <v>0</v>
      </c>
      <c r="H28" s="15" t="s">
        <v>122</v>
      </c>
    </row>
    <row r="29" spans="1:14" ht="80.25" customHeight="1">
      <c r="A29" s="11" t="s">
        <v>133</v>
      </c>
      <c r="B29" s="34"/>
      <c r="C29" s="16"/>
      <c r="D29" s="46"/>
      <c r="E29" s="45"/>
      <c r="F29" s="11"/>
      <c r="G29" s="35">
        <f t="shared" si="3"/>
        <v>0</v>
      </c>
      <c r="H29" s="15" t="s">
        <v>129</v>
      </c>
    </row>
    <row r="30" spans="1:14" ht="41.25" customHeight="1">
      <c r="A30" s="11" t="s">
        <v>162</v>
      </c>
      <c r="B30" s="34"/>
      <c r="C30" s="16"/>
      <c r="D30" s="43"/>
      <c r="E30" s="42"/>
      <c r="F30" s="11"/>
      <c r="G30" s="35">
        <f t="shared" si="3"/>
        <v>0</v>
      </c>
      <c r="H30" s="15" t="s">
        <v>167</v>
      </c>
      <c r="I30" s="36">
        <v>1</v>
      </c>
      <c r="J30" s="36">
        <v>2</v>
      </c>
      <c r="K30" s="36">
        <v>3</v>
      </c>
      <c r="L30" s="36">
        <v>4</v>
      </c>
      <c r="M30" s="36"/>
      <c r="N30" s="36"/>
    </row>
    <row r="31" spans="1:14" s="40" customFormat="1" ht="72.75" customHeight="1">
      <c r="A31" s="37" t="s">
        <v>170</v>
      </c>
      <c r="B31" s="38" t="s">
        <v>100</v>
      </c>
      <c r="C31" s="38" t="s">
        <v>155</v>
      </c>
      <c r="D31" s="38" t="s">
        <v>99</v>
      </c>
      <c r="E31" s="38" t="s">
        <v>113</v>
      </c>
      <c r="F31" s="37"/>
      <c r="G31" s="38" t="s">
        <v>119</v>
      </c>
      <c r="H31" s="39" t="s">
        <v>101</v>
      </c>
    </row>
    <row r="32" spans="1:14" ht="50.25" customHeight="1">
      <c r="A32" s="11" t="s">
        <v>160</v>
      </c>
      <c r="B32" s="34"/>
      <c r="C32" s="16"/>
      <c r="D32" s="46"/>
      <c r="E32" s="16"/>
      <c r="F32" s="11"/>
      <c r="G32" s="35">
        <f>B32*C32*D32</f>
        <v>0</v>
      </c>
      <c r="H32" s="15" t="s">
        <v>121</v>
      </c>
    </row>
    <row r="33" spans="1:14" ht="57" customHeight="1">
      <c r="A33" s="11" t="s">
        <v>161</v>
      </c>
      <c r="B33" s="34"/>
      <c r="C33" s="16"/>
      <c r="D33" s="46"/>
      <c r="E33" s="16"/>
      <c r="F33" s="11"/>
      <c r="G33" s="35">
        <f t="shared" ref="G33:G35" si="4">B33*C33*D33</f>
        <v>0</v>
      </c>
      <c r="H33" s="15" t="s">
        <v>122</v>
      </c>
    </row>
    <row r="34" spans="1:14" ht="80.25" customHeight="1">
      <c r="A34" s="11" t="s">
        <v>133</v>
      </c>
      <c r="B34" s="34"/>
      <c r="C34" s="16"/>
      <c r="D34" s="46"/>
      <c r="E34" s="45"/>
      <c r="F34" s="11"/>
      <c r="G34" s="35">
        <f t="shared" si="4"/>
        <v>0</v>
      </c>
      <c r="H34" s="15" t="s">
        <v>129</v>
      </c>
    </row>
    <row r="35" spans="1:14" ht="41.25" customHeight="1">
      <c r="A35" s="11" t="s">
        <v>162</v>
      </c>
      <c r="B35" s="34"/>
      <c r="C35" s="16"/>
      <c r="D35" s="43"/>
      <c r="E35" s="42"/>
      <c r="F35" s="11"/>
      <c r="G35" s="35">
        <f t="shared" si="4"/>
        <v>0</v>
      </c>
      <c r="H35" s="15" t="s">
        <v>167</v>
      </c>
      <c r="I35" s="36">
        <v>1</v>
      </c>
      <c r="J35" s="36">
        <v>2</v>
      </c>
      <c r="K35" s="36">
        <v>3</v>
      </c>
      <c r="L35" s="36">
        <v>4</v>
      </c>
      <c r="M35" s="36"/>
      <c r="N35" s="36"/>
    </row>
    <row r="36" spans="1:14" s="40" customFormat="1" ht="72.75" customHeight="1">
      <c r="A36" s="37" t="s">
        <v>140</v>
      </c>
      <c r="B36" s="38" t="s">
        <v>100</v>
      </c>
      <c r="C36" s="38" t="s">
        <v>155</v>
      </c>
      <c r="D36" s="38" t="s">
        <v>99</v>
      </c>
      <c r="E36" s="38" t="s">
        <v>113</v>
      </c>
      <c r="F36" s="37"/>
      <c r="G36" s="38" t="s">
        <v>119</v>
      </c>
      <c r="H36" s="39" t="s">
        <v>101</v>
      </c>
    </row>
    <row r="37" spans="1:14" ht="50.25" customHeight="1">
      <c r="A37" s="11" t="s">
        <v>160</v>
      </c>
      <c r="B37" s="34"/>
      <c r="C37" s="16"/>
      <c r="D37" s="46"/>
      <c r="E37" s="16"/>
      <c r="F37" s="11"/>
      <c r="G37" s="35">
        <f>B37*C37*D37</f>
        <v>0</v>
      </c>
      <c r="H37" s="15" t="s">
        <v>121</v>
      </c>
    </row>
    <row r="38" spans="1:14" ht="57" customHeight="1">
      <c r="A38" s="11" t="s">
        <v>161</v>
      </c>
      <c r="B38" s="34"/>
      <c r="C38" s="16"/>
      <c r="D38" s="46"/>
      <c r="E38" s="16"/>
      <c r="F38" s="11"/>
      <c r="G38" s="35">
        <f t="shared" ref="G38:G40" si="5">B38*C38*D38</f>
        <v>0</v>
      </c>
      <c r="H38" s="15" t="s">
        <v>122</v>
      </c>
    </row>
    <row r="39" spans="1:14" ht="80.25" customHeight="1">
      <c r="A39" s="11" t="s">
        <v>133</v>
      </c>
      <c r="B39" s="34"/>
      <c r="C39" s="16"/>
      <c r="D39" s="46"/>
      <c r="E39" s="45"/>
      <c r="F39" s="11"/>
      <c r="G39" s="35">
        <f t="shared" si="5"/>
        <v>0</v>
      </c>
      <c r="H39" s="15" t="s">
        <v>129</v>
      </c>
    </row>
    <row r="40" spans="1:14" ht="41.25" customHeight="1">
      <c r="A40" s="11" t="s">
        <v>162</v>
      </c>
      <c r="B40" s="34"/>
      <c r="C40" s="16"/>
      <c r="D40" s="43"/>
      <c r="E40" s="42"/>
      <c r="F40" s="11"/>
      <c r="G40" s="35">
        <f t="shared" si="5"/>
        <v>0</v>
      </c>
      <c r="H40" s="15" t="s">
        <v>167</v>
      </c>
      <c r="I40" s="36">
        <v>1</v>
      </c>
      <c r="J40" s="36">
        <v>2</v>
      </c>
      <c r="K40" s="36">
        <v>3</v>
      </c>
      <c r="L40" s="36">
        <v>4</v>
      </c>
      <c r="M40" s="36"/>
      <c r="N40" s="36"/>
    </row>
    <row r="41" spans="1:14" s="40" customFormat="1" ht="72.75" customHeight="1">
      <c r="A41" s="37" t="s">
        <v>141</v>
      </c>
      <c r="B41" s="38" t="s">
        <v>100</v>
      </c>
      <c r="C41" s="38" t="s">
        <v>155</v>
      </c>
      <c r="D41" s="38" t="s">
        <v>99</v>
      </c>
      <c r="E41" s="38" t="s">
        <v>113</v>
      </c>
      <c r="F41" s="37"/>
      <c r="G41" s="38" t="s">
        <v>119</v>
      </c>
      <c r="H41" s="39" t="s">
        <v>101</v>
      </c>
    </row>
    <row r="42" spans="1:14" ht="50.25" customHeight="1">
      <c r="A42" s="11" t="s">
        <v>160</v>
      </c>
      <c r="B42" s="34"/>
      <c r="C42" s="16"/>
      <c r="D42" s="46"/>
      <c r="E42" s="16"/>
      <c r="F42" s="11"/>
      <c r="G42" s="35">
        <f>B42*C42*D42</f>
        <v>0</v>
      </c>
      <c r="H42" s="15" t="s">
        <v>121</v>
      </c>
    </row>
    <row r="43" spans="1:14" ht="57" customHeight="1">
      <c r="A43" s="11" t="s">
        <v>161</v>
      </c>
      <c r="B43" s="34"/>
      <c r="C43" s="16"/>
      <c r="D43" s="46"/>
      <c r="E43" s="16"/>
      <c r="F43" s="11"/>
      <c r="G43" s="35">
        <f t="shared" ref="G43:G45" si="6">B43*C43*D43</f>
        <v>0</v>
      </c>
      <c r="H43" s="15" t="s">
        <v>122</v>
      </c>
    </row>
    <row r="44" spans="1:14" ht="80.25" customHeight="1">
      <c r="A44" s="11" t="s">
        <v>133</v>
      </c>
      <c r="B44" s="34"/>
      <c r="C44" s="16"/>
      <c r="D44" s="46"/>
      <c r="E44" s="45"/>
      <c r="F44" s="11"/>
      <c r="G44" s="35">
        <f t="shared" si="6"/>
        <v>0</v>
      </c>
      <c r="H44" s="15" t="s">
        <v>129</v>
      </c>
    </row>
    <row r="45" spans="1:14" ht="41.25" customHeight="1">
      <c r="A45" s="11" t="s">
        <v>162</v>
      </c>
      <c r="B45" s="34"/>
      <c r="C45" s="16"/>
      <c r="D45" s="43"/>
      <c r="E45" s="42"/>
      <c r="F45" s="11"/>
      <c r="G45" s="35">
        <f t="shared" si="6"/>
        <v>0</v>
      </c>
      <c r="H45" s="15" t="s">
        <v>167</v>
      </c>
      <c r="I45" s="36">
        <v>1</v>
      </c>
      <c r="J45" s="36">
        <v>2</v>
      </c>
      <c r="K45" s="36">
        <v>3</v>
      </c>
      <c r="L45" s="36">
        <v>4</v>
      </c>
      <c r="M45" s="36"/>
      <c r="N45" s="36"/>
    </row>
    <row r="46" spans="1:14" s="40" customFormat="1" ht="72.75" customHeight="1">
      <c r="A46" s="37" t="s">
        <v>142</v>
      </c>
      <c r="B46" s="38" t="s">
        <v>100</v>
      </c>
      <c r="C46" s="38" t="s">
        <v>155</v>
      </c>
      <c r="D46" s="38" t="s">
        <v>99</v>
      </c>
      <c r="E46" s="38" t="s">
        <v>113</v>
      </c>
      <c r="F46" s="37"/>
      <c r="G46" s="38" t="s">
        <v>119</v>
      </c>
      <c r="H46" s="39" t="s">
        <v>101</v>
      </c>
    </row>
    <row r="47" spans="1:14" ht="50.25" customHeight="1">
      <c r="A47" s="11" t="s">
        <v>160</v>
      </c>
      <c r="B47" s="34"/>
      <c r="C47" s="16"/>
      <c r="D47" s="46"/>
      <c r="E47" s="16"/>
      <c r="F47" s="11"/>
      <c r="G47" s="35">
        <f>B47*C47*D47</f>
        <v>0</v>
      </c>
      <c r="H47" s="15" t="s">
        <v>121</v>
      </c>
    </row>
    <row r="48" spans="1:14" ht="57" customHeight="1">
      <c r="A48" s="11" t="s">
        <v>161</v>
      </c>
      <c r="B48" s="34"/>
      <c r="C48" s="16"/>
      <c r="D48" s="46"/>
      <c r="E48" s="16"/>
      <c r="F48" s="11"/>
      <c r="G48" s="35">
        <f t="shared" ref="G48:G50" si="7">B48*C48*D48</f>
        <v>0</v>
      </c>
      <c r="H48" s="15" t="s">
        <v>122</v>
      </c>
    </row>
    <row r="49" spans="1:14" ht="80.25" customHeight="1">
      <c r="A49" s="11" t="s">
        <v>133</v>
      </c>
      <c r="B49" s="34"/>
      <c r="C49" s="16"/>
      <c r="D49" s="46"/>
      <c r="E49" s="45"/>
      <c r="F49" s="11"/>
      <c r="G49" s="35">
        <f t="shared" si="7"/>
        <v>0</v>
      </c>
      <c r="H49" s="15" t="s">
        <v>129</v>
      </c>
    </row>
    <row r="50" spans="1:14" ht="41.25" customHeight="1">
      <c r="A50" s="11" t="s">
        <v>162</v>
      </c>
      <c r="B50" s="34"/>
      <c r="C50" s="16"/>
      <c r="D50" s="43"/>
      <c r="E50" s="42"/>
      <c r="F50" s="11"/>
      <c r="G50" s="35">
        <f t="shared" si="7"/>
        <v>0</v>
      </c>
      <c r="H50" s="15" t="s">
        <v>167</v>
      </c>
      <c r="I50" s="36">
        <v>1</v>
      </c>
      <c r="J50" s="36">
        <v>2</v>
      </c>
      <c r="K50" s="36">
        <v>3</v>
      </c>
      <c r="L50" s="36">
        <v>4</v>
      </c>
      <c r="M50" s="36"/>
      <c r="N50" s="36"/>
    </row>
    <row r="51" spans="1:14" s="40" customFormat="1" ht="92.25" customHeight="1">
      <c r="A51" s="37" t="s">
        <v>180</v>
      </c>
      <c r="B51" s="38" t="s">
        <v>100</v>
      </c>
      <c r="C51" s="38" t="s">
        <v>155</v>
      </c>
      <c r="D51" s="38" t="s">
        <v>99</v>
      </c>
      <c r="E51" s="38" t="s">
        <v>113</v>
      </c>
      <c r="F51" s="37"/>
      <c r="G51" s="38" t="s">
        <v>119</v>
      </c>
      <c r="H51" s="39" t="s">
        <v>101</v>
      </c>
    </row>
    <row r="52" spans="1:14" ht="50.25" customHeight="1">
      <c r="A52" s="11" t="s">
        <v>160</v>
      </c>
      <c r="B52" s="34"/>
      <c r="C52" s="16"/>
      <c r="D52" s="46"/>
      <c r="E52" s="16"/>
      <c r="F52" s="11"/>
      <c r="G52" s="35">
        <f>B52*C52*D52</f>
        <v>0</v>
      </c>
      <c r="H52" s="15" t="s">
        <v>121</v>
      </c>
    </row>
    <row r="53" spans="1:14" ht="57" customHeight="1">
      <c r="A53" s="11" t="s">
        <v>161</v>
      </c>
      <c r="B53" s="34"/>
      <c r="C53" s="16"/>
      <c r="D53" s="46"/>
      <c r="E53" s="16"/>
      <c r="F53" s="11"/>
      <c r="G53" s="35">
        <f t="shared" ref="G53:G55" si="8">B53*C53*D53</f>
        <v>0</v>
      </c>
      <c r="H53" s="15" t="s">
        <v>122</v>
      </c>
    </row>
    <row r="54" spans="1:14" ht="80.25" customHeight="1">
      <c r="A54" s="11" t="s">
        <v>133</v>
      </c>
      <c r="B54" s="34"/>
      <c r="C54" s="16"/>
      <c r="D54" s="46"/>
      <c r="E54" s="45"/>
      <c r="F54" s="11"/>
      <c r="G54" s="35">
        <f t="shared" si="8"/>
        <v>0</v>
      </c>
      <c r="H54" s="15" t="s">
        <v>129</v>
      </c>
    </row>
    <row r="55" spans="1:14" ht="41.25" customHeight="1">
      <c r="A55" s="11" t="s">
        <v>162</v>
      </c>
      <c r="B55" s="34"/>
      <c r="C55" s="16"/>
      <c r="D55" s="43"/>
      <c r="E55" s="42"/>
      <c r="F55" s="11"/>
      <c r="G55" s="35">
        <f t="shared" si="8"/>
        <v>0</v>
      </c>
      <c r="H55" s="15" t="s">
        <v>167</v>
      </c>
      <c r="I55" s="36">
        <v>1</v>
      </c>
      <c r="J55" s="36">
        <v>2</v>
      </c>
      <c r="K55" s="36">
        <v>3</v>
      </c>
      <c r="L55" s="36">
        <v>4</v>
      </c>
      <c r="M55" s="36"/>
      <c r="N55" s="36"/>
    </row>
  </sheetData>
  <mergeCells count="6">
    <mergeCell ref="A15:G15"/>
    <mergeCell ref="A2:G2"/>
    <mergeCell ref="F8:G8"/>
    <mergeCell ref="A14:E14"/>
    <mergeCell ref="B8:E8"/>
    <mergeCell ref="A5:D5"/>
  </mergeCells>
  <phoneticPr fontId="37"/>
  <conditionalFormatting sqref="A10:A15">
    <cfRule type="expression" dxfId="11" priority="11">
      <formula>#REF!="×"</formula>
    </cfRule>
  </conditionalFormatting>
  <conditionalFormatting sqref="A17:A20">
    <cfRule type="expression" dxfId="10" priority="10">
      <formula>#REF!="×"</formula>
    </cfRule>
  </conditionalFormatting>
  <conditionalFormatting sqref="A22:A25">
    <cfRule type="expression" dxfId="9" priority="9">
      <formula>#REF!="×"</formula>
    </cfRule>
  </conditionalFormatting>
  <conditionalFormatting sqref="A27:A30">
    <cfRule type="expression" dxfId="8" priority="8">
      <formula>#REF!="×"</formula>
    </cfRule>
  </conditionalFormatting>
  <conditionalFormatting sqref="A32:A35">
    <cfRule type="expression" dxfId="7" priority="7">
      <formula>#REF!="×"</formula>
    </cfRule>
  </conditionalFormatting>
  <conditionalFormatting sqref="A37:A40">
    <cfRule type="expression" dxfId="6" priority="6">
      <formula>#REF!="×"</formula>
    </cfRule>
  </conditionalFormatting>
  <conditionalFormatting sqref="A42:A45">
    <cfRule type="expression" dxfId="5" priority="5">
      <formula>#REF!="×"</formula>
    </cfRule>
  </conditionalFormatting>
  <conditionalFormatting sqref="A47:A50">
    <cfRule type="expression" dxfId="4" priority="4">
      <formula>#REF!="×"</formula>
    </cfRule>
  </conditionalFormatting>
  <conditionalFormatting sqref="A52:B55">
    <cfRule type="expression" dxfId="3"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2" priority="50">
      <formula>#REF!="×"</formula>
    </cfRule>
  </conditionalFormatting>
  <conditionalFormatting sqref="F14">
    <cfRule type="expression" dxfId="1" priority="1">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B17" sqref="B17:C98"/>
    </sheetView>
  </sheetViews>
  <sheetFormatPr defaultRowHeight="14.25"/>
  <cols>
    <col min="1" max="1" width="17.625" style="51" customWidth="1"/>
    <col min="2" max="2" width="34.25" style="51" customWidth="1"/>
    <col min="3" max="3" width="30.25" style="51" customWidth="1"/>
    <col min="4" max="16384" width="9" style="51"/>
  </cols>
  <sheetData>
    <row r="1" spans="1:3" ht="42.75">
      <c r="A1" s="52" t="s">
        <v>148</v>
      </c>
      <c r="B1" s="54" t="s">
        <v>149</v>
      </c>
      <c r="C1" s="52" t="s">
        <v>131</v>
      </c>
    </row>
    <row r="2" spans="1:3">
      <c r="A2" s="53">
        <f>COUNTA($B$2:$B$200)</f>
        <v>15</v>
      </c>
      <c r="B2" s="55" t="s">
        <v>156</v>
      </c>
      <c r="C2" s="56">
        <v>228000</v>
      </c>
    </row>
    <row r="3" spans="1:3">
      <c r="B3" s="55" t="s">
        <v>156</v>
      </c>
      <c r="C3" s="56">
        <v>228000</v>
      </c>
    </row>
    <row r="4" spans="1:3">
      <c r="B4" s="55" t="s">
        <v>156</v>
      </c>
      <c r="C4" s="56">
        <v>228000</v>
      </c>
    </row>
    <row r="5" spans="1:3">
      <c r="B5" s="55" t="s">
        <v>156</v>
      </c>
      <c r="C5" s="56">
        <v>228000</v>
      </c>
    </row>
    <row r="6" spans="1:3">
      <c r="B6" s="55" t="s">
        <v>156</v>
      </c>
      <c r="C6" s="56">
        <v>228000</v>
      </c>
    </row>
    <row r="7" spans="1:3">
      <c r="B7" s="55" t="s">
        <v>156</v>
      </c>
      <c r="C7" s="56">
        <v>228000</v>
      </c>
    </row>
    <row r="8" spans="1:3">
      <c r="B8" s="55" t="s">
        <v>156</v>
      </c>
      <c r="C8" s="56">
        <v>228000</v>
      </c>
    </row>
    <row r="9" spans="1:3">
      <c r="B9" s="55" t="s">
        <v>156</v>
      </c>
      <c r="C9" s="56">
        <v>228000</v>
      </c>
    </row>
    <row r="10" spans="1:3">
      <c r="B10" s="55" t="s">
        <v>156</v>
      </c>
      <c r="C10" s="56">
        <v>228000</v>
      </c>
    </row>
    <row r="11" spans="1:3">
      <c r="B11" s="55" t="s">
        <v>156</v>
      </c>
      <c r="C11" s="56">
        <v>228000</v>
      </c>
    </row>
    <row r="12" spans="1:3">
      <c r="B12" s="55" t="s">
        <v>156</v>
      </c>
      <c r="C12" s="56">
        <v>228000</v>
      </c>
    </row>
    <row r="13" spans="1:3">
      <c r="B13" s="55" t="s">
        <v>156</v>
      </c>
      <c r="C13" s="56">
        <v>228000</v>
      </c>
    </row>
    <row r="14" spans="1:3">
      <c r="B14" s="55" t="s">
        <v>156</v>
      </c>
      <c r="C14" s="56">
        <v>228000</v>
      </c>
    </row>
    <row r="15" spans="1:3">
      <c r="B15" s="55" t="s">
        <v>156</v>
      </c>
      <c r="C15" s="56">
        <v>228000</v>
      </c>
    </row>
    <row r="16" spans="1:3">
      <c r="B16" s="55" t="s">
        <v>156</v>
      </c>
      <c r="C16" s="56">
        <v>228000</v>
      </c>
    </row>
    <row r="17" spans="2:3">
      <c r="B17" s="55"/>
      <c r="C17" s="56"/>
    </row>
    <row r="18" spans="2:3">
      <c r="B18" s="55"/>
      <c r="C18" s="56"/>
    </row>
    <row r="19" spans="2:3">
      <c r="B19" s="55"/>
      <c r="C19" s="56"/>
    </row>
    <row r="20" spans="2:3">
      <c r="B20" s="55"/>
      <c r="C20" s="56"/>
    </row>
    <row r="21" spans="2:3">
      <c r="B21" s="55"/>
      <c r="C21" s="56"/>
    </row>
    <row r="22" spans="2:3">
      <c r="B22" s="55"/>
      <c r="C22" s="56"/>
    </row>
    <row r="23" spans="2:3">
      <c r="B23" s="55"/>
      <c r="C23" s="56"/>
    </row>
    <row r="24" spans="2:3">
      <c r="B24" s="55"/>
      <c r="C24" s="56"/>
    </row>
    <row r="25" spans="2:3">
      <c r="B25" s="55"/>
      <c r="C25" s="56"/>
    </row>
    <row r="26" spans="2:3">
      <c r="B26" s="55"/>
      <c r="C26" s="56"/>
    </row>
    <row r="27" spans="2:3">
      <c r="B27" s="55"/>
      <c r="C27" s="56"/>
    </row>
    <row r="28" spans="2:3">
      <c r="B28" s="55"/>
      <c r="C28" s="56"/>
    </row>
    <row r="29" spans="2:3">
      <c r="B29" s="55"/>
      <c r="C29" s="56"/>
    </row>
    <row r="30" spans="2:3">
      <c r="B30" s="55"/>
      <c r="C30" s="56"/>
    </row>
    <row r="31" spans="2:3">
      <c r="B31" s="55"/>
      <c r="C31" s="56"/>
    </row>
    <row r="32" spans="2:3">
      <c r="B32" s="55"/>
      <c r="C32" s="56"/>
    </row>
    <row r="33" spans="2:3">
      <c r="B33" s="55"/>
      <c r="C33" s="56"/>
    </row>
    <row r="34" spans="2:3">
      <c r="B34" s="55"/>
      <c r="C34" s="56"/>
    </row>
    <row r="35" spans="2:3">
      <c r="B35" s="55"/>
      <c r="C35" s="56"/>
    </row>
    <row r="36" spans="2:3">
      <c r="B36" s="55"/>
      <c r="C36" s="56"/>
    </row>
    <row r="37" spans="2:3">
      <c r="B37" s="55"/>
      <c r="C37" s="56"/>
    </row>
    <row r="38" spans="2:3">
      <c r="B38" s="55"/>
      <c r="C38" s="56"/>
    </row>
    <row r="39" spans="2:3">
      <c r="B39" s="55"/>
      <c r="C39" s="56"/>
    </row>
    <row r="40" spans="2:3">
      <c r="B40" s="55"/>
      <c r="C40" s="56"/>
    </row>
    <row r="41" spans="2:3">
      <c r="B41" s="55"/>
      <c r="C41" s="56"/>
    </row>
    <row r="42" spans="2:3">
      <c r="B42" s="55"/>
      <c r="C42" s="56"/>
    </row>
    <row r="43" spans="2:3">
      <c r="B43" s="55"/>
      <c r="C43" s="56"/>
    </row>
    <row r="44" spans="2:3">
      <c r="B44" s="55"/>
      <c r="C44" s="56"/>
    </row>
    <row r="45" spans="2:3">
      <c r="B45" s="55"/>
      <c r="C45" s="56"/>
    </row>
    <row r="46" spans="2:3">
      <c r="B46" s="55"/>
      <c r="C46" s="56"/>
    </row>
    <row r="47" spans="2:3">
      <c r="B47" s="55"/>
      <c r="C47" s="56"/>
    </row>
    <row r="48" spans="2:3">
      <c r="B48" s="55"/>
      <c r="C48" s="56"/>
    </row>
    <row r="49" spans="2:3">
      <c r="B49" s="55"/>
      <c r="C49" s="56"/>
    </row>
    <row r="50" spans="2:3">
      <c r="B50" s="55"/>
      <c r="C50" s="56"/>
    </row>
    <row r="51" spans="2:3">
      <c r="B51" s="55"/>
      <c r="C51" s="56"/>
    </row>
    <row r="52" spans="2:3">
      <c r="B52" s="55"/>
      <c r="C52" s="56"/>
    </row>
    <row r="53" spans="2:3">
      <c r="B53" s="55"/>
      <c r="C53" s="56"/>
    </row>
    <row r="54" spans="2:3">
      <c r="B54" s="55"/>
      <c r="C54" s="56"/>
    </row>
    <row r="55" spans="2:3">
      <c r="B55" s="55"/>
      <c r="C55" s="56"/>
    </row>
    <row r="56" spans="2:3">
      <c r="B56" s="55"/>
      <c r="C56" s="56"/>
    </row>
    <row r="57" spans="2:3">
      <c r="B57" s="55"/>
      <c r="C57" s="56"/>
    </row>
    <row r="58" spans="2:3">
      <c r="B58" s="55"/>
      <c r="C58" s="56"/>
    </row>
    <row r="59" spans="2:3">
      <c r="B59" s="55"/>
      <c r="C59" s="56"/>
    </row>
    <row r="60" spans="2:3">
      <c r="B60" s="55"/>
      <c r="C60" s="56"/>
    </row>
    <row r="61" spans="2:3">
      <c r="B61" s="55"/>
      <c r="C61" s="56"/>
    </row>
    <row r="62" spans="2:3">
      <c r="B62" s="55"/>
      <c r="C62" s="56"/>
    </row>
    <row r="63" spans="2:3">
      <c r="B63" s="55"/>
      <c r="C63" s="56"/>
    </row>
    <row r="64" spans="2:3">
      <c r="B64" s="55"/>
      <c r="C64" s="56"/>
    </row>
    <row r="65" spans="2:3">
      <c r="B65" s="55"/>
      <c r="C65" s="56"/>
    </row>
    <row r="66" spans="2:3">
      <c r="B66" s="55"/>
      <c r="C66" s="56"/>
    </row>
    <row r="67" spans="2:3">
      <c r="B67" s="55"/>
      <c r="C67" s="56"/>
    </row>
    <row r="68" spans="2:3">
      <c r="B68" s="55"/>
      <c r="C68" s="56"/>
    </row>
    <row r="69" spans="2:3">
      <c r="B69" s="55"/>
      <c r="C69" s="56"/>
    </row>
    <row r="70" spans="2:3">
      <c r="B70" s="55"/>
      <c r="C70" s="56"/>
    </row>
    <row r="71" spans="2:3">
      <c r="B71" s="55"/>
      <c r="C71" s="56"/>
    </row>
    <row r="72" spans="2:3">
      <c r="B72" s="55"/>
      <c r="C72" s="56"/>
    </row>
    <row r="73" spans="2:3">
      <c r="B73" s="55"/>
      <c r="C73" s="56"/>
    </row>
    <row r="74" spans="2:3">
      <c r="B74" s="55"/>
      <c r="C74" s="56"/>
    </row>
    <row r="75" spans="2:3">
      <c r="B75" s="55"/>
      <c r="C75" s="56"/>
    </row>
    <row r="76" spans="2:3">
      <c r="B76" s="55"/>
      <c r="C76" s="56"/>
    </row>
    <row r="77" spans="2:3">
      <c r="B77" s="55"/>
      <c r="C77" s="56"/>
    </row>
    <row r="78" spans="2:3">
      <c r="B78" s="55"/>
      <c r="C78" s="56"/>
    </row>
    <row r="79" spans="2:3">
      <c r="B79" s="55"/>
      <c r="C79" s="56"/>
    </row>
    <row r="80" spans="2:3">
      <c r="B80" s="55"/>
      <c r="C80" s="56"/>
    </row>
    <row r="81" spans="2:3">
      <c r="B81" s="55"/>
      <c r="C81" s="56"/>
    </row>
    <row r="82" spans="2:3">
      <c r="B82" s="55"/>
      <c r="C82" s="56"/>
    </row>
    <row r="83" spans="2:3">
      <c r="B83" s="55"/>
      <c r="C83" s="56"/>
    </row>
    <row r="84" spans="2:3">
      <c r="B84" s="55"/>
      <c r="C84" s="56"/>
    </row>
    <row r="85" spans="2:3">
      <c r="B85" s="55"/>
      <c r="C85" s="56"/>
    </row>
    <row r="86" spans="2:3">
      <c r="B86" s="55"/>
      <c r="C86" s="56"/>
    </row>
    <row r="87" spans="2:3">
      <c r="B87" s="55"/>
      <c r="C87" s="56"/>
    </row>
    <row r="88" spans="2:3">
      <c r="B88" s="55"/>
      <c r="C88" s="56"/>
    </row>
    <row r="89" spans="2:3">
      <c r="B89" s="55"/>
      <c r="C89" s="56"/>
    </row>
    <row r="90" spans="2:3">
      <c r="B90" s="55"/>
      <c r="C90" s="56"/>
    </row>
    <row r="91" spans="2:3">
      <c r="B91" s="55"/>
      <c r="C91" s="56"/>
    </row>
    <row r="92" spans="2:3">
      <c r="B92" s="55"/>
      <c r="C92" s="56"/>
    </row>
    <row r="93" spans="2:3">
      <c r="B93" s="55"/>
      <c r="C93" s="56"/>
    </row>
    <row r="94" spans="2:3">
      <c r="B94" s="55"/>
      <c r="C94" s="56"/>
    </row>
    <row r="95" spans="2:3">
      <c r="B95" s="55"/>
      <c r="C95" s="56"/>
    </row>
    <row r="96" spans="2:3">
      <c r="B96" s="55"/>
      <c r="C96" s="56"/>
    </row>
    <row r="97" spans="2:3">
      <c r="B97" s="55"/>
      <c r="C97" s="56"/>
    </row>
    <row r="98" spans="2:3">
      <c r="B98" s="55"/>
      <c r="C98" s="56"/>
    </row>
    <row r="99" spans="2:3">
      <c r="B99" s="55"/>
      <c r="C99" s="56"/>
    </row>
    <row r="100" spans="2:3">
      <c r="B100" s="55"/>
      <c r="C100" s="56"/>
    </row>
    <row r="101" spans="2:3">
      <c r="B101" s="55"/>
      <c r="C101" s="56"/>
    </row>
    <row r="102" spans="2:3">
      <c r="B102" s="55"/>
      <c r="C102" s="56"/>
    </row>
    <row r="103" spans="2:3">
      <c r="B103" s="55"/>
      <c r="C103" s="56"/>
    </row>
    <row r="104" spans="2:3">
      <c r="B104" s="55"/>
      <c r="C104" s="56"/>
    </row>
    <row r="105" spans="2:3">
      <c r="B105" s="55"/>
      <c r="C105" s="56"/>
    </row>
    <row r="106" spans="2:3">
      <c r="B106" s="55"/>
      <c r="C106" s="56"/>
    </row>
    <row r="107" spans="2:3">
      <c r="B107" s="55"/>
      <c r="C107" s="56"/>
    </row>
    <row r="108" spans="2:3">
      <c r="B108" s="55"/>
      <c r="C108" s="56"/>
    </row>
    <row r="109" spans="2:3">
      <c r="B109" s="55"/>
      <c r="C109" s="56"/>
    </row>
    <row r="110" spans="2:3">
      <c r="B110" s="55"/>
      <c r="C110" s="56"/>
    </row>
    <row r="111" spans="2:3">
      <c r="B111" s="55"/>
      <c r="C111" s="56"/>
    </row>
    <row r="112" spans="2:3">
      <c r="B112" s="55"/>
      <c r="C112" s="56"/>
    </row>
    <row r="113" spans="2:3">
      <c r="B113" s="55"/>
      <c r="C113" s="56"/>
    </row>
    <row r="114" spans="2:3">
      <c r="B114" s="55"/>
      <c r="C114" s="56"/>
    </row>
    <row r="115" spans="2:3">
      <c r="B115" s="55"/>
      <c r="C115" s="56"/>
    </row>
    <row r="116" spans="2:3">
      <c r="B116" s="55"/>
      <c r="C116" s="56"/>
    </row>
    <row r="117" spans="2:3">
      <c r="B117" s="55"/>
      <c r="C117" s="56"/>
    </row>
    <row r="118" spans="2:3">
      <c r="B118" s="55"/>
      <c r="C118" s="56"/>
    </row>
    <row r="119" spans="2:3">
      <c r="B119" s="55"/>
      <c r="C119" s="56"/>
    </row>
    <row r="120" spans="2:3">
      <c r="B120" s="55"/>
      <c r="C120" s="56"/>
    </row>
    <row r="121" spans="2:3">
      <c r="B121" s="55"/>
      <c r="C121" s="56"/>
    </row>
    <row r="122" spans="2:3">
      <c r="B122" s="55"/>
      <c r="C122" s="56"/>
    </row>
    <row r="123" spans="2:3">
      <c r="B123" s="55"/>
      <c r="C123" s="56"/>
    </row>
    <row r="124" spans="2:3">
      <c r="B124" s="55"/>
      <c r="C124" s="56"/>
    </row>
    <row r="125" spans="2:3">
      <c r="B125" s="55"/>
      <c r="C125" s="56"/>
    </row>
    <row r="126" spans="2:3">
      <c r="B126" s="55"/>
      <c r="C126" s="56"/>
    </row>
    <row r="127" spans="2:3">
      <c r="B127" s="55"/>
      <c r="C127" s="56"/>
    </row>
    <row r="128" spans="2:3">
      <c r="B128" s="55"/>
      <c r="C128" s="56"/>
    </row>
    <row r="129" spans="2:3">
      <c r="B129" s="55"/>
      <c r="C129" s="56"/>
    </row>
    <row r="130" spans="2:3">
      <c r="B130" s="55"/>
      <c r="C130" s="56"/>
    </row>
    <row r="131" spans="2:3">
      <c r="B131" s="55"/>
      <c r="C131" s="56"/>
    </row>
    <row r="132" spans="2:3">
      <c r="B132" s="55"/>
      <c r="C132" s="56"/>
    </row>
    <row r="133" spans="2:3">
      <c r="B133" s="55"/>
      <c r="C133" s="56"/>
    </row>
    <row r="134" spans="2:3">
      <c r="B134" s="55"/>
      <c r="C134" s="56"/>
    </row>
    <row r="135" spans="2:3">
      <c r="B135" s="55"/>
      <c r="C135" s="56"/>
    </row>
    <row r="136" spans="2:3">
      <c r="B136" s="55"/>
      <c r="C136" s="56"/>
    </row>
    <row r="137" spans="2:3">
      <c r="B137" s="55"/>
      <c r="C137" s="56"/>
    </row>
    <row r="138" spans="2:3">
      <c r="B138" s="55"/>
      <c r="C138" s="56"/>
    </row>
    <row r="139" spans="2:3">
      <c r="B139" s="55"/>
      <c r="C139" s="56"/>
    </row>
    <row r="140" spans="2:3">
      <c r="B140" s="55"/>
      <c r="C140" s="56"/>
    </row>
    <row r="141" spans="2:3">
      <c r="B141" s="55"/>
      <c r="C141" s="56"/>
    </row>
    <row r="142" spans="2:3">
      <c r="B142" s="55"/>
      <c r="C142" s="56"/>
    </row>
    <row r="143" spans="2:3">
      <c r="B143" s="55"/>
      <c r="C143" s="56"/>
    </row>
    <row r="144" spans="2:3">
      <c r="B144" s="55"/>
      <c r="C144" s="56"/>
    </row>
    <row r="145" spans="2:3">
      <c r="B145" s="55"/>
      <c r="C145" s="56"/>
    </row>
    <row r="146" spans="2:3">
      <c r="B146" s="55"/>
      <c r="C146" s="56"/>
    </row>
    <row r="147" spans="2:3">
      <c r="B147" s="55"/>
      <c r="C147" s="56"/>
    </row>
    <row r="148" spans="2:3">
      <c r="B148" s="55"/>
      <c r="C148" s="56"/>
    </row>
    <row r="149" spans="2:3">
      <c r="B149" s="55"/>
      <c r="C149" s="56"/>
    </row>
    <row r="150" spans="2:3">
      <c r="B150" s="55"/>
      <c r="C150" s="56"/>
    </row>
    <row r="151" spans="2:3">
      <c r="B151" s="55"/>
      <c r="C151" s="56"/>
    </row>
    <row r="152" spans="2:3">
      <c r="B152" s="55"/>
      <c r="C152" s="56"/>
    </row>
    <row r="153" spans="2:3">
      <c r="B153" s="55"/>
      <c r="C153" s="56"/>
    </row>
    <row r="154" spans="2:3">
      <c r="B154" s="55"/>
      <c r="C154" s="56"/>
    </row>
    <row r="155" spans="2:3">
      <c r="B155" s="55"/>
      <c r="C155" s="56"/>
    </row>
    <row r="156" spans="2:3">
      <c r="B156" s="55"/>
      <c r="C156" s="56"/>
    </row>
    <row r="157" spans="2:3">
      <c r="B157" s="55"/>
      <c r="C157" s="56"/>
    </row>
    <row r="158" spans="2:3">
      <c r="B158" s="55"/>
      <c r="C158" s="56"/>
    </row>
    <row r="159" spans="2:3">
      <c r="B159" s="55"/>
      <c r="C159" s="56"/>
    </row>
    <row r="160" spans="2:3">
      <c r="B160" s="55"/>
      <c r="C160" s="56"/>
    </row>
    <row r="161" spans="2:3">
      <c r="B161" s="55"/>
      <c r="C161" s="56"/>
    </row>
    <row r="162" spans="2:3">
      <c r="B162" s="55"/>
      <c r="C162" s="56"/>
    </row>
    <row r="163" spans="2:3">
      <c r="B163" s="55"/>
      <c r="C163" s="56"/>
    </row>
    <row r="164" spans="2:3">
      <c r="B164" s="55"/>
      <c r="C164" s="56"/>
    </row>
    <row r="165" spans="2:3">
      <c r="B165" s="55"/>
      <c r="C165" s="56"/>
    </row>
    <row r="166" spans="2:3">
      <c r="B166" s="55"/>
      <c r="C166" s="56"/>
    </row>
    <row r="167" spans="2:3">
      <c r="B167" s="55"/>
      <c r="C167" s="56"/>
    </row>
    <row r="168" spans="2:3">
      <c r="B168" s="55"/>
      <c r="C168" s="56"/>
    </row>
    <row r="169" spans="2:3">
      <c r="B169" s="55"/>
      <c r="C169" s="56"/>
    </row>
    <row r="170" spans="2:3">
      <c r="B170" s="55"/>
      <c r="C170" s="56"/>
    </row>
    <row r="171" spans="2:3">
      <c r="B171" s="55"/>
      <c r="C171" s="56"/>
    </row>
    <row r="172" spans="2:3">
      <c r="B172" s="55"/>
      <c r="C172" s="56"/>
    </row>
    <row r="173" spans="2:3">
      <c r="B173" s="55"/>
      <c r="C173" s="56"/>
    </row>
    <row r="174" spans="2:3">
      <c r="B174" s="55"/>
      <c r="C174" s="56"/>
    </row>
    <row r="175" spans="2:3">
      <c r="B175" s="55"/>
      <c r="C175" s="56"/>
    </row>
    <row r="176" spans="2:3">
      <c r="B176" s="55"/>
      <c r="C176" s="56"/>
    </row>
    <row r="177" spans="2:3">
      <c r="B177" s="55"/>
      <c r="C177" s="56"/>
    </row>
    <row r="178" spans="2:3">
      <c r="B178" s="55"/>
      <c r="C178" s="56"/>
    </row>
    <row r="179" spans="2:3">
      <c r="B179" s="55"/>
      <c r="C179" s="56"/>
    </row>
    <row r="180" spans="2:3">
      <c r="B180" s="55"/>
      <c r="C180" s="56"/>
    </row>
    <row r="181" spans="2:3">
      <c r="B181" s="55"/>
      <c r="C181" s="56"/>
    </row>
    <row r="182" spans="2:3">
      <c r="B182" s="55"/>
      <c r="C182" s="56"/>
    </row>
    <row r="183" spans="2:3">
      <c r="B183" s="55"/>
      <c r="C183" s="56"/>
    </row>
    <row r="184" spans="2:3">
      <c r="B184" s="55"/>
      <c r="C184" s="56"/>
    </row>
    <row r="185" spans="2:3">
      <c r="B185" s="55"/>
      <c r="C185" s="56"/>
    </row>
    <row r="186" spans="2:3">
      <c r="B186" s="55"/>
      <c r="C186" s="56"/>
    </row>
    <row r="187" spans="2:3">
      <c r="B187" s="55"/>
      <c r="C187" s="56"/>
    </row>
    <row r="188" spans="2:3">
      <c r="B188" s="55"/>
      <c r="C188" s="56"/>
    </row>
    <row r="189" spans="2:3">
      <c r="B189" s="55"/>
      <c r="C189" s="56"/>
    </row>
    <row r="190" spans="2:3">
      <c r="B190" s="55"/>
      <c r="C190" s="56"/>
    </row>
    <row r="191" spans="2:3">
      <c r="B191" s="55"/>
      <c r="C191" s="56"/>
    </row>
    <row r="192" spans="2:3">
      <c r="B192" s="55"/>
      <c r="C192" s="56"/>
    </row>
    <row r="193" spans="2:3">
      <c r="B193" s="55"/>
      <c r="C193" s="56"/>
    </row>
    <row r="194" spans="2:3">
      <c r="B194" s="55"/>
      <c r="C194" s="56"/>
    </row>
    <row r="195" spans="2:3">
      <c r="B195" s="55"/>
      <c r="C195" s="56"/>
    </row>
    <row r="196" spans="2:3">
      <c r="B196" s="55"/>
      <c r="C196" s="56"/>
    </row>
    <row r="197" spans="2:3">
      <c r="B197" s="55"/>
      <c r="C197" s="56"/>
    </row>
    <row r="198" spans="2:3">
      <c r="B198" s="55"/>
      <c r="C198" s="56"/>
    </row>
    <row r="199" spans="2:3">
      <c r="B199" s="55"/>
      <c r="C199" s="56"/>
    </row>
    <row r="200" spans="2:3">
      <c r="B200" s="55"/>
      <c r="C200" s="56"/>
    </row>
    <row r="201" spans="2:3">
      <c r="B201" s="55" t="s">
        <v>132</v>
      </c>
      <c r="C201" s="56">
        <f>SUM(C2:C200)</f>
        <v>3420000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7" t="s">
        <v>157</v>
      </c>
      <c r="B1" s="82" t="s">
        <v>128</v>
      </c>
      <c r="C1" s="83"/>
      <c r="D1" s="83"/>
      <c r="E1" s="83"/>
      <c r="F1" s="83"/>
      <c r="G1" s="83"/>
      <c r="H1" s="83"/>
      <c r="I1" s="29"/>
    </row>
    <row r="2" spans="1:10" ht="41.25" customHeight="1">
      <c r="A2" s="80" t="s">
        <v>112</v>
      </c>
      <c r="B2" s="81"/>
      <c r="C2" s="81"/>
      <c r="D2" s="81"/>
      <c r="E2" s="81"/>
      <c r="F2" s="81"/>
      <c r="G2" s="81"/>
      <c r="H2" s="81"/>
      <c r="I2" s="84" t="s">
        <v>55</v>
      </c>
      <c r="J2" s="8"/>
    </row>
    <row r="3" spans="1:10" ht="72.75" customHeight="1">
      <c r="A3" s="9" t="s">
        <v>126</v>
      </c>
      <c r="B3" s="13" t="s">
        <v>104</v>
      </c>
      <c r="C3" s="13" t="s">
        <v>105</v>
      </c>
      <c r="D3" s="13" t="s">
        <v>103</v>
      </c>
      <c r="E3" s="13" t="s">
        <v>106</v>
      </c>
      <c r="F3" s="13" t="s">
        <v>107</v>
      </c>
      <c r="G3" s="13" t="s">
        <v>109</v>
      </c>
      <c r="H3" s="13" t="s">
        <v>108</v>
      </c>
      <c r="I3" s="85"/>
      <c r="J3" s="15" t="s">
        <v>101</v>
      </c>
    </row>
    <row r="4" spans="1:10" ht="84.75" customHeight="1">
      <c r="A4" s="11" t="s">
        <v>123</v>
      </c>
      <c r="B4" s="16">
        <v>0</v>
      </c>
      <c r="C4" s="16">
        <v>0</v>
      </c>
      <c r="D4" s="30" t="e">
        <f>C4/B4</f>
        <v>#DIV/0!</v>
      </c>
      <c r="E4" s="31" t="e">
        <f>(D4-0.02)*B4</f>
        <v>#DIV/0!</v>
      </c>
      <c r="F4" s="32">
        <v>0</v>
      </c>
      <c r="G4" s="44">
        <v>0</v>
      </c>
      <c r="H4" s="33">
        <v>0</v>
      </c>
      <c r="I4" s="35">
        <f>F4*G4*H4</f>
        <v>0</v>
      </c>
      <c r="J4" s="15"/>
    </row>
    <row r="5" spans="1:10" ht="93.75" customHeight="1">
      <c r="A5" s="11" t="s">
        <v>124</v>
      </c>
      <c r="B5" s="16">
        <v>0</v>
      </c>
      <c r="C5" s="16">
        <v>0</v>
      </c>
      <c r="D5" s="30" t="e">
        <f>C5/B5</f>
        <v>#DIV/0!</v>
      </c>
      <c r="E5" s="31" t="e">
        <f>(D5-0.02)*B5</f>
        <v>#DIV/0!</v>
      </c>
      <c r="F5" s="32">
        <v>0</v>
      </c>
      <c r="G5" s="44">
        <v>0</v>
      </c>
      <c r="H5" s="33">
        <v>0</v>
      </c>
      <c r="I5" s="35">
        <f>F5*G5*H5</f>
        <v>0</v>
      </c>
      <c r="J5" s="15"/>
    </row>
    <row r="6" spans="1:10" ht="90" customHeight="1">
      <c r="A6" s="11" t="s">
        <v>125</v>
      </c>
      <c r="B6" s="86"/>
      <c r="C6" s="87"/>
      <c r="D6" s="87"/>
      <c r="E6" s="87"/>
      <c r="F6" s="87"/>
      <c r="G6" s="87"/>
      <c r="H6" s="87"/>
      <c r="I6" s="35">
        <v>0</v>
      </c>
      <c r="J6" s="15"/>
    </row>
    <row r="7" spans="1:10" ht="60.75" customHeight="1">
      <c r="A7" s="88" t="s">
        <v>127</v>
      </c>
      <c r="B7" s="89"/>
      <c r="C7" s="89"/>
      <c r="D7" s="89"/>
      <c r="E7" s="89"/>
      <c r="F7" s="89"/>
      <c r="G7" s="89"/>
      <c r="H7" s="89"/>
      <c r="I7" s="89"/>
    </row>
    <row r="9" spans="1:10">
      <c r="A9" s="50"/>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大道(shimoda-hiromichi)</cp:lastModifiedBy>
  <cp:revision>2</cp:revision>
  <cp:lastPrinted>2026-05-22T13:11:46Z</cp:lastPrinted>
  <dcterms:created xsi:type="dcterms:W3CDTF">2017-10-26T07:12:00Z</dcterms:created>
  <dcterms:modified xsi:type="dcterms:W3CDTF">2026-05-29T07:03:12Z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