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/>
  <mc:AlternateContent xmlns:mc="http://schemas.openxmlformats.org/markup-compatibility/2006">
    <mc:Choice Requires="x15">
      <x15ac:absPath xmlns:x15ac="http://schemas.microsoft.com/office/spreadsheetml/2010/11/ac" url="C:\Idss\IdssClient\work\kx_tmp5DE9.tmpd\"/>
    </mc:Choice>
  </mc:AlternateContent>
  <xr:revisionPtr revIDLastSave="0" documentId="13_ncr:1_{8D45DA41-025E-4B31-8134-C20BD1D80CBA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【総額及び平均額】賃上げ支援事業実績報告書" sheetId="114" r:id="rId1"/>
    <sheet name="別紙（2.0％超部分算定シート）" sheetId="116" r:id="rId2"/>
    <sheet name="都道府県リスト" sheetId="62" state="hidden" r:id="rId3"/>
  </sheets>
  <definedNames>
    <definedName name="_xlnm._FilterDatabase" localSheetId="0" hidden="1">【総額及び平均額】賃上げ支援事業実績報告書!$A$10:$S$10</definedName>
    <definedName name="_xlnm._FilterDatabase" localSheetId="1" hidden="1">'別紙（2.0％超部分算定シート）'!$A$3:$O$8</definedName>
    <definedName name="_xlnm.Print_Area" localSheetId="0">【総額及び平均額】賃上げ支援事業実績報告書!$A$1:$L$22</definedName>
    <definedName name="_xlnm.Print_Area" localSheetId="1">'別紙（2.0％超部分算定シート）'!$A$1:$L$8</definedName>
    <definedName name="_xlnm.Print_Area">#REF!</definedName>
    <definedName name="_xlnm.Print_Titles" localSheetId="0">【総額及び平均額】賃上げ支援事業実績報告書!$1:$8</definedName>
    <definedName name="_xlnm.Print_Titles" localSheetId="1">'別紙（2.0％超部分算定シート）'!$1:$2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14" l="1"/>
  <c r="J19" i="114"/>
  <c r="I19" i="114"/>
  <c r="G19" i="114"/>
  <c r="F19" i="114" s="1"/>
  <c r="G13" i="114"/>
  <c r="F13" i="114" s="1"/>
  <c r="K13" i="114"/>
  <c r="J13" i="114"/>
  <c r="I13" i="114"/>
  <c r="E20" i="114"/>
  <c r="E14" i="114"/>
  <c r="A6" i="116"/>
  <c r="A3" i="116"/>
  <c r="L8" i="116"/>
  <c r="L20" i="114" s="1"/>
  <c r="K8" i="116"/>
  <c r="G20" i="114" s="1"/>
  <c r="J8" i="116"/>
  <c r="F20" i="114" s="1"/>
  <c r="D8" i="116"/>
  <c r="E8" i="116" s="1"/>
  <c r="L5" i="116"/>
  <c r="L14" i="114" s="1"/>
  <c r="K5" i="116"/>
  <c r="G14" i="114" s="1"/>
  <c r="J5" i="116"/>
  <c r="F14" i="114" s="1"/>
  <c r="D5" i="116"/>
  <c r="E5" i="116" s="1"/>
  <c r="H15" i="114"/>
  <c r="H9" i="114"/>
  <c r="L15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I11" i="114"/>
  <c r="G11" i="114"/>
  <c r="F11" i="114"/>
  <c r="L9" i="114"/>
  <c r="L19" i="114" l="1"/>
  <c r="L13" i="114"/>
  <c r="G5" i="114"/>
  <c r="L17" i="114"/>
  <c r="L18" i="114"/>
  <c r="L12" i="114"/>
  <c r="L11" i="114"/>
  <c r="L3" i="114" l="1"/>
  <c r="L5" i="114" s="1"/>
  <c r="L6" i="114" l="1"/>
  <c r="L7" i="114" s="1"/>
</calcChain>
</file>

<file path=xl/sharedStrings.xml><?xml version="1.0" encoding="utf-8"?>
<sst xmlns="http://schemas.openxmlformats.org/spreadsheetml/2006/main" count="165" uniqueCount="102">
  <si>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</si>
  <si>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</si>
  <si>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</si>
  <si>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</si>
  <si>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</si>
  <si>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</si>
  <si>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</si>
  <si>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</si>
  <si>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</si>
  <si>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</si>
  <si>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</si>
  <si>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</si>
  <si>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</si>
  <si>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</si>
  <si>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</si>
  <si>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</si>
  <si>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</si>
  <si>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</si>
  <si>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</si>
  <si>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</si>
  <si>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</si>
  <si>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</si>
  <si>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</si>
  <si>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</si>
  <si>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</si>
  <si>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</si>
  <si>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</si>
  <si>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</si>
  <si>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</si>
  <si>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</si>
  <si>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</si>
  <si>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</si>
  <si>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</si>
  <si>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</si>
  <si>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</si>
  <si>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</si>
  <si>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</si>
  <si>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</si>
  <si>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</si>
  <si>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</si>
  <si>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</si>
  <si>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</si>
  <si>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</si>
  <si>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</si>
  <si>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</si>
  <si>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</si>
  <si>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</si>
  <si>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</si>
  <si>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×</t>
    <phoneticPr fontId="33"/>
  </si>
  <si>
    <t>開設者：</t>
    <rPh sb="0" eb="3">
      <t>カイセツシャ</t>
    </rPh>
    <phoneticPr fontId="33"/>
  </si>
  <si>
    <t>（記載要領）</t>
    <rPh sb="1" eb="3">
      <t>キサイ</t>
    </rPh>
    <rPh sb="3" eb="5">
      <t>ヨウリョウ</t>
    </rPh>
    <phoneticPr fontId="33"/>
  </si>
  <si>
    <t>○</t>
    <phoneticPr fontId="33"/>
  </si>
  <si>
    <t>賃金改善の内容</t>
    <rPh sb="0" eb="2">
      <t>チンギン</t>
    </rPh>
    <rPh sb="2" eb="4">
      <t>カイゼン</t>
    </rPh>
    <rPh sb="5" eb="7">
      <t>ナイヨウ</t>
    </rPh>
    <phoneticPr fontId="32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</si>
  <si>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3"/>
  </si>
  <si>
    <t>　賃上げ（ベースアップ分）（①対象人数×②月額×③月数）</t>
    <rPh sb="1" eb="3">
      <t>チンア</t>
    </rPh>
    <phoneticPr fontId="33"/>
  </si>
  <si>
    <t>賃金改善の総額</t>
    <phoneticPr fontId="32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</si>
  <si>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3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</si>
  <si>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3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</si>
  <si>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3"/>
  </si>
  <si>
    <t>　賃上げ（ベースアップ分）（（①対象人数×②月額×③月数）÷①対象人数）</t>
    <rPh sb="1" eb="3">
      <t>チンア</t>
    </rPh>
    <phoneticPr fontId="33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</si>
  <si>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3"/>
  </si>
  <si>
    <t>賃金改善の総額</t>
    <rPh sb="0" eb="2">
      <t>チンギン</t>
    </rPh>
    <rPh sb="2" eb="4">
      <t>カイゼン</t>
    </rPh>
    <rPh sb="5" eb="7">
      <t>ソウガク</t>
    </rPh>
    <phoneticPr fontId="33"/>
  </si>
  <si>
    <t>❶：賃金改善の総額</t>
    <rPh sb="2" eb="4">
      <t>チンギン</t>
    </rPh>
    <rPh sb="4" eb="6">
      <t>カイゼン</t>
    </rPh>
    <rPh sb="7" eb="9">
      <t>ソウガク</t>
    </rPh>
    <phoneticPr fontId="32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</si>
  <si>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2"/>
  </si>
  <si>
    <t>③月数</t>
    <rPh sb="1" eb="3">
      <t>ゲッスウ</t>
    </rPh>
    <phoneticPr fontId="32"/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</si>
  <si>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2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</si>
  <si>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2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</si>
  <si>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2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</si>
  <si>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2"/>
  </si>
  <si>
    <t>1名あたり平均額（月額）</t>
    <rPh sb="1" eb="2">
      <t>メイ</t>
    </rPh>
    <rPh sb="5" eb="8">
      <t>ヘイキンガク</t>
    </rPh>
    <rPh sb="9" eb="11">
      <t>ゲツガク</t>
    </rPh>
    <phoneticPr fontId="32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</si>
  <si>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</si>
  <si>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2"/>
  </si>
  <si>
    <t>別紙で算定してください。</t>
    <rPh sb="0" eb="2">
      <t>ベッシ</t>
    </rPh>
    <rPh sb="3" eb="5">
      <t>サンテイ</t>
    </rPh>
    <phoneticPr fontId="32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</si>
  <si>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2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</si>
  <si>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2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</si>
  <si>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2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</si>
  <si>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2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</si>
  <si>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2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</si>
  <si>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2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</si>
  <si>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2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</si>
  <si>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</si>
  <si>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2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</si>
  <si>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2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</si>
  <si>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2"/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</si>
  <si>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2"/>
  </si>
  <si>
    <t>対象職員の賃金改善実績の有無（右欄に○・×を記載）</t>
    <rPh sb="0" eb="2">
      <t>タイショウ</t>
    </rPh>
    <rPh sb="2" eb="4">
      <t>ショクイン</t>
    </rPh>
    <phoneticPr fontId="33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</si>
  <si>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2"/>
  </si>
  <si>
    <t>賃金改善報告書</t>
    <rPh sb="0" eb="2">
      <t>チンギン</t>
    </rPh>
    <rPh sb="2" eb="7">
      <t>カイゼンホウコクショ</t>
    </rPh>
    <phoneticPr fontId="33"/>
  </si>
  <si>
    <t>対象施設の名称：</t>
    <rPh sb="0" eb="4">
      <t>タイショウシセツ</t>
    </rPh>
    <rPh sb="5" eb="7">
      <t>メイショウ</t>
    </rPh>
    <phoneticPr fontId="33"/>
  </si>
  <si>
    <t>精算額</t>
    <rPh sb="0" eb="3">
      <t>セイサンガク</t>
    </rPh>
    <phoneticPr fontId="32"/>
  </si>
  <si>
    <t>【職種内訳】（職種名：　　　　　　　　　　）の賃金改善実績の有無（右欄に○・×を記載）</t>
    <rPh sb="1" eb="3">
      <t>ショクシュ</t>
    </rPh>
    <rPh sb="3" eb="5">
      <t>ウチワケ</t>
    </rPh>
    <rPh sb="7" eb="10">
      <t>ショクシュメイ</t>
    </rPh>
    <phoneticPr fontId="33"/>
  </si>
  <si>
    <t>（別紙）</t>
    <rPh sb="1" eb="3">
      <t>ベッシ</t>
    </rPh>
    <phoneticPr fontId="33"/>
  </si>
  <si>
    <t>【2.0％超部分算定シート】</t>
    <phoneticPr fontId="32"/>
  </si>
  <si>
    <t>（別添様式）</t>
    <rPh sb="1" eb="3">
      <t>ベッテン</t>
    </rPh>
    <rPh sb="3" eb="5">
      <t>ヨウシキ</t>
    </rPh>
    <phoneticPr fontId="33"/>
  </si>
  <si>
    <t>補助金を活用して令和７年12月から令和８年３月までの間の賃金改善の実績の有無（○・×）を記載してください。</t>
    <rPh sb="4" eb="6">
      <t>カツヨウ</t>
    </rPh>
    <rPh sb="36" eb="38">
      <t>ウム</t>
    </rPh>
    <rPh sb="44" eb="46">
      <t>キサイ</t>
    </rPh>
    <phoneticPr fontId="33"/>
  </si>
  <si>
    <t>補助金を活用して令和７年12月から令和８年３月までの間のベースアップによる賃金改善額（円単位）を直接入力してください。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3"/>
  </si>
  <si>
    <t>補助金を活用して令和７年12月から令和８年３月までの間に支給した特別手当の金額（円単位）を直接入力してください。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3"/>
  </si>
  <si>
    <t>補助金を活用して令和７年12月から令和８年３月までの間に支給した一時金の金額（円単位）を直接入力してください。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3"/>
  </si>
  <si>
    <t>補助金の充当の有無（○・×）を記載してください。</t>
    <rPh sb="4" eb="6">
      <t>ジュウトウ</t>
    </rPh>
    <rPh sb="7" eb="9">
      <t>ウム</t>
    </rPh>
    <rPh sb="15" eb="17">
      <t>キサイ</t>
    </rPh>
    <phoneticPr fontId="33"/>
  </si>
  <si>
    <t>❶≧❷の判定</t>
    <phoneticPr fontId="32"/>
  </si>
  <si>
    <t>❷：賃上げ支援事業の交付決定額</t>
    <rPh sb="2" eb="4">
      <t>チンア</t>
    </rPh>
    <rPh sb="5" eb="7">
      <t>シエン</t>
    </rPh>
    <rPh sb="7" eb="9">
      <t>ジギョウ</t>
    </rPh>
    <rPh sb="10" eb="15">
      <t>コウフケッテイガク</t>
    </rPh>
    <phoneticPr fontId="32"/>
  </si>
  <si>
    <t>※職種内訳は、知事から報告の求めがあった職種について記載すること。</t>
    <rPh sb="1" eb="3">
      <t>ショクシュ</t>
    </rPh>
    <rPh sb="3" eb="5">
      <t>ウチワケ</t>
    </rPh>
    <rPh sb="7" eb="9">
      <t>チジ</t>
    </rPh>
    <rPh sb="11" eb="13">
      <t>ホウコク</t>
    </rPh>
    <rPh sb="14" eb="15">
      <t>モト</t>
    </rPh>
    <rPh sb="20" eb="22">
      <t>ショクシュ</t>
    </rPh>
    <rPh sb="26" eb="28">
      <t>キサイ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</si>
</sst>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7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9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35" fillId="0" borderId="0"/>
    <xf numFmtId="38" fontId="35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10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2" fillId="0" borderId="0" xfId="73">
      <alignment vertical="center"/>
    </xf>
    <xf numFmtId="0" fontId="2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2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5" fillId="0" borderId="0" xfId="73" applyFont="1" applyAlignment="1">
      <alignment vertical="center" wrapText="1"/>
    </xf>
    <xf numFmtId="0" fontId="27" fillId="34" borderId="1" xfId="73" applyFont="1" applyFill="1" applyBorder="1" applyAlignment="1">
      <alignment horizontal="center" vertical="center" wrapText="1"/>
    </xf>
    <xf numFmtId="0" fontId="27" fillId="34" borderId="2" xfId="73" applyFont="1" applyFill="1" applyBorder="1" applyAlignment="1">
      <alignment horizontal="center" vertical="center" wrapText="1"/>
    </xf>
    <xf numFmtId="0" fontId="27" fillId="33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7" fillId="35" borderId="4" xfId="73" applyFont="1" applyFill="1" applyBorder="1" applyAlignment="1">
      <alignment vertical="center" wrapText="1"/>
    </xf>
    <xf numFmtId="0" fontId="27" fillId="35" borderId="4" xfId="73" applyFont="1" applyFill="1" applyBorder="1" applyAlignment="1">
      <alignment horizontal="center" vertical="center" wrapText="1"/>
    </xf>
    <xf numFmtId="0" fontId="27" fillId="0" borderId="4" xfId="73" applyFont="1" applyBorder="1" applyAlignment="1">
      <alignment vertical="center" wrapText="1"/>
    </xf>
    <xf numFmtId="177" fontId="27" fillId="33" borderId="4" xfId="73" applyNumberFormat="1" applyFont="1" applyFill="1" applyBorder="1" applyAlignment="1">
      <alignment horizontal="center" vertical="center" wrapText="1"/>
    </xf>
    <xf numFmtId="176" fontId="27" fillId="33" borderId="4" xfId="73" applyNumberFormat="1" applyFont="1" applyFill="1" applyBorder="1" applyAlignment="1">
      <alignment horizontal="center" vertical="center" wrapText="1"/>
    </xf>
    <xf numFmtId="178" fontId="27" fillId="33" borderId="4" xfId="73" applyNumberFormat="1" applyFont="1" applyFill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176" fontId="27" fillId="33" borderId="4" xfId="72" applyNumberFormat="1" applyFont="1" applyFill="1" applyBorder="1" applyAlignment="1">
      <alignment horizontal="center" vertical="center" wrapText="1"/>
    </xf>
    <xf numFmtId="178" fontId="27" fillId="33" borderId="4" xfId="72" applyNumberFormat="1" applyFont="1" applyFill="1" applyBorder="1" applyAlignment="1">
      <alignment horizontal="center" vertical="center" wrapText="1"/>
    </xf>
    <xf numFmtId="177" fontId="27" fillId="33" borderId="4" xfId="72" applyNumberFormat="1" applyFont="1" applyFill="1" applyBorder="1" applyAlignment="1">
      <alignment horizontal="center" vertical="center" wrapText="1"/>
    </xf>
    <xf numFmtId="0" fontId="27" fillId="0" borderId="4" xfId="69" applyFont="1" applyBorder="1" applyAlignment="1">
      <alignment vertical="center" wrapText="1"/>
    </xf>
    <xf numFmtId="177" fontId="27" fillId="33" borderId="4" xfId="69" applyNumberFormat="1" applyFont="1" applyFill="1" applyBorder="1" applyAlignment="1">
      <alignment horizontal="center" vertical="center" wrapText="1"/>
    </xf>
    <xf numFmtId="176" fontId="27" fillId="33" borderId="4" xfId="69" applyNumberFormat="1" applyFont="1" applyFill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1" fillId="0" borderId="0" xfId="69" applyFont="1">
      <alignment vertical="center"/>
    </xf>
    <xf numFmtId="0" fontId="4" fillId="0" borderId="0" xfId="69">
      <alignment vertical="center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  <xf numFmtId="0" fontId="42" fillId="33" borderId="0" xfId="73" applyFont="1" applyFill="1" applyAlignment="1" applyProtection="1">
      <alignment horizontal="right" vertical="center"/>
      <protection locked="0"/>
    </xf>
    <xf numFmtId="0" fontId="42" fillId="33" borderId="0" xfId="73" applyFont="1" applyFill="1" applyAlignment="1">
      <alignment horizontal="right" vertical="center"/>
    </xf>
    <xf numFmtId="176" fontId="42" fillId="33" borderId="0" xfId="73" applyNumberFormat="1" applyFont="1" applyFill="1" applyAlignment="1" applyProtection="1">
      <alignment horizontal="right" vertical="center"/>
      <protection locked="0"/>
    </xf>
    <xf numFmtId="0" fontId="27" fillId="34" borderId="4" xfId="73" applyFont="1" applyFill="1" applyBorder="1" applyAlignment="1">
      <alignment horizontal="center" vertical="center" wrapText="1"/>
    </xf>
    <xf numFmtId="179" fontId="27" fillId="33" borderId="4" xfId="69" applyNumberFormat="1" applyFont="1" applyFill="1" applyBorder="1" applyAlignment="1">
      <alignment horizontal="center" vertical="center" wrapText="1"/>
    </xf>
    <xf numFmtId="176" fontId="27" fillId="34" borderId="4" xfId="73" applyNumberFormat="1" applyFont="1" applyFill="1" applyBorder="1" applyAlignment="1">
      <alignment horizontal="center" vertical="center" wrapText="1"/>
    </xf>
    <xf numFmtId="0" fontId="27" fillId="34" borderId="4" xfId="69" applyFont="1" applyFill="1" applyBorder="1" applyAlignment="1">
      <alignment horizontal="center" vertical="center" wrapText="1"/>
    </xf>
    <xf numFmtId="176" fontId="27" fillId="34" borderId="4" xfId="69" applyNumberFormat="1" applyFont="1" applyFill="1" applyBorder="1" applyAlignment="1">
      <alignment horizontal="center" vertical="center" wrapText="1"/>
    </xf>
    <xf numFmtId="177" fontId="27" fillId="34" borderId="4" xfId="73" applyNumberFormat="1" applyFont="1" applyFill="1" applyBorder="1" applyAlignment="1">
      <alignment horizontal="center" vertical="center" wrapText="1"/>
    </xf>
    <xf numFmtId="178" fontId="27" fillId="34" borderId="4" xfId="73" applyNumberFormat="1" applyFont="1" applyFill="1" applyBorder="1" applyAlignment="1">
      <alignment horizontal="center" vertical="center" wrapText="1"/>
    </xf>
    <xf numFmtId="177" fontId="27" fillId="34" borderId="4" xfId="69" applyNumberFormat="1" applyFont="1" applyFill="1" applyBorder="1" applyAlignment="1">
      <alignment horizontal="center" vertical="center" wrapText="1"/>
    </xf>
    <xf numFmtId="179" fontId="27" fillId="34" borderId="4" xfId="69" applyNumberFormat="1" applyFont="1" applyFill="1" applyBorder="1" applyAlignment="1">
      <alignment horizontal="center" vertical="center" wrapText="1"/>
    </xf>
    <xf numFmtId="0" fontId="27" fillId="0" borderId="3" xfId="73" applyFont="1" applyBorder="1">
      <alignment vertical="center"/>
    </xf>
    <xf numFmtId="0" fontId="37" fillId="0" borderId="0" xfId="73" applyFont="1">
      <alignment vertical="center"/>
    </xf>
    <xf numFmtId="0" fontId="27" fillId="33" borderId="3" xfId="73" applyFont="1" applyFill="1" applyBorder="1">
      <alignment vertical="center"/>
    </xf>
    <xf numFmtId="0" fontId="27" fillId="33" borderId="1" xfId="73" applyFont="1" applyFill="1" applyBorder="1" applyAlignment="1">
      <alignment horizontal="center" vertical="center" wrapText="1"/>
    </xf>
    <xf numFmtId="0" fontId="27" fillId="34" borderId="3" xfId="73" applyFont="1" applyFill="1" applyBorder="1">
      <alignment vertical="center"/>
    </xf>
    <xf numFmtId="0" fontId="27" fillId="0" borderId="1" xfId="73" applyFont="1" applyBorder="1" applyAlignment="1">
      <alignment vertical="center" wrapText="1"/>
    </xf>
    <xf numFmtId="0" fontId="27" fillId="0" borderId="2" xfId="73" applyFont="1" applyBorder="1" applyAlignment="1">
      <alignment vertical="center" wrapText="1"/>
    </xf>
    <xf numFmtId="180" fontId="27" fillId="34" borderId="4" xfId="72" applyNumberFormat="1" applyFont="1" applyFill="1" applyBorder="1" applyAlignment="1">
      <alignment horizontal="center" vertical="center" wrapText="1"/>
    </xf>
    <xf numFmtId="176" fontId="27" fillId="34" borderId="4" xfId="72" applyNumberFormat="1" applyFont="1" applyFill="1" applyBorder="1" applyAlignment="1">
      <alignment horizontal="center" vertical="center" wrapText="1"/>
    </xf>
    <xf numFmtId="176" fontId="42" fillId="33" borderId="0" xfId="68" applyNumberFormat="1" applyFont="1" applyFill="1" applyAlignment="1" applyProtection="1">
      <alignment horizontal="right" vertical="center"/>
      <protection locked="0"/>
    </xf>
    <xf numFmtId="0" fontId="27" fillId="0" borderId="3" xfId="73" applyFont="1" applyBorder="1" applyAlignment="1">
      <alignment horizontal="left" vertical="center" wrapText="1"/>
    </xf>
    <xf numFmtId="0" fontId="27" fillId="0" borderId="1" xfId="73" applyFont="1" applyBorder="1" applyAlignment="1">
      <alignment horizontal="left" vertical="center" wrapText="1"/>
    </xf>
    <xf numFmtId="0" fontId="27" fillId="0" borderId="2" xfId="73" applyFont="1" applyBorder="1" applyAlignment="1">
      <alignment horizontal="left" vertical="center" wrapText="1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7" fillId="0" borderId="4" xfId="73" applyFont="1" applyBorder="1" applyAlignment="1">
      <alignment horizontal="center" vertical="center" wrapText="1"/>
    </xf>
    <xf numFmtId="0" fontId="34" fillId="0" borderId="5" xfId="73" applyFont="1" applyBorder="1" applyAlignment="1">
      <alignment horizontal="center" vertical="center"/>
    </xf>
    <xf numFmtId="0" fontId="27" fillId="0" borderId="3" xfId="73" applyFont="1" applyBorder="1" applyAlignment="1">
      <alignment horizontal="center" vertical="center" wrapText="1"/>
    </xf>
    <xf numFmtId="0" fontId="27" fillId="0" borderId="1" xfId="73" applyFont="1" applyBorder="1" applyAlignment="1">
      <alignment horizontal="center" vertical="center" wrapText="1"/>
    </xf>
    <xf numFmtId="0" fontId="27" fillId="0" borderId="2" xfId="73" applyFont="1" applyBorder="1" applyAlignment="1">
      <alignment horizontal="center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8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1"/>
  <sheetViews>
    <sheetView tabSelected="1" view="pageBreakPreview" topLeftCell="A10" zoomScale="82" zoomScaleNormal="100" zoomScaleSheetLayoutView="68" workbookViewId="0">
      <selection activeCell="A22" sqref="A22"/>
    </sheetView>
  </sheetViews>
  <sheetFormatPr defaultRowHeight="13.5"/>
  <cols>
    <col min="1" max="1" width="37.875" style="5" customWidth="1"/>
    <col min="2" max="4" width="15.125" style="6" customWidth="1"/>
    <col min="5" max="5" width="22.5" style="6" customWidth="1"/>
    <col min="6" max="6" width="18.25" style="6" customWidth="1"/>
    <col min="7" max="8" width="29.5" style="5" customWidth="1"/>
    <col min="9" max="11" width="15.1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9" ht="25.5" customHeight="1">
      <c r="A1" s="3" t="s">
        <v>93</v>
      </c>
      <c r="B1" s="4"/>
      <c r="C1" s="4"/>
      <c r="D1" s="4"/>
      <c r="E1" s="4"/>
      <c r="F1" s="4"/>
      <c r="H1" s="3"/>
      <c r="J1" s="7"/>
      <c r="K1" s="7"/>
      <c r="L1" s="25"/>
    </row>
    <row r="2" spans="1:19" ht="46.5" customHeight="1">
      <c r="A2" s="62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8" t="s">
        <v>50</v>
      </c>
    </row>
    <row r="3" spans="1:19" ht="26.25" customHeight="1">
      <c r="A3" s="9" t="s">
        <v>49</v>
      </c>
      <c r="B3" s="10"/>
      <c r="C3" s="10"/>
      <c r="D3" s="10"/>
      <c r="E3" s="10"/>
      <c r="F3" s="10"/>
      <c r="G3" s="37"/>
      <c r="H3" s="9" t="s">
        <v>62</v>
      </c>
      <c r="I3" s="10"/>
      <c r="J3" s="10"/>
      <c r="K3" s="10"/>
      <c r="L3" s="2">
        <f>SUM($L$11:$L$14,$L$17:$L$20)</f>
        <v>0</v>
      </c>
    </row>
    <row r="4" spans="1:19" ht="26.25" customHeight="1">
      <c r="A4" s="9" t="s">
        <v>88</v>
      </c>
      <c r="B4" s="10"/>
      <c r="C4" s="10"/>
      <c r="D4" s="10"/>
      <c r="E4" s="10"/>
      <c r="F4" s="10"/>
      <c r="G4" s="37"/>
      <c r="H4" s="9" t="s">
        <v>100</v>
      </c>
      <c r="I4" s="10"/>
      <c r="J4" s="10"/>
      <c r="K4" s="10"/>
      <c r="L4" s="58"/>
    </row>
    <row r="5" spans="1:19" ht="26.25" customHeight="1">
      <c r="A5" s="9" t="s">
        <v>65</v>
      </c>
      <c r="B5" s="10"/>
      <c r="C5" s="10"/>
      <c r="D5" s="10"/>
      <c r="E5" s="10"/>
      <c r="F5" s="10"/>
      <c r="G5" s="11" t="str">
        <f>IF(COUNTIF($F$9:$F$20,"×"),"×","○")</f>
        <v>○</v>
      </c>
      <c r="H5" s="9" t="s">
        <v>99</v>
      </c>
      <c r="I5" s="10"/>
      <c r="J5" s="10"/>
      <c r="K5" s="10"/>
      <c r="L5" s="2" t="str">
        <f>IF(L3&gt;=L4,"○","×")</f>
        <v>○</v>
      </c>
    </row>
    <row r="6" spans="1:19" ht="26.25" customHeight="1">
      <c r="A6" s="9" t="s">
        <v>84</v>
      </c>
      <c r="B6" s="10"/>
      <c r="C6" s="10"/>
      <c r="D6" s="10"/>
      <c r="E6" s="10"/>
      <c r="F6" s="10"/>
      <c r="G6" s="38"/>
      <c r="H6" s="9" t="s">
        <v>63</v>
      </c>
      <c r="I6" s="10"/>
      <c r="J6" s="10"/>
      <c r="K6" s="10"/>
      <c r="L6" s="2">
        <f>IF(ROUNDDOWN(L4-L3,-3)&lt;=0,0,ROUNDDOWN(L4-L3,-3))</f>
        <v>0</v>
      </c>
      <c r="N6" s="5" t="s">
        <v>51</v>
      </c>
      <c r="O6" s="5" t="s">
        <v>48</v>
      </c>
    </row>
    <row r="7" spans="1:19" ht="26.25" customHeight="1">
      <c r="A7" s="9" t="s">
        <v>83</v>
      </c>
      <c r="B7" s="10"/>
      <c r="C7" s="10"/>
      <c r="D7" s="10"/>
      <c r="E7" s="10"/>
      <c r="F7" s="10"/>
      <c r="G7" s="39"/>
      <c r="H7" s="9" t="s">
        <v>89</v>
      </c>
      <c r="I7" s="10"/>
      <c r="J7" s="10"/>
      <c r="K7" s="10"/>
      <c r="L7" s="12">
        <f>L4-L6</f>
        <v>0</v>
      </c>
      <c r="N7" s="5" t="s">
        <v>51</v>
      </c>
      <c r="O7" s="5" t="s">
        <v>48</v>
      </c>
    </row>
    <row r="8" spans="1:19" ht="41.25" customHeight="1">
      <c r="A8" s="64" t="s">
        <v>53</v>
      </c>
      <c r="B8" s="64"/>
      <c r="C8" s="64"/>
      <c r="D8" s="64"/>
      <c r="E8" s="64"/>
      <c r="F8" s="64"/>
      <c r="G8" s="64"/>
      <c r="H8" s="64" t="s">
        <v>61</v>
      </c>
      <c r="I8" s="64"/>
      <c r="J8" s="64"/>
      <c r="K8" s="64"/>
      <c r="L8" s="64"/>
      <c r="M8" s="13"/>
    </row>
    <row r="9" spans="1:19" ht="33" customHeight="1">
      <c r="A9" s="49" t="s">
        <v>85</v>
      </c>
      <c r="B9" s="35"/>
      <c r="C9" s="35"/>
      <c r="D9" s="35"/>
      <c r="E9" s="35"/>
      <c r="F9" s="36"/>
      <c r="G9" s="16"/>
      <c r="H9" s="49" t="str">
        <f>A9</f>
        <v>対象職員の賃金改善実績の有無（右欄に○・×を記載）</v>
      </c>
      <c r="I9" s="35"/>
      <c r="J9" s="35"/>
      <c r="K9" s="36"/>
      <c r="L9" s="40">
        <f>G9</f>
        <v>0</v>
      </c>
      <c r="M9" s="18" t="s">
        <v>94</v>
      </c>
      <c r="N9" s="5" t="s">
        <v>51</v>
      </c>
      <c r="O9" s="5" t="s">
        <v>48</v>
      </c>
    </row>
    <row r="10" spans="1:19" ht="72.75" customHeight="1">
      <c r="A10" s="19" t="s">
        <v>52</v>
      </c>
      <c r="B10" s="20" t="s">
        <v>66</v>
      </c>
      <c r="C10" s="20" t="s">
        <v>86</v>
      </c>
      <c r="D10" s="20" t="s">
        <v>64</v>
      </c>
      <c r="E10" s="20" t="s">
        <v>67</v>
      </c>
      <c r="F10" s="20" t="s">
        <v>68</v>
      </c>
      <c r="G10" s="20" t="s">
        <v>69</v>
      </c>
      <c r="H10" s="19" t="s">
        <v>52</v>
      </c>
      <c r="I10" s="20" t="s">
        <v>66</v>
      </c>
      <c r="J10" s="20" t="s">
        <v>86</v>
      </c>
      <c r="K10" s="20" t="s">
        <v>64</v>
      </c>
      <c r="L10" s="20" t="s">
        <v>55</v>
      </c>
      <c r="M10" s="18" t="s">
        <v>70</v>
      </c>
    </row>
    <row r="11" spans="1:19" ht="41.25" customHeight="1">
      <c r="A11" s="21" t="s">
        <v>59</v>
      </c>
      <c r="B11" s="22"/>
      <c r="C11" s="23"/>
      <c r="D11" s="24"/>
      <c r="E11" s="23"/>
      <c r="F11" s="40" t="str">
        <f>IF(E11&gt;=C11,"○","×")</f>
        <v>○</v>
      </c>
      <c r="G11" s="42" t="e">
        <f>((B11*C11*D11)/B11)/D11</f>
        <v>#DIV/0!</v>
      </c>
      <c r="H11" s="21" t="s">
        <v>54</v>
      </c>
      <c r="I11" s="45">
        <f t="shared" ref="I11:K13" si="0">B11</f>
        <v>0</v>
      </c>
      <c r="J11" s="42">
        <f t="shared" si="0"/>
        <v>0</v>
      </c>
      <c r="K11" s="46">
        <f t="shared" si="0"/>
        <v>0</v>
      </c>
      <c r="L11" s="42">
        <f>I11*J11*K11</f>
        <v>0</v>
      </c>
      <c r="M11" s="18" t="s">
        <v>95</v>
      </c>
    </row>
    <row r="12" spans="1:19" ht="41.25" customHeight="1">
      <c r="A12" s="21" t="s">
        <v>58</v>
      </c>
      <c r="B12" s="22"/>
      <c r="C12" s="23"/>
      <c r="D12" s="24"/>
      <c r="E12" s="23"/>
      <c r="F12" s="40" t="str">
        <f>IF(E12&gt;=C12,"○","×")</f>
        <v>○</v>
      </c>
      <c r="G12" s="42" t="e">
        <f>((B12*C12*D12)/B12)/D12</f>
        <v>#DIV/0!</v>
      </c>
      <c r="H12" s="21" t="s">
        <v>56</v>
      </c>
      <c r="I12" s="45">
        <f t="shared" si="0"/>
        <v>0</v>
      </c>
      <c r="J12" s="42">
        <f t="shared" si="0"/>
        <v>0</v>
      </c>
      <c r="K12" s="46">
        <f t="shared" si="0"/>
        <v>0</v>
      </c>
      <c r="L12" s="42">
        <f>I12*J12*K12</f>
        <v>0</v>
      </c>
      <c r="M12" s="18" t="s">
        <v>96</v>
      </c>
    </row>
    <row r="13" spans="1:19" s="34" customFormat="1" ht="41.25" customHeight="1">
      <c r="A13" s="29" t="s">
        <v>60</v>
      </c>
      <c r="B13" s="30"/>
      <c r="C13" s="31"/>
      <c r="D13" s="41"/>
      <c r="E13" s="31"/>
      <c r="F13" s="43" t="e">
        <f>IF(E13&gt;=G13,"○","×")</f>
        <v>#DIV/0!</v>
      </c>
      <c r="G13" s="44" t="e">
        <f>(B13*C13)/B13/D13</f>
        <v>#DIV/0!</v>
      </c>
      <c r="H13" s="29" t="s">
        <v>57</v>
      </c>
      <c r="I13" s="47">
        <f t="shared" si="0"/>
        <v>0</v>
      </c>
      <c r="J13" s="44">
        <f t="shared" si="0"/>
        <v>0</v>
      </c>
      <c r="K13" s="48">
        <f t="shared" si="0"/>
        <v>0</v>
      </c>
      <c r="L13" s="44">
        <f>I13*J13</f>
        <v>0</v>
      </c>
      <c r="M13" s="32" t="s">
        <v>97</v>
      </c>
      <c r="N13" s="33">
        <v>1</v>
      </c>
      <c r="O13" s="33">
        <v>2</v>
      </c>
      <c r="P13" s="33">
        <v>3</v>
      </c>
      <c r="Q13" s="33">
        <v>4</v>
      </c>
      <c r="R13" s="33">
        <v>5</v>
      </c>
      <c r="S13" s="33">
        <v>6</v>
      </c>
    </row>
    <row r="14" spans="1:19" ht="73.5" customHeight="1">
      <c r="A14" s="59" t="s">
        <v>71</v>
      </c>
      <c r="B14" s="60"/>
      <c r="C14" s="60"/>
      <c r="D14" s="60"/>
      <c r="E14" s="42">
        <f>'別紙（2.0％超部分算定シート）'!I5</f>
        <v>0</v>
      </c>
      <c r="F14" s="15" t="str">
        <f>'別紙（2.0％超部分算定シート）'!J5</f>
        <v>○</v>
      </c>
      <c r="G14" s="42" t="e">
        <f>'別紙（2.0％超部分算定シート）'!K5</f>
        <v>#DIV/0!</v>
      </c>
      <c r="H14" s="59" t="s">
        <v>71</v>
      </c>
      <c r="I14" s="60"/>
      <c r="J14" s="60"/>
      <c r="K14" s="60"/>
      <c r="L14" s="42">
        <f>'別紙（2.0％超部分算定シート）'!L5</f>
        <v>0</v>
      </c>
      <c r="M14" s="18" t="s">
        <v>72</v>
      </c>
    </row>
    <row r="15" spans="1:19" ht="27" customHeight="1">
      <c r="A15" s="51" t="s">
        <v>90</v>
      </c>
      <c r="B15" s="52"/>
      <c r="C15" s="52"/>
      <c r="D15" s="52"/>
      <c r="E15" s="35"/>
      <c r="F15" s="36"/>
      <c r="G15" s="16"/>
      <c r="H15" s="53" t="str">
        <f>A15</f>
        <v>【職種内訳】（職種名：　　　　　　　　　　）の賃金改善実績の有無（右欄に○・×を記載）</v>
      </c>
      <c r="I15" s="14"/>
      <c r="J15" s="14"/>
      <c r="K15" s="15"/>
      <c r="L15" s="40">
        <f>G15</f>
        <v>0</v>
      </c>
      <c r="M15" s="13" t="s">
        <v>94</v>
      </c>
      <c r="N15" s="5" t="s">
        <v>51</v>
      </c>
      <c r="O15" s="5" t="s">
        <v>48</v>
      </c>
    </row>
    <row r="16" spans="1:19" ht="72.75" customHeight="1">
      <c r="A16" s="19" t="s">
        <v>52</v>
      </c>
      <c r="B16" s="20" t="s">
        <v>66</v>
      </c>
      <c r="C16" s="20" t="s">
        <v>86</v>
      </c>
      <c r="D16" s="20" t="s">
        <v>64</v>
      </c>
      <c r="E16" s="20" t="s">
        <v>67</v>
      </c>
      <c r="F16" s="20" t="s">
        <v>68</v>
      </c>
      <c r="G16" s="20" t="s">
        <v>69</v>
      </c>
      <c r="H16" s="19" t="s">
        <v>52</v>
      </c>
      <c r="I16" s="20" t="s">
        <v>66</v>
      </c>
      <c r="J16" s="20" t="s">
        <v>86</v>
      </c>
      <c r="K16" s="20" t="s">
        <v>64</v>
      </c>
      <c r="L16" s="20" t="s">
        <v>55</v>
      </c>
      <c r="M16" s="18" t="s">
        <v>70</v>
      </c>
    </row>
    <row r="17" spans="1:19" ht="41.25" customHeight="1">
      <c r="A17" s="21" t="s">
        <v>59</v>
      </c>
      <c r="B17" s="22"/>
      <c r="C17" s="23"/>
      <c r="D17" s="24"/>
      <c r="E17" s="23"/>
      <c r="F17" s="40" t="str">
        <f>IF(E17&gt;=C17,"○","×")</f>
        <v>○</v>
      </c>
      <c r="G17" s="42" t="e">
        <f>((B17*C17*D17)/B17)/D17</f>
        <v>#DIV/0!</v>
      </c>
      <c r="H17" s="21" t="s">
        <v>54</v>
      </c>
      <c r="I17" s="45">
        <f t="shared" ref="I17:K19" si="1">B17</f>
        <v>0</v>
      </c>
      <c r="J17" s="42">
        <f t="shared" si="1"/>
        <v>0</v>
      </c>
      <c r="K17" s="46">
        <f t="shared" si="1"/>
        <v>0</v>
      </c>
      <c r="L17" s="42">
        <f>I17*J17*K17</f>
        <v>0</v>
      </c>
      <c r="M17" s="18" t="s">
        <v>95</v>
      </c>
    </row>
    <row r="18" spans="1:19" ht="41.25" customHeight="1">
      <c r="A18" s="21" t="s">
        <v>58</v>
      </c>
      <c r="B18" s="22"/>
      <c r="C18" s="23"/>
      <c r="D18" s="24"/>
      <c r="E18" s="23"/>
      <c r="F18" s="40" t="str">
        <f>IF(E18&gt;=C18,"○","×")</f>
        <v>○</v>
      </c>
      <c r="G18" s="42" t="e">
        <f>((B18*C18*D18)/B18)/D18</f>
        <v>#DIV/0!</v>
      </c>
      <c r="H18" s="21" t="s">
        <v>56</v>
      </c>
      <c r="I18" s="45">
        <f t="shared" si="1"/>
        <v>0</v>
      </c>
      <c r="J18" s="42">
        <f t="shared" si="1"/>
        <v>0</v>
      </c>
      <c r="K18" s="46">
        <f t="shared" si="1"/>
        <v>0</v>
      </c>
      <c r="L18" s="42">
        <f>I18*J18*K18</f>
        <v>0</v>
      </c>
      <c r="M18" s="18" t="s">
        <v>96</v>
      </c>
    </row>
    <row r="19" spans="1:19" s="34" customFormat="1" ht="41.25" customHeight="1">
      <c r="A19" s="29" t="s">
        <v>60</v>
      </c>
      <c r="B19" s="30"/>
      <c r="C19" s="31"/>
      <c r="D19" s="41"/>
      <c r="E19" s="31"/>
      <c r="F19" s="43" t="e">
        <f>IF(E19&gt;=G19,"○","×")</f>
        <v>#DIV/0!</v>
      </c>
      <c r="G19" s="44" t="e">
        <f>(B19*C19)/B19/D19</f>
        <v>#DIV/0!</v>
      </c>
      <c r="H19" s="29" t="s">
        <v>57</v>
      </c>
      <c r="I19" s="47">
        <f t="shared" si="1"/>
        <v>0</v>
      </c>
      <c r="J19" s="44">
        <f t="shared" si="1"/>
        <v>0</v>
      </c>
      <c r="K19" s="48">
        <f t="shared" si="1"/>
        <v>0</v>
      </c>
      <c r="L19" s="44">
        <f>I19*J19</f>
        <v>0</v>
      </c>
      <c r="M19" s="32" t="s">
        <v>97</v>
      </c>
      <c r="N19" s="33">
        <v>1</v>
      </c>
      <c r="O19" s="33">
        <v>2</v>
      </c>
      <c r="P19" s="33">
        <v>3</v>
      </c>
      <c r="Q19" s="33">
        <v>4</v>
      </c>
      <c r="R19" s="33">
        <v>5</v>
      </c>
      <c r="S19" s="33">
        <v>6</v>
      </c>
    </row>
    <row r="20" spans="1:19" ht="73.5" customHeight="1">
      <c r="A20" s="59" t="s">
        <v>71</v>
      </c>
      <c r="B20" s="60"/>
      <c r="C20" s="60"/>
      <c r="D20" s="61"/>
      <c r="E20" s="42">
        <f>'別紙（2.0％超部分算定シート）'!I8</f>
        <v>0</v>
      </c>
      <c r="F20" s="15" t="str">
        <f>'別紙（2.0％超部分算定シート）'!J8</f>
        <v>○</v>
      </c>
      <c r="G20" s="42" t="e">
        <f>'別紙（2.0％超部分算定シート）'!K8</f>
        <v>#DIV/0!</v>
      </c>
      <c r="H20" s="59" t="s">
        <v>71</v>
      </c>
      <c r="I20" s="60"/>
      <c r="J20" s="60"/>
      <c r="K20" s="61"/>
      <c r="L20" s="42">
        <f>'別紙（2.0％超部分算定シート）'!L8</f>
        <v>0</v>
      </c>
      <c r="M20" s="18" t="s">
        <v>72</v>
      </c>
    </row>
    <row r="21" spans="1:19" ht="14.25">
      <c r="A21" s="50" t="s">
        <v>101</v>
      </c>
    </row>
  </sheetData>
  <mergeCells count="7">
    <mergeCell ref="H20:K20"/>
    <mergeCell ref="A20:D20"/>
    <mergeCell ref="A2:L2"/>
    <mergeCell ref="A8:G8"/>
    <mergeCell ref="H8:L8"/>
    <mergeCell ref="A14:D14"/>
    <mergeCell ref="H14:K14"/>
  </mergeCells>
  <phoneticPr fontId="32"/>
  <conditionalFormatting sqref="A14 G14:H14 L14 A20 G20:H20 L20">
    <cfRule type="expression" dxfId="7" priority="14">
      <formula>$G$2="×"</formula>
    </cfRule>
  </conditionalFormatting>
  <conditionalFormatting sqref="A7:G7">
    <cfRule type="expression" dxfId="6" priority="11">
      <formula>$G$6="○"</formula>
    </cfRule>
    <cfRule type="expression" dxfId="5" priority="13">
      <formula>$G$6</formula>
    </cfRule>
  </conditionalFormatting>
  <conditionalFormatting sqref="A11:L13">
    <cfRule type="expression" dxfId="4" priority="10">
      <formula>$G$2="×"</formula>
    </cfRule>
  </conditionalFormatting>
  <conditionalFormatting sqref="A17:L19">
    <cfRule type="expression" dxfId="3" priority="8">
      <formula>$G$2="×"</formula>
    </cfRule>
  </conditionalFormatting>
  <dataValidations count="3">
    <dataValidation type="list" allowBlank="1" showInputMessage="1" showErrorMessage="1" sqref="G6" xr:uid="{3B913EF7-40F1-4AA1-A0EF-A096263B7CB0}">
      <formula1>$N$6:$O$6</formula1>
    </dataValidation>
    <dataValidation type="list" allowBlank="1" showInputMessage="1" showErrorMessage="1" sqref="G7 G9 G15" xr:uid="{B9056EFB-00F9-4CD1-A3B4-99082E769F3C}">
      <formula1>$N$7:$O$7</formula1>
    </dataValidation>
    <dataValidation type="list" allowBlank="1" showInputMessage="1" showErrorMessage="1" sqref="D13 D19" xr:uid="{4439BA0B-D439-47E8-B5DB-E5DAFF06DC09}">
      <formula1>$N$13:$S$13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O8"/>
  <sheetViews>
    <sheetView view="pageBreakPreview" zoomScale="74" zoomScaleNormal="100" zoomScaleSheetLayoutView="70" workbookViewId="0">
      <selection activeCell="A22" sqref="A22"/>
    </sheetView>
  </sheetViews>
  <sheetFormatPr defaultRowHeight="13.5"/>
  <cols>
    <col min="1" max="1" width="37.875" style="5" customWidth="1"/>
    <col min="2" max="5" width="15.125" style="6" customWidth="1"/>
    <col min="6" max="6" width="16.5" style="6" customWidth="1"/>
    <col min="7" max="7" width="24.25" style="6" customWidth="1"/>
    <col min="8" max="8" width="19.75" style="6" customWidth="1"/>
    <col min="9" max="9" width="22.125" style="6" customWidth="1"/>
    <col min="10" max="11" width="18.25" style="6" customWidth="1"/>
    <col min="12" max="12" width="42.125" style="5" customWidth="1"/>
    <col min="13" max="13" width="187.25" style="8" customWidth="1"/>
    <col min="14" max="19" width="14.625" style="5" customWidth="1"/>
    <col min="20" max="20" width="18.875" style="5" customWidth="1"/>
    <col min="21" max="21" width="9" style="5"/>
    <col min="22" max="28" width="9" style="5" customWidth="1"/>
    <col min="29" max="16384" width="9" style="5"/>
  </cols>
  <sheetData>
    <row r="1" spans="1:15" ht="51" customHeight="1">
      <c r="A1" s="3" t="s">
        <v>91</v>
      </c>
      <c r="B1" s="65" t="s">
        <v>92</v>
      </c>
      <c r="C1" s="65"/>
      <c r="D1" s="65"/>
      <c r="E1" s="65"/>
      <c r="F1" s="65"/>
      <c r="G1" s="65"/>
      <c r="H1" s="65"/>
      <c r="I1" s="65"/>
      <c r="J1" s="65"/>
      <c r="K1" s="65"/>
      <c r="L1" s="25"/>
    </row>
    <row r="2" spans="1:15" ht="41.25" customHeight="1">
      <c r="A2" s="66" t="s">
        <v>53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17" t="s">
        <v>55</v>
      </c>
      <c r="M2" s="13"/>
    </row>
    <row r="3" spans="1:15" ht="33" customHeight="1">
      <c r="A3" s="49" t="str">
        <f>【総額及び平均額】賃上げ支援事業実績報告書!A9</f>
        <v>対象職員の賃金改善実績の有無（右欄に○・×を記載）</v>
      </c>
      <c r="B3" s="54"/>
      <c r="C3" s="54"/>
      <c r="D3" s="54"/>
      <c r="E3" s="54"/>
      <c r="F3" s="54"/>
      <c r="G3" s="54"/>
      <c r="H3" s="54"/>
      <c r="I3" s="54"/>
      <c r="J3" s="54"/>
      <c r="K3" s="55"/>
      <c r="L3" s="16"/>
      <c r="M3" s="18" t="s">
        <v>98</v>
      </c>
      <c r="N3" s="5" t="s">
        <v>51</v>
      </c>
      <c r="O3" s="5" t="s">
        <v>48</v>
      </c>
    </row>
    <row r="4" spans="1:15" ht="72.75" customHeight="1">
      <c r="A4" s="19" t="s">
        <v>52</v>
      </c>
      <c r="B4" s="20" t="s">
        <v>73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67</v>
      </c>
      <c r="J4" s="20" t="s">
        <v>80</v>
      </c>
      <c r="K4" s="20" t="s">
        <v>69</v>
      </c>
      <c r="L4" s="20" t="s">
        <v>55</v>
      </c>
      <c r="M4" s="18" t="s">
        <v>70</v>
      </c>
    </row>
    <row r="5" spans="1:15" ht="84.75" customHeight="1">
      <c r="A5" s="21" t="s">
        <v>81</v>
      </c>
      <c r="B5" s="23"/>
      <c r="C5" s="23"/>
      <c r="D5" s="56" t="e">
        <f>C5/B5</f>
        <v>#DIV/0!</v>
      </c>
      <c r="E5" s="57" t="e">
        <f>(D5-0.02)*B5</f>
        <v>#DIV/0!</v>
      </c>
      <c r="F5" s="26"/>
      <c r="G5" s="27"/>
      <c r="H5" s="28"/>
      <c r="I5" s="23"/>
      <c r="J5" s="40" t="str">
        <f>IF(I5&gt;=C5,"○","×")</f>
        <v>○</v>
      </c>
      <c r="K5" s="42" t="e">
        <f>((F5*G5*H5)/H5)/G5</f>
        <v>#DIV/0!</v>
      </c>
      <c r="L5" s="42">
        <f>F5*G5*H5</f>
        <v>0</v>
      </c>
      <c r="M5" s="18" t="s">
        <v>82</v>
      </c>
    </row>
    <row r="6" spans="1:15" ht="27" customHeight="1">
      <c r="A6" s="53" t="str">
        <f>【総額及び平均額】賃上げ支援事業実績報告書!A15</f>
        <v>【職種内訳】（職種名：　　　　　　　　　　）の賃金改善実績の有無（右欄に○・×を記載）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s="16"/>
      <c r="M6" s="18" t="s">
        <v>98</v>
      </c>
      <c r="N6" s="5" t="s">
        <v>51</v>
      </c>
      <c r="O6" s="5" t="s">
        <v>48</v>
      </c>
    </row>
    <row r="7" spans="1:15" ht="63" customHeight="1">
      <c r="A7" s="19" t="s">
        <v>52</v>
      </c>
      <c r="B7" s="20" t="s">
        <v>73</v>
      </c>
      <c r="C7" s="20" t="s">
        <v>74</v>
      </c>
      <c r="D7" s="20" t="s">
        <v>75</v>
      </c>
      <c r="E7" s="20" t="s">
        <v>76</v>
      </c>
      <c r="F7" s="20" t="s">
        <v>77</v>
      </c>
      <c r="G7" s="20" t="s">
        <v>78</v>
      </c>
      <c r="H7" s="20" t="s">
        <v>79</v>
      </c>
      <c r="I7" s="20" t="s">
        <v>67</v>
      </c>
      <c r="J7" s="20" t="s">
        <v>80</v>
      </c>
      <c r="K7" s="20" t="s">
        <v>69</v>
      </c>
      <c r="L7" s="20" t="s">
        <v>55</v>
      </c>
      <c r="M7" s="13"/>
    </row>
    <row r="8" spans="1:15" ht="84.75" customHeight="1">
      <c r="A8" s="21" t="s">
        <v>81</v>
      </c>
      <c r="B8" s="23"/>
      <c r="C8" s="23"/>
      <c r="D8" s="56" t="e">
        <f>C8/B8</f>
        <v>#DIV/0!</v>
      </c>
      <c r="E8" s="57" t="e">
        <f>(D8-0.02)*B8</f>
        <v>#DIV/0!</v>
      </c>
      <c r="F8" s="26"/>
      <c r="G8" s="27"/>
      <c r="H8" s="28"/>
      <c r="I8" s="23"/>
      <c r="J8" s="40" t="str">
        <f>IF(I8&gt;=C8,"○","×")</f>
        <v>○</v>
      </c>
      <c r="K8" s="42" t="e">
        <f>((F8*G8*H8)/H8)/G8</f>
        <v>#DIV/0!</v>
      </c>
      <c r="L8" s="42">
        <f>F8*G8*H8</f>
        <v>0</v>
      </c>
      <c r="M8" s="18" t="s">
        <v>82</v>
      </c>
    </row>
  </sheetData>
  <mergeCells count="2">
    <mergeCell ref="B1:K1"/>
    <mergeCell ref="A2:K2"/>
  </mergeCells>
  <phoneticPr fontId="32"/>
  <conditionalFormatting sqref="A5:J5 L5 A8:J8 L8">
    <cfRule type="expression" dxfId="2" priority="3">
      <formula>#REF!="×"</formula>
    </cfRule>
  </conditionalFormatting>
  <conditionalFormatting sqref="K5">
    <cfRule type="expression" dxfId="1" priority="2">
      <formula>$G$2="×"</formula>
    </cfRule>
  </conditionalFormatting>
  <conditionalFormatting sqref="K8">
    <cfRule type="expression" dxfId="0" priority="1">
      <formula>$G$2="×"</formula>
    </cfRule>
  </conditionalFormatting>
  <dataValidations count="2">
    <dataValidation type="list" allowBlank="1" showInputMessage="1" showErrorMessage="1" sqref="L6" xr:uid="{436349D8-CF28-431E-B400-383C375C034D}">
      <formula1>$N$6:$O$6</formula1>
    </dataValidation>
    <dataValidation type="list" allowBlank="1" showInputMessage="1" showErrorMessage="1" sqref="L3" xr:uid="{C4C0FC98-B931-46AC-A9B7-C4303225CA23}">
      <formula1>$N$3:$O$3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【総額及び平均額】賃上げ支援事業実績報告書</vt:lpstr>
      <vt:lpstr>別紙（2.0％超部分算定シート）</vt:lpstr>
      <vt:lpstr>都道府県リスト</vt:lpstr>
      <vt:lpstr>【総額及び平均額】賃上げ支援事業実績報告書!Print_Area</vt:lpstr>
      <vt:lpstr>'別紙（2.0％超部分算定シート）'!Print_Area</vt:lpstr>
      <vt:lpstr>【総額及び平均額】賃上げ支援事業実績報告書!Print_Titles</vt:lpstr>
      <vt:lpstr>'別紙（2.0％超部分算定シート）'!Print_Titles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城戸　陽樹</cp:lastModifiedBy>
  <cp:revision>2</cp:revision>
  <cp:lastPrinted>2026-03-25T07:42:55Z</cp:lastPrinted>
  <dcterms:created xsi:type="dcterms:W3CDTF">2017-10-26T07:12:00Z</dcterms:created>
  <dcterms:modified xsi:type="dcterms:W3CDTF">2026-03-26T13:24:27Z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