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45" windowWidth="28800" windowHeight="6060" activeTab="1"/>
  </bookViews>
  <sheets>
    <sheet name="様式2-1__職員配置基準調書【認可申請用・数式有】" sheetId="1" r:id="rId1"/>
    <sheet name="様式3-1_施設設備認可基準調書【認可申請用・数式有】" sheetId="2" r:id="rId2"/>
  </sheets>
  <definedNames>
    <definedName name="_xlnm.Print_Area" localSheetId="0">'様式2-1__職員配置基準調書【認可申請用・数式有】'!$A$1:$AM$155</definedName>
    <definedName name="_xlnm.Print_Area" localSheetId="1">'様式3-1_施設設備認可基準調書【認可申請用・数式有】'!$A$1:$AE$84</definedName>
    <definedName name="_xlnm.Print_Titles" localSheetId="0">'様式2-1__職員配置基準調書【認可申請用・数式有】'!$1:$5</definedName>
    <definedName name="_xlnm.Print_Titles" localSheetId="1">'様式3-1_施設設備認可基準調書【認可申請用・数式有】'!$1:$5</definedName>
  </definedNames>
  <calcPr calcId="145621"/>
</workbook>
</file>

<file path=xl/calcChain.xml><?xml version="1.0" encoding="utf-8"?>
<calcChain xmlns="http://schemas.openxmlformats.org/spreadsheetml/2006/main">
  <c r="S61" i="1" l="1"/>
  <c r="S63" i="1" l="1"/>
  <c r="S67" i="1"/>
  <c r="Q92" i="1" l="1"/>
  <c r="AB128" i="1" l="1"/>
  <c r="AB127" i="1"/>
  <c r="S66" i="1"/>
  <c r="P100" i="1" l="1"/>
  <c r="O147" i="1" l="1"/>
  <c r="V9" i="2" l="1"/>
  <c r="N22" i="2"/>
  <c r="AB22" i="2"/>
  <c r="I35" i="2"/>
  <c r="AE35" i="2" s="1"/>
  <c r="AB35" i="2"/>
  <c r="I36" i="2"/>
  <c r="AB36" i="2"/>
  <c r="I37" i="2"/>
  <c r="AE37" i="2" s="1"/>
  <c r="AB37" i="2"/>
  <c r="I38" i="2"/>
  <c r="AB38" i="2"/>
  <c r="AE38" i="2" s="1"/>
  <c r="I39" i="2"/>
  <c r="AB39" i="2"/>
  <c r="AE39" i="2"/>
  <c r="I40" i="2"/>
  <c r="AE40" i="2" s="1"/>
  <c r="AB40" i="2"/>
  <c r="I41" i="2"/>
  <c r="AB41" i="2"/>
  <c r="I42" i="2"/>
  <c r="AB42" i="2"/>
  <c r="I43" i="2"/>
  <c r="AB43" i="2"/>
  <c r="AE43" i="2"/>
  <c r="I44" i="2"/>
  <c r="AB44" i="2"/>
  <c r="I45" i="2"/>
  <c r="AB45" i="2"/>
  <c r="I46" i="2"/>
  <c r="AB46" i="2"/>
  <c r="I47" i="2"/>
  <c r="AE47" i="2" s="1"/>
  <c r="AB47" i="2"/>
  <c r="F49" i="2"/>
  <c r="L49" i="2"/>
  <c r="L72" i="2" s="1"/>
  <c r="N49" i="2"/>
  <c r="P72" i="2" s="1"/>
  <c r="P49" i="2"/>
  <c r="R49" i="2"/>
  <c r="T49" i="2"/>
  <c r="T72" i="2" s="1"/>
  <c r="V49" i="2"/>
  <c r="X49" i="2"/>
  <c r="Z49" i="2"/>
  <c r="T64" i="2"/>
  <c r="T65" i="2" s="1"/>
  <c r="H72" i="2"/>
  <c r="F80" i="2"/>
  <c r="H80" i="2"/>
  <c r="V80" i="2"/>
  <c r="X80" i="2" s="1"/>
  <c r="AA80" i="2"/>
  <c r="AE80" i="2" s="1"/>
  <c r="P10" i="1"/>
  <c r="Q61" i="1" s="1"/>
  <c r="R10" i="1"/>
  <c r="T10" i="1"/>
  <c r="V10" i="1"/>
  <c r="P17" i="1"/>
  <c r="AG17" i="1"/>
  <c r="V39" i="1"/>
  <c r="J41" i="1"/>
  <c r="S41" i="1" s="1"/>
  <c r="V41" i="1"/>
  <c r="J43" i="1"/>
  <c r="S43" i="1" s="1"/>
  <c r="V43" i="1"/>
  <c r="J45" i="1"/>
  <c r="S45" i="1" s="1"/>
  <c r="V45" i="1"/>
  <c r="J47" i="1"/>
  <c r="V47" i="1"/>
  <c r="J49" i="1"/>
  <c r="S49" i="1" s="1"/>
  <c r="V49" i="1"/>
  <c r="Y51" i="1"/>
  <c r="AB51" i="1"/>
  <c r="AF51" i="1"/>
  <c r="AH51" i="1"/>
  <c r="AJ51" i="1"/>
  <c r="AL51" i="1"/>
  <c r="AC52" i="1"/>
  <c r="S54" i="1"/>
  <c r="V55" i="1"/>
  <c r="V57" i="1"/>
  <c r="Y59" i="1"/>
  <c r="Y64" i="1" s="1"/>
  <c r="Y127" i="1" s="1"/>
  <c r="AB59" i="1"/>
  <c r="AB64" i="1" s="1"/>
  <c r="AF59" i="1"/>
  <c r="AF64" i="1" s="1"/>
  <c r="AH59" i="1"/>
  <c r="AH64" i="1" s="1"/>
  <c r="AJ59" i="1"/>
  <c r="AJ64" i="1" s="1"/>
  <c r="AL59" i="1"/>
  <c r="AL64" i="1" s="1"/>
  <c r="AC60" i="1"/>
  <c r="AC65" i="1" s="1"/>
  <c r="S62" i="1"/>
  <c r="S68" i="1"/>
  <c r="V68" i="1"/>
  <c r="S71" i="1"/>
  <c r="V71" i="1"/>
  <c r="S75" i="1"/>
  <c r="V75" i="1"/>
  <c r="S78" i="1"/>
  <c r="V78" i="1"/>
  <c r="V84" i="1"/>
  <c r="V59" i="1" l="1"/>
  <c r="V64" i="1" s="1"/>
  <c r="V127" i="1" s="1"/>
  <c r="J51" i="1"/>
  <c r="Q71" i="1"/>
  <c r="O84" i="1"/>
  <c r="I87" i="1" s="1"/>
  <c r="Q87" i="1" s="1"/>
  <c r="AE46" i="2"/>
  <c r="AE44" i="2"/>
  <c r="AE41" i="2"/>
  <c r="V51" i="1"/>
  <c r="AE45" i="2"/>
  <c r="AE36" i="2"/>
  <c r="S47" i="1"/>
  <c r="S51" i="1" s="1"/>
  <c r="S53" i="1" s="1"/>
  <c r="S59" i="1" s="1"/>
  <c r="S64" i="1" s="1"/>
  <c r="P101" i="1" s="1"/>
  <c r="L80" i="2"/>
  <c r="N80" i="2" s="1"/>
  <c r="AE42" i="2"/>
  <c r="R80" i="2"/>
  <c r="X72" i="2"/>
  <c r="AB72" i="2" s="1"/>
  <c r="H82" i="2"/>
  <c r="AA82" i="2"/>
  <c r="R84" i="2"/>
  <c r="AE84" i="2"/>
  <c r="R82" i="2"/>
  <c r="AE82" i="2"/>
  <c r="V84" i="2"/>
  <c r="V82" i="2"/>
  <c r="L84" i="2"/>
  <c r="X84" i="2"/>
  <c r="F82" i="2"/>
  <c r="X82" i="2"/>
  <c r="N84" i="2"/>
  <c r="AA84" i="2"/>
  <c r="O93" i="1" l="1"/>
  <c r="I92" i="1"/>
  <c r="I86" i="1"/>
  <c r="Q86" i="1" s="1"/>
  <c r="I89" i="1"/>
  <c r="Q89" i="1" s="1"/>
  <c r="I88" i="1"/>
  <c r="Q88" i="1" s="1"/>
  <c r="I91" i="1"/>
  <c r="Q91" i="1" s="1"/>
  <c r="I90" i="1"/>
  <c r="Q90" i="1" s="1"/>
  <c r="H74" i="2"/>
  <c r="X74" i="2"/>
  <c r="L74" i="2"/>
  <c r="AB74" i="2"/>
  <c r="P74" i="2"/>
  <c r="F74" i="2"/>
  <c r="T74" i="2"/>
  <c r="P102" i="1"/>
  <c r="Q93" i="1" l="1"/>
  <c r="S84" i="1" s="1"/>
  <c r="S127" i="1" s="1"/>
</calcChain>
</file>

<file path=xl/sharedStrings.xml><?xml version="1.0" encoding="utf-8"?>
<sst xmlns="http://schemas.openxmlformats.org/spreadsheetml/2006/main" count="696" uniqueCount="336">
  <si>
    <t>計　　③</t>
    <rPh sb="0" eb="1">
      <t>ケイ</t>
    </rPh>
    <phoneticPr fontId="1"/>
  </si>
  <si>
    <t>その他（　　　　　　　　　　　　　　　　　　　　　）</t>
    <rPh sb="2" eb="3">
      <t>タ</t>
    </rPh>
    <phoneticPr fontId="1"/>
  </si>
  <si>
    <t>病児保育事業</t>
    <rPh sb="0" eb="2">
      <t>ビョウジ</t>
    </rPh>
    <rPh sb="2" eb="4">
      <t>ホイク</t>
    </rPh>
    <rPh sb="4" eb="6">
      <t>ジギョウ</t>
    </rPh>
    <phoneticPr fontId="1"/>
  </si>
  <si>
    <t>一時預かり事業（幼稚園型）</t>
    <rPh sb="0" eb="2">
      <t>イチジ</t>
    </rPh>
    <rPh sb="2" eb="3">
      <t>アズ</t>
    </rPh>
    <rPh sb="5" eb="7">
      <t>ジギョウ</t>
    </rPh>
    <rPh sb="8" eb="11">
      <t>ヨウチエン</t>
    </rPh>
    <rPh sb="11" eb="12">
      <t>ガタ</t>
    </rPh>
    <phoneticPr fontId="1"/>
  </si>
  <si>
    <t>一時預かり事業（一般型）</t>
    <rPh sb="0" eb="2">
      <t>イチジ</t>
    </rPh>
    <rPh sb="2" eb="3">
      <t>アズ</t>
    </rPh>
    <rPh sb="5" eb="7">
      <t>ジギョウ</t>
    </rPh>
    <rPh sb="8" eb="11">
      <t>イッパンガタ</t>
    </rPh>
    <phoneticPr fontId="1"/>
  </si>
  <si>
    <t>地域子育て支援拠点事業</t>
  </si>
  <si>
    <t>多様な事業者の参入促進・能力開発事業</t>
    <rPh sb="0" eb="2">
      <t>タヨウ</t>
    </rPh>
    <rPh sb="3" eb="6">
      <t>ジギョウシャ</t>
    </rPh>
    <rPh sb="7" eb="9">
      <t>サンニュウ</t>
    </rPh>
    <rPh sb="9" eb="11">
      <t>ソクシン</t>
    </rPh>
    <rPh sb="12" eb="14">
      <t>ノウリョク</t>
    </rPh>
    <rPh sb="14" eb="16">
      <t>カイハツ</t>
    </rPh>
    <rPh sb="16" eb="18">
      <t>ジギョウ</t>
    </rPh>
    <phoneticPr fontId="1"/>
  </si>
  <si>
    <t>延長保育事業</t>
    <rPh sb="0" eb="2">
      <t>エンチョウ</t>
    </rPh>
    <rPh sb="2" eb="4">
      <t>ホイク</t>
    </rPh>
    <rPh sb="4" eb="6">
      <t>ジギョウ</t>
    </rPh>
    <phoneticPr fontId="1"/>
  </si>
  <si>
    <t>利用者支援事業</t>
    <rPh sb="0" eb="3">
      <t>リヨウシャ</t>
    </rPh>
    <rPh sb="3" eb="5">
      <t>シエン</t>
    </rPh>
    <rPh sb="5" eb="7">
      <t>ジギョウ</t>
    </rPh>
    <phoneticPr fontId="1"/>
  </si>
  <si>
    <t>氏名</t>
    <rPh sb="0" eb="2">
      <t>シメイ</t>
    </rPh>
    <phoneticPr fontId="1"/>
  </si>
  <si>
    <t>基準定数</t>
    <rPh sb="0" eb="2">
      <t>キジュン</t>
    </rPh>
    <rPh sb="2" eb="4">
      <t>テイスウ</t>
    </rPh>
    <phoneticPr fontId="1"/>
  </si>
  <si>
    <t>実施の有無</t>
    <rPh sb="0" eb="2">
      <t>ジッシ</t>
    </rPh>
    <rPh sb="3" eb="5">
      <t>ウム</t>
    </rPh>
    <phoneticPr fontId="1"/>
  </si>
  <si>
    <t>事業名</t>
    <rPh sb="0" eb="2">
      <t>ジギョウ</t>
    </rPh>
    <rPh sb="2" eb="3">
      <t>メイ</t>
    </rPh>
    <phoneticPr fontId="1"/>
  </si>
  <si>
    <t>休日保育加算</t>
    <rPh sb="0" eb="2">
      <t>キュウジツ</t>
    </rPh>
    <rPh sb="2" eb="4">
      <t>ホイク</t>
    </rPh>
    <rPh sb="4" eb="6">
      <t>カサン</t>
    </rPh>
    <phoneticPr fontId="1"/>
  </si>
  <si>
    <t>その他</t>
    <rPh sb="2" eb="3">
      <t>タ</t>
    </rPh>
    <phoneticPr fontId="1"/>
  </si>
  <si>
    <t>調理員</t>
    <rPh sb="0" eb="3">
      <t>チョウリイン</t>
    </rPh>
    <phoneticPr fontId="1"/>
  </si>
  <si>
    <t>園長</t>
    <rPh sb="0" eb="2">
      <t>エンチョウ</t>
    </rPh>
    <phoneticPr fontId="1"/>
  </si>
  <si>
    <t>特別児童扶養手当支給対象児童受入施設か</t>
    <rPh sb="0" eb="2">
      <t>トクベツ</t>
    </rPh>
    <rPh sb="2" eb="4">
      <t>ジドウ</t>
    </rPh>
    <rPh sb="4" eb="6">
      <t>フヨウ</t>
    </rPh>
    <rPh sb="6" eb="8">
      <t>テアテ</t>
    </rPh>
    <rPh sb="8" eb="10">
      <t>シキュウ</t>
    </rPh>
    <rPh sb="10" eb="12">
      <t>タイショウ</t>
    </rPh>
    <rPh sb="12" eb="14">
      <t>ジドウ</t>
    </rPh>
    <rPh sb="14" eb="16">
      <t>ウケイ</t>
    </rPh>
    <rPh sb="16" eb="18">
      <t>シセツ</t>
    </rPh>
    <phoneticPr fontId="1"/>
  </si>
  <si>
    <t>障がい児（軽度障がい児含む）に対する教育・保育の提供（4月～11月までに1人以上の利用があること）</t>
    <rPh sb="0" eb="1">
      <t>ショウ</t>
    </rPh>
    <rPh sb="3" eb="4">
      <t>ジ</t>
    </rPh>
    <rPh sb="5" eb="7">
      <t>ケイド</t>
    </rPh>
    <rPh sb="7" eb="8">
      <t>ショウ</t>
    </rPh>
    <rPh sb="10" eb="11">
      <t>ジ</t>
    </rPh>
    <rPh sb="11" eb="12">
      <t>フク</t>
    </rPh>
    <rPh sb="15" eb="16">
      <t>タイ</t>
    </rPh>
    <rPh sb="18" eb="20">
      <t>キョウイク</t>
    </rPh>
    <rPh sb="21" eb="23">
      <t>ホイク</t>
    </rPh>
    <rPh sb="24" eb="26">
      <t>テイキョウ</t>
    </rPh>
    <rPh sb="28" eb="29">
      <t>ガツ</t>
    </rPh>
    <rPh sb="32" eb="33">
      <t>ガツ</t>
    </rPh>
    <rPh sb="37" eb="38">
      <t>ニン</t>
    </rPh>
    <rPh sb="38" eb="40">
      <t>イジョウ</t>
    </rPh>
    <rPh sb="41" eb="43">
      <t>リヨウ</t>
    </rPh>
    <phoneticPr fontId="1"/>
  </si>
  <si>
    <t>乳児に対する教育・保育の提供（4月～11月）まで平均して3人以上の利用</t>
    <rPh sb="0" eb="2">
      <t>ニュウジ</t>
    </rPh>
    <rPh sb="3" eb="4">
      <t>タイ</t>
    </rPh>
    <rPh sb="6" eb="8">
      <t>キョウイク</t>
    </rPh>
    <rPh sb="9" eb="11">
      <t>ホイク</t>
    </rPh>
    <rPh sb="12" eb="14">
      <t>テイキョウ</t>
    </rPh>
    <rPh sb="16" eb="17">
      <t>ガツ</t>
    </rPh>
    <rPh sb="20" eb="21">
      <t>ガツ</t>
    </rPh>
    <rPh sb="24" eb="26">
      <t>ヘイキン</t>
    </rPh>
    <rPh sb="29" eb="32">
      <t>ニンイジョウ</t>
    </rPh>
    <rPh sb="33" eb="35">
      <t>リヨウ</t>
    </rPh>
    <phoneticPr fontId="1"/>
  </si>
  <si>
    <t>人</t>
    <rPh sb="0" eb="1">
      <t>ニン</t>
    </rPh>
    <phoneticPr fontId="1"/>
  </si>
  <si>
    <t>以下の事業のうちいずれかを実施していること</t>
    <rPh sb="0" eb="2">
      <t>イカ</t>
    </rPh>
    <rPh sb="3" eb="5">
      <t>ジギョウ</t>
    </rPh>
    <rPh sb="13" eb="15">
      <t>ジッシ</t>
    </rPh>
    <phoneticPr fontId="1"/>
  </si>
  <si>
    <t>「特定就職困難者雇用開発助成金」等を受けている職員等が対象となっていないか</t>
    <rPh sb="1" eb="3">
      <t>トクテイ</t>
    </rPh>
    <rPh sb="3" eb="5">
      <t>シュウショク</t>
    </rPh>
    <rPh sb="5" eb="8">
      <t>コンナンシャ</t>
    </rPh>
    <rPh sb="8" eb="10">
      <t>コヨウ</t>
    </rPh>
    <rPh sb="10" eb="12">
      <t>カイハツ</t>
    </rPh>
    <rPh sb="12" eb="15">
      <t>ジョセイキン</t>
    </rPh>
    <rPh sb="16" eb="17">
      <t>ナド</t>
    </rPh>
    <rPh sb="18" eb="19">
      <t>ウ</t>
    </rPh>
    <rPh sb="23" eb="25">
      <t>ショクイン</t>
    </rPh>
    <rPh sb="25" eb="26">
      <t>ナド</t>
    </rPh>
    <rPh sb="27" eb="29">
      <t>タイショウ</t>
    </rPh>
    <phoneticPr fontId="1"/>
  </si>
  <si>
    <t>高齢者等の総雇用人員の累積年間総雇用時間が４００時間以上を見込まれるか</t>
    <rPh sb="0" eb="3">
      <t>コウレイシャ</t>
    </rPh>
    <rPh sb="3" eb="4">
      <t>ナド</t>
    </rPh>
    <rPh sb="5" eb="6">
      <t>ソウ</t>
    </rPh>
    <rPh sb="6" eb="8">
      <t>コヨウ</t>
    </rPh>
    <rPh sb="8" eb="10">
      <t>ジンイン</t>
    </rPh>
    <rPh sb="11" eb="13">
      <t>ルイセキ</t>
    </rPh>
    <rPh sb="13" eb="15">
      <t>ネンカン</t>
    </rPh>
    <rPh sb="15" eb="16">
      <t>ソウ</t>
    </rPh>
    <rPh sb="16" eb="18">
      <t>コヨウ</t>
    </rPh>
    <rPh sb="18" eb="20">
      <t>ジカン</t>
    </rPh>
    <rPh sb="24" eb="26">
      <t>ジカン</t>
    </rPh>
    <rPh sb="26" eb="28">
      <t>イジョウ</t>
    </rPh>
    <rPh sb="29" eb="31">
      <t>ミコ</t>
    </rPh>
    <phoneticPr fontId="1"/>
  </si>
  <si>
    <t>障がい児教育・保育に関する専門性を活かして療育支援に積極的に取り組んでいるか</t>
    <rPh sb="0" eb="1">
      <t>ショウ</t>
    </rPh>
    <rPh sb="3" eb="4">
      <t>ジ</t>
    </rPh>
    <rPh sb="4" eb="6">
      <t>キョウイク</t>
    </rPh>
    <rPh sb="7" eb="9">
      <t>ホイク</t>
    </rPh>
    <rPh sb="10" eb="11">
      <t>カン</t>
    </rPh>
    <rPh sb="13" eb="16">
      <t>センモンセイ</t>
    </rPh>
    <rPh sb="17" eb="18">
      <t>イ</t>
    </rPh>
    <rPh sb="21" eb="23">
      <t>リョウイク</t>
    </rPh>
    <rPh sb="23" eb="25">
      <t>シエン</t>
    </rPh>
    <rPh sb="26" eb="29">
      <t>セッキョクテキ</t>
    </rPh>
    <rPh sb="30" eb="31">
      <t>ト</t>
    </rPh>
    <rPh sb="32" eb="33">
      <t>ク</t>
    </rPh>
    <phoneticPr fontId="1"/>
  </si>
  <si>
    <t>雇用契約又は派遣契約であるか</t>
    <rPh sb="0" eb="2">
      <t>コヨウ</t>
    </rPh>
    <rPh sb="2" eb="4">
      <t>ケイヤク</t>
    </rPh>
    <rPh sb="4" eb="5">
      <t>マタ</t>
    </rPh>
    <rPh sb="6" eb="8">
      <t>ハケン</t>
    </rPh>
    <rPh sb="8" eb="10">
      <t>ケイヤク</t>
    </rPh>
    <phoneticPr fontId="1"/>
  </si>
  <si>
    <t>高齢者等を非常勤職員として雇用しているか（１日６時間未満又は月２０日未満勤務の者）</t>
    <rPh sb="0" eb="3">
      <t>コウレイシャ</t>
    </rPh>
    <rPh sb="3" eb="4">
      <t>ナド</t>
    </rPh>
    <rPh sb="5" eb="8">
      <t>ヒジョウキン</t>
    </rPh>
    <rPh sb="8" eb="10">
      <t>ショクイン</t>
    </rPh>
    <rPh sb="13" eb="15">
      <t>コヨウ</t>
    </rPh>
    <rPh sb="22" eb="23">
      <t>ニチ</t>
    </rPh>
    <rPh sb="24" eb="26">
      <t>ジカン</t>
    </rPh>
    <rPh sb="26" eb="28">
      <t>ミマン</t>
    </rPh>
    <rPh sb="28" eb="29">
      <t>マタ</t>
    </rPh>
    <rPh sb="30" eb="31">
      <t>ツキ</t>
    </rPh>
    <rPh sb="33" eb="34">
      <t>ニチ</t>
    </rPh>
    <rPh sb="34" eb="36">
      <t>ミマン</t>
    </rPh>
    <rPh sb="36" eb="38">
      <t>キンム</t>
    </rPh>
    <rPh sb="39" eb="40">
      <t>モノ</t>
    </rPh>
    <phoneticPr fontId="1"/>
  </si>
  <si>
    <t>-</t>
    <phoneticPr fontId="1"/>
  </si>
  <si>
    <t>高齢者等が働きやすい条件の整備、高齢者等によるきめ細かな園児への支援による子どもの処遇の改善を図るため以下の要件を満たす施設に加算する。</t>
    <rPh sb="0" eb="3">
      <t>コウレイシャ</t>
    </rPh>
    <rPh sb="3" eb="4">
      <t>ナド</t>
    </rPh>
    <rPh sb="5" eb="6">
      <t>ハタラ</t>
    </rPh>
    <rPh sb="10" eb="12">
      <t>ジョウケン</t>
    </rPh>
    <rPh sb="13" eb="15">
      <t>セイビ</t>
    </rPh>
    <rPh sb="16" eb="19">
      <t>コウレイシャ</t>
    </rPh>
    <rPh sb="19" eb="20">
      <t>ナド</t>
    </rPh>
    <rPh sb="25" eb="26">
      <t>コマ</t>
    </rPh>
    <rPh sb="28" eb="30">
      <t>エンジ</t>
    </rPh>
    <rPh sb="32" eb="34">
      <t>シエン</t>
    </rPh>
    <rPh sb="37" eb="38">
      <t>コ</t>
    </rPh>
    <rPh sb="41" eb="43">
      <t>ショグウ</t>
    </rPh>
    <rPh sb="44" eb="46">
      <t>カイゼン</t>
    </rPh>
    <rPh sb="47" eb="48">
      <t>ハカ</t>
    </rPh>
    <rPh sb="51" eb="53">
      <t>イカ</t>
    </rPh>
    <rPh sb="54" eb="56">
      <t>ヨウケン</t>
    </rPh>
    <rPh sb="57" eb="58">
      <t>ミ</t>
    </rPh>
    <rPh sb="60" eb="62">
      <t>シセツ</t>
    </rPh>
    <rPh sb="63" eb="65">
      <t>カサン</t>
    </rPh>
    <phoneticPr fontId="1"/>
  </si>
  <si>
    <t>２号・３号子ども分</t>
    <rPh sb="1" eb="2">
      <t>ゴウ</t>
    </rPh>
    <rPh sb="4" eb="5">
      <t>ゴウ</t>
    </rPh>
    <rPh sb="5" eb="6">
      <t>コ</t>
    </rPh>
    <rPh sb="8" eb="9">
      <t>ブン</t>
    </rPh>
    <phoneticPr fontId="1"/>
  </si>
  <si>
    <t>施設における障がい児教育・保育の専門性の強化</t>
    <rPh sb="0" eb="2">
      <t>シセツ</t>
    </rPh>
    <rPh sb="6" eb="7">
      <t>ショウ</t>
    </rPh>
    <rPh sb="9" eb="10">
      <t>ジ</t>
    </rPh>
    <rPh sb="10" eb="12">
      <t>キョウイク</t>
    </rPh>
    <rPh sb="13" eb="15">
      <t>ホイク</t>
    </rPh>
    <rPh sb="16" eb="19">
      <t>センモンセイ</t>
    </rPh>
    <rPh sb="20" eb="22">
      <t>キョウカ</t>
    </rPh>
    <phoneticPr fontId="1"/>
  </si>
  <si>
    <t>訪問支援事業における個別支援計画策定</t>
    <rPh sb="0" eb="2">
      <t>ホウモン</t>
    </rPh>
    <rPh sb="2" eb="4">
      <t>シエン</t>
    </rPh>
    <rPh sb="4" eb="6">
      <t>ジギョウ</t>
    </rPh>
    <rPh sb="10" eb="12">
      <t>コベツ</t>
    </rPh>
    <rPh sb="12" eb="14">
      <t>シエン</t>
    </rPh>
    <rPh sb="14" eb="16">
      <t>ケイカク</t>
    </rPh>
    <rPh sb="16" eb="18">
      <t>サクテイ</t>
    </rPh>
    <phoneticPr fontId="1"/>
  </si>
  <si>
    <t>地域住民からの教育・育児相談への対応</t>
    <rPh sb="0" eb="2">
      <t>チイキ</t>
    </rPh>
    <rPh sb="2" eb="4">
      <t>ジュウミン</t>
    </rPh>
    <rPh sb="7" eb="9">
      <t>キョウイク</t>
    </rPh>
    <rPh sb="10" eb="12">
      <t>イクジ</t>
    </rPh>
    <rPh sb="12" eb="14">
      <t>ソウダン</t>
    </rPh>
    <rPh sb="16" eb="18">
      <t>タイオウ</t>
    </rPh>
    <phoneticPr fontId="1"/>
  </si>
  <si>
    <t>早期の段階から専門的な支援へ結びつけた取組の実施</t>
    <rPh sb="0" eb="2">
      <t>ソウキ</t>
    </rPh>
    <rPh sb="3" eb="5">
      <t>ダンカイ</t>
    </rPh>
    <rPh sb="7" eb="10">
      <t>センモンテキ</t>
    </rPh>
    <rPh sb="11" eb="13">
      <t>シエン</t>
    </rPh>
    <rPh sb="14" eb="15">
      <t>ムス</t>
    </rPh>
    <rPh sb="19" eb="21">
      <t>トリクミ</t>
    </rPh>
    <rPh sb="22" eb="24">
      <t>ジッシ</t>
    </rPh>
    <phoneticPr fontId="1"/>
  </si>
  <si>
    <t>療育支援に積極的に取り組んでいるか</t>
    <rPh sb="0" eb="2">
      <t>リョウイク</t>
    </rPh>
    <rPh sb="2" eb="4">
      <t>シエン</t>
    </rPh>
    <rPh sb="5" eb="8">
      <t>セッキョクテキ</t>
    </rPh>
    <rPh sb="9" eb="10">
      <t>ト</t>
    </rPh>
    <rPh sb="11" eb="12">
      <t>ク</t>
    </rPh>
    <phoneticPr fontId="1"/>
  </si>
  <si>
    <t>主幹教諭を補助する者が配置されているか（非常勤職員可、資格の有無不問）</t>
    <rPh sb="0" eb="2">
      <t>シュカン</t>
    </rPh>
    <rPh sb="2" eb="4">
      <t>キョウユ</t>
    </rPh>
    <rPh sb="5" eb="7">
      <t>ホジョ</t>
    </rPh>
    <rPh sb="9" eb="10">
      <t>モノ</t>
    </rPh>
    <rPh sb="11" eb="13">
      <t>ハイチ</t>
    </rPh>
    <rPh sb="20" eb="23">
      <t>ヒジョウキン</t>
    </rPh>
    <rPh sb="23" eb="25">
      <t>ショクイン</t>
    </rPh>
    <rPh sb="25" eb="26">
      <t>カ</t>
    </rPh>
    <rPh sb="27" eb="29">
      <t>シカク</t>
    </rPh>
    <rPh sb="30" eb="32">
      <t>ウム</t>
    </rPh>
    <rPh sb="32" eb="34">
      <t>フモン</t>
    </rPh>
    <phoneticPr fontId="1"/>
  </si>
  <si>
    <t>対象子どもを受け入れているか（市町村が認める者）</t>
    <rPh sb="0" eb="2">
      <t>タイショウ</t>
    </rPh>
    <rPh sb="2" eb="3">
      <t>コ</t>
    </rPh>
    <rPh sb="6" eb="7">
      <t>ウ</t>
    </rPh>
    <rPh sb="8" eb="9">
      <t>イ</t>
    </rPh>
    <rPh sb="15" eb="18">
      <t>シチョウソン</t>
    </rPh>
    <rPh sb="19" eb="20">
      <t>ミト</t>
    </rPh>
    <rPh sb="22" eb="23">
      <t>モノ</t>
    </rPh>
    <phoneticPr fontId="1"/>
  </si>
  <si>
    <t>主幹教諭の専任化により子育て支援の取組を実施しているか</t>
    <rPh sb="0" eb="2">
      <t>シュカン</t>
    </rPh>
    <rPh sb="2" eb="4">
      <t>キョウユ</t>
    </rPh>
    <rPh sb="5" eb="7">
      <t>センニン</t>
    </rPh>
    <rPh sb="7" eb="8">
      <t>カ</t>
    </rPh>
    <rPh sb="11" eb="13">
      <t>コソダ</t>
    </rPh>
    <rPh sb="14" eb="16">
      <t>シエン</t>
    </rPh>
    <rPh sb="17" eb="19">
      <t>トリクミ</t>
    </rPh>
    <rPh sb="20" eb="22">
      <t>ジッシ</t>
    </rPh>
    <phoneticPr fontId="1"/>
  </si>
  <si>
    <t>障がい児を受け入れている施設において、主幹保育教諭等を補助する者を配置し、地域の子どもの療育支援に取り組む場合に加算</t>
    <rPh sb="0" eb="1">
      <t>ショウ</t>
    </rPh>
    <rPh sb="3" eb="4">
      <t>ジ</t>
    </rPh>
    <rPh sb="5" eb="6">
      <t>ウ</t>
    </rPh>
    <rPh sb="7" eb="8">
      <t>イ</t>
    </rPh>
    <rPh sb="12" eb="14">
      <t>シセツ</t>
    </rPh>
    <rPh sb="19" eb="21">
      <t>シュカン</t>
    </rPh>
    <rPh sb="21" eb="23">
      <t>ホイク</t>
    </rPh>
    <rPh sb="23" eb="25">
      <t>キョウユ</t>
    </rPh>
    <rPh sb="25" eb="26">
      <t>ナド</t>
    </rPh>
    <rPh sb="27" eb="29">
      <t>ホジョ</t>
    </rPh>
    <rPh sb="31" eb="32">
      <t>モノ</t>
    </rPh>
    <rPh sb="33" eb="35">
      <t>ハイチ</t>
    </rPh>
    <rPh sb="37" eb="39">
      <t>チイキ</t>
    </rPh>
    <rPh sb="40" eb="41">
      <t>コ</t>
    </rPh>
    <rPh sb="44" eb="46">
      <t>リョウイク</t>
    </rPh>
    <rPh sb="46" eb="48">
      <t>シエン</t>
    </rPh>
    <rPh sb="49" eb="50">
      <t>ト</t>
    </rPh>
    <rPh sb="51" eb="52">
      <t>ク</t>
    </rPh>
    <rPh sb="53" eb="55">
      <t>バアイ</t>
    </rPh>
    <rPh sb="56" eb="58">
      <t>カサン</t>
    </rPh>
    <phoneticPr fontId="1"/>
  </si>
  <si>
    <t>全体分</t>
    <rPh sb="0" eb="2">
      <t>ゼンタイ</t>
    </rPh>
    <rPh sb="2" eb="3">
      <t>ブン</t>
    </rPh>
    <phoneticPr fontId="1"/>
  </si>
  <si>
    <t>特定加算部分　（認定こども園全体利用分及び教育標準時間認定子ども分）</t>
    <rPh sb="0" eb="2">
      <t>トクテイ</t>
    </rPh>
    <rPh sb="2" eb="4">
      <t>カサン</t>
    </rPh>
    <rPh sb="4" eb="6">
      <t>ブブン</t>
    </rPh>
    <rPh sb="8" eb="10">
      <t>ニンテイ</t>
    </rPh>
    <rPh sb="13" eb="14">
      <t>エン</t>
    </rPh>
    <rPh sb="14" eb="16">
      <t>ゼンタイ</t>
    </rPh>
    <rPh sb="16" eb="18">
      <t>リヨウ</t>
    </rPh>
    <rPh sb="18" eb="19">
      <t>ブン</t>
    </rPh>
    <rPh sb="19" eb="20">
      <t>オヨ</t>
    </rPh>
    <rPh sb="21" eb="23">
      <t>キョウイク</t>
    </rPh>
    <rPh sb="23" eb="25">
      <t>ヒョウジュン</t>
    </rPh>
    <rPh sb="25" eb="27">
      <t>ジカン</t>
    </rPh>
    <rPh sb="27" eb="29">
      <t>ニンテイ</t>
    </rPh>
    <rPh sb="29" eb="30">
      <t>コ</t>
    </rPh>
    <rPh sb="32" eb="33">
      <t>ブン</t>
    </rPh>
    <phoneticPr fontId="1"/>
  </si>
  <si>
    <t>（A)－（B）</t>
    <phoneticPr fontId="1"/>
  </si>
  <si>
    <r>
      <rPr>
        <sz val="8"/>
        <rFont val="ＭＳ Ｐゴシック"/>
        <family val="3"/>
        <charset val="128"/>
      </rPr>
      <t>必要保育教諭の数（B）</t>
    </r>
    <r>
      <rPr>
        <sz val="7"/>
        <rFont val="ＭＳ Ｐゴシック"/>
        <family val="3"/>
        <charset val="128"/>
      </rPr>
      <t>※主幹専任化分除く</t>
    </r>
    <rPh sb="0" eb="2">
      <t>ヒツヨウ</t>
    </rPh>
    <rPh sb="2" eb="4">
      <t>ホイク</t>
    </rPh>
    <rPh sb="4" eb="6">
      <t>キョウユ</t>
    </rPh>
    <rPh sb="7" eb="8">
      <t>カズ</t>
    </rPh>
    <rPh sb="12" eb="14">
      <t>シュカン</t>
    </rPh>
    <rPh sb="14" eb="16">
      <t>センニン</t>
    </rPh>
    <rPh sb="16" eb="17">
      <t>カ</t>
    </rPh>
    <rPh sb="17" eb="18">
      <t>ブン</t>
    </rPh>
    <rPh sb="18" eb="19">
      <t>ノゾ</t>
    </rPh>
    <phoneticPr fontId="1"/>
  </si>
  <si>
    <t>施設に配置する保育教諭数（A）</t>
    <rPh sb="0" eb="2">
      <t>シセツ</t>
    </rPh>
    <rPh sb="3" eb="5">
      <t>ハイチ</t>
    </rPh>
    <rPh sb="7" eb="9">
      <t>ホイク</t>
    </rPh>
    <rPh sb="9" eb="11">
      <t>キョウユ</t>
    </rPh>
    <rPh sb="11" eb="12">
      <t>スウ</t>
    </rPh>
    <phoneticPr fontId="1"/>
  </si>
  <si>
    <t>-</t>
    <phoneticPr fontId="1"/>
  </si>
  <si>
    <t>保育教諭の数（主幹教諭専任化代替２名を除く）が、配置基準を下回る場合に適用</t>
    <rPh sb="0" eb="2">
      <t>ホイク</t>
    </rPh>
    <rPh sb="2" eb="4">
      <t>キョウユ</t>
    </rPh>
    <rPh sb="5" eb="6">
      <t>カズ</t>
    </rPh>
    <rPh sb="7" eb="9">
      <t>シュカン</t>
    </rPh>
    <rPh sb="9" eb="11">
      <t>キョウユ</t>
    </rPh>
    <rPh sb="11" eb="13">
      <t>センニン</t>
    </rPh>
    <rPh sb="13" eb="14">
      <t>カ</t>
    </rPh>
    <rPh sb="14" eb="16">
      <t>ダイタイ</t>
    </rPh>
    <rPh sb="17" eb="18">
      <t>メイ</t>
    </rPh>
    <rPh sb="19" eb="20">
      <t>ノゾ</t>
    </rPh>
    <rPh sb="24" eb="26">
      <t>ハイチ</t>
    </rPh>
    <rPh sb="26" eb="28">
      <t>キジュン</t>
    </rPh>
    <rPh sb="29" eb="31">
      <t>シタマワ</t>
    </rPh>
    <rPh sb="32" eb="34">
      <t>バアイ</t>
    </rPh>
    <rPh sb="35" eb="37">
      <t>テキヨウ</t>
    </rPh>
    <phoneticPr fontId="1"/>
  </si>
  <si>
    <t>年齢別配置基準を下回る場合</t>
    <rPh sb="0" eb="2">
      <t>ネンレイ</t>
    </rPh>
    <rPh sb="2" eb="3">
      <t>ベツ</t>
    </rPh>
    <rPh sb="3" eb="5">
      <t>ハイチ</t>
    </rPh>
    <rPh sb="5" eb="7">
      <t>キジュン</t>
    </rPh>
    <rPh sb="8" eb="10">
      <t>シタマワ</t>
    </rPh>
    <rPh sb="11" eb="13">
      <t>バアイ</t>
    </rPh>
    <phoneticPr fontId="1"/>
  </si>
  <si>
    <t>加減調整部分　（　認定こども園全体利用分及び教育標準時間認定子ども分　）</t>
    <rPh sb="0" eb="2">
      <t>カゲン</t>
    </rPh>
    <rPh sb="2" eb="4">
      <t>チョウセイ</t>
    </rPh>
    <rPh sb="4" eb="6">
      <t>ブブン</t>
    </rPh>
    <rPh sb="9" eb="11">
      <t>ニンテイ</t>
    </rPh>
    <rPh sb="14" eb="15">
      <t>エン</t>
    </rPh>
    <rPh sb="15" eb="17">
      <t>ゼンタイ</t>
    </rPh>
    <rPh sb="17" eb="19">
      <t>リヨウ</t>
    </rPh>
    <rPh sb="19" eb="20">
      <t>ブン</t>
    </rPh>
    <rPh sb="20" eb="21">
      <t>オヨ</t>
    </rPh>
    <rPh sb="22" eb="24">
      <t>キョウイク</t>
    </rPh>
    <rPh sb="24" eb="26">
      <t>ヒョウジュン</t>
    </rPh>
    <rPh sb="26" eb="28">
      <t>ジカン</t>
    </rPh>
    <rPh sb="28" eb="30">
      <t>ニンテイ</t>
    </rPh>
    <rPh sb="30" eb="31">
      <t>コ</t>
    </rPh>
    <rPh sb="33" eb="34">
      <t>ブン</t>
    </rPh>
    <phoneticPr fontId="1"/>
  </si>
  <si>
    <t>対象子どもは保育認定子どもであるか</t>
    <rPh sb="0" eb="2">
      <t>タイショウ</t>
    </rPh>
    <rPh sb="2" eb="3">
      <t>コ</t>
    </rPh>
    <rPh sb="6" eb="8">
      <t>ホイク</t>
    </rPh>
    <rPh sb="8" eb="10">
      <t>ニンテイ</t>
    </rPh>
    <rPh sb="10" eb="11">
      <t>コ</t>
    </rPh>
    <phoneticPr fontId="1"/>
  </si>
  <si>
    <t>対象子どもに対して、適宜、間食又は給食等を提供しているか</t>
    <rPh sb="0" eb="2">
      <t>タイショウ</t>
    </rPh>
    <rPh sb="2" eb="3">
      <t>コ</t>
    </rPh>
    <rPh sb="6" eb="7">
      <t>タイ</t>
    </rPh>
    <rPh sb="10" eb="12">
      <t>テキギ</t>
    </rPh>
    <rPh sb="13" eb="15">
      <t>カンショク</t>
    </rPh>
    <rPh sb="15" eb="16">
      <t>マタ</t>
    </rPh>
    <rPh sb="17" eb="19">
      <t>キュウショク</t>
    </rPh>
    <rPh sb="19" eb="20">
      <t>ナド</t>
    </rPh>
    <rPh sb="21" eb="23">
      <t>テイキョウ</t>
    </rPh>
    <phoneticPr fontId="1"/>
  </si>
  <si>
    <t>職員配置基準を満たしているか
（２名を下ってはならない）</t>
    <rPh sb="0" eb="2">
      <t>ショクイン</t>
    </rPh>
    <rPh sb="2" eb="4">
      <t>ハイチ</t>
    </rPh>
    <rPh sb="4" eb="6">
      <t>キジュン</t>
    </rPh>
    <rPh sb="7" eb="8">
      <t>ミ</t>
    </rPh>
    <rPh sb="17" eb="18">
      <t>メイ</t>
    </rPh>
    <rPh sb="19" eb="20">
      <t>クダ</t>
    </rPh>
    <phoneticPr fontId="1"/>
  </si>
  <si>
    <t>休日保育加算について、子どもの数に応じた職員配置が必要になることから、適合調書上の基準定数は示さないこととするが、各施設においては加算認定を受けるに当たり、職員勤務体制を整備しておくこと。</t>
    <rPh sb="0" eb="2">
      <t>キュウジツ</t>
    </rPh>
    <rPh sb="2" eb="4">
      <t>ホイク</t>
    </rPh>
    <rPh sb="4" eb="6">
      <t>カサン</t>
    </rPh>
    <rPh sb="11" eb="12">
      <t>コ</t>
    </rPh>
    <rPh sb="15" eb="16">
      <t>カズ</t>
    </rPh>
    <rPh sb="17" eb="18">
      <t>オウ</t>
    </rPh>
    <rPh sb="20" eb="22">
      <t>ショクイン</t>
    </rPh>
    <rPh sb="22" eb="24">
      <t>ハイチ</t>
    </rPh>
    <rPh sb="25" eb="27">
      <t>ヒツヨウ</t>
    </rPh>
    <rPh sb="35" eb="37">
      <t>テキゴウ</t>
    </rPh>
    <rPh sb="37" eb="39">
      <t>チョウショ</t>
    </rPh>
    <rPh sb="39" eb="40">
      <t>ジョウ</t>
    </rPh>
    <rPh sb="41" eb="43">
      <t>キジュン</t>
    </rPh>
    <rPh sb="43" eb="45">
      <t>テイスウ</t>
    </rPh>
    <rPh sb="46" eb="47">
      <t>シメ</t>
    </rPh>
    <rPh sb="57" eb="60">
      <t>カクシセツ</t>
    </rPh>
    <rPh sb="65" eb="67">
      <t>カサン</t>
    </rPh>
    <rPh sb="67" eb="69">
      <t>ニンテイ</t>
    </rPh>
    <rPh sb="70" eb="71">
      <t>ウ</t>
    </rPh>
    <rPh sb="74" eb="75">
      <t>ア</t>
    </rPh>
    <rPh sb="78" eb="80">
      <t>ショクイン</t>
    </rPh>
    <rPh sb="80" eb="82">
      <t>キンム</t>
    </rPh>
    <rPh sb="82" eb="84">
      <t>タイセイ</t>
    </rPh>
    <rPh sb="85" eb="87">
      <t>セイビ</t>
    </rPh>
    <phoneticPr fontId="1"/>
  </si>
  <si>
    <t>年間を通じて開所する施設として市町村が指定しているか</t>
    <rPh sb="0" eb="2">
      <t>ネンカン</t>
    </rPh>
    <rPh sb="3" eb="4">
      <t>ツウ</t>
    </rPh>
    <rPh sb="6" eb="8">
      <t>カイショ</t>
    </rPh>
    <rPh sb="10" eb="12">
      <t>シセツ</t>
    </rPh>
    <rPh sb="15" eb="18">
      <t>シチョウソン</t>
    </rPh>
    <rPh sb="19" eb="21">
      <t>シテイ</t>
    </rPh>
    <phoneticPr fontId="1"/>
  </si>
  <si>
    <t>2号・
3号子ども分</t>
    <rPh sb="1" eb="2">
      <t>ゴウ</t>
    </rPh>
    <rPh sb="5" eb="6">
      <t>ゴウ</t>
    </rPh>
    <rPh sb="6" eb="7">
      <t>コ</t>
    </rPh>
    <rPh sb="9" eb="10">
      <t>ブン</t>
    </rPh>
    <phoneticPr fontId="1"/>
  </si>
  <si>
    <t>４５１人以上</t>
    <rPh sb="3" eb="6">
      <t>ニニジョウ</t>
    </rPh>
    <phoneticPr fontId="1"/>
  </si>
  <si>
    <t>３０１人以上４５０人以下</t>
    <rPh sb="3" eb="6">
      <t>ニンイジョウ</t>
    </rPh>
    <rPh sb="9" eb="12">
      <t>ニンイカ</t>
    </rPh>
    <phoneticPr fontId="1"/>
  </si>
  <si>
    <t>２７１人以上３００人以下</t>
    <rPh sb="3" eb="4">
      <t>ニン</t>
    </rPh>
    <rPh sb="4" eb="6">
      <t>イジョウ</t>
    </rPh>
    <rPh sb="9" eb="12">
      <t>ニンイカ</t>
    </rPh>
    <phoneticPr fontId="1"/>
  </si>
  <si>
    <t>２４１人以上２７０人以下</t>
    <rPh sb="3" eb="4">
      <t>ニン</t>
    </rPh>
    <rPh sb="4" eb="6">
      <t>イジョウ</t>
    </rPh>
    <rPh sb="9" eb="10">
      <t>ニン</t>
    </rPh>
    <rPh sb="10" eb="12">
      <t>イカ</t>
    </rPh>
    <phoneticPr fontId="1"/>
  </si>
  <si>
    <t>１５１人以上２４０人以下</t>
    <rPh sb="3" eb="6">
      <t>ニンイジョウ</t>
    </rPh>
    <rPh sb="9" eb="12">
      <t>ニンイカ</t>
    </rPh>
    <phoneticPr fontId="1"/>
  </si>
  <si>
    <t>４６人以上１５０人以下</t>
    <rPh sb="2" eb="5">
      <t>ニンイジョウ</t>
    </rPh>
    <rPh sb="8" eb="9">
      <t>ニン</t>
    </rPh>
    <rPh sb="9" eb="11">
      <t>イカ</t>
    </rPh>
    <phoneticPr fontId="1"/>
  </si>
  <si>
    <t>４５人以下</t>
    <rPh sb="2" eb="3">
      <t>ニン</t>
    </rPh>
    <rPh sb="3" eb="5">
      <t>イカ</t>
    </rPh>
    <phoneticPr fontId="1"/>
  </si>
  <si>
    <t>実員－基準</t>
    <rPh sb="0" eb="2">
      <t>ジツイン</t>
    </rPh>
    <rPh sb="3" eb="5">
      <t>キジュン</t>
    </rPh>
    <phoneticPr fontId="1"/>
  </si>
  <si>
    <t>加算上限</t>
    <rPh sb="0" eb="2">
      <t>カサン</t>
    </rPh>
    <rPh sb="2" eb="4">
      <t>ジョウゲン</t>
    </rPh>
    <phoneticPr fontId="1"/>
  </si>
  <si>
    <t>利用定員</t>
    <rPh sb="0" eb="2">
      <t>リヨウ</t>
    </rPh>
    <rPh sb="2" eb="4">
      <t>テイイン</t>
    </rPh>
    <phoneticPr fontId="1"/>
  </si>
  <si>
    <t>（　必要教諭等の数を超えて、保育教諭等（教育補助者含む）を配置する施設で、副担任の配置、少人数学級編等を実施　）　</t>
    <rPh sb="2" eb="4">
      <t>ヒツヨウ</t>
    </rPh>
    <rPh sb="4" eb="6">
      <t>キョウユ</t>
    </rPh>
    <rPh sb="6" eb="7">
      <t>ナド</t>
    </rPh>
    <rPh sb="8" eb="9">
      <t>カズ</t>
    </rPh>
    <rPh sb="10" eb="11">
      <t>コ</t>
    </rPh>
    <rPh sb="14" eb="16">
      <t>ホイク</t>
    </rPh>
    <rPh sb="16" eb="18">
      <t>キョウユ</t>
    </rPh>
    <rPh sb="18" eb="19">
      <t>ナド</t>
    </rPh>
    <rPh sb="20" eb="22">
      <t>キョウイク</t>
    </rPh>
    <rPh sb="22" eb="24">
      <t>ホジョ</t>
    </rPh>
    <rPh sb="24" eb="25">
      <t>シャ</t>
    </rPh>
    <rPh sb="25" eb="26">
      <t>フク</t>
    </rPh>
    <rPh sb="29" eb="31">
      <t>ハイチ</t>
    </rPh>
    <rPh sb="33" eb="35">
      <t>シセツ</t>
    </rPh>
    <rPh sb="37" eb="40">
      <t>フクタンニン</t>
    </rPh>
    <rPh sb="41" eb="43">
      <t>ハイチ</t>
    </rPh>
    <rPh sb="44" eb="47">
      <t>ショウニンズウ</t>
    </rPh>
    <rPh sb="47" eb="49">
      <t>ガッキュウ</t>
    </rPh>
    <rPh sb="49" eb="50">
      <t>ヘン</t>
    </rPh>
    <rPh sb="50" eb="51">
      <t>ナド</t>
    </rPh>
    <rPh sb="52" eb="54">
      <t>ジッシ</t>
    </rPh>
    <phoneticPr fontId="1"/>
  </si>
  <si>
    <t>教育補助者とは、幼稚園教諭の免許状を有するが教諭等の発令を受けていない教育補助者をいう。
左記の実員欄には「教育補助者」を保育に従事させる場合に入力してください。</t>
    <rPh sb="0" eb="2">
      <t>キョウイク</t>
    </rPh>
    <rPh sb="2" eb="5">
      <t>ホジョシャ</t>
    </rPh>
    <rPh sb="8" eb="11">
      <t>ヨウチエン</t>
    </rPh>
    <rPh sb="11" eb="13">
      <t>キョウユ</t>
    </rPh>
    <rPh sb="14" eb="17">
      <t>メンキョジョウ</t>
    </rPh>
    <rPh sb="18" eb="19">
      <t>ユウ</t>
    </rPh>
    <rPh sb="22" eb="24">
      <t>キョウユ</t>
    </rPh>
    <rPh sb="24" eb="25">
      <t>ナド</t>
    </rPh>
    <rPh sb="26" eb="28">
      <t>ハツレイ</t>
    </rPh>
    <rPh sb="29" eb="30">
      <t>ウ</t>
    </rPh>
    <rPh sb="35" eb="37">
      <t>キョウイク</t>
    </rPh>
    <rPh sb="37" eb="40">
      <t>ホジョシャ</t>
    </rPh>
    <rPh sb="46" eb="47">
      <t>ヒダリ</t>
    </rPh>
    <rPh sb="47" eb="48">
      <t>キ</t>
    </rPh>
    <rPh sb="49" eb="51">
      <t>ジツイン</t>
    </rPh>
    <rPh sb="51" eb="52">
      <t>ラン</t>
    </rPh>
    <rPh sb="55" eb="57">
      <t>キョウイク</t>
    </rPh>
    <rPh sb="57" eb="59">
      <t>ホジョ</t>
    </rPh>
    <rPh sb="59" eb="60">
      <t>シャ</t>
    </rPh>
    <rPh sb="62" eb="64">
      <t>ホイク</t>
    </rPh>
    <rPh sb="65" eb="67">
      <t>ジュウジ</t>
    </rPh>
    <rPh sb="70" eb="72">
      <t>バアイ</t>
    </rPh>
    <rPh sb="73" eb="75">
      <t>ニュウリョク</t>
    </rPh>
    <phoneticPr fontId="1"/>
  </si>
  <si>
    <r>
      <t>利用定員_</t>
    </r>
    <r>
      <rPr>
        <sz val="8"/>
        <rFont val="ＭＳ Ｐゴシック"/>
        <family val="3"/>
        <charset val="128"/>
      </rPr>
      <t>（１号＋２号）</t>
    </r>
    <rPh sb="0" eb="2">
      <t>リヨウ</t>
    </rPh>
    <rPh sb="2" eb="4">
      <t>テイイン</t>
    </rPh>
    <rPh sb="7" eb="8">
      <t>ゴウ</t>
    </rPh>
    <rPh sb="10" eb="11">
      <t>ゴウ</t>
    </rPh>
    <phoneticPr fontId="1"/>
  </si>
  <si>
    <t>全体分・１号子ども分</t>
    <rPh sb="0" eb="2">
      <t>ゼンタイ</t>
    </rPh>
    <rPh sb="2" eb="3">
      <t>ブン</t>
    </rPh>
    <rPh sb="5" eb="6">
      <t>ゴウ</t>
    </rPh>
    <rPh sb="6" eb="7">
      <t>コ</t>
    </rPh>
    <rPh sb="9" eb="10">
      <t>ブン</t>
    </rPh>
    <phoneticPr fontId="1"/>
  </si>
  <si>
    <t>加算「有」の場合は年齢別職員配置基準に反映</t>
    <rPh sb="0" eb="2">
      <t>カサン</t>
    </rPh>
    <rPh sb="3" eb="4">
      <t>ア</t>
    </rPh>
    <rPh sb="6" eb="8">
      <t>バアイ</t>
    </rPh>
    <rPh sb="9" eb="12">
      <t>ネンレイベツ</t>
    </rPh>
    <rPh sb="12" eb="14">
      <t>ショクイン</t>
    </rPh>
    <rPh sb="14" eb="16">
      <t>ハイチ</t>
    </rPh>
    <rPh sb="16" eb="18">
      <t>キジュン</t>
    </rPh>
    <rPh sb="19" eb="21">
      <t>ハンエイ</t>
    </rPh>
    <phoneticPr fontId="1"/>
  </si>
  <si>
    <t>満３歳児（１号認定こども）に係る保育教諭等の配置基準を６：１に実施する場合に適用</t>
    <rPh sb="0" eb="1">
      <t>マン</t>
    </rPh>
    <rPh sb="2" eb="4">
      <t>サイジ</t>
    </rPh>
    <rPh sb="6" eb="7">
      <t>ゴウ</t>
    </rPh>
    <rPh sb="7" eb="9">
      <t>ニンテイ</t>
    </rPh>
    <rPh sb="14" eb="15">
      <t>カカ</t>
    </rPh>
    <rPh sb="16" eb="18">
      <t>ホイク</t>
    </rPh>
    <rPh sb="18" eb="20">
      <t>キョウユ</t>
    </rPh>
    <rPh sb="20" eb="21">
      <t>ナド</t>
    </rPh>
    <rPh sb="22" eb="24">
      <t>ハイチ</t>
    </rPh>
    <rPh sb="24" eb="26">
      <t>キジュン</t>
    </rPh>
    <rPh sb="31" eb="33">
      <t>ジッシ</t>
    </rPh>
    <rPh sb="35" eb="37">
      <t>バアイ</t>
    </rPh>
    <rPh sb="38" eb="40">
      <t>テキヨウ</t>
    </rPh>
    <phoneticPr fontId="1"/>
  </si>
  <si>
    <t>満3歳児対応加配加算</t>
    <rPh sb="0" eb="1">
      <t>マン</t>
    </rPh>
    <rPh sb="2" eb="4">
      <t>サイジ</t>
    </rPh>
    <rPh sb="4" eb="6">
      <t>タイオウ</t>
    </rPh>
    <rPh sb="6" eb="8">
      <t>カハイ</t>
    </rPh>
    <rPh sb="8" eb="10">
      <t>カサン</t>
    </rPh>
    <phoneticPr fontId="1"/>
  </si>
  <si>
    <t>３歳児及び満３歳児に係る保育教諭等の配置基準を１５：１に実施する場合に適用</t>
    <rPh sb="1" eb="3">
      <t>サイジ</t>
    </rPh>
    <rPh sb="3" eb="4">
      <t>オヨ</t>
    </rPh>
    <rPh sb="5" eb="6">
      <t>マン</t>
    </rPh>
    <rPh sb="7" eb="9">
      <t>サイジ</t>
    </rPh>
    <rPh sb="10" eb="11">
      <t>カカ</t>
    </rPh>
    <rPh sb="12" eb="14">
      <t>ホイク</t>
    </rPh>
    <rPh sb="14" eb="16">
      <t>キョウユ</t>
    </rPh>
    <rPh sb="16" eb="17">
      <t>ナド</t>
    </rPh>
    <rPh sb="18" eb="20">
      <t>ハイチ</t>
    </rPh>
    <rPh sb="20" eb="22">
      <t>キジュン</t>
    </rPh>
    <rPh sb="28" eb="30">
      <t>ジッシ</t>
    </rPh>
    <rPh sb="32" eb="34">
      <t>バアイ</t>
    </rPh>
    <rPh sb="35" eb="37">
      <t>テキヨウ</t>
    </rPh>
    <phoneticPr fontId="1"/>
  </si>
  <si>
    <t>3歳児配置改善加算</t>
    <rPh sb="1" eb="3">
      <t>サイジ</t>
    </rPh>
    <rPh sb="3" eb="5">
      <t>ハイチ</t>
    </rPh>
    <rPh sb="5" eb="7">
      <t>カイゼン</t>
    </rPh>
    <rPh sb="7" eb="9">
      <t>カサン</t>
    </rPh>
    <phoneticPr fontId="1"/>
  </si>
  <si>
    <t>全ての学級に専任の学級担任を配置しているか</t>
    <rPh sb="0" eb="1">
      <t>スベ</t>
    </rPh>
    <rPh sb="3" eb="5">
      <t>ガッキュウ</t>
    </rPh>
    <rPh sb="6" eb="8">
      <t>センニン</t>
    </rPh>
    <rPh sb="9" eb="11">
      <t>ガッキュウ</t>
    </rPh>
    <rPh sb="11" eb="13">
      <t>タンニン</t>
    </rPh>
    <rPh sb="14" eb="16">
      <t>ハイチ</t>
    </rPh>
    <phoneticPr fontId="1"/>
  </si>
  <si>
    <t>学級編制調整加算加配を受ける施設にあっては保育教諭１名の加配が必要</t>
    <rPh sb="0" eb="2">
      <t>ガッキュウ</t>
    </rPh>
    <rPh sb="2" eb="4">
      <t>ヘンセイ</t>
    </rPh>
    <rPh sb="4" eb="6">
      <t>チョウセイ</t>
    </rPh>
    <rPh sb="6" eb="8">
      <t>カサン</t>
    </rPh>
    <rPh sb="8" eb="10">
      <t>カハイ</t>
    </rPh>
    <rPh sb="11" eb="12">
      <t>ウ</t>
    </rPh>
    <rPh sb="14" eb="16">
      <t>シセツ</t>
    </rPh>
    <rPh sb="21" eb="23">
      <t>ホイク</t>
    </rPh>
    <rPh sb="23" eb="25">
      <t>キョウユ</t>
    </rPh>
    <rPh sb="26" eb="27">
      <t>メイ</t>
    </rPh>
    <rPh sb="28" eb="30">
      <t>カハイ</t>
    </rPh>
    <rPh sb="31" eb="33">
      <t>ヒツヨウ</t>
    </rPh>
    <phoneticPr fontId="1"/>
  </si>
  <si>
    <t>適用施設か（１号子ども及び２号子どもに係る利用定員が36人以上300人以下）</t>
    <rPh sb="0" eb="2">
      <t>テキヨウ</t>
    </rPh>
    <rPh sb="2" eb="4">
      <t>シセツ</t>
    </rPh>
    <rPh sb="7" eb="8">
      <t>ゴウ</t>
    </rPh>
    <rPh sb="8" eb="9">
      <t>コ</t>
    </rPh>
    <rPh sb="11" eb="12">
      <t>オヨ</t>
    </rPh>
    <rPh sb="14" eb="15">
      <t>ゴウ</t>
    </rPh>
    <rPh sb="15" eb="16">
      <t>コ</t>
    </rPh>
    <rPh sb="19" eb="20">
      <t>カカ</t>
    </rPh>
    <rPh sb="21" eb="23">
      <t>リヨウ</t>
    </rPh>
    <rPh sb="23" eb="25">
      <t>テイイン</t>
    </rPh>
    <rPh sb="28" eb="31">
      <t>ニンイジョウ</t>
    </rPh>
    <rPh sb="34" eb="37">
      <t>ニンイカ</t>
    </rPh>
    <phoneticPr fontId="1"/>
  </si>
  <si>
    <t>園長が専任でない場合に1名増加して配置する保育教諭等に該当しないこと</t>
    <rPh sb="0" eb="2">
      <t>エンチョウ</t>
    </rPh>
    <rPh sb="3" eb="5">
      <t>センニン</t>
    </rPh>
    <rPh sb="8" eb="10">
      <t>バアイ</t>
    </rPh>
    <rPh sb="12" eb="13">
      <t>メイ</t>
    </rPh>
    <rPh sb="13" eb="15">
      <t>ゾウカ</t>
    </rPh>
    <rPh sb="17" eb="19">
      <t>ハイチ</t>
    </rPh>
    <rPh sb="21" eb="23">
      <t>ホイク</t>
    </rPh>
    <rPh sb="23" eb="25">
      <t>キョウユ</t>
    </rPh>
    <rPh sb="25" eb="26">
      <t>ナド</t>
    </rPh>
    <rPh sb="27" eb="29">
      <t>ガイトウ</t>
    </rPh>
    <phoneticPr fontId="1"/>
  </si>
  <si>
    <t>法に規定する職務に従事</t>
    <rPh sb="0" eb="1">
      <t>ホウ</t>
    </rPh>
    <rPh sb="2" eb="4">
      <t>キテイ</t>
    </rPh>
    <rPh sb="6" eb="8">
      <t>ショクム</t>
    </rPh>
    <rPh sb="9" eb="11">
      <t>ジュウジ</t>
    </rPh>
    <phoneticPr fontId="1"/>
  </si>
  <si>
    <t>常時勤務しているか</t>
    <rPh sb="0" eb="2">
      <t>ジョウジ</t>
    </rPh>
    <rPh sb="2" eb="4">
      <t>キンム</t>
    </rPh>
    <phoneticPr fontId="1"/>
  </si>
  <si>
    <t>副園長・
　　教頭加算</t>
    <rPh sb="0" eb="3">
      <t>フクエンチョウ</t>
    </rPh>
    <rPh sb="7" eb="9">
      <t>キョウトウ</t>
    </rPh>
    <rPh sb="9" eb="11">
      <t>カサン</t>
    </rPh>
    <phoneticPr fontId="1"/>
  </si>
  <si>
    <t>備考欄</t>
    <rPh sb="0" eb="3">
      <t>ビコウラン</t>
    </rPh>
    <phoneticPr fontId="1"/>
  </si>
  <si>
    <t>非常勤職員数</t>
    <rPh sb="0" eb="3">
      <t>ヒジョウキン</t>
    </rPh>
    <rPh sb="3" eb="5">
      <t>ショクイン</t>
    </rPh>
    <rPh sb="5" eb="6">
      <t>スウ</t>
    </rPh>
    <phoneticPr fontId="1"/>
  </si>
  <si>
    <t>常勤職員数</t>
    <rPh sb="0" eb="2">
      <t>ジョウキン</t>
    </rPh>
    <rPh sb="2" eb="4">
      <t>ショクイン</t>
    </rPh>
    <rPh sb="4" eb="5">
      <t>スウ</t>
    </rPh>
    <phoneticPr fontId="1"/>
  </si>
  <si>
    <t>実員
（常勤換算後）</t>
    <rPh sb="0" eb="2">
      <t>ジツイン</t>
    </rPh>
    <rPh sb="4" eb="6">
      <t>ジョウキン</t>
    </rPh>
    <rPh sb="6" eb="8">
      <t>カンザン</t>
    </rPh>
    <rPh sb="8" eb="9">
      <t>ゴ</t>
    </rPh>
    <phoneticPr fontId="1"/>
  </si>
  <si>
    <t>基準</t>
    <rPh sb="0" eb="2">
      <t>キジュン</t>
    </rPh>
    <phoneticPr fontId="1"/>
  </si>
  <si>
    <t>要件等</t>
    <rPh sb="0" eb="2">
      <t>ヨウケン</t>
    </rPh>
    <rPh sb="2" eb="3">
      <t>ナド</t>
    </rPh>
    <phoneticPr fontId="1"/>
  </si>
  <si>
    <t>加算名</t>
    <rPh sb="0" eb="2">
      <t>カサン</t>
    </rPh>
    <rPh sb="2" eb="3">
      <t>メイ</t>
    </rPh>
    <phoneticPr fontId="1"/>
  </si>
  <si>
    <t>適用有無</t>
    <rPh sb="0" eb="2">
      <t>テキヨウ</t>
    </rPh>
    <rPh sb="2" eb="4">
      <t>ウム</t>
    </rPh>
    <phoneticPr fontId="1"/>
  </si>
  <si>
    <t>基本加算分　（認定こども園全体利用分、教育標準時間認定子ども分）</t>
    <rPh sb="0" eb="2">
      <t>キホン</t>
    </rPh>
    <rPh sb="2" eb="4">
      <t>カサン</t>
    </rPh>
    <rPh sb="4" eb="5">
      <t>ブン</t>
    </rPh>
    <rPh sb="7" eb="9">
      <t>ニンテイ</t>
    </rPh>
    <rPh sb="12" eb="13">
      <t>エン</t>
    </rPh>
    <rPh sb="13" eb="15">
      <t>ゼンタイ</t>
    </rPh>
    <rPh sb="15" eb="17">
      <t>リヨウ</t>
    </rPh>
    <rPh sb="17" eb="18">
      <t>ブン</t>
    </rPh>
    <rPh sb="19" eb="21">
      <t>キョウイク</t>
    </rPh>
    <rPh sb="21" eb="23">
      <t>ヒョウジュン</t>
    </rPh>
    <rPh sb="23" eb="25">
      <t>ジカン</t>
    </rPh>
    <rPh sb="25" eb="27">
      <t>ニンテイ</t>
    </rPh>
    <rPh sb="27" eb="28">
      <t>コ</t>
    </rPh>
    <rPh sb="30" eb="31">
      <t>ブン</t>
    </rPh>
    <phoneticPr fontId="1"/>
  </si>
  <si>
    <t>施設長等の兼務等の有無</t>
    <rPh sb="0" eb="3">
      <t>シセツチョウ</t>
    </rPh>
    <rPh sb="3" eb="4">
      <t>ナド</t>
    </rPh>
    <rPh sb="5" eb="7">
      <t>ケンム</t>
    </rPh>
    <rPh sb="7" eb="8">
      <t>ナド</t>
    </rPh>
    <rPh sb="9" eb="11">
      <t>ウム</t>
    </rPh>
    <phoneticPr fontId="1"/>
  </si>
  <si>
    <t>（保育認定子どもの定員規模を選択）</t>
    <rPh sb="1" eb="3">
      <t>ホイク</t>
    </rPh>
    <rPh sb="3" eb="5">
      <t>ニンテイ</t>
    </rPh>
    <rPh sb="5" eb="6">
      <t>コ</t>
    </rPh>
    <rPh sb="9" eb="11">
      <t>テイイン</t>
    </rPh>
    <rPh sb="11" eb="13">
      <t>キボ</t>
    </rPh>
    <rPh sb="14" eb="16">
      <t>センタク</t>
    </rPh>
    <phoneticPr fontId="1"/>
  </si>
  <si>
    <t>その他基本分
（保育教諭以外）</t>
    <rPh sb="2" eb="3">
      <t>タ</t>
    </rPh>
    <rPh sb="3" eb="6">
      <t>キホンブン</t>
    </rPh>
    <rPh sb="8" eb="10">
      <t>ホイク</t>
    </rPh>
    <rPh sb="10" eb="12">
      <t>キョウユ</t>
    </rPh>
    <rPh sb="12" eb="14">
      <t>イガイ</t>
    </rPh>
    <phoneticPr fontId="1"/>
  </si>
  <si>
    <t>-</t>
  </si>
  <si>
    <t>保育標準時間認定を受けた子どもの利用の有無</t>
    <rPh sb="0" eb="2">
      <t>ホイク</t>
    </rPh>
    <rPh sb="2" eb="4">
      <t>ヒョウジュン</t>
    </rPh>
    <rPh sb="4" eb="6">
      <t>ジカン</t>
    </rPh>
    <rPh sb="6" eb="8">
      <t>ニンテイ</t>
    </rPh>
    <rPh sb="9" eb="10">
      <t>ウ</t>
    </rPh>
    <rPh sb="12" eb="13">
      <t>コ</t>
    </rPh>
    <rPh sb="16" eb="18">
      <t>リヨウ</t>
    </rPh>
    <rPh sb="19" eb="21">
      <t>ウム</t>
    </rPh>
    <phoneticPr fontId="1"/>
  </si>
  <si>
    <t>保育認定子どもにかかる利用定員が９０人以下の場合に適用</t>
    <rPh sb="0" eb="2">
      <t>ホイク</t>
    </rPh>
    <rPh sb="2" eb="4">
      <t>ニンテイ</t>
    </rPh>
    <rPh sb="4" eb="5">
      <t>コ</t>
    </rPh>
    <rPh sb="11" eb="13">
      <t>リヨウ</t>
    </rPh>
    <rPh sb="13" eb="15">
      <t>テイイン</t>
    </rPh>
    <rPh sb="18" eb="19">
      <t>ニン</t>
    </rPh>
    <rPh sb="19" eb="21">
      <t>イカ</t>
    </rPh>
    <rPh sb="22" eb="24">
      <t>バアイ</t>
    </rPh>
    <rPh sb="25" eb="27">
      <t>テキヨウ</t>
    </rPh>
    <phoneticPr fontId="1"/>
  </si>
  <si>
    <t>０歳児等、年齢別の保育に従事しないフリー等の保育教諭を記載すること</t>
    <rPh sb="1" eb="3">
      <t>サイジ</t>
    </rPh>
    <rPh sb="3" eb="4">
      <t>ナド</t>
    </rPh>
    <rPh sb="5" eb="7">
      <t>ネンレイ</t>
    </rPh>
    <rPh sb="7" eb="8">
      <t>ベツ</t>
    </rPh>
    <rPh sb="9" eb="11">
      <t>ホイク</t>
    </rPh>
    <rPh sb="12" eb="14">
      <t>ジュウジ</t>
    </rPh>
    <rPh sb="20" eb="21">
      <t>ナド</t>
    </rPh>
    <rPh sb="22" eb="24">
      <t>ホイク</t>
    </rPh>
    <rPh sb="24" eb="26">
      <t>キョウユ</t>
    </rPh>
    <rPh sb="27" eb="29">
      <t>キサイ</t>
    </rPh>
    <phoneticPr fontId="1"/>
  </si>
  <si>
    <t>主幹（主任）保育教諭 ⑨</t>
    <rPh sb="0" eb="2">
      <t>シュカン</t>
    </rPh>
    <rPh sb="3" eb="5">
      <t>シュニン</t>
    </rPh>
    <rPh sb="6" eb="8">
      <t>ホイク</t>
    </rPh>
    <rPh sb="8" eb="10">
      <t>キョウユ</t>
    </rPh>
    <phoneticPr fontId="1"/>
  </si>
  <si>
    <r>
      <t>年齢別保育従事者以外の保育教諭の実際の配置
（</t>
    </r>
    <r>
      <rPr>
        <u/>
        <sz val="9"/>
        <rFont val="ＭＳ Ｐゴシック"/>
        <family val="3"/>
        <charset val="128"/>
      </rPr>
      <t>実員欄への記載</t>
    </r>
    <r>
      <rPr>
        <sz val="9"/>
        <rFont val="ＭＳ Ｐゴシック"/>
        <family val="3"/>
        <charset val="128"/>
      </rPr>
      <t>）</t>
    </r>
    <rPh sb="0" eb="2">
      <t>ネンレイ</t>
    </rPh>
    <rPh sb="2" eb="3">
      <t>ベツ</t>
    </rPh>
    <rPh sb="3" eb="5">
      <t>ホイク</t>
    </rPh>
    <rPh sb="5" eb="8">
      <t>ジュウジシャ</t>
    </rPh>
    <rPh sb="8" eb="10">
      <t>イガイ</t>
    </rPh>
    <rPh sb="11" eb="13">
      <t>ホイク</t>
    </rPh>
    <rPh sb="13" eb="15">
      <t>キョウユ</t>
    </rPh>
    <rPh sb="16" eb="18">
      <t>ジッサイ</t>
    </rPh>
    <rPh sb="19" eb="21">
      <t>ハイチ</t>
    </rPh>
    <rPh sb="23" eb="25">
      <t>ジツイン</t>
    </rPh>
    <rPh sb="25" eb="26">
      <t>ラン</t>
    </rPh>
    <rPh sb="28" eb="30">
      <t>キサイ</t>
    </rPh>
    <phoneticPr fontId="1"/>
  </si>
  <si>
    <t>職員配置基準より学級数が大きい場合は、学級数が職員配置基準となる。</t>
    <rPh sb="0" eb="2">
      <t>ショクイン</t>
    </rPh>
    <rPh sb="2" eb="4">
      <t>ハイチ</t>
    </rPh>
    <rPh sb="4" eb="6">
      <t>キジュン</t>
    </rPh>
    <rPh sb="8" eb="11">
      <t>ガッキュウスウ</t>
    </rPh>
    <rPh sb="12" eb="13">
      <t>オオ</t>
    </rPh>
    <rPh sb="15" eb="17">
      <t>バアイ</t>
    </rPh>
    <rPh sb="19" eb="22">
      <t>ガッキュウスウ</t>
    </rPh>
    <rPh sb="23" eb="25">
      <t>ショクイン</t>
    </rPh>
    <rPh sb="25" eb="27">
      <t>ハイチ</t>
    </rPh>
    <rPh sb="27" eb="29">
      <t>キジュン</t>
    </rPh>
    <phoneticPr fontId="1"/>
  </si>
  <si>
    <t>認可基準</t>
    <rPh sb="0" eb="2">
      <t>ニンカ</t>
    </rPh>
    <rPh sb="2" eb="4">
      <t>キジュン</t>
    </rPh>
    <phoneticPr fontId="1"/>
  </si>
  <si>
    <t>＝</t>
    <phoneticPr fontId="1"/>
  </si>
  <si>
    <t>１／３０</t>
    <phoneticPr fontId="1"/>
  </si>
  <si>
    <t>×</t>
    <phoneticPr fontId="1"/>
  </si>
  <si>
    <t>４歳以上児　⑤</t>
    <rPh sb="1" eb="2">
      <t>サイ</t>
    </rPh>
    <rPh sb="2" eb="5">
      <t>イジョウジ</t>
    </rPh>
    <phoneticPr fontId="1"/>
  </si>
  <si>
    <t>１／２０
（１／１５）</t>
    <phoneticPr fontId="1"/>
  </si>
  <si>
    <t>３歳児　④</t>
    <rPh sb="1" eb="3">
      <t>サイジ</t>
    </rPh>
    <phoneticPr fontId="1"/>
  </si>
  <si>
    <t>１／２０
（１／１５）
（１／　６）</t>
    <phoneticPr fontId="1"/>
  </si>
  <si>
    <t>１／６</t>
    <phoneticPr fontId="1"/>
  </si>
  <si>
    <t>１～２歳児　③</t>
    <rPh sb="3" eb="5">
      <t>サイジ</t>
    </rPh>
    <phoneticPr fontId="1"/>
  </si>
  <si>
    <t>１／３</t>
    <phoneticPr fontId="1"/>
  </si>
  <si>
    <t>０歳児　②</t>
    <rPh sb="1" eb="3">
      <t>サイジ</t>
    </rPh>
    <phoneticPr fontId="1"/>
  </si>
  <si>
    <t>専任／兼任の別</t>
    <rPh sb="0" eb="2">
      <t>センニン</t>
    </rPh>
    <rPh sb="3" eb="5">
      <t>ケンニン</t>
    </rPh>
    <rPh sb="6" eb="7">
      <t>ベツ</t>
    </rPh>
    <phoneticPr fontId="1"/>
  </si>
  <si>
    <t>基本分</t>
    <rPh sb="0" eb="2">
      <t>キホン</t>
    </rPh>
    <rPh sb="2" eb="3">
      <t>ブン</t>
    </rPh>
    <phoneticPr fontId="1"/>
  </si>
  <si>
    <t>換算後数</t>
    <rPh sb="0" eb="2">
      <t>カンザン</t>
    </rPh>
    <rPh sb="2" eb="3">
      <t>ゴ</t>
    </rPh>
    <rPh sb="3" eb="4">
      <t>スウ</t>
    </rPh>
    <phoneticPr fontId="1"/>
  </si>
  <si>
    <t>保健師・看護師免許状のみ所有</t>
    <rPh sb="0" eb="3">
      <t>ホケンシ</t>
    </rPh>
    <rPh sb="4" eb="7">
      <t>カンゴシ</t>
    </rPh>
    <rPh sb="7" eb="10">
      <t>メンキョジョウ</t>
    </rPh>
    <rPh sb="12" eb="14">
      <t>ショユウ</t>
    </rPh>
    <phoneticPr fontId="1"/>
  </si>
  <si>
    <t>保育士資格のみ所有</t>
    <rPh sb="0" eb="3">
      <t>ホイクシ</t>
    </rPh>
    <rPh sb="3" eb="5">
      <t>シカク</t>
    </rPh>
    <rPh sb="7" eb="9">
      <t>ショユウ</t>
    </rPh>
    <phoneticPr fontId="1"/>
  </si>
  <si>
    <t>幼稚園教諭免許状のみ所有</t>
    <rPh sb="0" eb="3">
      <t>ヨウチエン</t>
    </rPh>
    <rPh sb="3" eb="5">
      <t>キョウユ</t>
    </rPh>
    <rPh sb="5" eb="8">
      <t>メンキョジョウ</t>
    </rPh>
    <rPh sb="10" eb="12">
      <t>ショユウ</t>
    </rPh>
    <phoneticPr fontId="1"/>
  </si>
  <si>
    <t>特例適用者</t>
    <rPh sb="0" eb="2">
      <t>トクレイ</t>
    </rPh>
    <rPh sb="2" eb="5">
      <t>テキヨウシャ</t>
    </rPh>
    <phoneticPr fontId="1"/>
  </si>
  <si>
    <t>免許
併有者</t>
    <rPh sb="0" eb="2">
      <t>メンキョ</t>
    </rPh>
    <rPh sb="3" eb="5">
      <t>ヘイユウ</t>
    </rPh>
    <rPh sb="5" eb="6">
      <t>シャ</t>
    </rPh>
    <phoneticPr fontId="1"/>
  </si>
  <si>
    <t>実人員の内訳</t>
    <rPh sb="0" eb="3">
      <t>ジツジンイン</t>
    </rPh>
    <rPh sb="4" eb="6">
      <t>ウチワケ</t>
    </rPh>
    <phoneticPr fontId="1"/>
  </si>
  <si>
    <r>
      <t xml:space="preserve">実員数
</t>
    </r>
    <r>
      <rPr>
        <sz val="9"/>
        <rFont val="ＭＳ Ｐゴシック"/>
        <family val="3"/>
        <charset val="128"/>
      </rPr>
      <t>（常勤換算後）</t>
    </r>
    <rPh sb="0" eb="2">
      <t>ジツイン</t>
    </rPh>
    <rPh sb="2" eb="3">
      <t>スウ</t>
    </rPh>
    <rPh sb="5" eb="7">
      <t>ジョウキン</t>
    </rPh>
    <rPh sb="7" eb="9">
      <t>カンザン</t>
    </rPh>
    <rPh sb="9" eb="10">
      <t>ゴ</t>
    </rPh>
    <phoneticPr fontId="1"/>
  </si>
  <si>
    <t>配置基準</t>
    <rPh sb="0" eb="2">
      <t>ハイチ</t>
    </rPh>
    <rPh sb="2" eb="4">
      <t>キジュン</t>
    </rPh>
    <phoneticPr fontId="1"/>
  </si>
  <si>
    <t>実員</t>
    <rPh sb="0" eb="2">
      <t>ジツイン</t>
    </rPh>
    <phoneticPr fontId="1"/>
  </si>
  <si>
    <t>免許・資格保有</t>
    <rPh sb="0" eb="2">
      <t>メンキョ</t>
    </rPh>
    <rPh sb="3" eb="5">
      <t>シカク</t>
    </rPh>
    <rPh sb="5" eb="7">
      <t>ホユウ</t>
    </rPh>
    <phoneticPr fontId="1"/>
  </si>
  <si>
    <t>職 員 数</t>
    <rPh sb="0" eb="1">
      <t>ショク</t>
    </rPh>
    <rPh sb="2" eb="3">
      <t>イン</t>
    </rPh>
    <rPh sb="4" eb="5">
      <t>スウ</t>
    </rPh>
    <phoneticPr fontId="1"/>
  </si>
  <si>
    <t>職　　　種</t>
    <rPh sb="0" eb="1">
      <t>ショク</t>
    </rPh>
    <rPh sb="4" eb="5">
      <t>タネ</t>
    </rPh>
    <phoneticPr fontId="1"/>
  </si>
  <si>
    <t>認可／給付</t>
    <rPh sb="0" eb="2">
      <t>ニンカ</t>
    </rPh>
    <rPh sb="3" eb="5">
      <t>キュウフ</t>
    </rPh>
    <phoneticPr fontId="1"/>
  </si>
  <si>
    <t>３　職員配置　（利用定員で職員配置基準を確認）</t>
    <rPh sb="2" eb="4">
      <t>ショクイン</t>
    </rPh>
    <rPh sb="4" eb="6">
      <t>ハイチ</t>
    </rPh>
    <rPh sb="8" eb="10">
      <t>リヨウ</t>
    </rPh>
    <rPh sb="10" eb="12">
      <t>テイイン</t>
    </rPh>
    <rPh sb="13" eb="15">
      <t>ショクイン</t>
    </rPh>
    <rPh sb="15" eb="17">
      <t>ハイチ</t>
    </rPh>
    <rPh sb="17" eb="19">
      <t>キジュン</t>
    </rPh>
    <rPh sb="20" eb="22">
      <t>カクニン</t>
    </rPh>
    <phoneticPr fontId="1"/>
  </si>
  <si>
    <t>月</t>
    <rPh sb="0" eb="1">
      <t>ツキ</t>
    </rPh>
    <phoneticPr fontId="1"/>
  </si>
  <si>
    <t>年</t>
    <rPh sb="0" eb="1">
      <t>ネン</t>
    </rPh>
    <phoneticPr fontId="1"/>
  </si>
  <si>
    <t>計</t>
    <rPh sb="0" eb="1">
      <t>ケイ</t>
    </rPh>
    <phoneticPr fontId="1"/>
  </si>
  <si>
    <t>他施設</t>
    <rPh sb="0" eb="1">
      <t>タ</t>
    </rPh>
    <rPh sb="1" eb="3">
      <t>シセツ</t>
    </rPh>
    <phoneticPr fontId="1"/>
  </si>
  <si>
    <t>現施設</t>
    <rPh sb="0" eb="1">
      <t>ゲン</t>
    </rPh>
    <rPh sb="1" eb="3">
      <t>シセツ</t>
    </rPh>
    <phoneticPr fontId="1"/>
  </si>
  <si>
    <t>受講した研修名</t>
    <rPh sb="0" eb="2">
      <t>ジュコウ</t>
    </rPh>
    <rPh sb="4" eb="6">
      <t>ケンシュウ</t>
    </rPh>
    <rPh sb="6" eb="7">
      <t>メイ</t>
    </rPh>
    <phoneticPr fontId="1"/>
  </si>
  <si>
    <t>教育事業従事歴又は
　　　　　児童福祉事業従事歴</t>
    <rPh sb="0" eb="2">
      <t>キョウイク</t>
    </rPh>
    <rPh sb="2" eb="4">
      <t>ジギョウ</t>
    </rPh>
    <rPh sb="4" eb="6">
      <t>ジュウジ</t>
    </rPh>
    <rPh sb="6" eb="7">
      <t>レキ</t>
    </rPh>
    <rPh sb="7" eb="8">
      <t>マタ</t>
    </rPh>
    <rPh sb="15" eb="17">
      <t>ジドウ</t>
    </rPh>
    <rPh sb="17" eb="19">
      <t>フクシ</t>
    </rPh>
    <rPh sb="19" eb="21">
      <t>ジギョウ</t>
    </rPh>
    <rPh sb="21" eb="23">
      <t>ジュウジ</t>
    </rPh>
    <rPh sb="23" eb="24">
      <t>レキ</t>
    </rPh>
    <phoneticPr fontId="1"/>
  </si>
  <si>
    <t>保育士資格</t>
    <rPh sb="0" eb="3">
      <t>ホイクシ</t>
    </rPh>
    <rPh sb="3" eb="5">
      <t>シカク</t>
    </rPh>
    <phoneticPr fontId="1"/>
  </si>
  <si>
    <t>教員１種免許or
専修免許状</t>
    <rPh sb="0" eb="2">
      <t>キョウイン</t>
    </rPh>
    <rPh sb="3" eb="4">
      <t>シュ</t>
    </rPh>
    <rPh sb="4" eb="6">
      <t>メンキョ</t>
    </rPh>
    <rPh sb="9" eb="11">
      <t>センシュウ</t>
    </rPh>
    <rPh sb="11" eb="14">
      <t>メンキョジョウ</t>
    </rPh>
    <phoneticPr fontId="1"/>
  </si>
  <si>
    <t>年齢</t>
    <rPh sb="0" eb="2">
      <t>ネンレイ</t>
    </rPh>
    <phoneticPr fontId="1"/>
  </si>
  <si>
    <t>【　副園長　・　教頭　】</t>
    <rPh sb="2" eb="5">
      <t>フクエンチョウ</t>
    </rPh>
    <rPh sb="8" eb="10">
      <t>キョウトウ</t>
    </rPh>
    <phoneticPr fontId="1"/>
  </si>
  <si>
    <t>【　園長　（幼保連携型認定こども園のみ）　】</t>
    <rPh sb="2" eb="4">
      <t>エンチョウ</t>
    </rPh>
    <rPh sb="6" eb="8">
      <t>ヨウホ</t>
    </rPh>
    <rPh sb="8" eb="10">
      <t>レンケイ</t>
    </rPh>
    <rPh sb="10" eb="11">
      <t>ガタ</t>
    </rPh>
    <rPh sb="11" eb="13">
      <t>ニンテイ</t>
    </rPh>
    <rPh sb="16" eb="17">
      <t>エン</t>
    </rPh>
    <phoneticPr fontId="1"/>
  </si>
  <si>
    <t>２　認定こども園の長の資格</t>
    <rPh sb="2" eb="4">
      <t>ニンテイ</t>
    </rPh>
    <rPh sb="7" eb="8">
      <t>エン</t>
    </rPh>
    <rPh sb="9" eb="10">
      <t>チョウ</t>
    </rPh>
    <rPh sb="11" eb="13">
      <t>シカク</t>
    </rPh>
    <phoneticPr fontId="1"/>
  </si>
  <si>
    <t>※１号認定こどものうち満3歳児の園児数</t>
    <rPh sb="2" eb="3">
      <t>ゴウ</t>
    </rPh>
    <rPh sb="3" eb="5">
      <t>ニンテイ</t>
    </rPh>
    <rPh sb="11" eb="12">
      <t>マン</t>
    </rPh>
    <rPh sb="13" eb="15">
      <t>サイジ</t>
    </rPh>
    <rPh sb="16" eb="19">
      <t>エンジスウ</t>
    </rPh>
    <phoneticPr fontId="1"/>
  </si>
  <si>
    <t>満3歳児</t>
    <rPh sb="0" eb="1">
      <t>マン</t>
    </rPh>
    <rPh sb="2" eb="3">
      <t>サイ</t>
    </rPh>
    <rPh sb="3" eb="4">
      <t>ジ</t>
    </rPh>
    <phoneticPr fontId="1"/>
  </si>
  <si>
    <t>4-5歳児</t>
    <rPh sb="3" eb="5">
      <t>サイジ</t>
    </rPh>
    <phoneticPr fontId="1"/>
  </si>
  <si>
    <t>3歳児</t>
    <rPh sb="1" eb="3">
      <t>サイジ</t>
    </rPh>
    <phoneticPr fontId="1"/>
  </si>
  <si>
    <t>2歳児</t>
    <rPh sb="1" eb="3">
      <t>サイジ</t>
    </rPh>
    <phoneticPr fontId="1"/>
  </si>
  <si>
    <t>1歳児</t>
    <rPh sb="1" eb="3">
      <t>サイジ</t>
    </rPh>
    <phoneticPr fontId="1"/>
  </si>
  <si>
    <t>0歳児</t>
    <rPh sb="1" eb="3">
      <t>サイジ</t>
    </rPh>
    <phoneticPr fontId="1"/>
  </si>
  <si>
    <t>満６歳児</t>
    <rPh sb="0" eb="1">
      <t>マン</t>
    </rPh>
    <rPh sb="2" eb="4">
      <t>サイジ</t>
    </rPh>
    <phoneticPr fontId="1"/>
  </si>
  <si>
    <t>満５歳児</t>
    <rPh sb="0" eb="1">
      <t>マン</t>
    </rPh>
    <rPh sb="2" eb="3">
      <t>サイ</t>
    </rPh>
    <rPh sb="3" eb="4">
      <t>ジ</t>
    </rPh>
    <phoneticPr fontId="1"/>
  </si>
  <si>
    <t>満４歳児</t>
    <rPh sb="0" eb="1">
      <t>マン</t>
    </rPh>
    <rPh sb="2" eb="4">
      <t>サイジ</t>
    </rPh>
    <phoneticPr fontId="1"/>
  </si>
  <si>
    <t>満３歳児</t>
    <rPh sb="0" eb="1">
      <t>マン</t>
    </rPh>
    <rPh sb="2" eb="3">
      <t>サイ</t>
    </rPh>
    <rPh sb="3" eb="4">
      <t>ジ</t>
    </rPh>
    <phoneticPr fontId="1"/>
  </si>
  <si>
    <t>満２歳児</t>
    <rPh sb="0" eb="1">
      <t>マン</t>
    </rPh>
    <rPh sb="2" eb="4">
      <t>サイジ</t>
    </rPh>
    <phoneticPr fontId="1"/>
  </si>
  <si>
    <t>満１歳児</t>
    <rPh sb="0" eb="1">
      <t>マン</t>
    </rPh>
    <rPh sb="2" eb="3">
      <t>サイ</t>
    </rPh>
    <rPh sb="3" eb="4">
      <t>ジ</t>
    </rPh>
    <phoneticPr fontId="1"/>
  </si>
  <si>
    <t>１歳未満</t>
    <rPh sb="1" eb="4">
      <t>サイミマン</t>
    </rPh>
    <phoneticPr fontId="1"/>
  </si>
  <si>
    <t>2号認定</t>
    <rPh sb="1" eb="2">
      <t>ゴウ</t>
    </rPh>
    <rPh sb="2" eb="4">
      <t>ニンテイ</t>
    </rPh>
    <phoneticPr fontId="1"/>
  </si>
  <si>
    <t>1号認定</t>
    <rPh sb="1" eb="2">
      <t>ゴウ</t>
    </rPh>
    <rPh sb="2" eb="4">
      <t>ニンテイ</t>
    </rPh>
    <phoneticPr fontId="1"/>
  </si>
  <si>
    <t>3号認定</t>
    <rPh sb="1" eb="2">
      <t>ゴウ</t>
    </rPh>
    <rPh sb="2" eb="4">
      <t>ニンテイ</t>
    </rPh>
    <phoneticPr fontId="1"/>
  </si>
  <si>
    <t>【申請日現在の園児の満年齢】</t>
    <rPh sb="1" eb="3">
      <t>シンセイ</t>
    </rPh>
    <rPh sb="3" eb="4">
      <t>ビ</t>
    </rPh>
    <rPh sb="4" eb="6">
      <t>ゲンザイ</t>
    </rPh>
    <rPh sb="7" eb="9">
      <t>エンジ</t>
    </rPh>
    <rPh sb="10" eb="13">
      <t>マンネンレイ</t>
    </rPh>
    <phoneticPr fontId="1"/>
  </si>
  <si>
    <t>【申請日現在の実員数】（措置年齢）</t>
    <rPh sb="1" eb="3">
      <t>シンセイ</t>
    </rPh>
    <rPh sb="3" eb="4">
      <t>ビ</t>
    </rPh>
    <rPh sb="4" eb="6">
      <t>ゲンザイ</t>
    </rPh>
    <rPh sb="7" eb="9">
      <t>ジツイン</t>
    </rPh>
    <rPh sb="9" eb="10">
      <t>スウ</t>
    </rPh>
    <rPh sb="12" eb="14">
      <t>ソチ</t>
    </rPh>
    <rPh sb="14" eb="16">
      <t>ネンレイ</t>
    </rPh>
    <phoneticPr fontId="1"/>
  </si>
  <si>
    <t>３号</t>
    <rPh sb="1" eb="2">
      <t>ゴウ</t>
    </rPh>
    <phoneticPr fontId="1"/>
  </si>
  <si>
    <t>２号</t>
    <rPh sb="1" eb="2">
      <t>ゴウ</t>
    </rPh>
    <phoneticPr fontId="1"/>
  </si>
  <si>
    <t>１号</t>
    <rPh sb="1" eb="2">
      <t>ゴウ</t>
    </rPh>
    <phoneticPr fontId="1"/>
  </si>
  <si>
    <t>学級数①
（満3歳以上分）</t>
    <rPh sb="0" eb="3">
      <t>ガッキュウスウ</t>
    </rPh>
    <rPh sb="6" eb="7">
      <t>マン</t>
    </rPh>
    <rPh sb="8" eb="9">
      <t>サイ</t>
    </rPh>
    <rPh sb="9" eb="11">
      <t>イジョウ</t>
    </rPh>
    <rPh sb="11" eb="12">
      <t>ブン</t>
    </rPh>
    <phoneticPr fontId="1"/>
  </si>
  <si>
    <t>【学級数（満3歳以上分）】</t>
    <rPh sb="1" eb="4">
      <t>ガッキュウスウ</t>
    </rPh>
    <rPh sb="5" eb="6">
      <t>マン</t>
    </rPh>
    <rPh sb="7" eb="8">
      <t>サイ</t>
    </rPh>
    <rPh sb="8" eb="10">
      <t>イジョウ</t>
    </rPh>
    <rPh sb="10" eb="11">
      <t>ブン</t>
    </rPh>
    <phoneticPr fontId="1"/>
  </si>
  <si>
    <t>【認可（利用）定員】</t>
    <rPh sb="1" eb="3">
      <t>ニンカ</t>
    </rPh>
    <rPh sb="4" eb="6">
      <t>リヨウ</t>
    </rPh>
    <rPh sb="7" eb="9">
      <t>テイイン</t>
    </rPh>
    <phoneticPr fontId="1"/>
  </si>
  <si>
    <t>園児数及び学級数</t>
    <rPh sb="0" eb="2">
      <t>エンジ</t>
    </rPh>
    <rPh sb="2" eb="3">
      <t>スウ</t>
    </rPh>
    <rPh sb="3" eb="4">
      <t>オヨ</t>
    </rPh>
    <rPh sb="5" eb="8">
      <t>ガッキュウスウ</t>
    </rPh>
    <phoneticPr fontId="1"/>
  </si>
  <si>
    <t>所在市町村名</t>
    <rPh sb="0" eb="2">
      <t>ショザイ</t>
    </rPh>
    <rPh sb="2" eb="6">
      <t>シチョウソンメイ</t>
    </rPh>
    <phoneticPr fontId="1"/>
  </si>
  <si>
    <t>認定こども園名</t>
    <rPh sb="0" eb="2">
      <t>ニンテイ</t>
    </rPh>
    <rPh sb="5" eb="6">
      <t>エン</t>
    </rPh>
    <rPh sb="6" eb="7">
      <t>メイ</t>
    </rPh>
    <phoneticPr fontId="1"/>
  </si>
  <si>
    <t>幼保連携型認定こども園職員配置基準適合調書　【認可申請用・数式あり】</t>
    <rPh sb="0" eb="1">
      <t>ヨウ</t>
    </rPh>
    <rPh sb="1" eb="2">
      <t>ホ</t>
    </rPh>
    <rPh sb="2" eb="4">
      <t>レンケイ</t>
    </rPh>
    <rPh sb="4" eb="5">
      <t>ガタ</t>
    </rPh>
    <rPh sb="5" eb="7">
      <t>ニンテイ</t>
    </rPh>
    <rPh sb="10" eb="11">
      <t>エン</t>
    </rPh>
    <rPh sb="11" eb="13">
      <t>ショクイン</t>
    </rPh>
    <rPh sb="13" eb="15">
      <t>ハイチ</t>
    </rPh>
    <rPh sb="15" eb="17">
      <t>キジュン</t>
    </rPh>
    <rPh sb="17" eb="19">
      <t>テキゴウ</t>
    </rPh>
    <rPh sb="19" eb="21">
      <t>チョウショ</t>
    </rPh>
    <rPh sb="23" eb="25">
      <t>ニンカ</t>
    </rPh>
    <rPh sb="25" eb="27">
      <t>シンセイ</t>
    </rPh>
    <rPh sb="27" eb="28">
      <t>ヨウ</t>
    </rPh>
    <rPh sb="29" eb="31">
      <t>スウシキ</t>
    </rPh>
    <phoneticPr fontId="1"/>
  </si>
  <si>
    <t>様式２－１</t>
    <rPh sb="0" eb="2">
      <t>ヨウシキ</t>
    </rPh>
    <phoneticPr fontId="1"/>
  </si>
  <si>
    <t>適否</t>
    <rPh sb="0" eb="2">
      <t>テキヒ</t>
    </rPh>
    <phoneticPr fontId="1"/>
  </si>
  <si>
    <t>計③＋④</t>
    <rPh sb="0" eb="1">
      <t>ケイ</t>
    </rPh>
    <phoneticPr fontId="1"/>
  </si>
  <si>
    <t>面積④</t>
    <rPh sb="0" eb="2">
      <t>メンセキ</t>
    </rPh>
    <phoneticPr fontId="1"/>
  </si>
  <si>
    <t>２歳児
園児数</t>
    <rPh sb="1" eb="3">
      <t>サイジ</t>
    </rPh>
    <rPh sb="4" eb="6">
      <t>エンジ</t>
    </rPh>
    <rPh sb="6" eb="7">
      <t>スウ</t>
    </rPh>
    <phoneticPr fontId="1"/>
  </si>
  <si>
    <t>学級数に応じた面積
③（＝①）</t>
    <rPh sb="0" eb="3">
      <t>ガッキュウスウ</t>
    </rPh>
    <rPh sb="4" eb="5">
      <t>オウ</t>
    </rPh>
    <rPh sb="7" eb="9">
      <t>メンセキ</t>
    </rPh>
    <phoneticPr fontId="1"/>
  </si>
  <si>
    <t>面積②</t>
    <rPh sb="0" eb="2">
      <t>メンセキ</t>
    </rPh>
    <phoneticPr fontId="1"/>
  </si>
  <si>
    <t>３歳以上
園児数</t>
    <rPh sb="1" eb="4">
      <t>サイイジョウ</t>
    </rPh>
    <rPh sb="5" eb="7">
      <t>エンジ</t>
    </rPh>
    <rPh sb="7" eb="8">
      <t>スウ</t>
    </rPh>
    <phoneticPr fontId="1"/>
  </si>
  <si>
    <t>面積①</t>
    <rPh sb="0" eb="2">
      <t>メンセキ</t>
    </rPh>
    <phoneticPr fontId="1"/>
  </si>
  <si>
    <t>学級数</t>
    <rPh sb="0" eb="2">
      <t>ガッキュウ</t>
    </rPh>
    <rPh sb="2" eb="3">
      <t>スウ</t>
    </rPh>
    <phoneticPr fontId="1"/>
  </si>
  <si>
    <t>保育所からの
移行特例適用</t>
    <rPh sb="0" eb="3">
      <t>ホイクショ</t>
    </rPh>
    <rPh sb="7" eb="9">
      <t>イコウ</t>
    </rPh>
    <rPh sb="9" eb="11">
      <t>トクレイ</t>
    </rPh>
    <rPh sb="11" eb="13">
      <t>テキヨウ</t>
    </rPh>
    <phoneticPr fontId="1"/>
  </si>
  <si>
    <t>幼稚園からの
移行特例適用</t>
    <rPh sb="0" eb="3">
      <t>ヨウチエン</t>
    </rPh>
    <rPh sb="7" eb="9">
      <t>イコウ</t>
    </rPh>
    <rPh sb="9" eb="11">
      <t>トクレイ</t>
    </rPh>
    <rPh sb="11" eb="13">
      <t>テキヨウ</t>
    </rPh>
    <phoneticPr fontId="1"/>
  </si>
  <si>
    <t>計
③＋④</t>
    <rPh sb="0" eb="1">
      <t>ケイ</t>
    </rPh>
    <phoneticPr fontId="1"/>
  </si>
  <si>
    <t>①と②のうち
大きい値③</t>
    <rPh sb="7" eb="8">
      <t>オオ</t>
    </rPh>
    <rPh sb="10" eb="11">
      <t>アタイ</t>
    </rPh>
    <phoneticPr fontId="1"/>
  </si>
  <si>
    <t>面積　①と②のうち大きい値</t>
    <rPh sb="0" eb="2">
      <t>メンセキ</t>
    </rPh>
    <rPh sb="9" eb="10">
      <t>オオ</t>
    </rPh>
    <rPh sb="12" eb="13">
      <t>アタイ</t>
    </rPh>
    <phoneticPr fontId="1"/>
  </si>
  <si>
    <t>認可基準　面積　③　＋　④</t>
    <rPh sb="0" eb="2">
      <t>ニンカ</t>
    </rPh>
    <rPh sb="2" eb="4">
      <t>キジュン</t>
    </rPh>
    <rPh sb="5" eb="7">
      <t>メンセキ</t>
    </rPh>
    <phoneticPr fontId="1"/>
  </si>
  <si>
    <t>園庭面積</t>
    <rPh sb="0" eb="2">
      <t>エンテイ</t>
    </rPh>
    <rPh sb="2" eb="4">
      <t>メンセキ</t>
    </rPh>
    <phoneticPr fontId="1"/>
  </si>
  <si>
    <t>（４）園庭の面積</t>
    <rPh sb="3" eb="5">
      <t>エンテイ</t>
    </rPh>
    <rPh sb="6" eb="8">
      <t>メンセキ</t>
    </rPh>
    <phoneticPr fontId="1"/>
  </si>
  <si>
    <t>適否</t>
    <rPh sb="0" eb="1">
      <t>テキ</t>
    </rPh>
    <rPh sb="1" eb="2">
      <t>ヒ</t>
    </rPh>
    <phoneticPr fontId="1"/>
  </si>
  <si>
    <t>保育室
（２歳児)④</t>
    <rPh sb="0" eb="3">
      <t>ホイクシツ</t>
    </rPh>
    <rPh sb="6" eb="8">
      <t>サイジ</t>
    </rPh>
    <phoneticPr fontId="1"/>
  </si>
  <si>
    <t>ほふく室③</t>
    <rPh sb="3" eb="4">
      <t>シツ</t>
    </rPh>
    <phoneticPr fontId="1"/>
  </si>
  <si>
    <t>乳児室②</t>
    <rPh sb="0" eb="2">
      <t>ニュウジ</t>
    </rPh>
    <rPh sb="2" eb="3">
      <t>シツ</t>
    </rPh>
    <phoneticPr fontId="1"/>
  </si>
  <si>
    <t>保育所からの
移行特例適用</t>
    <rPh sb="0" eb="2">
      <t>ホイク</t>
    </rPh>
    <rPh sb="2" eb="3">
      <t>ショ</t>
    </rPh>
    <rPh sb="7" eb="9">
      <t>イコウ</t>
    </rPh>
    <rPh sb="9" eb="11">
      <t>トクレイ</t>
    </rPh>
    <rPh sb="11" eb="13">
      <t>テキヨウ</t>
    </rPh>
    <phoneticPr fontId="1"/>
  </si>
  <si>
    <t>学級数</t>
    <rPh sb="0" eb="3">
      <t>ガッキュウスウ</t>
    </rPh>
    <phoneticPr fontId="1"/>
  </si>
  <si>
    <t>認可基準   　 面積（①＋②＋③＋④）</t>
    <rPh sb="0" eb="2">
      <t>ニンカ</t>
    </rPh>
    <rPh sb="2" eb="4">
      <t>キジュン</t>
    </rPh>
    <rPh sb="9" eb="11">
      <t>メンセキ</t>
    </rPh>
    <phoneticPr fontId="1"/>
  </si>
  <si>
    <t>園舎面積</t>
    <rPh sb="0" eb="2">
      <t>エンシャ</t>
    </rPh>
    <rPh sb="2" eb="4">
      <t>メンセキ</t>
    </rPh>
    <phoneticPr fontId="1"/>
  </si>
  <si>
    <t>（３）園舎面積</t>
    <rPh sb="3" eb="5">
      <t>エンシャ</t>
    </rPh>
    <rPh sb="5" eb="7">
      <t>メンセキ</t>
    </rPh>
    <phoneticPr fontId="1"/>
  </si>
  <si>
    <t>乳児室、ほふく室の基準を満たしているか</t>
    <rPh sb="0" eb="2">
      <t>ニュウジ</t>
    </rPh>
    <rPh sb="2" eb="3">
      <t>シツ</t>
    </rPh>
    <rPh sb="7" eb="8">
      <t>シツ</t>
    </rPh>
    <rPh sb="9" eb="11">
      <t>キジュン</t>
    </rPh>
    <rPh sb="12" eb="13">
      <t>ミ</t>
    </rPh>
    <phoneticPr fontId="1"/>
  </si>
  <si>
    <t>幼稚園からの移行特例</t>
    <rPh sb="0" eb="3">
      <t>ヨウチエン</t>
    </rPh>
    <rPh sb="6" eb="8">
      <t>イコウ</t>
    </rPh>
    <rPh sb="8" eb="10">
      <t>トクレイ</t>
    </rPh>
    <phoneticPr fontId="1"/>
  </si>
  <si>
    <t>既存施設の移行特例の適用</t>
    <rPh sb="0" eb="2">
      <t>キゾン</t>
    </rPh>
    <rPh sb="2" eb="4">
      <t>シセツ</t>
    </rPh>
    <rPh sb="5" eb="7">
      <t>イコウ</t>
    </rPh>
    <rPh sb="7" eb="9">
      <t>トクレイ</t>
    </rPh>
    <rPh sb="10" eb="12">
      <t>テキヨウ</t>
    </rPh>
    <phoneticPr fontId="1"/>
  </si>
  <si>
    <t>（３）の園舎面積と一致しているか</t>
    <rPh sb="4" eb="6">
      <t>エンシャ</t>
    </rPh>
    <rPh sb="6" eb="8">
      <t>メンセキ</t>
    </rPh>
    <rPh sb="9" eb="11">
      <t>イッチ</t>
    </rPh>
    <phoneticPr fontId="1"/>
  </si>
  <si>
    <t>園舎　合計　①＋②</t>
    <rPh sb="0" eb="2">
      <t>エンシャ</t>
    </rPh>
    <rPh sb="3" eb="5">
      <t>ゴウケイ</t>
    </rPh>
    <phoneticPr fontId="1"/>
  </si>
  <si>
    <t>小　計　②</t>
    <rPh sb="0" eb="1">
      <t>ショウ</t>
    </rPh>
    <rPh sb="2" eb="3">
      <t>ケイ</t>
    </rPh>
    <phoneticPr fontId="1"/>
  </si>
  <si>
    <t>沐浴室</t>
    <rPh sb="0" eb="2">
      <t>モクヨク</t>
    </rPh>
    <rPh sb="2" eb="3">
      <t>シツ</t>
    </rPh>
    <phoneticPr fontId="1"/>
  </si>
  <si>
    <t>子育て支援センター</t>
    <rPh sb="0" eb="2">
      <t>コソダ</t>
    </rPh>
    <rPh sb="3" eb="5">
      <t>シエン</t>
    </rPh>
    <phoneticPr fontId="1"/>
  </si>
  <si>
    <t>調乳室</t>
    <rPh sb="0" eb="1">
      <t>チョウ</t>
    </rPh>
    <rPh sb="1" eb="2">
      <t>ニュウ</t>
    </rPh>
    <rPh sb="2" eb="3">
      <t>シツ</t>
    </rPh>
    <phoneticPr fontId="1"/>
  </si>
  <si>
    <t>一時預かり室
（園児以外）</t>
    <rPh sb="0" eb="2">
      <t>イチジ</t>
    </rPh>
    <rPh sb="2" eb="3">
      <t>アズ</t>
    </rPh>
    <rPh sb="5" eb="6">
      <t>シツ</t>
    </rPh>
    <rPh sb="8" eb="10">
      <t>エンジ</t>
    </rPh>
    <rPh sb="10" eb="12">
      <t>イガイ</t>
    </rPh>
    <phoneticPr fontId="1"/>
  </si>
  <si>
    <t>手洗い用設備及び足洗い用設備</t>
    <rPh sb="0" eb="2">
      <t>テアラ</t>
    </rPh>
    <rPh sb="3" eb="4">
      <t>ヨウ</t>
    </rPh>
    <rPh sb="4" eb="6">
      <t>セツビ</t>
    </rPh>
    <rPh sb="6" eb="7">
      <t>オヨ</t>
    </rPh>
    <rPh sb="8" eb="9">
      <t>アシ</t>
    </rPh>
    <rPh sb="9" eb="10">
      <t>アラ</t>
    </rPh>
    <rPh sb="11" eb="12">
      <t>ヨウ</t>
    </rPh>
    <rPh sb="12" eb="14">
      <t>セツビ</t>
    </rPh>
    <phoneticPr fontId="1"/>
  </si>
  <si>
    <t>廊下</t>
    <rPh sb="0" eb="2">
      <t>ロウカ</t>
    </rPh>
    <phoneticPr fontId="1"/>
  </si>
  <si>
    <t>飲料水用設備</t>
    <rPh sb="0" eb="4">
      <t>インリョウスイヨウ</t>
    </rPh>
    <rPh sb="4" eb="6">
      <t>セツビ</t>
    </rPh>
    <phoneticPr fontId="1"/>
  </si>
  <si>
    <t>倉庫</t>
    <rPh sb="0" eb="2">
      <t>ソウコ</t>
    </rPh>
    <phoneticPr fontId="1"/>
  </si>
  <si>
    <t>個</t>
    <rPh sb="0" eb="1">
      <t>コ</t>
    </rPh>
    <phoneticPr fontId="1"/>
  </si>
  <si>
    <t>小</t>
    <rPh sb="0" eb="1">
      <t>ショウ</t>
    </rPh>
    <phoneticPr fontId="1"/>
  </si>
  <si>
    <t>大</t>
    <rPh sb="0" eb="1">
      <t>ダイ</t>
    </rPh>
    <phoneticPr fontId="1"/>
  </si>
  <si>
    <t>便所</t>
    <rPh sb="0" eb="2">
      <t>ベンジョ</t>
    </rPh>
    <phoneticPr fontId="1"/>
  </si>
  <si>
    <t>職員用便所</t>
    <rPh sb="0" eb="3">
      <t>ショクインヨウ</t>
    </rPh>
    <rPh sb="3" eb="5">
      <t>ベンジョ</t>
    </rPh>
    <phoneticPr fontId="1"/>
  </si>
  <si>
    <t>衛生設備</t>
    <rPh sb="0" eb="2">
      <t>エイセイ</t>
    </rPh>
    <rPh sb="2" eb="4">
      <t>セツビ</t>
    </rPh>
    <phoneticPr fontId="1"/>
  </si>
  <si>
    <t>うち調乳室</t>
    <rPh sb="2" eb="3">
      <t>チョウ</t>
    </rPh>
    <rPh sb="3" eb="4">
      <t>ニュウ</t>
    </rPh>
    <rPh sb="4" eb="5">
      <t>シツ</t>
    </rPh>
    <phoneticPr fontId="1"/>
  </si>
  <si>
    <t>職員休憩室</t>
    <rPh sb="0" eb="2">
      <t>ショクイン</t>
    </rPh>
    <rPh sb="2" eb="5">
      <t>キュウケイシツ</t>
    </rPh>
    <phoneticPr fontId="1"/>
  </si>
  <si>
    <t>防除設備</t>
    <rPh sb="0" eb="2">
      <t>ボウジョ</t>
    </rPh>
    <rPh sb="2" eb="4">
      <t>セツビ</t>
    </rPh>
    <phoneticPr fontId="1"/>
  </si>
  <si>
    <t>調理室</t>
    <rPh sb="0" eb="3">
      <t>チョウリシツ</t>
    </rPh>
    <phoneticPr fontId="1"/>
  </si>
  <si>
    <t>会議室</t>
    <rPh sb="0" eb="3">
      <t>カイギシツ</t>
    </rPh>
    <phoneticPr fontId="1"/>
  </si>
  <si>
    <t>保健室</t>
    <rPh sb="0" eb="3">
      <t>ホケンシツ</t>
    </rPh>
    <phoneticPr fontId="1"/>
  </si>
  <si>
    <t>図書室</t>
    <rPh sb="0" eb="3">
      <t>トショシツ</t>
    </rPh>
    <phoneticPr fontId="1"/>
  </si>
  <si>
    <t>職員室</t>
    <rPh sb="0" eb="3">
      <t>ショクインシツ</t>
    </rPh>
    <phoneticPr fontId="1"/>
  </si>
  <si>
    <t>備考等</t>
    <rPh sb="0" eb="2">
      <t>ビコウ</t>
    </rPh>
    <rPh sb="2" eb="3">
      <t>ナド</t>
    </rPh>
    <phoneticPr fontId="1"/>
  </si>
  <si>
    <t>面積</t>
    <rPh sb="0" eb="2">
      <t>メンセキ</t>
    </rPh>
    <phoneticPr fontId="1"/>
  </si>
  <si>
    <t>用途</t>
    <rPh sb="0" eb="2">
      <t>ヨウト</t>
    </rPh>
    <phoneticPr fontId="1"/>
  </si>
  <si>
    <t>その他の設備</t>
    <rPh sb="2" eb="3">
      <t>タ</t>
    </rPh>
    <rPh sb="4" eb="6">
      <t>セツビ</t>
    </rPh>
    <phoneticPr fontId="1"/>
  </si>
  <si>
    <t>□建築基準法に適合する屋内階段　□バルコニー　□屋外傾斜路等　□屋外階段</t>
    <rPh sb="1" eb="3">
      <t>ケンチク</t>
    </rPh>
    <rPh sb="3" eb="6">
      <t>キジュンホウ</t>
    </rPh>
    <rPh sb="7" eb="9">
      <t>テキゴウ</t>
    </rPh>
    <rPh sb="11" eb="13">
      <t>オクナイ</t>
    </rPh>
    <rPh sb="13" eb="15">
      <t>カイダン</t>
    </rPh>
    <rPh sb="24" eb="26">
      <t>オクガイ</t>
    </rPh>
    <rPh sb="26" eb="28">
      <t>ケイシャ</t>
    </rPh>
    <rPh sb="28" eb="29">
      <t>ロ</t>
    </rPh>
    <rPh sb="29" eb="30">
      <t>ナド</t>
    </rPh>
    <rPh sb="32" eb="34">
      <t>オクガイ</t>
    </rPh>
    <rPh sb="34" eb="36">
      <t>カイダン</t>
    </rPh>
    <phoneticPr fontId="1"/>
  </si>
  <si>
    <t>避難用</t>
    <rPh sb="0" eb="3">
      <t>ヒナンヨウ</t>
    </rPh>
    <phoneticPr fontId="1"/>
  </si>
  <si>
    <t>　□屋内階段　　　　　　　□屋外階段</t>
    <rPh sb="2" eb="4">
      <t>オクナイ</t>
    </rPh>
    <rPh sb="4" eb="6">
      <t>カイダン</t>
    </rPh>
    <rPh sb="14" eb="16">
      <t>オクガイ</t>
    </rPh>
    <rPh sb="16" eb="18">
      <t>カイダン</t>
    </rPh>
    <phoneticPr fontId="1"/>
  </si>
  <si>
    <t>常　　用</t>
    <rPh sb="0" eb="1">
      <t>ツネ</t>
    </rPh>
    <rPh sb="3" eb="4">
      <t>ヨウ</t>
    </rPh>
    <phoneticPr fontId="1"/>
  </si>
  <si>
    <t>設備</t>
    <rPh sb="0" eb="2">
      <t>セツビ</t>
    </rPh>
    <phoneticPr fontId="1"/>
  </si>
  <si>
    <t>転落防止設備</t>
    <rPh sb="0" eb="2">
      <t>テンラク</t>
    </rPh>
    <rPh sb="2" eb="4">
      <t>ボウシ</t>
    </rPh>
    <rPh sb="4" eb="6">
      <t>セツビ</t>
    </rPh>
    <phoneticPr fontId="1"/>
  </si>
  <si>
    <t>構造</t>
    <rPh sb="0" eb="2">
      <t>コウゾウ</t>
    </rPh>
    <phoneticPr fontId="1"/>
  </si>
  <si>
    <t>各室を２階に設ける場合</t>
    <rPh sb="0" eb="2">
      <t>カクシツ</t>
    </rPh>
    <rPh sb="4" eb="5">
      <t>カイ</t>
    </rPh>
    <rPh sb="6" eb="7">
      <t>モウ</t>
    </rPh>
    <rPh sb="9" eb="11">
      <t>バアイ</t>
    </rPh>
    <phoneticPr fontId="1"/>
  </si>
  <si>
    <t>小計　①</t>
    <rPh sb="0" eb="2">
      <t>ショウケイ</t>
    </rPh>
    <phoneticPr fontId="1"/>
  </si>
  <si>
    <t>遊戯室</t>
    <rPh sb="0" eb="3">
      <t>ユウギシツ</t>
    </rPh>
    <phoneticPr fontId="1"/>
  </si>
  <si>
    <t>ほふく
する子</t>
    <rPh sb="6" eb="7">
      <t>コ</t>
    </rPh>
    <phoneticPr fontId="1"/>
  </si>
  <si>
    <t>ほふく
しない子</t>
    <rPh sb="7" eb="8">
      <t>コ</t>
    </rPh>
    <phoneticPr fontId="1"/>
  </si>
  <si>
    <t>階</t>
    <rPh sb="0" eb="1">
      <t>カイ</t>
    </rPh>
    <phoneticPr fontId="1"/>
  </si>
  <si>
    <t>部屋名・組名</t>
    <rPh sb="0" eb="2">
      <t>ヘヤ</t>
    </rPh>
    <rPh sb="2" eb="3">
      <t>メイ</t>
    </rPh>
    <rPh sb="4" eb="5">
      <t>クミ</t>
    </rPh>
    <rPh sb="5" eb="6">
      <t>メイ</t>
    </rPh>
    <phoneticPr fontId="1"/>
  </si>
  <si>
    <t>５歳児</t>
    <rPh sb="1" eb="3">
      <t>サイジ</t>
    </rPh>
    <phoneticPr fontId="1"/>
  </si>
  <si>
    <t>４歳児</t>
    <rPh sb="1" eb="3">
      <t>サイジ</t>
    </rPh>
    <phoneticPr fontId="1"/>
  </si>
  <si>
    <t>３歳児</t>
    <rPh sb="1" eb="3">
      <t>サイジ</t>
    </rPh>
    <phoneticPr fontId="1"/>
  </si>
  <si>
    <t>２歳児</t>
    <rPh sb="1" eb="3">
      <t>サイジ</t>
    </rPh>
    <phoneticPr fontId="1"/>
  </si>
  <si>
    <t>１歳児</t>
    <rPh sb="1" eb="3">
      <t>サイジ</t>
    </rPh>
    <phoneticPr fontId="1"/>
  </si>
  <si>
    <t>０歳児</t>
    <rPh sb="1" eb="3">
      <t>サイジ</t>
    </rPh>
    <phoneticPr fontId="1"/>
  </si>
  <si>
    <t>基準面積</t>
    <rPh sb="0" eb="2">
      <t>キジュン</t>
    </rPh>
    <rPh sb="2" eb="4">
      <t>メンセキ</t>
    </rPh>
    <phoneticPr fontId="1"/>
  </si>
  <si>
    <t>その部屋で保育する乳幼児数（人）</t>
    <rPh sb="2" eb="4">
      <t>ヘヤ</t>
    </rPh>
    <rPh sb="5" eb="7">
      <t>ホイク</t>
    </rPh>
    <rPh sb="9" eb="12">
      <t>ニュウヨウジ</t>
    </rPh>
    <rPh sb="12" eb="13">
      <t>スウ</t>
    </rPh>
    <rPh sb="14" eb="15">
      <t>ニン</t>
    </rPh>
    <phoneticPr fontId="1"/>
  </si>
  <si>
    <t>認可基準面積の計算等</t>
    <rPh sb="0" eb="2">
      <t>ニンカ</t>
    </rPh>
    <rPh sb="2" eb="4">
      <t>キジュン</t>
    </rPh>
    <rPh sb="4" eb="6">
      <t>メンセキ</t>
    </rPh>
    <rPh sb="7" eb="9">
      <t>ケイサン</t>
    </rPh>
    <rPh sb="9" eb="10">
      <t>トウ</t>
    </rPh>
    <phoneticPr fontId="1"/>
  </si>
  <si>
    <r>
      <t xml:space="preserve">面積
</t>
    </r>
    <r>
      <rPr>
        <sz val="8"/>
        <rFont val="ＭＳ Ｐゴシック"/>
        <family val="3"/>
        <charset val="128"/>
      </rPr>
      <t>（遊戯室按分）</t>
    </r>
    <rPh sb="0" eb="2">
      <t>メンセキ</t>
    </rPh>
    <rPh sb="4" eb="7">
      <t>ユウギシツ</t>
    </rPh>
    <rPh sb="7" eb="9">
      <t>アンブン</t>
    </rPh>
    <phoneticPr fontId="1"/>
  </si>
  <si>
    <t>乳児室
ほふく室
保育室
遊戯室</t>
    <rPh sb="0" eb="2">
      <t>ニュウジ</t>
    </rPh>
    <rPh sb="2" eb="3">
      <t>シツ</t>
    </rPh>
    <rPh sb="7" eb="8">
      <t>シツ</t>
    </rPh>
    <rPh sb="9" eb="12">
      <t>ホイクシツ</t>
    </rPh>
    <rPh sb="13" eb="16">
      <t>ユウギシツ</t>
    </rPh>
    <phoneticPr fontId="1"/>
  </si>
  <si>
    <t>（２）設備関係</t>
    <rPh sb="3" eb="5">
      <t>セツビ</t>
    </rPh>
    <rPh sb="5" eb="7">
      <t>カンケイ</t>
    </rPh>
    <phoneticPr fontId="1"/>
  </si>
  <si>
    <t>延床面積</t>
    <rPh sb="0" eb="1">
      <t>エン</t>
    </rPh>
    <rPh sb="1" eb="2">
      <t>ユカ</t>
    </rPh>
    <rPh sb="2" eb="4">
      <t>メンセキ</t>
    </rPh>
    <phoneticPr fontId="1"/>
  </si>
  <si>
    <t>２階建</t>
  </si>
  <si>
    <t>建物の構造</t>
    <rPh sb="0" eb="2">
      <t>タテモノ</t>
    </rPh>
    <rPh sb="3" eb="5">
      <t>コウゾウ</t>
    </rPh>
    <phoneticPr fontId="1"/>
  </si>
  <si>
    <t>相手方</t>
    <rPh sb="0" eb="3">
      <t>アイテガタ</t>
    </rPh>
    <phoneticPr fontId="1"/>
  </si>
  <si>
    <t>（期間　　　年間）</t>
    <rPh sb="1" eb="3">
      <t>キカン</t>
    </rPh>
    <rPh sb="6" eb="8">
      <t>ネンカン</t>
    </rPh>
    <phoneticPr fontId="1"/>
  </si>
  <si>
    <t>賃貸借</t>
    <rPh sb="0" eb="3">
      <t>チンタイシャク</t>
    </rPh>
    <phoneticPr fontId="1"/>
  </si>
  <si>
    <t>（１）所有形態</t>
    <rPh sb="3" eb="5">
      <t>ショユウ</t>
    </rPh>
    <rPh sb="5" eb="7">
      <t>ケイタイ</t>
    </rPh>
    <phoneticPr fontId="1"/>
  </si>
  <si>
    <t>３　建物の状況</t>
    <rPh sb="2" eb="4">
      <t>タテモノ</t>
    </rPh>
    <rPh sb="5" eb="7">
      <t>ジョウキョウ</t>
    </rPh>
    <phoneticPr fontId="1"/>
  </si>
  <si>
    <t>同一又は隣接敷地内</t>
  </si>
  <si>
    <t>２歳以上児数</t>
    <rPh sb="1" eb="2">
      <t>サイ</t>
    </rPh>
    <rPh sb="2" eb="5">
      <t>イジョウジ</t>
    </rPh>
    <rPh sb="5" eb="6">
      <t>スウ</t>
    </rPh>
    <phoneticPr fontId="1"/>
  </si>
  <si>
    <t>園庭の状況</t>
    <rPh sb="0" eb="2">
      <t>エンテイ</t>
    </rPh>
    <rPh sb="3" eb="5">
      <t>ジョウキョウ</t>
    </rPh>
    <phoneticPr fontId="1"/>
  </si>
  <si>
    <t>敷地面積　計</t>
    <rPh sb="0" eb="2">
      <t>シキチ</t>
    </rPh>
    <rPh sb="2" eb="4">
      <t>メンセキ</t>
    </rPh>
    <rPh sb="5" eb="6">
      <t>ケイ</t>
    </rPh>
    <phoneticPr fontId="1"/>
  </si>
  <si>
    <t>建築面積</t>
    <rPh sb="0" eb="2">
      <t>ケンチク</t>
    </rPh>
    <rPh sb="2" eb="4">
      <t>メンセキ</t>
    </rPh>
    <phoneticPr fontId="1"/>
  </si>
  <si>
    <t>（２）敷地面積</t>
    <rPh sb="3" eb="5">
      <t>シキチ</t>
    </rPh>
    <rPh sb="5" eb="7">
      <t>メンセキ</t>
    </rPh>
    <phoneticPr fontId="1"/>
  </si>
  <si>
    <t>相手方</t>
    <rPh sb="0" eb="2">
      <t>アイテ</t>
    </rPh>
    <rPh sb="2" eb="3">
      <t>カタ</t>
    </rPh>
    <phoneticPr fontId="1"/>
  </si>
  <si>
    <t>（期間　　　　年間）</t>
    <rPh sb="1" eb="3">
      <t>キカン</t>
    </rPh>
    <rPh sb="7" eb="9">
      <t>ネンカン</t>
    </rPh>
    <phoneticPr fontId="1"/>
  </si>
  <si>
    <t>地上権設定</t>
    <rPh sb="0" eb="3">
      <t>チジョウケン</t>
    </rPh>
    <rPh sb="3" eb="5">
      <t>セッテイ</t>
    </rPh>
    <phoneticPr fontId="1"/>
  </si>
  <si>
    <t>（１）所有形態　　</t>
    <rPh sb="3" eb="5">
      <t>ショユウ</t>
    </rPh>
    <rPh sb="5" eb="7">
      <t>ケイタイ</t>
    </rPh>
    <phoneticPr fontId="1"/>
  </si>
  <si>
    <t>２　土地の状況</t>
    <rPh sb="2" eb="4">
      <t>トチ</t>
    </rPh>
    <rPh sb="5" eb="7">
      <t>ジョウキョウ</t>
    </rPh>
    <phoneticPr fontId="1"/>
  </si>
  <si>
    <t>終了時間</t>
    <rPh sb="0" eb="2">
      <t>シュウリョウ</t>
    </rPh>
    <rPh sb="2" eb="4">
      <t>ジカン</t>
    </rPh>
    <phoneticPr fontId="1"/>
  </si>
  <si>
    <t>開始時間</t>
    <rPh sb="0" eb="2">
      <t>カイシ</t>
    </rPh>
    <rPh sb="2" eb="4">
      <t>ジカン</t>
    </rPh>
    <phoneticPr fontId="1"/>
  </si>
  <si>
    <t>一時預かり（幼稚園型）</t>
    <rPh sb="0" eb="2">
      <t>イチジ</t>
    </rPh>
    <rPh sb="2" eb="3">
      <t>アズ</t>
    </rPh>
    <rPh sb="6" eb="9">
      <t>ヨウチエン</t>
    </rPh>
    <rPh sb="9" eb="10">
      <t>ガタ</t>
    </rPh>
    <phoneticPr fontId="1"/>
  </si>
  <si>
    <t>延長保育</t>
    <rPh sb="0" eb="2">
      <t>エンチョウ</t>
    </rPh>
    <rPh sb="2" eb="4">
      <t>ホイク</t>
    </rPh>
    <phoneticPr fontId="1"/>
  </si>
  <si>
    <t>閉園時間</t>
    <rPh sb="0" eb="2">
      <t>ヘイエン</t>
    </rPh>
    <rPh sb="2" eb="4">
      <t>ジカン</t>
    </rPh>
    <phoneticPr fontId="1"/>
  </si>
  <si>
    <t>開園時間</t>
    <rPh sb="0" eb="2">
      <t>カイエン</t>
    </rPh>
    <rPh sb="2" eb="4">
      <t>ジカン</t>
    </rPh>
    <phoneticPr fontId="1"/>
  </si>
  <si>
    <t>通常保育</t>
    <rPh sb="0" eb="2">
      <t>ツウジョウ</t>
    </rPh>
    <rPh sb="2" eb="4">
      <t>ホイク</t>
    </rPh>
    <phoneticPr fontId="1"/>
  </si>
  <si>
    <t>備考（実施曜日等を記載）</t>
    <rPh sb="0" eb="2">
      <t>ビコウ</t>
    </rPh>
    <rPh sb="3" eb="5">
      <t>ジッシ</t>
    </rPh>
    <rPh sb="5" eb="7">
      <t>ヨウビ</t>
    </rPh>
    <rPh sb="7" eb="8">
      <t>ナド</t>
    </rPh>
    <rPh sb="9" eb="11">
      <t>キサイ</t>
    </rPh>
    <phoneticPr fontId="1"/>
  </si>
  <si>
    <t>実施時間等</t>
    <rPh sb="0" eb="2">
      <t>ジッシ</t>
    </rPh>
    <rPh sb="2" eb="4">
      <t>ジカン</t>
    </rPh>
    <rPh sb="4" eb="5">
      <t>ナド</t>
    </rPh>
    <phoneticPr fontId="1"/>
  </si>
  <si>
    <t>種別</t>
    <rPh sb="0" eb="2">
      <t>シュベツ</t>
    </rPh>
    <phoneticPr fontId="1"/>
  </si>
  <si>
    <t>（２）保育時間</t>
    <rPh sb="3" eb="5">
      <t>ホイク</t>
    </rPh>
    <rPh sb="5" eb="7">
      <t>ジカン</t>
    </rPh>
    <phoneticPr fontId="1"/>
  </si>
  <si>
    <t>※立ち歩きをする子は「ほふくをする子」となる。</t>
    <rPh sb="1" eb="2">
      <t>タ</t>
    </rPh>
    <rPh sb="3" eb="4">
      <t>アル</t>
    </rPh>
    <rPh sb="8" eb="9">
      <t>コ</t>
    </rPh>
    <rPh sb="17" eb="18">
      <t>コ</t>
    </rPh>
    <phoneticPr fontId="1"/>
  </si>
  <si>
    <t>2歳未満児</t>
    <rPh sb="1" eb="2">
      <t>サイ</t>
    </rPh>
    <rPh sb="2" eb="4">
      <t>ミマン</t>
    </rPh>
    <rPh sb="4" eb="5">
      <t>ジ</t>
    </rPh>
    <phoneticPr fontId="1"/>
  </si>
  <si>
    <t>（１）申請利用定員</t>
    <rPh sb="3" eb="5">
      <t>シンセイ</t>
    </rPh>
    <rPh sb="5" eb="7">
      <t>リヨウ</t>
    </rPh>
    <rPh sb="7" eb="9">
      <t>テイイン</t>
    </rPh>
    <phoneticPr fontId="1"/>
  </si>
  <si>
    <t>１　申請利用定員等の状況</t>
    <rPh sb="2" eb="4">
      <t>シンセイ</t>
    </rPh>
    <rPh sb="4" eb="6">
      <t>リヨウ</t>
    </rPh>
    <rPh sb="6" eb="8">
      <t>テイイン</t>
    </rPh>
    <rPh sb="8" eb="9">
      <t>ナド</t>
    </rPh>
    <rPh sb="10" eb="12">
      <t>ジョウキョウ</t>
    </rPh>
    <phoneticPr fontId="1"/>
  </si>
  <si>
    <t>（現行）</t>
    <rPh sb="1" eb="3">
      <t>ゲンコウ</t>
    </rPh>
    <phoneticPr fontId="1"/>
  </si>
  <si>
    <t>幼保連携型認定こども園施設設備基準適合調書　　【認可申請用・数式有】</t>
    <rPh sb="0" eb="2">
      <t>ヨウホ</t>
    </rPh>
    <rPh sb="2" eb="4">
      <t>レンケイ</t>
    </rPh>
    <rPh sb="4" eb="5">
      <t>ガタ</t>
    </rPh>
    <rPh sb="5" eb="7">
      <t>ニンテイ</t>
    </rPh>
    <rPh sb="10" eb="11">
      <t>エン</t>
    </rPh>
    <rPh sb="11" eb="13">
      <t>シセツ</t>
    </rPh>
    <rPh sb="13" eb="15">
      <t>セツビ</t>
    </rPh>
    <rPh sb="15" eb="17">
      <t>キジュン</t>
    </rPh>
    <rPh sb="17" eb="19">
      <t>テキゴウ</t>
    </rPh>
    <rPh sb="19" eb="21">
      <t>チョウショ</t>
    </rPh>
    <rPh sb="24" eb="26">
      <t>ニンカ</t>
    </rPh>
    <rPh sb="26" eb="28">
      <t>シンセイ</t>
    </rPh>
    <rPh sb="28" eb="29">
      <t>ヨウ</t>
    </rPh>
    <rPh sb="30" eb="32">
      <t>スウシキ</t>
    </rPh>
    <rPh sb="32" eb="33">
      <t>ア</t>
    </rPh>
    <phoneticPr fontId="1"/>
  </si>
  <si>
    <t>様式３－１</t>
    <rPh sb="0" eb="2">
      <t>ヨウシキ</t>
    </rPh>
    <phoneticPr fontId="1"/>
  </si>
  <si>
    <t>３歳以上児　⑥
（③の２＋④＋⑤）</t>
    <rPh sb="1" eb="2">
      <t>サイ</t>
    </rPh>
    <rPh sb="2" eb="5">
      <t>イジョウジ</t>
    </rPh>
    <phoneticPr fontId="1"/>
  </si>
  <si>
    <t>給付上２名の配置が必要</t>
    <rPh sb="0" eb="3">
      <t>キュウフジョウ</t>
    </rPh>
    <rPh sb="4" eb="5">
      <t>メイ</t>
    </rPh>
    <rPh sb="6" eb="8">
      <t>ハイチ</t>
    </rPh>
    <rPh sb="9" eb="11">
      <t>ヒツヨウ</t>
    </rPh>
    <phoneticPr fontId="1"/>
  </si>
  <si>
    <t>その他
基本分</t>
    <rPh sb="2" eb="3">
      <t>タ</t>
    </rPh>
    <rPh sb="4" eb="7">
      <t>キホンブン</t>
    </rPh>
    <phoneticPr fontId="1"/>
  </si>
  <si>
    <t>その他基本分（非常勤）
※常勤換算無</t>
    <rPh sb="2" eb="3">
      <t>タ</t>
    </rPh>
    <rPh sb="3" eb="6">
      <t>キホンブン</t>
    </rPh>
    <rPh sb="7" eb="10">
      <t>ヒジョウキン</t>
    </rPh>
    <rPh sb="13" eb="15">
      <t>ジョウキン</t>
    </rPh>
    <rPh sb="15" eb="17">
      <t>カンザン</t>
    </rPh>
    <rPh sb="17" eb="18">
      <t>ナ</t>
    </rPh>
    <phoneticPr fontId="1"/>
  </si>
  <si>
    <t>保育教諭　計（設備運営基準） ⑪</t>
    <rPh sb="0" eb="2">
      <t>ホイク</t>
    </rPh>
    <rPh sb="2" eb="4">
      <t>キョウユ</t>
    </rPh>
    <rPh sb="5" eb="6">
      <t>ケイ</t>
    </rPh>
    <rPh sb="7" eb="9">
      <t>セツビ</t>
    </rPh>
    <rPh sb="9" eb="11">
      <t>ウンエイ</t>
    </rPh>
    <rPh sb="11" eb="13">
      <t>キジュン</t>
    </rPh>
    <phoneticPr fontId="1"/>
  </si>
  <si>
    <t>非常勤講師 ⑯</t>
    <rPh sb="0" eb="3">
      <t>ヒジョウキン</t>
    </rPh>
    <rPh sb="3" eb="5">
      <t>コウシ</t>
    </rPh>
    <phoneticPr fontId="1"/>
  </si>
  <si>
    <t>代替保育教諭 ⑰</t>
    <rPh sb="0" eb="2">
      <t>ダイタイ</t>
    </rPh>
    <rPh sb="2" eb="4">
      <t>ホイク</t>
    </rPh>
    <rPh sb="4" eb="6">
      <t>キョウユ</t>
    </rPh>
    <phoneticPr fontId="1"/>
  </si>
  <si>
    <r>
      <rPr>
        <sz val="8"/>
        <rFont val="ＭＳ Ｐゴシック"/>
        <family val="3"/>
        <charset val="128"/>
      </rPr>
      <t>定員40人以下　1人
定員41人～150人　2人
定員151人以上　3人</t>
    </r>
    <r>
      <rPr>
        <sz val="9"/>
        <rFont val="ＭＳ Ｐゴシック"/>
        <family val="3"/>
        <charset val="128"/>
      </rPr>
      <t xml:space="preserve">
　</t>
    </r>
    <r>
      <rPr>
        <u/>
        <sz val="8"/>
        <rFont val="ＭＳ Ｐゴシック"/>
        <family val="3"/>
        <charset val="128"/>
      </rPr>
      <t>（調理員3人の場合は1名は非常勤可→常勤換算後2人を越えた配置であれば可）</t>
    </r>
    <rPh sb="0" eb="2">
      <t>テイイン</t>
    </rPh>
    <rPh sb="4" eb="5">
      <t>ニン</t>
    </rPh>
    <rPh sb="5" eb="7">
      <t>イカ</t>
    </rPh>
    <rPh sb="9" eb="10">
      <t>ニン</t>
    </rPh>
    <rPh sb="11" eb="13">
      <t>テイイン</t>
    </rPh>
    <rPh sb="15" eb="16">
      <t>ニン</t>
    </rPh>
    <rPh sb="20" eb="21">
      <t>ニン</t>
    </rPh>
    <rPh sb="23" eb="24">
      <t>ニン</t>
    </rPh>
    <rPh sb="25" eb="27">
      <t>テイイン</t>
    </rPh>
    <rPh sb="30" eb="31">
      <t>ニン</t>
    </rPh>
    <rPh sb="31" eb="33">
      <t>イジョウ</t>
    </rPh>
    <rPh sb="35" eb="36">
      <t>ニン</t>
    </rPh>
    <rPh sb="39" eb="42">
      <t>チョウリイン</t>
    </rPh>
    <rPh sb="43" eb="44">
      <t>ニン</t>
    </rPh>
    <rPh sb="45" eb="47">
      <t>バアイ</t>
    </rPh>
    <rPh sb="49" eb="50">
      <t>メイ</t>
    </rPh>
    <rPh sb="51" eb="54">
      <t>ヒジョウキン</t>
    </rPh>
    <rPh sb="54" eb="55">
      <t>カ</t>
    </rPh>
    <rPh sb="56" eb="58">
      <t>ジョウキン</t>
    </rPh>
    <rPh sb="58" eb="60">
      <t>カンザン</t>
    </rPh>
    <rPh sb="60" eb="61">
      <t>ゴ</t>
    </rPh>
    <rPh sb="62" eb="63">
      <t>ニン</t>
    </rPh>
    <rPh sb="64" eb="65">
      <t>コ</t>
    </rPh>
    <rPh sb="67" eb="69">
      <t>ハイチ</t>
    </rPh>
    <rPh sb="73" eb="74">
      <t>カ</t>
    </rPh>
    <phoneticPr fontId="1"/>
  </si>
  <si>
    <r>
      <t>　　</t>
    </r>
    <r>
      <rPr>
        <sz val="10"/>
        <rFont val="ＭＳ Ｐゴシック"/>
        <family val="3"/>
        <charset val="128"/>
      </rPr>
      <t>事務職員及び非常勤事務職員</t>
    </r>
    <r>
      <rPr>
        <sz val="9"/>
        <rFont val="ＭＳ Ｐゴシック"/>
        <family val="3"/>
        <charset val="128"/>
      </rPr>
      <t xml:space="preserve">
</t>
    </r>
    <r>
      <rPr>
        <u/>
        <sz val="8.5"/>
        <rFont val="ＭＳ Ｐゴシック"/>
        <family val="3"/>
        <charset val="128"/>
      </rPr>
      <t>※ただし、施設長等が兼務あるいは業務委託する場合は配置不要
※配置する場合は利用定員91人以上の場合は1人を越えた配置であれば可</t>
    </r>
    <rPh sb="2" eb="4">
      <t>ジム</t>
    </rPh>
    <rPh sb="4" eb="6">
      <t>ショクイン</t>
    </rPh>
    <rPh sb="6" eb="7">
      <t>オヨ</t>
    </rPh>
    <rPh sb="8" eb="11">
      <t>ヒジョウキン</t>
    </rPh>
    <rPh sb="11" eb="13">
      <t>ジム</t>
    </rPh>
    <rPh sb="13" eb="15">
      <t>ショクイン</t>
    </rPh>
    <rPh sb="21" eb="24">
      <t>シセツチョウ</t>
    </rPh>
    <rPh sb="24" eb="25">
      <t>ナド</t>
    </rPh>
    <rPh sb="26" eb="28">
      <t>ケンム</t>
    </rPh>
    <rPh sb="32" eb="34">
      <t>ギョウム</t>
    </rPh>
    <rPh sb="34" eb="36">
      <t>イタク</t>
    </rPh>
    <rPh sb="38" eb="40">
      <t>バアイ</t>
    </rPh>
    <rPh sb="41" eb="43">
      <t>ハイチ</t>
    </rPh>
    <rPh sb="43" eb="45">
      <t>フヨウ</t>
    </rPh>
    <rPh sb="47" eb="49">
      <t>ハイチ</t>
    </rPh>
    <rPh sb="51" eb="53">
      <t>バアイ</t>
    </rPh>
    <rPh sb="54" eb="56">
      <t>リヨウ</t>
    </rPh>
    <rPh sb="56" eb="58">
      <t>テイイン</t>
    </rPh>
    <rPh sb="60" eb="61">
      <t>ニン</t>
    </rPh>
    <rPh sb="61" eb="63">
      <t>イジョウ</t>
    </rPh>
    <rPh sb="64" eb="66">
      <t>バアイ</t>
    </rPh>
    <rPh sb="68" eb="69">
      <t>ニン</t>
    </rPh>
    <rPh sb="70" eb="71">
      <t>コ</t>
    </rPh>
    <rPh sb="73" eb="75">
      <t>ハイチ</t>
    </rPh>
    <rPh sb="79" eb="80">
      <t>カ</t>
    </rPh>
    <phoneticPr fontId="1"/>
  </si>
  <si>
    <t>学級編制調整加配加算　⑱</t>
    <rPh sb="0" eb="2">
      <t>ガッキュウ</t>
    </rPh>
    <rPh sb="2" eb="4">
      <t>ヘンセイ</t>
    </rPh>
    <rPh sb="4" eb="6">
      <t>チョウセイ</t>
    </rPh>
    <rPh sb="6" eb="8">
      <t>カハイ</t>
    </rPh>
    <rPh sb="8" eb="10">
      <t>カサン</t>
    </rPh>
    <phoneticPr fontId="1"/>
  </si>
  <si>
    <t>チーム保育加算⑲</t>
    <rPh sb="3" eb="5">
      <t>ホイク</t>
    </rPh>
    <rPh sb="5" eb="7">
      <t>カサン</t>
    </rPh>
    <phoneticPr fontId="1"/>
  </si>
  <si>
    <t>療育支援加算⑳
※常勤換算無</t>
    <rPh sb="0" eb="2">
      <t>リョウイク</t>
    </rPh>
    <rPh sb="2" eb="4">
      <t>シエン</t>
    </rPh>
    <rPh sb="4" eb="6">
      <t>カサン</t>
    </rPh>
    <rPh sb="9" eb="11">
      <t>ジョウキン</t>
    </rPh>
    <rPh sb="11" eb="13">
      <t>カンザン</t>
    </rPh>
    <rPh sb="13" eb="14">
      <t>ナ</t>
    </rPh>
    <phoneticPr fontId="1"/>
  </si>
  <si>
    <t>-</t>
    <phoneticPr fontId="1"/>
  </si>
  <si>
    <t>保育教諭　計
（公定価格）</t>
    <rPh sb="0" eb="2">
      <t>ホイク</t>
    </rPh>
    <rPh sb="2" eb="4">
      <t>キョウユ</t>
    </rPh>
    <rPh sb="5" eb="6">
      <t>ケイ</t>
    </rPh>
    <rPh sb="8" eb="10">
      <t>コウテイ</t>
    </rPh>
    <rPh sb="10" eb="12">
      <t>カカク</t>
    </rPh>
    <phoneticPr fontId="1"/>
  </si>
  <si>
    <t>常勤換算分</t>
    <rPh sb="0" eb="2">
      <t>ジョウキン</t>
    </rPh>
    <rPh sb="2" eb="4">
      <t>カンザン</t>
    </rPh>
    <rPh sb="4" eb="5">
      <t>ブン</t>
    </rPh>
    <phoneticPr fontId="1"/>
  </si>
  <si>
    <t>-</t>
    <phoneticPr fontId="1"/>
  </si>
  <si>
    <t>非常勤職員分</t>
    <rPh sb="0" eb="3">
      <t>ヒジョウキン</t>
    </rPh>
    <rPh sb="3" eb="5">
      <t>ショクイン</t>
    </rPh>
    <rPh sb="5" eb="6">
      <t>ブン</t>
    </rPh>
    <phoneticPr fontId="1"/>
  </si>
  <si>
    <t>【　事業専従職員　】</t>
    <rPh sb="2" eb="4">
      <t>ジギョウ</t>
    </rPh>
    <rPh sb="4" eb="6">
      <t>センジュウ</t>
    </rPh>
    <rPh sb="6" eb="8">
      <t>ショクイン</t>
    </rPh>
    <phoneticPr fontId="1"/>
  </si>
  <si>
    <t>専従担当者数</t>
    <rPh sb="0" eb="2">
      <t>センジュウ</t>
    </rPh>
    <rPh sb="2" eb="5">
      <t>タントウシャ</t>
    </rPh>
    <rPh sb="5" eb="6">
      <t>スウ</t>
    </rPh>
    <phoneticPr fontId="1"/>
  </si>
  <si>
    <t>担当者氏名　※複数いる場合は全員分記入すること</t>
    <rPh sb="0" eb="3">
      <t>タントウシャ</t>
    </rPh>
    <rPh sb="3" eb="5">
      <t>シメイ</t>
    </rPh>
    <rPh sb="7" eb="9">
      <t>フクスウ</t>
    </rPh>
    <rPh sb="11" eb="13">
      <t>バアイ</t>
    </rPh>
    <rPh sb="14" eb="16">
      <t>ゼンイン</t>
    </rPh>
    <rPh sb="16" eb="17">
      <t>ブン</t>
    </rPh>
    <rPh sb="17" eb="19">
      <t>キニュウ</t>
    </rPh>
    <phoneticPr fontId="1"/>
  </si>
  <si>
    <t>放課後児童健全育成事業</t>
    <phoneticPr fontId="1"/>
  </si>
  <si>
    <t>子育て短期支援事業</t>
    <phoneticPr fontId="1"/>
  </si>
  <si>
    <t>【学校医・学校歯科医・学校薬剤師】</t>
    <rPh sb="1" eb="4">
      <t>ガッコウイ</t>
    </rPh>
    <rPh sb="5" eb="7">
      <t>ガッコウ</t>
    </rPh>
    <rPh sb="7" eb="10">
      <t>シカイ</t>
    </rPh>
    <rPh sb="11" eb="13">
      <t>ガッコウ</t>
    </rPh>
    <rPh sb="13" eb="16">
      <t>ヤクザイシ</t>
    </rPh>
    <phoneticPr fontId="1"/>
  </si>
  <si>
    <t>勤務クリニック名</t>
    <rPh sb="0" eb="2">
      <t>キンム</t>
    </rPh>
    <rPh sb="7" eb="8">
      <t>メイ</t>
    </rPh>
    <phoneticPr fontId="1"/>
  </si>
  <si>
    <t>休けい保育士　⑫</t>
    <rPh sb="0" eb="1">
      <t>キュウ</t>
    </rPh>
    <rPh sb="3" eb="6">
      <t>ホイクシ</t>
    </rPh>
    <phoneticPr fontId="1"/>
  </si>
  <si>
    <t>保育教諭 ⑬</t>
    <rPh sb="0" eb="2">
      <t>ホイク</t>
    </rPh>
    <rPh sb="2" eb="4">
      <t>キョウユ</t>
    </rPh>
    <phoneticPr fontId="1"/>
  </si>
  <si>
    <t>代替保育教諭 ⑭</t>
    <rPh sb="0" eb="2">
      <t>ダイタイ</t>
    </rPh>
    <rPh sb="2" eb="4">
      <t>ホイク</t>
    </rPh>
    <rPh sb="4" eb="6">
      <t>キョウユ</t>
    </rPh>
    <phoneticPr fontId="1"/>
  </si>
  <si>
    <t>基準　⑪＋⑫＋⑬＋⑭
実員　⑪</t>
    <rPh sb="0" eb="2">
      <t>キジュン</t>
    </rPh>
    <rPh sb="11" eb="13">
      <t>ジツイン</t>
    </rPh>
    <phoneticPr fontId="1"/>
  </si>
  <si>
    <t>保育教諭　計（基本分）　⑮
※常勤換算しない非常勤除く</t>
    <rPh sb="0" eb="2">
      <t>ホイク</t>
    </rPh>
    <rPh sb="2" eb="4">
      <t>キョウユ</t>
    </rPh>
    <rPh sb="5" eb="6">
      <t>ケイ</t>
    </rPh>
    <rPh sb="7" eb="10">
      <t>キホンブン</t>
    </rPh>
    <rPh sb="15" eb="17">
      <t>ジョウキン</t>
    </rPh>
    <rPh sb="17" eb="19">
      <t>カンザン</t>
    </rPh>
    <rPh sb="22" eb="25">
      <t>ヒジョウキン</t>
    </rPh>
    <rPh sb="25" eb="26">
      <t>ノゾ</t>
    </rPh>
    <phoneticPr fontId="1"/>
  </si>
  <si>
    <t>全体分
・１号子ども分</t>
    <phoneticPr fontId="1"/>
  </si>
  <si>
    <t>満３歳以上の基準配置数 ⑦
（①と⑥のうち大きい数）</t>
    <rPh sb="0" eb="1">
      <t>マン</t>
    </rPh>
    <rPh sb="2" eb="3">
      <t>サイ</t>
    </rPh>
    <rPh sb="6" eb="8">
      <t>キジュン</t>
    </rPh>
    <rPh sb="8" eb="10">
      <t>ハイチ</t>
    </rPh>
    <rPh sb="10" eb="11">
      <t>スウ</t>
    </rPh>
    <rPh sb="21" eb="22">
      <t>オオ</t>
    </rPh>
    <rPh sb="24" eb="25">
      <t>カズ</t>
    </rPh>
    <phoneticPr fontId="1"/>
  </si>
  <si>
    <t>主幹保育教諭等に専任可させるための代替保育教諭（常勤分）</t>
    <rPh sb="0" eb="2">
      <t>シュカン</t>
    </rPh>
    <rPh sb="2" eb="4">
      <t>ホイク</t>
    </rPh>
    <rPh sb="4" eb="6">
      <t>キョウユ</t>
    </rPh>
    <rPh sb="6" eb="7">
      <t>ナド</t>
    </rPh>
    <rPh sb="8" eb="10">
      <t>センニン</t>
    </rPh>
    <rPh sb="10" eb="11">
      <t>カ</t>
    </rPh>
    <rPh sb="17" eb="19">
      <t>ダイタイ</t>
    </rPh>
    <rPh sb="19" eb="21">
      <t>ホイク</t>
    </rPh>
    <rPh sb="21" eb="23">
      <t>キョウユ</t>
    </rPh>
    <rPh sb="24" eb="26">
      <t>ジョウキン</t>
    </rPh>
    <rPh sb="26" eb="27">
      <t>ブン</t>
    </rPh>
    <phoneticPr fontId="1"/>
  </si>
  <si>
    <t>全体の利用定員
　90人以下　1人（常勤）
　91人以上　2人
     （うち1名は非常勤で可）</t>
    <rPh sb="0" eb="2">
      <t>ゼンタイ</t>
    </rPh>
    <rPh sb="3" eb="5">
      <t>リヨウ</t>
    </rPh>
    <rPh sb="5" eb="7">
      <t>テイイン</t>
    </rPh>
    <rPh sb="11" eb="14">
      <t>ニンイカ</t>
    </rPh>
    <rPh sb="16" eb="17">
      <t>ニン</t>
    </rPh>
    <rPh sb="18" eb="20">
      <t>ジョウキン</t>
    </rPh>
    <rPh sb="25" eb="28">
      <t>ニンイジョウ</t>
    </rPh>
    <rPh sb="30" eb="31">
      <t>ニン</t>
    </rPh>
    <rPh sb="41" eb="42">
      <t>メイ</t>
    </rPh>
    <rPh sb="43" eb="46">
      <t>ヒジョウキン</t>
    </rPh>
    <rPh sb="47" eb="48">
      <t>カ</t>
    </rPh>
    <phoneticPr fontId="1"/>
  </si>
  <si>
    <t>　⑯　＋　⑰</t>
    <phoneticPr fontId="1"/>
  </si>
  <si>
    <t>　⑮　＋　⑱　＋　⑲</t>
    <phoneticPr fontId="1"/>
  </si>
  <si>
    <t>年齢別配置基準</t>
    <rPh sb="0" eb="3">
      <t>ネンレイベツ</t>
    </rPh>
    <rPh sb="3" eb="5">
      <t>ハイチ</t>
    </rPh>
    <rPh sb="5" eb="7">
      <t>キジュン</t>
    </rPh>
    <phoneticPr fontId="1"/>
  </si>
  <si>
    <t>満３歳児　③’</t>
    <rPh sb="0" eb="1">
      <t>マン</t>
    </rPh>
    <rPh sb="2" eb="4">
      <t>サイジ</t>
    </rPh>
    <phoneticPr fontId="1"/>
  </si>
  <si>
    <t>園長が兼任の場合　⑧</t>
    <rPh sb="0" eb="2">
      <t>エンチョウ</t>
    </rPh>
    <rPh sb="3" eb="5">
      <t>ケンニン</t>
    </rPh>
    <rPh sb="6" eb="8">
      <t>バアイ</t>
    </rPh>
    <phoneticPr fontId="1"/>
  </si>
  <si>
    <t>園長が兼任の場合は保育教諭等を１人配置しなければならない。</t>
    <rPh sb="0" eb="2">
      <t>エンチョウ</t>
    </rPh>
    <rPh sb="3" eb="5">
      <t>ケンニン</t>
    </rPh>
    <rPh sb="6" eb="8">
      <t>バアイ</t>
    </rPh>
    <rPh sb="9" eb="11">
      <t>ホイク</t>
    </rPh>
    <rPh sb="11" eb="13">
      <t>キョウユ</t>
    </rPh>
    <rPh sb="13" eb="14">
      <t>トウ</t>
    </rPh>
    <rPh sb="16" eb="17">
      <t>ニン</t>
    </rPh>
    <rPh sb="17" eb="19">
      <t>ハイチ</t>
    </rPh>
    <phoneticPr fontId="1"/>
  </si>
  <si>
    <r>
      <t xml:space="preserve">その他保育教諭 </t>
    </r>
    <r>
      <rPr>
        <sz val="12"/>
        <rFont val="ＭＳ Ｐゴシック"/>
        <family val="3"/>
        <charset val="128"/>
      </rPr>
      <t>⑩</t>
    </r>
    <r>
      <rPr>
        <sz val="11"/>
        <rFont val="ＭＳ Ｐゴシック"/>
        <family val="3"/>
        <charset val="128"/>
      </rPr>
      <t xml:space="preserve">
（フリー等）</t>
    </r>
    <rPh sb="2" eb="3">
      <t>タ</t>
    </rPh>
    <rPh sb="3" eb="5">
      <t>ホイク</t>
    </rPh>
    <rPh sb="5" eb="7">
      <t>キョウユ</t>
    </rPh>
    <rPh sb="14" eb="15">
      <t>ナド</t>
    </rPh>
    <phoneticPr fontId="1"/>
  </si>
  <si>
    <r>
      <t>基準　　　　　　　　　　</t>
    </r>
    <r>
      <rPr>
        <sz val="9"/>
        <rFont val="ＭＳ Ｐゴシック"/>
        <family val="3"/>
        <charset val="128"/>
      </rPr>
      <t>②+③+⑦+⑧</t>
    </r>
    <r>
      <rPr>
        <sz val="11"/>
        <rFont val="ＭＳ Ｐゴシック"/>
        <family val="3"/>
        <charset val="128"/>
      </rPr>
      <t xml:space="preserve">
実員（常勤換算後）　</t>
    </r>
    <r>
      <rPr>
        <sz val="9"/>
        <rFont val="ＭＳ Ｐゴシック"/>
        <family val="3"/>
        <charset val="128"/>
      </rPr>
      <t>②+③+③’＋④+⑤+⑨+⑩</t>
    </r>
    <rPh sb="0" eb="2">
      <t>キジュン</t>
    </rPh>
    <rPh sb="20" eb="22">
      <t>ジツイン</t>
    </rPh>
    <rPh sb="23" eb="25">
      <t>ジョウキン</t>
    </rPh>
    <rPh sb="25" eb="27">
      <t>カンザン</t>
    </rPh>
    <rPh sb="27" eb="28">
      <t>ゴ</t>
    </rPh>
    <phoneticPr fontId="1"/>
  </si>
  <si>
    <t>主幹保育教諭等に専任可させるための代替保育教諭（非常勤分）</t>
    <rPh sb="0" eb="2">
      <t>シュカン</t>
    </rPh>
    <rPh sb="2" eb="4">
      <t>ホイク</t>
    </rPh>
    <rPh sb="4" eb="6">
      <t>キョウユ</t>
    </rPh>
    <rPh sb="6" eb="7">
      <t>ナド</t>
    </rPh>
    <rPh sb="8" eb="10">
      <t>センニン</t>
    </rPh>
    <rPh sb="10" eb="11">
      <t>カ</t>
    </rPh>
    <rPh sb="17" eb="19">
      <t>ダイタイ</t>
    </rPh>
    <rPh sb="19" eb="21">
      <t>ホイク</t>
    </rPh>
    <rPh sb="21" eb="23">
      <t>キョウユ</t>
    </rPh>
    <rPh sb="24" eb="25">
      <t>ヒ</t>
    </rPh>
    <rPh sb="25" eb="27">
      <t>ジョウキン</t>
    </rPh>
    <rPh sb="27" eb="28">
      <t>ブン</t>
    </rPh>
    <phoneticPr fontId="1"/>
  </si>
  <si>
    <r>
      <rPr>
        <sz val="11"/>
        <rFont val="ＭＳ Ｐゴシック"/>
        <family val="3"/>
        <charset val="128"/>
      </rPr>
      <t>入所児童処遇特別加算
㉑　※常勤換算無</t>
    </r>
    <rPh sb="0" eb="2">
      <t>ニュウショ</t>
    </rPh>
    <rPh sb="2" eb="4">
      <t>ジドウ</t>
    </rPh>
    <rPh sb="4" eb="6">
      <t>ショグウ</t>
    </rPh>
    <rPh sb="6" eb="8">
      <t>トクベツ</t>
    </rPh>
    <rPh sb="8" eb="10">
      <t>カサン</t>
    </rPh>
    <rPh sb="14" eb="16">
      <t>ジョウキン</t>
    </rPh>
    <rPh sb="16" eb="18">
      <t>カンザン</t>
    </rPh>
    <rPh sb="18" eb="19">
      <t>ナ</t>
    </rPh>
    <phoneticPr fontId="1"/>
  </si>
  <si>
    <t>研修代替保育士（年間２日分）※研修費用等に代替可
保育標準時間認定（３時間分）
休けい保育士（保育認定子どもにかかる利用定員が91人以上の場合）
非常勤講師（１号認定子どもの利用定員が35人以下及び121人以上の場合）</t>
    <rPh sb="15" eb="17">
      <t>ケンシュウ</t>
    </rPh>
    <rPh sb="17" eb="19">
      <t>ヒヨウ</t>
    </rPh>
    <rPh sb="19" eb="20">
      <t>トウ</t>
    </rPh>
    <rPh sb="21" eb="23">
      <t>ダイタイ</t>
    </rPh>
    <rPh sb="23" eb="24">
      <t>カ</t>
    </rPh>
    <rPh sb="65" eb="68">
      <t>ニンイジョウ</t>
    </rPh>
    <rPh sb="69" eb="71">
      <t>バアイ</t>
    </rPh>
    <rPh sb="73" eb="76">
      <t>ヒジョウキン</t>
    </rPh>
    <rPh sb="76" eb="78">
      <t>コウシ</t>
    </rPh>
    <rPh sb="80" eb="81">
      <t>ゴウ</t>
    </rPh>
    <rPh sb="81" eb="83">
      <t>ニンテイ</t>
    </rPh>
    <rPh sb="83" eb="84">
      <t>コ</t>
    </rPh>
    <rPh sb="87" eb="89">
      <t>リヨウ</t>
    </rPh>
    <rPh sb="89" eb="91">
      <t>テイイン</t>
    </rPh>
    <rPh sb="94" eb="95">
      <t>ニン</t>
    </rPh>
    <rPh sb="95" eb="97">
      <t>イカ</t>
    </rPh>
    <rPh sb="97" eb="98">
      <t>オヨ</t>
    </rPh>
    <rPh sb="102" eb="105">
      <t>ニンイジョウ</t>
    </rPh>
    <rPh sb="106" eb="10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</si>
</sst>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_ "/>
    <numFmt numFmtId="177" formatCode="0.0_ "/>
    <numFmt numFmtId="178" formatCode="#,##0&quot;人&quot;"/>
    <numFmt numFmtId="179" formatCode="&quot;対象&quot;General&quot;人&quot;"/>
    <numFmt numFmtId="180" formatCode="#,##0;&quot;△ &quot;#,##0&quot;人&quot;"/>
    <numFmt numFmtId="181" formatCode="General&quot;人&quot;"/>
    <numFmt numFmtId="182" formatCode="0.0"/>
    <numFmt numFmtId="183" formatCode="0.0&quot;人&quot;"/>
    <numFmt numFmtId="184" formatCode="#,##0.0"/>
    <numFmt numFmtId="185" formatCode="&quot;（&quot;General&quot;）&quot;"/>
    <numFmt numFmtId="186" formatCode="[$-411]ggge&quot;年&quot;m&quot;月&quot;d&quot;日&quot;;@"/>
    <numFmt numFmtId="187" formatCode="#,##0&quot;学級&quot;"/>
    <numFmt numFmtId="188" formatCode="#,##0.00&quot;㎡&quot;"/>
    <numFmt numFmtId="189" formatCode="#,##0.00_ "/>
    <numFmt numFmtId="190" formatCode="0.0_);[Red]\(0.0\)"/>
  </numFmts>
  <fonts count="18">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u/>
      <sz val="8"/>
      <name val="ＭＳ Ｐゴシック"/>
      <family val="3"/>
      <charset val="128"/>
    </font>
    <font>
      <sz val="10"/>
      <name val="ＭＳ Ｐゴシック"/>
      <family val="3"/>
      <charset val="128"/>
    </font>
    <font>
      <sz val="7"/>
      <name val="ＭＳ Ｐゴシック"/>
      <family val="3"/>
      <charset val="128"/>
    </font>
    <font>
      <sz val="8.5"/>
      <name val="ＭＳ Ｐゴシック"/>
      <family val="3"/>
      <charset val="128"/>
    </font>
    <font>
      <u/>
      <sz val="9"/>
      <name val="ＭＳ Ｐゴシック"/>
      <family val="3"/>
      <charset val="128"/>
    </font>
    <font>
      <sz val="18"/>
      <name val="ＭＳ Ｐゴシック"/>
      <family val="3"/>
      <charset val="128"/>
    </font>
    <font>
      <sz val="10.5"/>
      <name val="ＭＳ 明朝"/>
      <family val="1"/>
      <charset val="128"/>
    </font>
    <font>
      <sz val="10.5"/>
      <name val="ＭＳ Ｐゴシック"/>
      <family val="3"/>
      <charset val="128"/>
    </font>
    <font>
      <sz val="16"/>
      <name val="ＭＳ Ｐゴシック"/>
      <family val="3"/>
      <charset val="128"/>
    </font>
    <font>
      <u/>
      <sz val="8.5"/>
      <name val="ＭＳ Ｐゴシック"/>
      <family val="3"/>
      <charset val="128"/>
    </font>
    <font>
      <sz val="7.5"/>
      <name val="ＭＳ Ｐゴシック"/>
      <family val="3"/>
      <charset val="128"/>
    </font>
    <font>
      <sz val="6"/>
      <color rgb="FFFF0000"/>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theme="9" tint="0.79998168889431442"/>
      </patternFill>
    </fill>
    <fill>
      <patternFill patternType="solid">
        <fgColor theme="7"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top/>
      <bottom/>
      <diagonal/>
    </border>
    <border>
      <left style="dashed">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style="double">
        <color indexed="64"/>
      </left>
      <right/>
      <top/>
      <bottom/>
      <diagonal/>
    </border>
    <border>
      <left/>
      <right style="double">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2">
    <xf numFmtId="0" fontId="0" fillId="0" borderId="0"/>
    <xf numFmtId="0" fontId="12" fillId="0" borderId="0">
      <alignment vertical="center"/>
    </xf>
  </cellStyleXfs>
  <cellXfs count="895">
    <xf numFmtId="0" fontId="0" fillId="0" borderId="0" xfId="0"/>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5" fillId="0" borderId="9" xfId="0" applyFont="1" applyBorder="1" applyAlignment="1">
      <alignment horizontal="left" vertical="center" wrapText="1"/>
    </xf>
    <xf numFmtId="0" fontId="5" fillId="0" borderId="11" xfId="0" applyFont="1" applyBorder="1" applyAlignment="1">
      <alignment horizontal="center" vertical="center" wrapText="1"/>
    </xf>
    <xf numFmtId="0" fontId="2" fillId="0" borderId="9" xfId="0" applyFont="1" applyFill="1" applyBorder="1" applyAlignment="1">
      <alignment horizontal="right" vertical="center"/>
    </xf>
    <xf numFmtId="0" fontId="2" fillId="0" borderId="11" xfId="0" applyFont="1" applyFill="1" applyBorder="1" applyAlignment="1">
      <alignment horizontal="right" vertical="center"/>
    </xf>
    <xf numFmtId="0" fontId="2" fillId="3" borderId="9" xfId="0" applyFont="1" applyFill="1" applyBorder="1" applyAlignment="1">
      <alignment horizontal="right" vertical="center"/>
    </xf>
    <xf numFmtId="0" fontId="2" fillId="3" borderId="11" xfId="0" applyFont="1" applyFill="1" applyBorder="1" applyAlignment="1">
      <alignment horizontal="right" vertical="center"/>
    </xf>
    <xf numFmtId="0" fontId="0" fillId="0" borderId="8" xfId="0" applyBorder="1" applyAlignment="1">
      <alignment vertical="center"/>
    </xf>
    <xf numFmtId="0" fontId="0" fillId="0" borderId="0" xfId="0" applyBorder="1" applyAlignment="1">
      <alignment vertical="center"/>
    </xf>
    <xf numFmtId="0" fontId="4" fillId="0" borderId="54" xfId="0" applyFont="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horizontal="left" vertical="center" wrapText="1"/>
    </xf>
    <xf numFmtId="0" fontId="7" fillId="0" borderId="0" xfId="0" applyFont="1" applyFill="1" applyBorder="1" applyAlignment="1">
      <alignment vertical="center"/>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7" fillId="2" borderId="5" xfId="0" applyFont="1" applyFill="1" applyBorder="1" applyAlignment="1">
      <alignment vertical="center"/>
    </xf>
    <xf numFmtId="0" fontId="4" fillId="0" borderId="6" xfId="0" applyFont="1" applyBorder="1" applyAlignment="1">
      <alignment horizontal="right" vertical="center"/>
    </xf>
    <xf numFmtId="0" fontId="4" fillId="0" borderId="17" xfId="0" applyFont="1" applyBorder="1" applyAlignment="1">
      <alignment horizontal="right" vertical="center"/>
    </xf>
    <xf numFmtId="0" fontId="0" fillId="0" borderId="0" xfId="0" applyBorder="1" applyAlignment="1">
      <alignment horizontal="center" vertical="center"/>
    </xf>
    <xf numFmtId="186" fontId="7" fillId="0" borderId="8" xfId="0" applyNumberFormat="1" applyFont="1" applyBorder="1" applyAlignment="1">
      <alignment horizontal="center" vertical="center"/>
    </xf>
    <xf numFmtId="0" fontId="7" fillId="0" borderId="0" xfId="0" applyFont="1" applyAlignment="1">
      <alignment vertical="center"/>
    </xf>
    <xf numFmtId="186" fontId="7" fillId="0" borderId="8" xfId="0" applyNumberFormat="1" applyFont="1" applyFill="1" applyBorder="1" applyAlignment="1">
      <alignment horizontal="center" vertical="center"/>
    </xf>
    <xf numFmtId="186" fontId="7" fillId="0" borderId="8" xfId="0" applyNumberFormat="1" applyFont="1" applyFill="1" applyBorder="1" applyAlignment="1">
      <alignment horizontal="left" vertical="center"/>
    </xf>
    <xf numFmtId="186" fontId="7" fillId="0" borderId="8" xfId="0" applyNumberFormat="1" applyFont="1" applyFill="1" applyBorder="1" applyAlignment="1">
      <alignment horizontal="distributed" vertical="center"/>
    </xf>
    <xf numFmtId="0" fontId="2" fillId="0" borderId="0" xfId="0" applyFont="1" applyAlignment="1">
      <alignment horizontal="left" vertical="center"/>
    </xf>
    <xf numFmtId="0" fontId="11" fillId="0" borderId="0" xfId="0" applyFont="1" applyAlignment="1">
      <alignment horizontal="center" vertical="center"/>
    </xf>
    <xf numFmtId="0" fontId="0" fillId="0" borderId="1" xfId="0" applyFont="1" applyBorder="1" applyAlignment="1">
      <alignment horizontal="center" vertical="center"/>
    </xf>
    <xf numFmtId="0" fontId="0" fillId="0" borderId="50" xfId="0" applyFont="1" applyBorder="1" applyAlignment="1">
      <alignment horizontal="center" vertical="center"/>
    </xf>
    <xf numFmtId="0" fontId="0" fillId="0" borderId="6" xfId="0" applyFont="1" applyBorder="1" applyAlignment="1">
      <alignment horizontal="center" vertical="center"/>
    </xf>
    <xf numFmtId="0" fontId="0" fillId="0" borderId="0" xfId="0" quotePrefix="1" applyFont="1" applyAlignment="1">
      <alignment vertical="center"/>
    </xf>
    <xf numFmtId="0" fontId="5" fillId="0" borderId="0" xfId="0" applyFont="1" applyBorder="1" applyAlignment="1">
      <alignment horizontal="center" vertical="center"/>
    </xf>
    <xf numFmtId="188"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wrapTex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Border="1" applyAlignment="1">
      <alignment vertical="center"/>
    </xf>
    <xf numFmtId="0" fontId="0" fillId="0" borderId="11" xfId="0" applyFont="1" applyBorder="1" applyAlignment="1">
      <alignment horizontal="center" vertical="center" wrapText="1"/>
    </xf>
    <xf numFmtId="0" fontId="4" fillId="0" borderId="2" xfId="0" applyFont="1" applyBorder="1" applyAlignment="1">
      <alignment horizontal="center" vertical="center"/>
    </xf>
    <xf numFmtId="0" fontId="4" fillId="2" borderId="3" xfId="0" applyNumberFormat="1" applyFont="1" applyFill="1" applyBorder="1" applyAlignment="1">
      <alignment horizontal="center" vertical="center"/>
    </xf>
    <xf numFmtId="188" fontId="4" fillId="0" borderId="4" xfId="0" applyNumberFormat="1" applyFont="1" applyBorder="1" applyAlignment="1">
      <alignment horizontal="center" vertical="center"/>
    </xf>
    <xf numFmtId="188" fontId="4" fillId="0" borderId="2" xfId="0" applyNumberFormat="1" applyFont="1" applyBorder="1" applyAlignment="1">
      <alignment horizontal="center" vertical="center"/>
    </xf>
    <xf numFmtId="0" fontId="0" fillId="0" borderId="5" xfId="0" applyFont="1" applyBorder="1" applyAlignment="1">
      <alignment horizontal="distributed" vertical="center" wrapText="1"/>
    </xf>
    <xf numFmtId="0" fontId="7" fillId="0" borderId="11" xfId="0" applyFont="1" applyBorder="1" applyAlignment="1">
      <alignment horizontal="left" vertical="center" wrapText="1" indent="1"/>
    </xf>
    <xf numFmtId="189" fontId="5" fillId="2" borderId="1" xfId="0" applyNumberFormat="1" applyFont="1" applyFill="1" applyBorder="1" applyAlignment="1">
      <alignment horizontal="center" vertical="center"/>
    </xf>
    <xf numFmtId="0" fontId="0" fillId="0" borderId="10" xfId="0" applyFont="1" applyBorder="1" applyAlignment="1">
      <alignment vertical="center"/>
    </xf>
    <xf numFmtId="0" fontId="7" fillId="2" borderId="3" xfId="0" applyFont="1" applyFill="1" applyBorder="1" applyAlignment="1">
      <alignment horizontal="left" vertical="center"/>
    </xf>
    <xf numFmtId="188" fontId="13" fillId="0" borderId="4"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0" xfId="0" quotePrefix="1" applyAlignment="1">
      <alignment vertical="center"/>
    </xf>
    <xf numFmtId="0" fontId="0" fillId="0" borderId="8" xfId="0" applyFill="1" applyBorder="1" applyAlignment="1">
      <alignment horizontal="center" vertical="center"/>
    </xf>
    <xf numFmtId="0" fontId="0" fillId="0" borderId="0" xfId="0" quotePrefix="1" applyFill="1" applyAlignment="1">
      <alignment vertical="center"/>
    </xf>
    <xf numFmtId="0" fontId="4" fillId="0" borderId="0" xfId="0" applyFont="1" applyBorder="1" applyAlignment="1">
      <alignment horizontal="left" vertical="center" wrapText="1" indent="1"/>
    </xf>
    <xf numFmtId="188" fontId="0" fillId="0" borderId="0" xfId="0" applyNumberFormat="1" applyBorder="1" applyAlignment="1">
      <alignment horizontal="center" vertical="center"/>
    </xf>
    <xf numFmtId="0" fontId="0" fillId="0" borderId="0" xfId="0" applyAlignment="1">
      <alignment horizontal="center" vertical="center"/>
    </xf>
    <xf numFmtId="0" fontId="2" fillId="0" borderId="11" xfId="0" applyFont="1" applyBorder="1" applyAlignment="1">
      <alignment horizontal="right" vertical="center"/>
    </xf>
    <xf numFmtId="0" fontId="0" fillId="0" borderId="0" xfId="0" applyFont="1" applyBorder="1" applyAlignment="1">
      <alignment horizontal="center" vertical="center"/>
    </xf>
    <xf numFmtId="0" fontId="0" fillId="4" borderId="48" xfId="0" applyFont="1" applyFill="1" applyBorder="1" applyAlignment="1">
      <alignment horizontal="right" vertical="center"/>
    </xf>
    <xf numFmtId="0" fontId="0" fillId="4" borderId="40" xfId="0" applyFont="1" applyFill="1" applyBorder="1" applyAlignment="1">
      <alignment horizontal="right" vertical="center"/>
    </xf>
    <xf numFmtId="0" fontId="0" fillId="4" borderId="3" xfId="0" applyFont="1" applyFill="1" applyBorder="1" applyAlignment="1">
      <alignment horizontal="right" vertical="center"/>
    </xf>
    <xf numFmtId="0" fontId="0" fillId="4" borderId="2" xfId="0" applyFont="1" applyFill="1" applyBorder="1" applyAlignment="1">
      <alignment horizontal="right" vertical="center"/>
    </xf>
    <xf numFmtId="178" fontId="5" fillId="2" borderId="3" xfId="0" applyNumberFormat="1" applyFont="1" applyFill="1" applyBorder="1" applyAlignment="1">
      <alignment horizontal="center" vertical="center" wrapText="1"/>
    </xf>
    <xf numFmtId="178" fontId="5" fillId="2" borderId="2" xfId="0" applyNumberFormat="1"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4" xfId="0" applyFont="1" applyBorder="1" applyAlignment="1">
      <alignment horizontal="center"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176" fontId="2" fillId="3" borderId="9" xfId="0" applyNumberFormat="1" applyFont="1" applyFill="1" applyBorder="1" applyAlignment="1">
      <alignment horizontal="right" vertical="center"/>
    </xf>
    <xf numFmtId="176" fontId="2" fillId="3" borderId="8" xfId="0" applyNumberFormat="1" applyFont="1" applyFill="1" applyBorder="1" applyAlignment="1">
      <alignment horizontal="right" vertical="center"/>
    </xf>
    <xf numFmtId="0" fontId="2" fillId="3" borderId="8" xfId="0" applyFont="1" applyFill="1" applyBorder="1" applyAlignment="1">
      <alignment horizontal="right" vertical="center"/>
    </xf>
    <xf numFmtId="0" fontId="2" fillId="0" borderId="9" xfId="0" applyFont="1" applyBorder="1" applyAlignment="1">
      <alignment horizontal="right" vertical="center"/>
    </xf>
    <xf numFmtId="0" fontId="2" fillId="4" borderId="38" xfId="0" applyFont="1" applyFill="1" applyBorder="1" applyAlignment="1">
      <alignment horizontal="right" vertical="center"/>
    </xf>
    <xf numFmtId="0" fontId="2" fillId="6" borderId="9" xfId="0" applyFont="1" applyFill="1" applyBorder="1" applyAlignment="1">
      <alignment horizontal="right" vertical="center"/>
    </xf>
    <xf numFmtId="0" fontId="2" fillId="0" borderId="5" xfId="0" applyFont="1" applyBorder="1" applyAlignment="1">
      <alignment horizontal="right" vertical="center"/>
    </xf>
    <xf numFmtId="0" fontId="0" fillId="0" borderId="8" xfId="0" applyFont="1" applyBorder="1" applyAlignment="1">
      <alignment horizontal="center" vertical="center"/>
    </xf>
    <xf numFmtId="0" fontId="4" fillId="0" borderId="14" xfId="0" applyFont="1" applyBorder="1" applyAlignment="1">
      <alignment horizontal="center" vertical="center"/>
    </xf>
    <xf numFmtId="177" fontId="2" fillId="3" borderId="9" xfId="0" applyNumberFormat="1" applyFont="1" applyFill="1" applyBorder="1" applyAlignment="1">
      <alignment horizontal="right" vertical="center"/>
    </xf>
    <xf numFmtId="177" fontId="2" fillId="3" borderId="8" xfId="0" applyNumberFormat="1" applyFont="1" applyFill="1" applyBorder="1" applyAlignment="1">
      <alignment horizontal="right" vertical="center"/>
    </xf>
    <xf numFmtId="178" fontId="4" fillId="0" borderId="16" xfId="0" applyNumberFormat="1" applyFont="1" applyFill="1" applyBorder="1" applyAlignment="1">
      <alignment horizontal="center" vertical="center" wrapText="1"/>
    </xf>
    <xf numFmtId="178" fontId="4" fillId="0" borderId="15" xfId="0" applyNumberFormat="1" applyFont="1" applyFill="1" applyBorder="1" applyAlignment="1">
      <alignment horizontal="center" vertical="center" wrapText="1"/>
    </xf>
    <xf numFmtId="178" fontId="5" fillId="2" borderId="0" xfId="0" applyNumberFormat="1" applyFont="1" applyFill="1" applyBorder="1" applyAlignment="1">
      <alignment horizontal="center" vertical="center" wrapText="1"/>
    </xf>
    <xf numFmtId="178" fontId="5" fillId="2" borderId="10" xfId="0" applyNumberFormat="1" applyFont="1" applyFill="1" applyBorder="1" applyAlignment="1">
      <alignment horizontal="center" vertical="center" wrapText="1"/>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4" fillId="0" borderId="9" xfId="0" applyFont="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51" xfId="0" applyFont="1" applyBorder="1" applyAlignment="1">
      <alignment horizontal="right" vertical="center"/>
    </xf>
    <xf numFmtId="0" fontId="0" fillId="0" borderId="8" xfId="0" applyFont="1" applyBorder="1" applyAlignment="1">
      <alignment vertical="center"/>
    </xf>
    <xf numFmtId="0" fontId="0" fillId="0" borderId="27" xfId="0" applyFont="1" applyBorder="1" applyAlignment="1">
      <alignment horizontal="right" vertical="center"/>
    </xf>
    <xf numFmtId="0" fontId="0" fillId="0" borderId="31" xfId="0" applyFont="1" applyBorder="1" applyAlignment="1">
      <alignment horizontal="right" vertical="center"/>
    </xf>
    <xf numFmtId="181" fontId="0" fillId="2" borderId="11" xfId="0" applyNumberFormat="1" applyFont="1" applyFill="1" applyBorder="1" applyAlignment="1">
      <alignment horizontal="right" vertical="center"/>
    </xf>
    <xf numFmtId="181" fontId="0" fillId="2" borderId="10" xfId="0" applyNumberFormat="1" applyFont="1" applyFill="1" applyBorder="1" applyAlignment="1">
      <alignment horizontal="right"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right" vertical="center"/>
    </xf>
    <xf numFmtId="0" fontId="0" fillId="0" borderId="2" xfId="0" applyFont="1" applyBorder="1" applyAlignment="1">
      <alignment horizontal="right" vertical="center"/>
    </xf>
    <xf numFmtId="0" fontId="0" fillId="0" borderId="8" xfId="0" applyFont="1" applyBorder="1" applyAlignment="1">
      <alignment horizontal="right" vertical="center"/>
    </xf>
    <xf numFmtId="0" fontId="0" fillId="0" borderId="7" xfId="0" applyFont="1" applyBorder="1" applyAlignment="1">
      <alignment horizontal="right" vertical="center"/>
    </xf>
    <xf numFmtId="0" fontId="0" fillId="0" borderId="36" xfId="0" applyFont="1" applyBorder="1" applyAlignment="1">
      <alignment horizontal="right" vertical="center"/>
    </xf>
    <xf numFmtId="0" fontId="0" fillId="6" borderId="31" xfId="0" applyFont="1" applyFill="1" applyBorder="1" applyAlignment="1">
      <alignment horizontal="right" vertical="center"/>
    </xf>
    <xf numFmtId="0" fontId="0" fillId="6" borderId="27" xfId="0" applyFont="1" applyFill="1" applyBorder="1" applyAlignment="1">
      <alignment horizontal="right" vertical="center"/>
    </xf>
    <xf numFmtId="0" fontId="0" fillId="0" borderId="39" xfId="0" applyFont="1" applyBorder="1" applyAlignment="1">
      <alignment horizontal="right" vertical="center"/>
    </xf>
    <xf numFmtId="0" fontId="0" fillId="0" borderId="37" xfId="0" applyFont="1" applyBorder="1" applyAlignment="1">
      <alignment horizontal="right" vertical="center"/>
    </xf>
    <xf numFmtId="0" fontId="0" fillId="0" borderId="53" xfId="0" applyFont="1" applyBorder="1" applyAlignment="1">
      <alignment horizontal="right" vertical="center"/>
    </xf>
    <xf numFmtId="0" fontId="0" fillId="0" borderId="64" xfId="0" applyFont="1" applyBorder="1" applyAlignment="1">
      <alignment horizontal="right" vertical="center"/>
    </xf>
    <xf numFmtId="0" fontId="0" fillId="0" borderId="62" xfId="0" applyFont="1" applyBorder="1" applyAlignment="1">
      <alignment horizontal="right" vertical="center"/>
    </xf>
    <xf numFmtId="0" fontId="0" fillId="0" borderId="66" xfId="0" applyFont="1" applyBorder="1" applyAlignment="1">
      <alignment horizontal="right" vertical="center"/>
    </xf>
    <xf numFmtId="0" fontId="0" fillId="0" borderId="31"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1" xfId="0" applyFont="1" applyBorder="1" applyAlignment="1">
      <alignment vertical="center"/>
    </xf>
    <xf numFmtId="0" fontId="0" fillId="0" borderId="15" xfId="0" applyFont="1" applyBorder="1" applyAlignment="1">
      <alignment horizontal="right" vertical="center"/>
    </xf>
    <xf numFmtId="0" fontId="0" fillId="3" borderId="15" xfId="0" applyFont="1" applyFill="1" applyBorder="1" applyAlignment="1">
      <alignment horizontal="right" vertical="center"/>
    </xf>
    <xf numFmtId="0" fontId="0" fillId="3" borderId="2" xfId="0" applyFont="1" applyFill="1" applyBorder="1" applyAlignment="1">
      <alignment horizontal="right" vertical="center"/>
    </xf>
    <xf numFmtId="0" fontId="0" fillId="0" borderId="15" xfId="0" applyFont="1" applyFill="1" applyBorder="1" applyAlignment="1">
      <alignment horizontal="right" vertical="center"/>
    </xf>
    <xf numFmtId="0" fontId="0" fillId="3" borderId="7" xfId="0" applyFont="1" applyFill="1" applyBorder="1" applyAlignment="1">
      <alignment horizontal="right" vertical="center"/>
    </xf>
    <xf numFmtId="0" fontId="0" fillId="3" borderId="9" xfId="0" applyFont="1" applyFill="1" applyBorder="1" applyAlignment="1">
      <alignment horizontal="right" vertical="center"/>
    </xf>
    <xf numFmtId="0" fontId="4" fillId="0" borderId="6"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5" xfId="0" applyFont="1" applyBorder="1" applyAlignment="1">
      <alignment horizontal="center" vertical="center" textRotation="255"/>
    </xf>
    <xf numFmtId="0" fontId="5" fillId="0" borderId="6" xfId="0" applyFont="1" applyBorder="1" applyAlignment="1">
      <alignment horizontal="center" vertical="center" textRotation="255" wrapText="1"/>
    </xf>
    <xf numFmtId="0" fontId="5" fillId="0" borderId="14" xfId="0" applyFont="1" applyBorder="1" applyAlignment="1">
      <alignment horizontal="center" vertical="center" textRotation="255"/>
    </xf>
    <xf numFmtId="0" fontId="5" fillId="0" borderId="5" xfId="0" applyFont="1" applyBorder="1" applyAlignment="1">
      <alignment horizontal="center" vertical="center" textRotation="255"/>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left" vertical="center" indent="1"/>
    </xf>
    <xf numFmtId="0" fontId="0" fillId="0" borderId="3" xfId="0" applyFont="1" applyBorder="1" applyAlignment="1">
      <alignment horizontal="left" vertical="center" indent="1"/>
    </xf>
    <xf numFmtId="0" fontId="0" fillId="0" borderId="2" xfId="0" applyFont="1" applyBorder="1" applyAlignment="1">
      <alignment horizontal="left" vertical="center" indent="1"/>
    </xf>
    <xf numFmtId="0" fontId="0" fillId="0" borderId="1" xfId="0" applyFont="1" applyBorder="1" applyAlignment="1">
      <alignment horizontal="left" vertical="center" indent="1"/>
    </xf>
    <xf numFmtId="0" fontId="0" fillId="2" borderId="1" xfId="0" applyFont="1" applyFill="1" applyBorder="1" applyAlignment="1">
      <alignment horizontal="center" vertical="center"/>
    </xf>
    <xf numFmtId="0" fontId="2" fillId="4" borderId="4" xfId="0" applyFont="1" applyFill="1" applyBorder="1" applyAlignment="1">
      <alignment horizontal="left" vertical="center" wrapText="1"/>
    </xf>
    <xf numFmtId="0" fontId="2" fillId="4" borderId="3" xfId="0" applyFont="1" applyFill="1" applyBorder="1" applyAlignment="1">
      <alignment horizontal="left" vertical="center"/>
    </xf>
    <xf numFmtId="0" fontId="2" fillId="4" borderId="2" xfId="0" applyFont="1" applyFill="1" applyBorder="1" applyAlignment="1">
      <alignment horizontal="left" vertical="center"/>
    </xf>
    <xf numFmtId="176" fontId="2" fillId="4" borderId="4" xfId="0" applyNumberFormat="1" applyFont="1" applyFill="1" applyBorder="1" applyAlignment="1">
      <alignment horizontal="right" vertical="center"/>
    </xf>
    <xf numFmtId="176" fontId="2" fillId="4" borderId="3" xfId="0" applyNumberFormat="1" applyFont="1" applyFill="1" applyBorder="1" applyAlignment="1">
      <alignment horizontal="right" vertical="center"/>
    </xf>
    <xf numFmtId="184" fontId="2" fillId="4" borderId="4" xfId="0" applyNumberFormat="1" applyFont="1" applyFill="1" applyBorder="1" applyAlignment="1">
      <alignment horizontal="right" vertical="center"/>
    </xf>
    <xf numFmtId="184" fontId="2" fillId="4" borderId="3" xfId="0" applyNumberFormat="1" applyFont="1" applyFill="1" applyBorder="1" applyAlignment="1">
      <alignment horizontal="right" vertical="center"/>
    </xf>
    <xf numFmtId="0" fontId="2" fillId="4" borderId="3" xfId="0" applyFont="1" applyFill="1" applyBorder="1" applyAlignment="1">
      <alignment horizontal="right" vertical="center"/>
    </xf>
    <xf numFmtId="0" fontId="0" fillId="2" borderId="1" xfId="0" applyFont="1" applyFill="1" applyBorder="1" applyAlignment="1">
      <alignment horizontal="left" vertical="center" indent="1"/>
    </xf>
    <xf numFmtId="0" fontId="0" fillId="0" borderId="17" xfId="0" applyFont="1" applyBorder="1" applyAlignment="1">
      <alignment horizontal="right" vertical="center"/>
    </xf>
    <xf numFmtId="0" fontId="0" fillId="0" borderId="15" xfId="0" applyFont="1" applyBorder="1" applyAlignment="1">
      <alignment horizontal="right" vertical="center"/>
    </xf>
    <xf numFmtId="0" fontId="0" fillId="0" borderId="11" xfId="0" applyFont="1" applyBorder="1" applyAlignment="1">
      <alignment horizontal="right" vertical="center"/>
    </xf>
    <xf numFmtId="0" fontId="0" fillId="0" borderId="10" xfId="0" applyFont="1" applyBorder="1" applyAlignment="1">
      <alignment horizontal="right" vertical="center"/>
    </xf>
    <xf numFmtId="0" fontId="0" fillId="0" borderId="7" xfId="0" applyFont="1" applyBorder="1" applyAlignment="1">
      <alignment horizontal="right" vertical="center"/>
    </xf>
    <xf numFmtId="0" fontId="0" fillId="0" borderId="15"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7" xfId="0" applyFont="1" applyFill="1" applyBorder="1" applyAlignment="1">
      <alignment horizontal="right" vertical="center"/>
    </xf>
    <xf numFmtId="181" fontId="0" fillId="4" borderId="4"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176" fontId="2" fillId="4" borderId="4" xfId="0" applyNumberFormat="1" applyFont="1" applyFill="1" applyBorder="1" applyAlignment="1">
      <alignment horizontal="center" vertical="center"/>
    </xf>
    <xf numFmtId="176" fontId="2" fillId="4" borderId="3" xfId="0" applyNumberFormat="1" applyFont="1" applyFill="1" applyBorder="1" applyAlignment="1">
      <alignment horizontal="center" vertical="center"/>
    </xf>
    <xf numFmtId="184" fontId="2" fillId="4" borderId="4" xfId="0" applyNumberFormat="1" applyFont="1" applyFill="1" applyBorder="1" applyAlignment="1">
      <alignment horizontal="center" vertical="center"/>
    </xf>
    <xf numFmtId="184" fontId="2" fillId="4" borderId="3" xfId="0" applyNumberFormat="1" applyFont="1" applyFill="1" applyBorder="1" applyAlignment="1">
      <alignment horizontal="center" vertical="center"/>
    </xf>
    <xf numFmtId="177" fontId="2" fillId="4" borderId="4" xfId="0" applyNumberFormat="1" applyFont="1" applyFill="1" applyBorder="1" applyAlignment="1">
      <alignment horizontal="right" vertical="center"/>
    </xf>
    <xf numFmtId="177" fontId="2" fillId="4" borderId="3" xfId="0" applyNumberFormat="1" applyFont="1" applyFill="1" applyBorder="1" applyAlignment="1">
      <alignment horizontal="right" vertical="center"/>
    </xf>
    <xf numFmtId="0" fontId="2" fillId="4" borderId="1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6" fillId="0" borderId="4" xfId="0" applyFont="1" applyBorder="1" applyAlignment="1">
      <alignment horizontal="left" vertical="center" wrapText="1"/>
    </xf>
    <xf numFmtId="0" fontId="5" fillId="0" borderId="3" xfId="0" applyFont="1" applyBorder="1" applyAlignment="1">
      <alignment horizontal="left" vertical="center" wrapText="1"/>
    </xf>
    <xf numFmtId="178" fontId="5" fillId="2" borderId="21" xfId="0" applyNumberFormat="1" applyFont="1" applyFill="1" applyBorder="1" applyAlignment="1">
      <alignment horizontal="center" vertical="center" wrapText="1"/>
    </xf>
    <xf numFmtId="178" fontId="5" fillId="2" borderId="12" xfId="0" applyNumberFormat="1" applyFont="1" applyFill="1" applyBorder="1" applyAlignment="1">
      <alignment horizontal="center" vertical="center" wrapText="1"/>
    </xf>
    <xf numFmtId="178" fontId="5" fillId="2" borderId="20" xfId="0" applyNumberFormat="1" applyFont="1" applyFill="1" applyBorder="1" applyAlignment="1">
      <alignment horizontal="center" vertical="center" wrapText="1"/>
    </xf>
    <xf numFmtId="178" fontId="5" fillId="2" borderId="19" xfId="0" applyNumberFormat="1" applyFont="1" applyFill="1" applyBorder="1" applyAlignment="1">
      <alignment horizontal="center" vertical="center" wrapText="1"/>
    </xf>
    <xf numFmtId="178" fontId="5" fillId="2" borderId="8" xfId="0" applyNumberFormat="1" applyFont="1" applyFill="1" applyBorder="1" applyAlignment="1">
      <alignment horizontal="center" vertical="center" wrapText="1"/>
    </xf>
    <xf numFmtId="178" fontId="5" fillId="2" borderId="7" xfId="0" applyNumberFormat="1"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178" fontId="5" fillId="2" borderId="22" xfId="0" applyNumberFormat="1" applyFont="1" applyFill="1" applyBorder="1" applyAlignment="1">
      <alignment horizontal="center" vertical="center" wrapText="1"/>
    </xf>
    <xf numFmtId="178" fontId="5" fillId="2" borderId="0" xfId="0" applyNumberFormat="1" applyFont="1" applyFill="1" applyBorder="1" applyAlignment="1">
      <alignment horizontal="center" vertical="center" wrapText="1"/>
    </xf>
    <xf numFmtId="178" fontId="5" fillId="2" borderId="10" xfId="0" applyNumberFormat="1" applyFont="1" applyFill="1" applyBorder="1" applyAlignment="1">
      <alignment horizontal="center" vertical="center" wrapText="1"/>
    </xf>
    <xf numFmtId="0" fontId="0" fillId="0" borderId="4" xfId="0" applyFont="1" applyBorder="1" applyAlignment="1">
      <alignment horizontal="right" vertical="center"/>
    </xf>
    <xf numFmtId="0" fontId="0" fillId="0" borderId="2" xfId="0" applyFont="1" applyBorder="1" applyAlignment="1">
      <alignment horizontal="right" vertical="center"/>
    </xf>
    <xf numFmtId="0" fontId="7" fillId="0" borderId="1" xfId="0" applyFont="1" applyBorder="1" applyAlignment="1">
      <alignment horizontal="left" vertical="center" wrapText="1"/>
    </xf>
    <xf numFmtId="176" fontId="2" fillId="0" borderId="4" xfId="0" applyNumberFormat="1" applyFont="1" applyBorder="1" applyAlignment="1">
      <alignment horizontal="right" vertical="center"/>
    </xf>
    <xf numFmtId="176" fontId="2" fillId="0" borderId="3" xfId="0" applyNumberFormat="1" applyFont="1" applyBorder="1" applyAlignment="1">
      <alignment horizontal="right" vertical="center"/>
    </xf>
    <xf numFmtId="0" fontId="2" fillId="0" borderId="28" xfId="0" applyFont="1" applyBorder="1" applyAlignment="1">
      <alignment horizontal="right" vertical="center"/>
    </xf>
    <xf numFmtId="0" fontId="2" fillId="0" borderId="8" xfId="0" applyFont="1" applyBorder="1" applyAlignment="1">
      <alignment horizontal="right" vertical="center"/>
    </xf>
    <xf numFmtId="177" fontId="2" fillId="2" borderId="4" xfId="0" applyNumberFormat="1" applyFont="1" applyFill="1" applyBorder="1" applyAlignment="1">
      <alignment horizontal="right" vertical="center"/>
    </xf>
    <xf numFmtId="177" fontId="2" fillId="2" borderId="3" xfId="0" applyNumberFormat="1" applyFont="1" applyFill="1" applyBorder="1" applyAlignment="1">
      <alignment horizontal="right" vertical="center"/>
    </xf>
    <xf numFmtId="177" fontId="2" fillId="2" borderId="8" xfId="0" applyNumberFormat="1" applyFont="1" applyFill="1" applyBorder="1" applyAlignment="1">
      <alignment horizontal="right" vertical="center"/>
    </xf>
    <xf numFmtId="0" fontId="0" fillId="0" borderId="3" xfId="0" applyFont="1" applyBorder="1" applyAlignment="1">
      <alignment horizontal="right"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3" borderId="17"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3" borderId="15"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center" wrapText="1"/>
    </xf>
    <xf numFmtId="181" fontId="7" fillId="0" borderId="17" xfId="0" applyNumberFormat="1" applyFont="1" applyFill="1" applyBorder="1" applyAlignment="1">
      <alignment horizontal="left" vertical="center" wrapText="1"/>
    </xf>
    <xf numFmtId="181" fontId="7" fillId="0" borderId="16" xfId="0" applyNumberFormat="1" applyFont="1" applyFill="1" applyBorder="1" applyAlignment="1">
      <alignment horizontal="left" vertical="center" wrapText="1"/>
    </xf>
    <xf numFmtId="181" fontId="7" fillId="0" borderId="15" xfId="0" applyNumberFormat="1" applyFont="1" applyFill="1" applyBorder="1" applyAlignment="1">
      <alignment horizontal="left" vertical="center" wrapText="1"/>
    </xf>
    <xf numFmtId="181" fontId="7" fillId="0" borderId="11" xfId="0" applyNumberFormat="1" applyFont="1" applyFill="1" applyBorder="1" applyAlignment="1">
      <alignment horizontal="left" vertical="center" wrapText="1"/>
    </xf>
    <xf numFmtId="181" fontId="7" fillId="0" borderId="0" xfId="0" applyNumberFormat="1" applyFont="1" applyFill="1" applyBorder="1" applyAlignment="1">
      <alignment horizontal="left" vertical="center" wrapText="1"/>
    </xf>
    <xf numFmtId="181" fontId="7" fillId="0" borderId="10" xfId="0" applyNumberFormat="1" applyFont="1" applyFill="1" applyBorder="1" applyAlignment="1">
      <alignment horizontal="left" vertical="center" wrapText="1"/>
    </xf>
    <xf numFmtId="181" fontId="7" fillId="0" borderId="9" xfId="0" applyNumberFormat="1" applyFont="1" applyFill="1" applyBorder="1" applyAlignment="1">
      <alignment horizontal="left" vertical="center" wrapText="1"/>
    </xf>
    <xf numFmtId="181" fontId="7" fillId="0" borderId="8" xfId="0" applyNumberFormat="1" applyFont="1" applyFill="1" applyBorder="1" applyAlignment="1">
      <alignment horizontal="left" vertical="center" wrapText="1"/>
    </xf>
    <xf numFmtId="181" fontId="7" fillId="0" borderId="7" xfId="0" applyNumberFormat="1" applyFont="1" applyFill="1" applyBorder="1" applyAlignment="1">
      <alignment horizontal="left" vertical="center" wrapText="1"/>
    </xf>
    <xf numFmtId="0" fontId="0" fillId="3" borderId="17" xfId="0" applyFont="1" applyFill="1" applyBorder="1" applyAlignment="1">
      <alignment horizontal="right" vertical="center"/>
    </xf>
    <xf numFmtId="0" fontId="0" fillId="3" borderId="15" xfId="0" applyFont="1" applyFill="1" applyBorder="1" applyAlignment="1">
      <alignment horizontal="right" vertical="center"/>
    </xf>
    <xf numFmtId="0" fontId="0" fillId="3" borderId="11" xfId="0" applyFont="1" applyFill="1" applyBorder="1" applyAlignment="1">
      <alignment horizontal="right" vertical="center"/>
    </xf>
    <xf numFmtId="0" fontId="0" fillId="3" borderId="10" xfId="0" applyFont="1" applyFill="1" applyBorder="1" applyAlignment="1">
      <alignment horizontal="right" vertical="center"/>
    </xf>
    <xf numFmtId="0" fontId="0" fillId="2" borderId="1" xfId="0" applyFont="1" applyFill="1" applyBorder="1" applyAlignment="1">
      <alignment horizontal="center" vertical="center" wrapText="1"/>
    </xf>
    <xf numFmtId="0" fontId="0" fillId="0" borderId="17" xfId="0" applyFont="1" applyBorder="1" applyAlignment="1">
      <alignment horizontal="left" vertical="center" wrapText="1" indent="1"/>
    </xf>
    <xf numFmtId="0" fontId="0" fillId="0" borderId="16"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0" borderId="8" xfId="0" applyFont="1" applyBorder="1" applyAlignment="1">
      <alignment horizontal="left" vertical="center" wrapText="1" indent="1"/>
    </xf>
    <xf numFmtId="177" fontId="2" fillId="3" borderId="17" xfId="0" applyNumberFormat="1" applyFont="1" applyFill="1" applyBorder="1" applyAlignment="1">
      <alignment horizontal="right" vertical="center"/>
    </xf>
    <xf numFmtId="177" fontId="2" fillId="3" borderId="16" xfId="0" applyNumberFormat="1" applyFont="1" applyFill="1" applyBorder="1" applyAlignment="1">
      <alignment horizontal="right" vertical="center"/>
    </xf>
    <xf numFmtId="177" fontId="2" fillId="3" borderId="9" xfId="0" applyNumberFormat="1" applyFont="1" applyFill="1" applyBorder="1" applyAlignment="1">
      <alignment horizontal="right" vertical="center"/>
    </xf>
    <xf numFmtId="177" fontId="2" fillId="3" borderId="8" xfId="0" applyNumberFormat="1" applyFont="1" applyFill="1" applyBorder="1" applyAlignment="1">
      <alignment horizontal="right" vertical="center"/>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178" fontId="4" fillId="0" borderId="16" xfId="0" applyNumberFormat="1" applyFont="1" applyFill="1" applyBorder="1" applyAlignment="1">
      <alignment horizontal="center" vertical="center" wrapText="1"/>
    </xf>
    <xf numFmtId="178" fontId="4" fillId="0" borderId="15" xfId="0" applyNumberFormat="1"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176" fontId="7" fillId="0" borderId="1" xfId="0" applyNumberFormat="1" applyFont="1" applyBorder="1" applyAlignment="1">
      <alignment horizontal="center" vertical="center" wrapText="1"/>
    </xf>
    <xf numFmtId="183" fontId="7" fillId="0" borderId="1"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9" fillId="0" borderId="26" xfId="0" applyFont="1" applyBorder="1" applyAlignment="1">
      <alignment horizontal="left" vertical="center" wrapText="1"/>
    </xf>
    <xf numFmtId="0" fontId="9" fillId="0" borderId="25" xfId="0" applyFont="1" applyBorder="1" applyAlignment="1">
      <alignment horizontal="left" vertical="center" wrapText="1"/>
    </xf>
    <xf numFmtId="0" fontId="4" fillId="2" borderId="25" xfId="0" applyFont="1" applyFill="1" applyBorder="1" applyAlignment="1">
      <alignment horizontal="center" vertical="center" wrapText="1"/>
    </xf>
    <xf numFmtId="0" fontId="4" fillId="2" borderId="24" xfId="0" applyFont="1" applyFill="1" applyBorder="1" applyAlignment="1">
      <alignment horizontal="center" vertical="center" wrapText="1"/>
    </xf>
    <xf numFmtId="176" fontId="2" fillId="2" borderId="1" xfId="0" applyNumberFormat="1" applyFont="1" applyFill="1" applyBorder="1" applyAlignment="1">
      <alignment horizontal="right" vertical="center"/>
    </xf>
    <xf numFmtId="176" fontId="2" fillId="2" borderId="4"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2" fillId="0" borderId="9" xfId="0" applyFont="1" applyFill="1" applyBorder="1" applyAlignment="1">
      <alignment horizontal="right" vertical="center"/>
    </xf>
    <xf numFmtId="0" fontId="2" fillId="0" borderId="17" xfId="0" applyNumberFormat="1" applyFont="1" applyFill="1" applyBorder="1" applyAlignment="1">
      <alignment horizontal="right" vertical="center"/>
    </xf>
    <xf numFmtId="176" fontId="2" fillId="0" borderId="16"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9"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177" fontId="2" fillId="0" borderId="17"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7" fontId="2" fillId="0" borderId="8" xfId="0" applyNumberFormat="1" applyFont="1" applyFill="1" applyBorder="1" applyAlignment="1">
      <alignment horizontal="right" vertical="center"/>
    </xf>
    <xf numFmtId="0" fontId="4" fillId="0" borderId="3" xfId="0" applyFont="1" applyBorder="1" applyAlignment="1">
      <alignment horizontal="center" vertical="center" wrapText="1"/>
    </xf>
    <xf numFmtId="178" fontId="7" fillId="0" borderId="3" xfId="0" applyNumberFormat="1" applyFont="1" applyBorder="1" applyAlignment="1">
      <alignment horizontal="center" vertical="center" wrapText="1"/>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0" fillId="3" borderId="7" xfId="0" applyFont="1" applyFill="1" applyBorder="1" applyAlignment="1">
      <alignment horizontal="right" vertical="center"/>
    </xf>
    <xf numFmtId="176" fontId="2" fillId="3" borderId="17" xfId="0" applyNumberFormat="1" applyFont="1" applyFill="1" applyBorder="1" applyAlignment="1">
      <alignment horizontal="right" vertical="center"/>
    </xf>
    <xf numFmtId="176" fontId="2" fillId="3" borderId="16" xfId="0" applyNumberFormat="1" applyFont="1" applyFill="1" applyBorder="1" applyAlignment="1">
      <alignment horizontal="right" vertical="center"/>
    </xf>
    <xf numFmtId="176" fontId="2" fillId="3" borderId="9" xfId="0" applyNumberFormat="1" applyFont="1" applyFill="1" applyBorder="1" applyAlignment="1">
      <alignment horizontal="right" vertical="center"/>
    </xf>
    <xf numFmtId="176" fontId="2" fillId="3" borderId="8" xfId="0" applyNumberFormat="1" applyFont="1" applyFill="1" applyBorder="1" applyAlignment="1">
      <alignment horizontal="right" vertical="center"/>
    </xf>
    <xf numFmtId="177" fontId="2" fillId="3" borderId="11" xfId="0" applyNumberFormat="1" applyFont="1" applyFill="1" applyBorder="1" applyAlignment="1">
      <alignment horizontal="right" vertical="center"/>
    </xf>
    <xf numFmtId="177" fontId="2" fillId="3" borderId="0" xfId="0" applyNumberFormat="1" applyFont="1" applyFill="1" applyBorder="1" applyAlignment="1">
      <alignment horizontal="right" vertical="center"/>
    </xf>
    <xf numFmtId="0" fontId="2" fillId="3" borderId="17" xfId="0" applyFont="1" applyFill="1" applyBorder="1" applyAlignment="1">
      <alignment horizontal="right" vertical="center"/>
    </xf>
    <xf numFmtId="0" fontId="2" fillId="3" borderId="16" xfId="0" applyFont="1" applyFill="1" applyBorder="1" applyAlignment="1">
      <alignment horizontal="right" vertical="center"/>
    </xf>
    <xf numFmtId="0" fontId="2" fillId="3" borderId="11" xfId="0" applyFont="1" applyFill="1" applyBorder="1" applyAlignment="1">
      <alignment horizontal="right" vertical="center"/>
    </xf>
    <xf numFmtId="0" fontId="2" fillId="3" borderId="0" xfId="0" applyFont="1" applyFill="1" applyBorder="1" applyAlignment="1">
      <alignment horizontal="right" vertical="center"/>
    </xf>
    <xf numFmtId="176" fontId="2" fillId="0" borderId="17" xfId="0" applyNumberFormat="1" applyFont="1" applyFill="1" applyBorder="1" applyAlignment="1">
      <alignment horizontal="right" vertical="center"/>
    </xf>
    <xf numFmtId="0" fontId="7" fillId="0" borderId="17" xfId="0" applyFont="1" applyBorder="1" applyAlignment="1">
      <alignment horizontal="left" vertical="center" indent="1"/>
    </xf>
    <xf numFmtId="0" fontId="7" fillId="0" borderId="3" xfId="0" applyFont="1" applyBorder="1" applyAlignment="1">
      <alignment horizontal="left" vertical="center" indent="1"/>
    </xf>
    <xf numFmtId="0" fontId="7" fillId="0" borderId="2" xfId="0" applyFont="1" applyBorder="1" applyAlignment="1">
      <alignment horizontal="left" vertical="center" indent="1"/>
    </xf>
    <xf numFmtId="0" fontId="7" fillId="2" borderId="1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0" fillId="0" borderId="15" xfId="0" applyFont="1" applyBorder="1" applyAlignment="1">
      <alignment horizontal="left" vertical="center" wrapText="1" indent="1"/>
    </xf>
    <xf numFmtId="0" fontId="0" fillId="0" borderId="11"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7" xfId="0" applyFont="1" applyBorder="1" applyAlignment="1">
      <alignment horizontal="left" vertical="center" wrapText="1" indent="1"/>
    </xf>
    <xf numFmtId="178" fontId="8"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182" fontId="2" fillId="2" borderId="17" xfId="0" applyNumberFormat="1" applyFont="1" applyFill="1" applyBorder="1" applyAlignment="1">
      <alignment horizontal="right" vertical="center"/>
    </xf>
    <xf numFmtId="182" fontId="2" fillId="2" borderId="16" xfId="0" applyNumberFormat="1" applyFont="1" applyFill="1" applyBorder="1" applyAlignment="1">
      <alignment horizontal="right" vertical="center"/>
    </xf>
    <xf numFmtId="182" fontId="2" fillId="2" borderId="11" xfId="0" applyNumberFormat="1" applyFont="1" applyFill="1" applyBorder="1" applyAlignment="1">
      <alignment horizontal="right" vertical="center"/>
    </xf>
    <xf numFmtId="182" fontId="2" fillId="2" borderId="0" xfId="0" applyNumberFormat="1" applyFont="1" applyFill="1" applyBorder="1" applyAlignment="1">
      <alignment horizontal="right" vertical="center"/>
    </xf>
    <xf numFmtId="182" fontId="2" fillId="2" borderId="8" xfId="0" applyNumberFormat="1" applyFont="1" applyFill="1" applyBorder="1" applyAlignment="1">
      <alignment horizontal="right" vertical="center"/>
    </xf>
    <xf numFmtId="182" fontId="2" fillId="2" borderId="9" xfId="0" applyNumberFormat="1" applyFont="1" applyFill="1" applyBorder="1" applyAlignment="1">
      <alignment horizontal="right" vertical="center"/>
    </xf>
    <xf numFmtId="177" fontId="2" fillId="0" borderId="17" xfId="0" applyNumberFormat="1" applyFont="1" applyBorder="1" applyAlignment="1">
      <alignment horizontal="right" vertical="center"/>
    </xf>
    <xf numFmtId="177" fontId="2" fillId="0" borderId="16" xfId="0" applyNumberFormat="1" applyFont="1" applyBorder="1" applyAlignment="1">
      <alignment horizontal="right" vertical="center"/>
    </xf>
    <xf numFmtId="177" fontId="2" fillId="0" borderId="11"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9" xfId="0" applyNumberFormat="1" applyFont="1" applyBorder="1" applyAlignment="1">
      <alignment horizontal="right" vertical="center"/>
    </xf>
    <xf numFmtId="177" fontId="2" fillId="0" borderId="8" xfId="0" applyNumberFormat="1" applyFont="1" applyBorder="1" applyAlignment="1">
      <alignment horizontal="right" vertical="center"/>
    </xf>
    <xf numFmtId="176" fontId="2" fillId="3" borderId="11"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176" fontId="2" fillId="2" borderId="17" xfId="0" applyNumberFormat="1" applyFont="1" applyFill="1" applyBorder="1" applyAlignment="1">
      <alignment horizontal="right" vertical="center"/>
    </xf>
    <xf numFmtId="176" fontId="2" fillId="2" borderId="16" xfId="0" applyNumberFormat="1" applyFont="1" applyFill="1" applyBorder="1" applyAlignment="1">
      <alignment horizontal="right" vertical="center"/>
    </xf>
    <xf numFmtId="176" fontId="2" fillId="2" borderId="9" xfId="0" applyNumberFormat="1" applyFont="1" applyFill="1" applyBorder="1" applyAlignment="1">
      <alignment horizontal="right" vertical="center"/>
    </xf>
    <xf numFmtId="176" fontId="2" fillId="2" borderId="8" xfId="0" applyNumberFormat="1" applyFont="1" applyFill="1" applyBorder="1" applyAlignment="1">
      <alignment horizontal="right" vertical="center"/>
    </xf>
    <xf numFmtId="0" fontId="2" fillId="2" borderId="17" xfId="0" applyFont="1" applyFill="1" applyBorder="1" applyAlignment="1">
      <alignment horizontal="right" vertical="center"/>
    </xf>
    <xf numFmtId="0" fontId="2" fillId="2" borderId="16" xfId="0" applyFont="1" applyFill="1" applyBorder="1" applyAlignment="1">
      <alignment horizontal="right" vertical="center"/>
    </xf>
    <xf numFmtId="0" fontId="7" fillId="0" borderId="26" xfId="0" applyFont="1" applyBorder="1" applyAlignment="1">
      <alignment horizontal="left" vertical="center" wrapText="1"/>
    </xf>
    <xf numFmtId="0" fontId="7" fillId="0" borderId="25" xfId="0" applyFont="1" applyBorder="1" applyAlignment="1">
      <alignment horizontal="left"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7" fillId="2" borderId="16" xfId="0" applyFont="1" applyFill="1" applyBorder="1" applyAlignment="1">
      <alignment horizontal="center" vertical="center" wrapText="1"/>
    </xf>
    <xf numFmtId="181" fontId="0" fillId="2" borderId="17" xfId="0" applyNumberFormat="1" applyFont="1" applyFill="1" applyBorder="1" applyAlignment="1">
      <alignment horizontal="right" vertical="center"/>
    </xf>
    <xf numFmtId="181" fontId="0" fillId="2" borderId="15" xfId="0" applyNumberFormat="1" applyFont="1" applyFill="1" applyBorder="1" applyAlignment="1">
      <alignment horizontal="right" vertical="center"/>
    </xf>
    <xf numFmtId="181" fontId="0" fillId="2" borderId="9" xfId="0" applyNumberFormat="1" applyFont="1" applyFill="1" applyBorder="1" applyAlignment="1">
      <alignment horizontal="right" vertical="center"/>
    </xf>
    <xf numFmtId="181" fontId="0" fillId="2" borderId="7" xfId="0" applyNumberFormat="1" applyFont="1" applyFill="1" applyBorder="1" applyAlignment="1">
      <alignment horizontal="right" vertical="center"/>
    </xf>
    <xf numFmtId="181" fontId="0" fillId="2" borderId="16" xfId="0" applyNumberFormat="1" applyFont="1" applyFill="1" applyBorder="1" applyAlignment="1">
      <alignment horizontal="right" vertical="center"/>
    </xf>
    <xf numFmtId="181" fontId="0" fillId="2" borderId="8" xfId="0" applyNumberFormat="1" applyFont="1" applyFill="1" applyBorder="1" applyAlignment="1">
      <alignment horizontal="right" vertical="center"/>
    </xf>
    <xf numFmtId="181" fontId="0" fillId="0" borderId="16" xfId="0" applyNumberFormat="1" applyFont="1" applyFill="1" applyBorder="1" applyAlignment="1">
      <alignment horizontal="right" vertical="center"/>
    </xf>
    <xf numFmtId="181" fontId="0" fillId="0" borderId="15" xfId="0" applyNumberFormat="1" applyFont="1" applyFill="1" applyBorder="1" applyAlignment="1">
      <alignment horizontal="right" vertical="center"/>
    </xf>
    <xf numFmtId="181" fontId="0" fillId="0" borderId="8" xfId="0" applyNumberFormat="1" applyFont="1" applyFill="1" applyBorder="1" applyAlignment="1">
      <alignment horizontal="right" vertical="center"/>
    </xf>
    <xf numFmtId="181" fontId="0" fillId="0" borderId="7" xfId="0" applyNumberFormat="1" applyFont="1" applyFill="1" applyBorder="1" applyAlignment="1">
      <alignment horizontal="right" vertical="center"/>
    </xf>
    <xf numFmtId="0" fontId="4" fillId="0" borderId="1" xfId="0" applyFont="1" applyBorder="1" applyAlignment="1">
      <alignment horizontal="center"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2" borderId="8"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50" xfId="0" applyFont="1" applyFill="1" applyBorder="1" applyAlignment="1">
      <alignment vertical="center"/>
    </xf>
    <xf numFmtId="0" fontId="17" fillId="0" borderId="47" xfId="0" applyFont="1" applyFill="1" applyBorder="1" applyAlignment="1">
      <alignment horizontal="left" vertical="center" wrapText="1"/>
    </xf>
    <xf numFmtId="176" fontId="2" fillId="0" borderId="63" xfId="0" applyNumberFormat="1" applyFont="1" applyFill="1" applyBorder="1" applyAlignment="1">
      <alignment horizontal="right" vertical="center"/>
    </xf>
    <xf numFmtId="176" fontId="2" fillId="0" borderId="64" xfId="0" applyNumberFormat="1" applyFont="1" applyFill="1" applyBorder="1" applyAlignment="1">
      <alignment horizontal="right" vertical="center"/>
    </xf>
    <xf numFmtId="0" fontId="2" fillId="0" borderId="65" xfId="0" applyFont="1" applyBorder="1" applyAlignment="1">
      <alignment horizontal="right" vertical="center"/>
    </xf>
    <xf numFmtId="0" fontId="2" fillId="0" borderId="64" xfId="0" applyFont="1" applyBorder="1" applyAlignment="1">
      <alignment horizontal="right" vertical="center"/>
    </xf>
    <xf numFmtId="0" fontId="2" fillId="0" borderId="4" xfId="0" applyFont="1" applyBorder="1" applyAlignment="1">
      <alignment horizontal="right" vertical="center"/>
    </xf>
    <xf numFmtId="0" fontId="2" fillId="0" borderId="3" xfId="0" applyFont="1" applyBorder="1" applyAlignment="1">
      <alignment horizontal="right" vertical="center"/>
    </xf>
    <xf numFmtId="177" fontId="2" fillId="2" borderId="64" xfId="0" applyNumberFormat="1" applyFont="1" applyFill="1" applyBorder="1" applyAlignment="1">
      <alignment horizontal="right" vertical="center"/>
    </xf>
    <xf numFmtId="0" fontId="2" fillId="0" borderId="1" xfId="0" applyFont="1" applyBorder="1" applyAlignment="1">
      <alignment horizontal="center" vertical="center" wrapText="1"/>
    </xf>
    <xf numFmtId="0" fontId="2" fillId="0" borderId="17"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3" borderId="9" xfId="0" applyFont="1" applyFill="1" applyBorder="1" applyAlignment="1">
      <alignment horizontal="right" vertical="center"/>
    </xf>
    <xf numFmtId="0" fontId="2" fillId="3" borderId="8" xfId="0" applyFont="1" applyFill="1" applyBorder="1" applyAlignment="1">
      <alignment horizontal="right" vertical="center"/>
    </xf>
    <xf numFmtId="0" fontId="0" fillId="0" borderId="9" xfId="0" applyFont="1" applyBorder="1" applyAlignment="1">
      <alignment horizontal="right" vertical="center"/>
    </xf>
    <xf numFmtId="0" fontId="0" fillId="0" borderId="16" xfId="0" applyFont="1" applyFill="1" applyBorder="1" applyAlignment="1">
      <alignment horizontal="right" vertical="center"/>
    </xf>
    <xf numFmtId="0" fontId="0" fillId="0" borderId="8"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9" xfId="0" applyFont="1" applyFill="1" applyBorder="1" applyAlignment="1">
      <alignment horizontal="righ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176" fontId="2" fillId="2" borderId="3" xfId="0" applyNumberFormat="1" applyFont="1" applyFill="1" applyBorder="1" applyAlignment="1">
      <alignment horizontal="right" vertical="center"/>
    </xf>
    <xf numFmtId="0" fontId="2" fillId="2" borderId="11" xfId="0" applyFont="1" applyFill="1" applyBorder="1" applyAlignment="1">
      <alignment horizontal="right" vertical="center"/>
    </xf>
    <xf numFmtId="0" fontId="2" fillId="2" borderId="0" xfId="0" applyFont="1" applyFill="1" applyBorder="1" applyAlignment="1">
      <alignment horizontal="right" vertical="center"/>
    </xf>
    <xf numFmtId="0" fontId="2" fillId="2" borderId="9" xfId="0" applyFont="1" applyFill="1" applyBorder="1" applyAlignment="1">
      <alignment horizontal="right" vertical="center"/>
    </xf>
    <xf numFmtId="0" fontId="2" fillId="2" borderId="8" xfId="0" applyFont="1" applyFill="1" applyBorder="1" applyAlignment="1">
      <alignment horizontal="right" vertical="center"/>
    </xf>
    <xf numFmtId="176" fontId="2" fillId="3" borderId="4" xfId="0" applyNumberFormat="1" applyFont="1" applyFill="1" applyBorder="1" applyAlignment="1">
      <alignment horizontal="right" vertical="center"/>
    </xf>
    <xf numFmtId="176" fontId="2" fillId="3" borderId="3" xfId="0" applyNumberFormat="1" applyFont="1" applyFill="1" applyBorder="1" applyAlignment="1">
      <alignment horizontal="right" vertical="center"/>
    </xf>
    <xf numFmtId="0" fontId="0" fillId="0" borderId="17"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9"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7" fillId="0" borderId="17"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15" xfId="0" applyFont="1" applyBorder="1" applyAlignment="1">
      <alignment horizontal="left" vertical="center" wrapText="1" indent="1"/>
    </xf>
    <xf numFmtId="0" fontId="5" fillId="0" borderId="10" xfId="0" applyFont="1" applyBorder="1" applyAlignment="1">
      <alignment horizontal="left" vertical="center" wrapText="1"/>
    </xf>
    <xf numFmtId="0" fontId="5" fillId="0" borderId="38" xfId="0" applyFont="1" applyBorder="1" applyAlignment="1">
      <alignment horizontal="left" vertical="center" wrapText="1"/>
    </xf>
    <xf numFmtId="0" fontId="5" fillId="0" borderId="37" xfId="0" applyFont="1" applyBorder="1" applyAlignment="1">
      <alignment horizontal="left" vertical="center" wrapText="1"/>
    </xf>
    <xf numFmtId="0" fontId="2" fillId="0" borderId="1" xfId="0" applyFont="1" applyFill="1" applyBorder="1" applyAlignment="1">
      <alignment horizontal="center" vertical="center" textRotation="255" wrapText="1"/>
    </xf>
    <xf numFmtId="0" fontId="2" fillId="0" borderId="44" xfId="0"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7" fillId="0" borderId="1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0" borderId="5" xfId="0" applyFont="1" applyBorder="1" applyAlignment="1">
      <alignment horizontal="center" vertical="center" textRotation="255"/>
    </xf>
    <xf numFmtId="0" fontId="2" fillId="0" borderId="1" xfId="0" applyFont="1" applyBorder="1" applyAlignment="1">
      <alignment horizontal="center" vertical="center" textRotation="255"/>
    </xf>
    <xf numFmtId="181" fontId="0" fillId="6" borderId="16" xfId="0" applyNumberFormat="1" applyFont="1" applyFill="1" applyBorder="1" applyAlignment="1">
      <alignment horizontal="right" vertical="center"/>
    </xf>
    <xf numFmtId="0" fontId="0" fillId="6" borderId="15" xfId="0" applyFont="1" applyFill="1" applyBorder="1" applyAlignment="1">
      <alignment horizontal="right" vertical="center"/>
    </xf>
    <xf numFmtId="0" fontId="0" fillId="6" borderId="8" xfId="0" applyFont="1" applyFill="1" applyBorder="1" applyAlignment="1">
      <alignment horizontal="right" vertical="center"/>
    </xf>
    <xf numFmtId="0" fontId="0" fillId="6" borderId="7" xfId="0" applyFont="1" applyFill="1" applyBorder="1" applyAlignment="1">
      <alignment horizontal="right" vertical="center"/>
    </xf>
    <xf numFmtId="176" fontId="2" fillId="3" borderId="32" xfId="0" applyNumberFormat="1" applyFont="1" applyFill="1" applyBorder="1" applyAlignment="1">
      <alignment horizontal="right" vertical="center"/>
    </xf>
    <xf numFmtId="0" fontId="2" fillId="3" borderId="28" xfId="0" applyFont="1" applyFill="1" applyBorder="1" applyAlignment="1">
      <alignment horizontal="right" vertical="center"/>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17" xfId="0" applyFont="1" applyBorder="1" applyAlignment="1">
      <alignment horizontal="right" vertical="center"/>
    </xf>
    <xf numFmtId="0" fontId="2" fillId="0" borderId="16" xfId="0" applyFont="1" applyBorder="1" applyAlignment="1">
      <alignment horizontal="right" vertical="center"/>
    </xf>
    <xf numFmtId="0" fontId="2" fillId="0" borderId="9" xfId="0" applyFont="1" applyBorder="1" applyAlignment="1">
      <alignment horizontal="right" vertical="center"/>
    </xf>
    <xf numFmtId="0" fontId="0" fillId="0" borderId="16" xfId="0" applyFont="1" applyBorder="1" applyAlignment="1">
      <alignment horizontal="right" vertical="center"/>
    </xf>
    <xf numFmtId="0" fontId="0" fillId="0" borderId="8" xfId="0" applyFont="1" applyBorder="1" applyAlignment="1">
      <alignment horizontal="right" vertical="center"/>
    </xf>
    <xf numFmtId="0" fontId="0" fillId="0" borderId="0" xfId="0" applyFont="1" applyBorder="1" applyAlignment="1">
      <alignment horizontal="right" vertical="center"/>
    </xf>
    <xf numFmtId="176" fontId="2" fillId="3" borderId="35" xfId="0" applyNumberFormat="1" applyFont="1" applyFill="1" applyBorder="1" applyAlignment="1">
      <alignment horizontal="right"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57" xfId="0" applyFont="1" applyBorder="1" applyAlignment="1">
      <alignment horizontal="center" vertical="center"/>
    </xf>
    <xf numFmtId="0" fontId="0" fillId="0" borderId="1" xfId="0" applyFont="1" applyBorder="1" applyAlignment="1">
      <alignment horizontal="center" vertical="center" wrapText="1"/>
    </xf>
    <xf numFmtId="187" fontId="2" fillId="2"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2" borderId="8" xfId="0" applyFont="1" applyFill="1" applyBorder="1" applyAlignment="1">
      <alignment horizontal="left" vertical="center"/>
    </xf>
    <xf numFmtId="0" fontId="0" fillId="0" borderId="52" xfId="0" applyFont="1" applyBorder="1" applyAlignment="1">
      <alignment horizontal="center" vertical="center"/>
    </xf>
    <xf numFmtId="178" fontId="0" fillId="2" borderId="1" xfId="0" applyNumberFormat="1" applyFont="1" applyFill="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53"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9" xfId="0" applyFont="1" applyBorder="1" applyAlignment="1">
      <alignment horizontal="center" vertical="center"/>
    </xf>
    <xf numFmtId="0" fontId="7" fillId="0" borderId="37" xfId="0" applyFont="1" applyBorder="1" applyAlignment="1">
      <alignment horizontal="center" vertical="center"/>
    </xf>
    <xf numFmtId="177" fontId="2" fillId="2" borderId="17"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177" fontId="2" fillId="2" borderId="9" xfId="0" applyNumberFormat="1" applyFont="1" applyFill="1" applyBorder="1" applyAlignment="1">
      <alignment horizontal="right" vertical="center"/>
    </xf>
    <xf numFmtId="0" fontId="5" fillId="0" borderId="1"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176" fontId="2" fillId="6" borderId="4" xfId="0" applyNumberFormat="1" applyFont="1" applyFill="1" applyBorder="1" applyAlignment="1">
      <alignment horizontal="right" vertical="center"/>
    </xf>
    <xf numFmtId="176" fontId="2" fillId="6" borderId="3" xfId="0" applyNumberFormat="1" applyFont="1" applyFill="1" applyBorder="1" applyAlignment="1">
      <alignment horizontal="right" vertical="center"/>
    </xf>
    <xf numFmtId="176" fontId="2" fillId="6" borderId="17" xfId="0" applyNumberFormat="1" applyFont="1" applyFill="1" applyBorder="1" applyAlignment="1">
      <alignment horizontal="right" vertical="center"/>
    </xf>
    <xf numFmtId="0" fontId="2" fillId="6" borderId="16" xfId="0" applyFont="1" applyFill="1" applyBorder="1" applyAlignment="1">
      <alignment horizontal="right" vertical="center"/>
    </xf>
    <xf numFmtId="0" fontId="2" fillId="6" borderId="9" xfId="0" applyFont="1" applyFill="1" applyBorder="1" applyAlignment="1">
      <alignment horizontal="right" vertical="center"/>
    </xf>
    <xf numFmtId="0" fontId="2" fillId="6" borderId="8" xfId="0" applyFont="1" applyFill="1" applyBorder="1" applyAlignment="1">
      <alignment horizontal="right" vertical="center"/>
    </xf>
    <xf numFmtId="177" fontId="2" fillId="0" borderId="4" xfId="0" applyNumberFormat="1" applyFont="1" applyBorder="1" applyAlignment="1">
      <alignment horizontal="right" vertical="center"/>
    </xf>
    <xf numFmtId="177" fontId="2" fillId="0" borderId="3" xfId="0" applyNumberFormat="1" applyFont="1" applyBorder="1" applyAlignment="1">
      <alignment horizontal="right" vertical="center"/>
    </xf>
    <xf numFmtId="0" fontId="2" fillId="6" borderId="17" xfId="0" applyFont="1" applyFill="1" applyBorder="1" applyAlignment="1">
      <alignment horizontal="right" vertical="center"/>
    </xf>
    <xf numFmtId="176" fontId="2" fillId="4" borderId="42" xfId="0" applyNumberFormat="1" applyFont="1" applyFill="1" applyBorder="1" applyAlignment="1">
      <alignment horizontal="right" vertical="center"/>
    </xf>
    <xf numFmtId="176" fontId="2" fillId="4" borderId="41" xfId="0" applyNumberFormat="1" applyFont="1" applyFill="1" applyBorder="1" applyAlignment="1">
      <alignment horizontal="right" vertical="center"/>
    </xf>
    <xf numFmtId="0" fontId="0" fillId="0" borderId="36" xfId="0" applyFont="1" applyBorder="1" applyAlignment="1">
      <alignment horizontal="right" vertical="center"/>
    </xf>
    <xf numFmtId="0" fontId="0" fillId="0" borderId="27" xfId="0" applyFont="1" applyBorder="1" applyAlignment="1">
      <alignment horizontal="right" vertical="center"/>
    </xf>
    <xf numFmtId="176" fontId="2" fillId="0" borderId="32" xfId="0" applyNumberFormat="1" applyFont="1" applyFill="1" applyBorder="1" applyAlignment="1">
      <alignment horizontal="right" vertical="center"/>
    </xf>
    <xf numFmtId="0" fontId="2" fillId="0" borderId="16"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8" xfId="0" applyFont="1" applyFill="1" applyBorder="1" applyAlignment="1">
      <alignment horizontal="right"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2" fillId="0" borderId="39" xfId="0" applyFont="1" applyBorder="1" applyAlignment="1">
      <alignment horizontal="right" vertical="center"/>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58" xfId="0" applyFont="1" applyBorder="1" applyAlignment="1">
      <alignment horizontal="center" vertical="center"/>
    </xf>
    <xf numFmtId="0" fontId="0" fillId="0" borderId="6"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5" xfId="0" applyFont="1" applyBorder="1" applyAlignment="1">
      <alignment horizontal="center" vertical="center" textRotation="255"/>
    </xf>
    <xf numFmtId="0" fontId="2" fillId="2" borderId="5" xfId="0" applyFont="1" applyFill="1" applyBorder="1" applyAlignment="1">
      <alignment horizontal="right" vertical="center"/>
    </xf>
    <xf numFmtId="0" fontId="2" fillId="2" borderId="1" xfId="0" applyFont="1" applyFill="1" applyBorder="1" applyAlignment="1">
      <alignment horizontal="right" vertical="center"/>
    </xf>
    <xf numFmtId="0" fontId="2" fillId="2" borderId="4" xfId="0" applyFont="1" applyFill="1" applyBorder="1" applyAlignment="1">
      <alignment horizontal="right" vertical="center"/>
    </xf>
    <xf numFmtId="0" fontId="0" fillId="0" borderId="42" xfId="0" applyFont="1" applyBorder="1" applyAlignment="1">
      <alignment horizontal="right" vertical="center"/>
    </xf>
    <xf numFmtId="0" fontId="0" fillId="0" borderId="67" xfId="0" applyFont="1" applyBorder="1" applyAlignment="1">
      <alignment horizontal="right" vertical="center"/>
    </xf>
    <xf numFmtId="176" fontId="2" fillId="4" borderId="46" xfId="0" applyNumberFormat="1" applyFont="1" applyFill="1" applyBorder="1" applyAlignment="1">
      <alignment horizontal="right" vertical="center"/>
    </xf>
    <xf numFmtId="0" fontId="2" fillId="4" borderId="47" xfId="0" applyFont="1" applyFill="1" applyBorder="1" applyAlignment="1">
      <alignment horizontal="right" vertical="center"/>
    </xf>
    <xf numFmtId="0" fontId="2" fillId="4" borderId="38" xfId="0" applyFont="1" applyFill="1" applyBorder="1" applyAlignment="1">
      <alignment horizontal="right" vertical="center"/>
    </xf>
    <xf numFmtId="0" fontId="2" fillId="4" borderId="39" xfId="0" applyFont="1" applyFill="1" applyBorder="1" applyAlignment="1">
      <alignment horizontal="right" vertical="center"/>
    </xf>
    <xf numFmtId="0" fontId="0" fillId="4" borderId="45" xfId="0" applyFont="1" applyFill="1" applyBorder="1" applyAlignment="1">
      <alignment horizontal="right" vertical="center"/>
    </xf>
    <xf numFmtId="0" fontId="0" fillId="4" borderId="37" xfId="0" applyFont="1" applyFill="1" applyBorder="1" applyAlignment="1">
      <alignment horizontal="right" vertical="center"/>
    </xf>
    <xf numFmtId="0" fontId="0" fillId="0" borderId="41" xfId="0" applyFont="1" applyBorder="1" applyAlignment="1">
      <alignment horizontal="right" vertical="center"/>
    </xf>
    <xf numFmtId="181" fontId="0" fillId="4" borderId="46" xfId="0" applyNumberFormat="1" applyFont="1" applyFill="1" applyBorder="1" applyAlignment="1">
      <alignment horizontal="right" vertical="center"/>
    </xf>
    <xf numFmtId="0" fontId="0" fillId="4" borderId="38" xfId="0" applyFont="1" applyFill="1" applyBorder="1" applyAlignment="1">
      <alignment horizontal="right" vertical="center"/>
    </xf>
    <xf numFmtId="0" fontId="2" fillId="2" borderId="6" xfId="0" applyFont="1" applyFill="1" applyBorder="1" applyAlignment="1">
      <alignment horizontal="right" vertical="center"/>
    </xf>
    <xf numFmtId="0" fontId="0" fillId="0" borderId="44" xfId="0" applyFont="1" applyBorder="1" applyAlignment="1">
      <alignment vertical="center"/>
    </xf>
    <xf numFmtId="0" fontId="4" fillId="0" borderId="5"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xf>
    <xf numFmtId="0" fontId="2" fillId="4" borderId="46" xfId="0" applyFont="1" applyFill="1" applyBorder="1" applyAlignment="1">
      <alignment horizontal="right" vertical="center"/>
    </xf>
    <xf numFmtId="0" fontId="0" fillId="0" borderId="1" xfId="0" applyFont="1" applyFill="1" applyBorder="1" applyAlignment="1">
      <alignment vertical="center"/>
    </xf>
    <xf numFmtId="0" fontId="0" fillId="0" borderId="1" xfId="0" applyFont="1" applyBorder="1" applyAlignment="1">
      <alignmen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176" fontId="2" fillId="0" borderId="35"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35" xfId="0" applyFont="1" applyFill="1" applyBorder="1" applyAlignment="1">
      <alignment horizontal="right" vertical="center"/>
    </xf>
    <xf numFmtId="181" fontId="0" fillId="4" borderId="47" xfId="0" applyNumberFormat="1" applyFont="1" applyFill="1" applyBorder="1" applyAlignment="1">
      <alignment horizontal="right" vertical="center"/>
    </xf>
    <xf numFmtId="0" fontId="0" fillId="4" borderId="39" xfId="0" applyFont="1" applyFill="1" applyBorder="1" applyAlignment="1">
      <alignment horizontal="right" vertical="center"/>
    </xf>
    <xf numFmtId="0" fontId="2" fillId="0" borderId="52" xfId="0" applyFont="1" applyBorder="1" applyAlignment="1">
      <alignment horizontal="right" vertical="center"/>
    </xf>
    <xf numFmtId="0" fontId="0" fillId="4" borderId="47" xfId="0" applyFont="1" applyFill="1" applyBorder="1" applyAlignment="1">
      <alignment horizontal="right" vertical="center"/>
    </xf>
    <xf numFmtId="184" fontId="2" fillId="4" borderId="49" xfId="0" applyNumberFormat="1" applyFont="1" applyFill="1" applyBorder="1" applyAlignment="1">
      <alignment horizontal="right" vertical="center"/>
    </xf>
    <xf numFmtId="184" fontId="2" fillId="4" borderId="47" xfId="0" applyNumberFormat="1" applyFont="1" applyFill="1" applyBorder="1" applyAlignment="1">
      <alignment horizontal="right" vertical="center"/>
    </xf>
    <xf numFmtId="184" fontId="2" fillId="4" borderId="43" xfId="0" applyNumberFormat="1" applyFont="1" applyFill="1" applyBorder="1" applyAlignment="1">
      <alignment horizontal="right" vertical="center"/>
    </xf>
    <xf numFmtId="184" fontId="2" fillId="4" borderId="39" xfId="0" applyNumberFormat="1" applyFont="1" applyFill="1" applyBorder="1" applyAlignment="1">
      <alignment horizontal="right" vertical="center"/>
    </xf>
    <xf numFmtId="0" fontId="2" fillId="0" borderId="38" xfId="0" applyFont="1" applyBorder="1" applyAlignment="1">
      <alignment horizontal="right" vertical="center"/>
    </xf>
    <xf numFmtId="176" fontId="2" fillId="4" borderId="47" xfId="0" applyNumberFormat="1" applyFont="1" applyFill="1" applyBorder="1" applyAlignment="1">
      <alignment horizontal="right" vertical="center"/>
    </xf>
    <xf numFmtId="176" fontId="2" fillId="4" borderId="38" xfId="0" applyNumberFormat="1" applyFont="1" applyFill="1" applyBorder="1" applyAlignment="1">
      <alignment horizontal="right" vertical="center"/>
    </xf>
    <xf numFmtId="176" fontId="2" fillId="4" borderId="39" xfId="0" applyNumberFormat="1" applyFont="1" applyFill="1" applyBorder="1" applyAlignment="1">
      <alignment horizontal="right" vertical="center"/>
    </xf>
    <xf numFmtId="0" fontId="2" fillId="0" borderId="43" xfId="0" applyFont="1" applyBorder="1" applyAlignment="1">
      <alignment horizontal="right" vertical="center"/>
    </xf>
    <xf numFmtId="0" fontId="0" fillId="6" borderId="1" xfId="0" applyFont="1" applyFill="1" applyBorder="1" applyAlignment="1">
      <alignment horizontal="center" vertical="center" wrapText="1"/>
    </xf>
    <xf numFmtId="185" fontId="2" fillId="0" borderId="17" xfId="0" applyNumberFormat="1" applyFont="1" applyBorder="1" applyAlignment="1">
      <alignment horizontal="right" vertical="center"/>
    </xf>
    <xf numFmtId="185" fontId="2" fillId="0" borderId="16" xfId="0" applyNumberFormat="1" applyFont="1" applyBorder="1" applyAlignment="1">
      <alignment horizontal="right" vertical="center"/>
    </xf>
    <xf numFmtId="185" fontId="2" fillId="0" borderId="9" xfId="0" applyNumberFormat="1" applyFont="1" applyBorder="1" applyAlignment="1">
      <alignment horizontal="right" vertical="center"/>
    </xf>
    <xf numFmtId="185" fontId="2" fillId="0" borderId="8" xfId="0" applyNumberFormat="1" applyFont="1" applyBorder="1" applyAlignment="1">
      <alignment horizontal="right" vertical="center"/>
    </xf>
    <xf numFmtId="0" fontId="0" fillId="0" borderId="16" xfId="0" quotePrefix="1" applyFont="1" applyBorder="1" applyAlignment="1">
      <alignment horizontal="center" vertical="center"/>
    </xf>
    <xf numFmtId="0" fontId="0" fillId="0" borderId="8" xfId="0" quotePrefix="1" applyFont="1" applyBorder="1" applyAlignment="1">
      <alignment horizontal="center"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181" fontId="0" fillId="0" borderId="17" xfId="0" applyNumberFormat="1" applyFont="1" applyBorder="1" applyAlignment="1">
      <alignment horizontal="center" vertical="center"/>
    </xf>
    <xf numFmtId="181" fontId="0" fillId="0" borderId="16" xfId="0" applyNumberFormat="1" applyFont="1" applyBorder="1" applyAlignment="1">
      <alignment horizontal="center" vertical="center"/>
    </xf>
    <xf numFmtId="181" fontId="0" fillId="0" borderId="9" xfId="0" applyNumberFormat="1" applyFont="1" applyBorder="1" applyAlignment="1">
      <alignment horizontal="center" vertical="center"/>
    </xf>
    <xf numFmtId="181" fontId="0" fillId="0" borderId="8" xfId="0" applyNumberFormat="1" applyFont="1" applyBorder="1" applyAlignment="1">
      <alignment horizontal="center" vertical="center"/>
    </xf>
    <xf numFmtId="0" fontId="2" fillId="0" borderId="16"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8" xfId="0" applyNumberFormat="1" applyFont="1" applyBorder="1" applyAlignment="1">
      <alignment horizontal="right" vertical="center"/>
    </xf>
    <xf numFmtId="176" fontId="2" fillId="6" borderId="32" xfId="0" applyNumberFormat="1" applyFont="1" applyFill="1" applyBorder="1" applyAlignment="1">
      <alignment horizontal="right" vertical="center"/>
    </xf>
    <xf numFmtId="0" fontId="2" fillId="6" borderId="28" xfId="0" applyFont="1" applyFill="1" applyBorder="1" applyAlignment="1">
      <alignment horizontal="right" vertical="center"/>
    </xf>
    <xf numFmtId="0" fontId="0" fillId="0" borderId="16" xfId="0" quotePrefix="1"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7" fillId="0" borderId="4" xfId="0" applyFont="1" applyBorder="1" applyAlignment="1">
      <alignment horizontal="left" vertical="center" wrapText="1" indent="1"/>
    </xf>
    <xf numFmtId="0" fontId="0" fillId="0" borderId="56" xfId="0" applyFont="1" applyBorder="1" applyAlignment="1">
      <alignment horizontal="center" vertical="center" wrapText="1"/>
    </xf>
    <xf numFmtId="0" fontId="0" fillId="0" borderId="56" xfId="0" applyFont="1" applyBorder="1" applyAlignment="1">
      <alignment horizontal="center" vertical="center"/>
    </xf>
    <xf numFmtId="0" fontId="0" fillId="0" borderId="55" xfId="0" applyFont="1" applyBorder="1" applyAlignment="1">
      <alignment horizontal="center" vertical="center"/>
    </xf>
    <xf numFmtId="0" fontId="0" fillId="0" borderId="44" xfId="0" applyFont="1" applyBorder="1" applyAlignment="1">
      <alignment horizontal="center" vertical="center"/>
    </xf>
    <xf numFmtId="177" fontId="2" fillId="2" borderId="11" xfId="0" applyNumberFormat="1" applyFont="1" applyFill="1" applyBorder="1" applyAlignment="1">
      <alignment horizontal="right" vertical="center"/>
    </xf>
    <xf numFmtId="177" fontId="2" fillId="2" borderId="0" xfId="0" applyNumberFormat="1" applyFont="1" applyFill="1" applyBorder="1" applyAlignment="1">
      <alignment horizontal="right" vertical="center"/>
    </xf>
    <xf numFmtId="0" fontId="0" fillId="2" borderId="1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2" fillId="0" borderId="5" xfId="0" applyFont="1" applyBorder="1" applyAlignment="1">
      <alignment horizontal="center" vertical="center"/>
    </xf>
    <xf numFmtId="0" fontId="0" fillId="0" borderId="54" xfId="0" applyFont="1" applyBorder="1" applyAlignment="1">
      <alignment horizontal="center" vertical="center" textRotation="255"/>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center" vertical="center"/>
    </xf>
    <xf numFmtId="181" fontId="2" fillId="0" borderId="17" xfId="0" applyNumberFormat="1" applyFont="1" applyBorder="1" applyAlignment="1">
      <alignment horizontal="center" vertical="center"/>
    </xf>
    <xf numFmtId="181" fontId="2" fillId="0" borderId="16" xfId="0" applyNumberFormat="1" applyFont="1" applyBorder="1" applyAlignment="1">
      <alignment horizontal="center" vertical="center"/>
    </xf>
    <xf numFmtId="181" fontId="2" fillId="0" borderId="9" xfId="0" applyNumberFormat="1" applyFont="1" applyBorder="1" applyAlignment="1">
      <alignment horizontal="center" vertical="center"/>
    </xf>
    <xf numFmtId="181" fontId="2" fillId="0" borderId="8" xfId="0" applyNumberFormat="1" applyFont="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46"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0" borderId="45" xfId="0" applyFont="1" applyFill="1" applyBorder="1" applyAlignment="1">
      <alignment horizontal="center" vertical="center" textRotation="255" wrapText="1"/>
    </xf>
    <xf numFmtId="0" fontId="7" fillId="0" borderId="9" xfId="0" applyFont="1" applyFill="1" applyBorder="1" applyAlignment="1">
      <alignment horizontal="center" vertical="center" textRotation="255" wrapText="1"/>
    </xf>
    <xf numFmtId="0" fontId="7" fillId="0" borderId="8"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wrapText="1"/>
    </xf>
    <xf numFmtId="0" fontId="7" fillId="0" borderId="2" xfId="0" applyFont="1" applyBorder="1" applyAlignment="1">
      <alignment horizontal="left" vertical="center" wrapText="1"/>
    </xf>
    <xf numFmtId="0" fontId="0" fillId="6" borderId="17" xfId="0" applyFont="1" applyFill="1" applyBorder="1" applyAlignment="1">
      <alignment horizontal="left" vertical="center" wrapText="1"/>
    </xf>
    <xf numFmtId="0" fontId="0" fillId="6" borderId="16" xfId="0" applyFont="1" applyFill="1" applyBorder="1" applyAlignment="1">
      <alignment horizontal="left" vertical="center"/>
    </xf>
    <xf numFmtId="0" fontId="0" fillId="6" borderId="15" xfId="0" applyFont="1" applyFill="1" applyBorder="1" applyAlignment="1">
      <alignment horizontal="left" vertical="center"/>
    </xf>
    <xf numFmtId="0" fontId="0" fillId="6" borderId="9" xfId="0" applyFont="1" applyFill="1" applyBorder="1" applyAlignment="1">
      <alignment horizontal="left" vertical="center"/>
    </xf>
    <xf numFmtId="0" fontId="0" fillId="6" borderId="8" xfId="0" applyFont="1" applyFill="1" applyBorder="1" applyAlignment="1">
      <alignment horizontal="left" vertical="center"/>
    </xf>
    <xf numFmtId="0" fontId="0" fillId="6" borderId="7" xfId="0" applyFont="1" applyFill="1" applyBorder="1" applyAlignment="1">
      <alignment horizontal="left" vertical="center"/>
    </xf>
    <xf numFmtId="0" fontId="0" fillId="6" borderId="16" xfId="0" applyFont="1" applyFill="1" applyBorder="1" applyAlignment="1">
      <alignment horizontal="right" vertical="center"/>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176" fontId="2" fillId="0" borderId="1" xfId="0" applyNumberFormat="1" applyFont="1" applyBorder="1" applyAlignment="1">
      <alignment horizontal="right" vertical="center"/>
    </xf>
    <xf numFmtId="176" fontId="2" fillId="0" borderId="32" xfId="0" applyNumberFormat="1" applyFont="1" applyBorder="1" applyAlignment="1">
      <alignment horizontal="right" vertical="center"/>
    </xf>
    <xf numFmtId="176" fontId="2" fillId="6" borderId="16" xfId="0" applyNumberFormat="1" applyFont="1" applyFill="1" applyBorder="1" applyAlignment="1">
      <alignment horizontal="right" vertical="center"/>
    </xf>
    <xf numFmtId="176" fontId="2" fillId="6" borderId="9" xfId="0" applyNumberFormat="1" applyFont="1" applyFill="1" applyBorder="1" applyAlignment="1">
      <alignment horizontal="right" vertical="center"/>
    </xf>
    <xf numFmtId="176" fontId="2" fillId="6" borderId="8" xfId="0" applyNumberFormat="1" applyFont="1" applyFill="1" applyBorder="1" applyAlignment="1">
      <alignment horizontal="right" vertical="center"/>
    </xf>
    <xf numFmtId="0" fontId="0" fillId="3" borderId="1" xfId="0" applyFont="1" applyFill="1" applyBorder="1" applyAlignment="1">
      <alignment horizontal="center" vertical="center"/>
    </xf>
    <xf numFmtId="0" fontId="5" fillId="0" borderId="12"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2" fillId="0" borderId="17" xfId="0" applyFont="1" applyFill="1" applyBorder="1" applyAlignment="1">
      <alignment horizontal="right" vertical="center"/>
    </xf>
    <xf numFmtId="176" fontId="2" fillId="3" borderId="17" xfId="0" applyNumberFormat="1" applyFont="1" applyFill="1" applyBorder="1" applyAlignment="1">
      <alignment horizontal="center" vertical="center"/>
    </xf>
    <xf numFmtId="176" fontId="2" fillId="3" borderId="16" xfId="0" applyNumberFormat="1" applyFont="1" applyFill="1" applyBorder="1" applyAlignment="1">
      <alignment horizontal="center" vertical="center"/>
    </xf>
    <xf numFmtId="176" fontId="2" fillId="3" borderId="11" xfId="0" applyNumberFormat="1" applyFont="1" applyFill="1" applyBorder="1" applyAlignment="1">
      <alignment horizontal="center" vertical="center"/>
    </xf>
    <xf numFmtId="176" fontId="2" fillId="3" borderId="0" xfId="0" applyNumberFormat="1" applyFont="1" applyFill="1" applyBorder="1" applyAlignment="1">
      <alignment horizontal="center" vertical="center"/>
    </xf>
    <xf numFmtId="176" fontId="2" fillId="3" borderId="9" xfId="0" applyNumberFormat="1" applyFont="1" applyFill="1" applyBorder="1" applyAlignment="1">
      <alignment horizontal="center" vertical="center"/>
    </xf>
    <xf numFmtId="176" fontId="2" fillId="3" borderId="8" xfId="0" applyNumberFormat="1" applyFont="1" applyFill="1" applyBorder="1" applyAlignment="1">
      <alignment horizontal="center" vertical="center"/>
    </xf>
    <xf numFmtId="0" fontId="0" fillId="3" borderId="15"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7" xfId="0" applyFont="1" applyFill="1" applyBorder="1" applyAlignment="1">
      <alignment horizontal="center" vertical="center"/>
    </xf>
    <xf numFmtId="177" fontId="2" fillId="3" borderId="17" xfId="0" applyNumberFormat="1" applyFont="1" applyFill="1" applyBorder="1" applyAlignment="1">
      <alignment horizontal="center" vertical="center"/>
    </xf>
    <xf numFmtId="177" fontId="2" fillId="3" borderId="16" xfId="0" applyNumberFormat="1" applyFont="1" applyFill="1" applyBorder="1" applyAlignment="1">
      <alignment horizontal="center" vertical="center"/>
    </xf>
    <xf numFmtId="177" fontId="2" fillId="3" borderId="11" xfId="0" applyNumberFormat="1" applyFont="1" applyFill="1" applyBorder="1" applyAlignment="1">
      <alignment horizontal="center" vertical="center"/>
    </xf>
    <xf numFmtId="177" fontId="2" fillId="3" borderId="0" xfId="0" applyNumberFormat="1" applyFont="1" applyFill="1" applyBorder="1" applyAlignment="1">
      <alignment horizontal="center" vertical="center"/>
    </xf>
    <xf numFmtId="177" fontId="2" fillId="3" borderId="9" xfId="0" applyNumberFormat="1" applyFont="1" applyFill="1" applyBorder="1" applyAlignment="1">
      <alignment horizontal="center" vertical="center"/>
    </xf>
    <xf numFmtId="177" fontId="2" fillId="3" borderId="8" xfId="0" applyNumberFormat="1" applyFont="1" applyFill="1" applyBorder="1" applyAlignment="1">
      <alignment horizontal="center" vertical="center"/>
    </xf>
    <xf numFmtId="180" fontId="4" fillId="0" borderId="25" xfId="0" applyNumberFormat="1" applyFont="1" applyFill="1" applyBorder="1" applyAlignment="1">
      <alignment horizontal="center" vertical="center" wrapText="1"/>
    </xf>
    <xf numFmtId="180" fontId="4" fillId="0" borderId="24" xfId="0" applyNumberFormat="1" applyFont="1" applyFill="1" applyBorder="1" applyAlignment="1">
      <alignment horizontal="center" vertical="center" wrapText="1"/>
    </xf>
    <xf numFmtId="178" fontId="5" fillId="2" borderId="23" xfId="0" applyNumberFormat="1" applyFont="1" applyFill="1" applyBorder="1" applyAlignment="1">
      <alignment horizontal="center" vertical="center" wrapText="1"/>
    </xf>
    <xf numFmtId="178" fontId="5" fillId="2" borderId="16" xfId="0" applyNumberFormat="1" applyFont="1" applyFill="1" applyBorder="1" applyAlignment="1">
      <alignment horizontal="center" vertical="center" wrapText="1"/>
    </xf>
    <xf numFmtId="178" fontId="5" fillId="2" borderId="15" xfId="0" applyNumberFormat="1"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178" fontId="5" fillId="2" borderId="18" xfId="0" applyNumberFormat="1" applyFont="1" applyFill="1" applyBorder="1" applyAlignment="1">
      <alignment horizontal="center" vertical="center" wrapText="1"/>
    </xf>
    <xf numFmtId="178" fontId="5" fillId="2" borderId="3" xfId="0" applyNumberFormat="1" applyFont="1" applyFill="1" applyBorder="1" applyAlignment="1">
      <alignment horizontal="center" vertical="center" wrapText="1"/>
    </xf>
    <xf numFmtId="178" fontId="5" fillId="2" borderId="2" xfId="0" applyNumberFormat="1" applyFont="1" applyFill="1" applyBorder="1" applyAlignment="1">
      <alignment horizontal="center" vertical="center" wrapText="1"/>
    </xf>
    <xf numFmtId="185" fontId="2" fillId="0" borderId="17" xfId="0" applyNumberFormat="1" applyFont="1" applyFill="1" applyBorder="1" applyAlignment="1">
      <alignment horizontal="right" vertical="center"/>
    </xf>
    <xf numFmtId="185" fontId="2" fillId="0" borderId="16" xfId="0" applyNumberFormat="1" applyFont="1" applyFill="1" applyBorder="1" applyAlignment="1">
      <alignment horizontal="right" vertical="center"/>
    </xf>
    <xf numFmtId="185" fontId="2" fillId="0" borderId="9" xfId="0" applyNumberFormat="1" applyFont="1" applyFill="1" applyBorder="1" applyAlignment="1">
      <alignment horizontal="right" vertical="center"/>
    </xf>
    <xf numFmtId="185" fontId="2" fillId="0" borderId="8" xfId="0" applyNumberFormat="1" applyFont="1" applyFill="1" applyBorder="1" applyAlignment="1">
      <alignment horizontal="right" vertical="center"/>
    </xf>
    <xf numFmtId="0" fontId="0" fillId="2" borderId="11" xfId="0" applyFont="1" applyFill="1" applyBorder="1" applyAlignment="1">
      <alignment horizontal="left" vertical="center" indent="1"/>
    </xf>
    <xf numFmtId="0" fontId="0" fillId="2" borderId="0" xfId="0" applyFont="1" applyFill="1" applyBorder="1" applyAlignment="1">
      <alignment horizontal="left" vertical="center" indent="1"/>
    </xf>
    <xf numFmtId="0" fontId="0" fillId="2" borderId="10" xfId="0" applyFont="1" applyFill="1" applyBorder="1" applyAlignment="1">
      <alignment horizontal="left" vertical="center" indent="1"/>
    </xf>
    <xf numFmtId="0" fontId="0" fillId="2" borderId="9" xfId="0" applyFont="1" applyFill="1" applyBorder="1" applyAlignment="1">
      <alignment horizontal="left" vertical="center" indent="1"/>
    </xf>
    <xf numFmtId="0" fontId="0" fillId="2" borderId="8" xfId="0" applyFont="1" applyFill="1" applyBorder="1" applyAlignment="1">
      <alignment horizontal="left" vertical="center" indent="1"/>
    </xf>
    <xf numFmtId="0" fontId="0" fillId="2" borderId="7" xfId="0" applyFont="1" applyFill="1" applyBorder="1" applyAlignment="1">
      <alignment horizontal="left" vertical="center" indent="1"/>
    </xf>
    <xf numFmtId="0" fontId="0" fillId="0" borderId="3" xfId="0" applyFont="1" applyFill="1" applyBorder="1" applyAlignment="1">
      <alignment horizontal="right"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0" fillId="4" borderId="50" xfId="0" applyFont="1" applyFill="1" applyBorder="1" applyAlignment="1">
      <alignment horizontal="center" vertical="center" wrapText="1"/>
    </xf>
    <xf numFmtId="0" fontId="0" fillId="4" borderId="44"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1" xfId="0" applyFont="1" applyBorder="1" applyAlignment="1">
      <alignment horizontal="center" vertical="center" textRotation="255"/>
    </xf>
    <xf numFmtId="178" fontId="4" fillId="0" borderId="12" xfId="0" applyNumberFormat="1" applyFont="1" applyFill="1" applyBorder="1" applyAlignment="1">
      <alignment horizontal="center" vertical="center" wrapText="1"/>
    </xf>
    <xf numFmtId="178" fontId="4" fillId="0" borderId="20" xfId="0" applyNumberFormat="1" applyFont="1" applyFill="1" applyBorder="1" applyAlignment="1">
      <alignment horizontal="center" vertical="center" wrapText="1"/>
    </xf>
    <xf numFmtId="0" fontId="4" fillId="0" borderId="15" xfId="0" applyFont="1" applyBorder="1" applyAlignment="1">
      <alignment horizontal="left" vertical="center" wrapText="1"/>
    </xf>
    <xf numFmtId="0" fontId="7" fillId="2" borderId="12" xfId="0" applyFont="1" applyFill="1" applyBorder="1" applyAlignment="1">
      <alignment horizontal="center" vertical="center" wrapText="1"/>
    </xf>
    <xf numFmtId="0" fontId="7" fillId="2" borderId="20" xfId="0" applyFont="1" applyFill="1" applyBorder="1" applyAlignment="1">
      <alignment horizontal="center" vertical="center" wrapText="1"/>
    </xf>
    <xf numFmtId="177" fontId="2" fillId="0" borderId="5" xfId="0" applyNumberFormat="1" applyFont="1" applyFill="1" applyBorder="1" applyAlignment="1">
      <alignment horizontal="right" vertical="center"/>
    </xf>
    <xf numFmtId="177" fontId="2" fillId="0" borderId="1" xfId="0" applyNumberFormat="1" applyFont="1" applyFill="1" applyBorder="1" applyAlignment="1">
      <alignment horizontal="right" vertical="center"/>
    </xf>
    <xf numFmtId="177" fontId="2" fillId="0" borderId="4" xfId="0" applyNumberFormat="1" applyFont="1" applyFill="1" applyBorder="1" applyAlignment="1">
      <alignment horizontal="right" vertical="center"/>
    </xf>
    <xf numFmtId="176" fontId="2" fillId="0" borderId="42" xfId="0" applyNumberFormat="1" applyFont="1" applyBorder="1" applyAlignment="1">
      <alignment horizontal="right" vertical="center"/>
    </xf>
    <xf numFmtId="176" fontId="2" fillId="0" borderId="41" xfId="0" applyNumberFormat="1" applyFont="1" applyBorder="1" applyAlignment="1">
      <alignment horizontal="right" vertical="center"/>
    </xf>
    <xf numFmtId="0" fontId="2" fillId="4" borderId="46" xfId="0" applyFont="1" applyFill="1" applyBorder="1" applyAlignment="1">
      <alignment horizontal="left" vertical="center" wrapText="1"/>
    </xf>
    <xf numFmtId="0" fontId="2" fillId="4" borderId="47" xfId="0" applyFont="1" applyFill="1" applyBorder="1" applyAlignment="1">
      <alignment horizontal="left" vertical="center"/>
    </xf>
    <xf numFmtId="0" fontId="2" fillId="4" borderId="45"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37" xfId="0" applyFont="1" applyFill="1" applyBorder="1" applyAlignment="1">
      <alignment horizontal="left" vertical="center"/>
    </xf>
    <xf numFmtId="0" fontId="0" fillId="3" borderId="1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8" xfId="0" applyFont="1" applyFill="1" applyBorder="1" applyAlignment="1">
      <alignment horizontal="center" vertical="center"/>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4" fillId="2" borderId="1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179" fontId="5" fillId="2" borderId="18" xfId="0" applyNumberFormat="1" applyFont="1" applyFill="1" applyBorder="1" applyAlignment="1">
      <alignment horizontal="center" vertical="center" wrapText="1"/>
    </xf>
    <xf numFmtId="179" fontId="5" fillId="2" borderId="3" xfId="0" applyNumberFormat="1" applyFont="1" applyFill="1" applyBorder="1" applyAlignment="1">
      <alignment horizontal="center" vertical="center" wrapText="1"/>
    </xf>
    <xf numFmtId="177" fontId="2" fillId="2" borderId="1" xfId="0" applyNumberFormat="1" applyFont="1" applyFill="1" applyBorder="1" applyAlignment="1">
      <alignment horizontal="right" vertical="center"/>
    </xf>
    <xf numFmtId="0" fontId="0" fillId="3" borderId="2"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5" xfId="0" applyFont="1" applyBorder="1" applyAlignment="1">
      <alignment horizontal="left" vertical="center" wrapText="1"/>
    </xf>
    <xf numFmtId="0" fontId="14" fillId="0" borderId="0" xfId="0" applyFont="1" applyAlignment="1">
      <alignment horizontal="center" vertical="center"/>
    </xf>
    <xf numFmtId="177" fontId="2" fillId="0" borderId="17"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 xfId="0" applyFont="1" applyFill="1" applyBorder="1" applyAlignment="1">
      <alignment horizontal="center" vertical="center"/>
    </xf>
    <xf numFmtId="176" fontId="2" fillId="0" borderId="17"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14" xfId="0" applyFont="1" applyBorder="1" applyAlignment="1">
      <alignment horizontal="center" vertical="center" wrapText="1"/>
    </xf>
    <xf numFmtId="0" fontId="5"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5" fillId="0" borderId="4" xfId="0" applyFont="1" applyBorder="1" applyAlignment="1">
      <alignment horizontal="left" vertical="center" wrapText="1" indent="1"/>
    </xf>
    <xf numFmtId="0" fontId="5" fillId="0" borderId="3" xfId="0" applyFont="1" applyBorder="1" applyAlignment="1">
      <alignment horizontal="left" vertical="center" wrapText="1" indent="1"/>
    </xf>
    <xf numFmtId="0" fontId="0" fillId="0" borderId="0" xfId="0" applyFont="1" applyBorder="1" applyAlignment="1">
      <alignment horizontal="left" vertical="center"/>
    </xf>
    <xf numFmtId="183" fontId="4" fillId="0" borderId="3" xfId="0" applyNumberFormat="1" applyFont="1" applyFill="1" applyBorder="1" applyAlignment="1">
      <alignment horizontal="center" vertical="center" wrapText="1"/>
    </xf>
    <xf numFmtId="183" fontId="4" fillId="0" borderId="2" xfId="0" applyNumberFormat="1"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190" fontId="2" fillId="2" borderId="17" xfId="0" applyNumberFormat="1" applyFont="1" applyFill="1" applyBorder="1" applyAlignment="1">
      <alignment horizontal="right" vertical="center"/>
    </xf>
    <xf numFmtId="190" fontId="2" fillId="2" borderId="16" xfId="0" applyNumberFormat="1" applyFont="1" applyFill="1" applyBorder="1" applyAlignment="1">
      <alignment horizontal="right" vertical="center"/>
    </xf>
    <xf numFmtId="190" fontId="2" fillId="2" borderId="11" xfId="0" applyNumberFormat="1" applyFont="1" applyFill="1" applyBorder="1" applyAlignment="1">
      <alignment horizontal="right" vertical="center"/>
    </xf>
    <xf numFmtId="190" fontId="2" fillId="2" borderId="0" xfId="0" applyNumberFormat="1" applyFont="1" applyFill="1" applyBorder="1" applyAlignment="1">
      <alignment horizontal="right" vertical="center"/>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188" fontId="0" fillId="0" borderId="1" xfId="0" applyNumberFormat="1" applyFont="1" applyBorder="1" applyAlignment="1">
      <alignment horizontal="center" vertical="center"/>
    </xf>
    <xf numFmtId="0" fontId="0" fillId="0" borderId="50" xfId="0" applyFont="1" applyBorder="1" applyAlignment="1">
      <alignment horizontal="center" vertical="center"/>
    </xf>
    <xf numFmtId="188" fontId="0" fillId="0" borderId="6" xfId="0" applyNumberFormat="1" applyFont="1" applyBorder="1" applyAlignment="1">
      <alignment horizontal="center" vertical="center"/>
    </xf>
    <xf numFmtId="0" fontId="0" fillId="0" borderId="6" xfId="0" applyFont="1" applyBorder="1" applyAlignment="1">
      <alignment horizontal="center" vertical="center"/>
    </xf>
    <xf numFmtId="0" fontId="5" fillId="0" borderId="50" xfId="0" applyFont="1" applyBorder="1" applyAlignment="1">
      <alignment horizontal="center" vertical="center" wrapText="1"/>
    </xf>
    <xf numFmtId="0" fontId="5" fillId="0" borderId="50" xfId="0" applyFont="1" applyBorder="1" applyAlignment="1">
      <alignment horizontal="center" vertical="center"/>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Border="1" applyAlignment="1">
      <alignment horizontal="center" vertical="center"/>
    </xf>
    <xf numFmtId="0" fontId="0" fillId="0" borderId="50" xfId="0" applyFont="1" applyBorder="1" applyAlignment="1">
      <alignment horizontal="center" vertical="center" wrapText="1"/>
    </xf>
    <xf numFmtId="0" fontId="0" fillId="2" borderId="4" xfId="0" applyFill="1" applyBorder="1" applyAlignment="1">
      <alignment horizontal="left" vertical="center" indent="1"/>
    </xf>
    <xf numFmtId="0" fontId="0" fillId="2" borderId="3" xfId="0" applyFill="1" applyBorder="1" applyAlignment="1">
      <alignment horizontal="left" vertical="center" indent="1"/>
    </xf>
    <xf numFmtId="0" fontId="0" fillId="2" borderId="2" xfId="0" applyFill="1" applyBorder="1" applyAlignment="1">
      <alignment horizontal="left" vertical="center" indent="1"/>
    </xf>
    <xf numFmtId="188" fontId="0" fillId="0" borderId="61" xfId="0" applyNumberFormat="1" applyFont="1" applyBorder="1" applyAlignment="1">
      <alignment horizontal="center" vertical="center"/>
    </xf>
    <xf numFmtId="188" fontId="0" fillId="0" borderId="60" xfId="0" applyNumberFormat="1" applyFont="1" applyBorder="1" applyAlignment="1">
      <alignment horizontal="center" vertical="center"/>
    </xf>
    <xf numFmtId="188" fontId="0" fillId="0" borderId="59" xfId="0" applyNumberFormat="1" applyFont="1" applyBorder="1" applyAlignment="1">
      <alignment horizontal="center" vertical="center"/>
    </xf>
    <xf numFmtId="188" fontId="7" fillId="2" borderId="1" xfId="0" applyNumberFormat="1" applyFont="1" applyFill="1" applyBorder="1" applyAlignment="1">
      <alignment horizontal="right"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2" borderId="8" xfId="0" applyFill="1" applyBorder="1" applyAlignment="1">
      <alignment horizontal="center" vertical="center"/>
    </xf>
    <xf numFmtId="0" fontId="0" fillId="0" borderId="1" xfId="0" applyFont="1" applyBorder="1" applyAlignment="1">
      <alignment horizontal="distributed" vertical="center"/>
    </xf>
    <xf numFmtId="0" fontId="5" fillId="0" borderId="1" xfId="0" applyFont="1" applyBorder="1" applyAlignment="1">
      <alignment horizontal="distributed" vertical="center" wrapText="1"/>
    </xf>
    <xf numFmtId="188" fontId="7" fillId="0" borderId="1" xfId="0" applyNumberFormat="1" applyFont="1" applyBorder="1" applyAlignment="1">
      <alignment horizontal="center" vertical="center"/>
    </xf>
    <xf numFmtId="188" fontId="7" fillId="2" borderId="1" xfId="0" applyNumberFormat="1" applyFont="1" applyFill="1" applyBorder="1" applyAlignment="1">
      <alignment horizontal="center" vertical="center"/>
    </xf>
    <xf numFmtId="0" fontId="4" fillId="0" borderId="1" xfId="0" applyFont="1" applyBorder="1" applyAlignment="1">
      <alignment horizontal="distributed" vertical="center" wrapText="1"/>
    </xf>
    <xf numFmtId="0" fontId="4" fillId="0" borderId="1" xfId="0" applyFont="1" applyBorder="1" applyAlignment="1">
      <alignment horizontal="distributed" vertical="center"/>
    </xf>
    <xf numFmtId="0" fontId="0"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2" xfId="0" applyFont="1" applyBorder="1" applyAlignment="1">
      <alignment horizontal="center" vertical="center"/>
    </xf>
    <xf numFmtId="0" fontId="7" fillId="0" borderId="50" xfId="0" applyFont="1" applyBorder="1" applyAlignment="1">
      <alignment horizontal="center" vertical="center" wrapText="1"/>
    </xf>
    <xf numFmtId="0" fontId="7" fillId="0" borderId="50" xfId="0" applyFont="1" applyBorder="1" applyAlignment="1">
      <alignment horizontal="center" vertical="center"/>
    </xf>
    <xf numFmtId="188" fontId="0" fillId="2" borderId="6" xfId="0" applyNumberFormat="1" applyFont="1" applyFill="1" applyBorder="1" applyAlignment="1">
      <alignment horizontal="center" vertical="center"/>
    </xf>
    <xf numFmtId="0" fontId="0" fillId="0" borderId="1" xfId="0" applyFont="1" applyBorder="1" applyAlignment="1">
      <alignment horizontal="distributed" vertical="center" wrapText="1"/>
    </xf>
    <xf numFmtId="0" fontId="0" fillId="0" borderId="6" xfId="0" applyBorder="1" applyAlignment="1">
      <alignment horizontal="center" vertical="center"/>
    </xf>
    <xf numFmtId="0" fontId="0" fillId="5" borderId="6" xfId="0" applyFill="1" applyBorder="1" applyAlignment="1">
      <alignment horizontal="center" vertical="center"/>
    </xf>
    <xf numFmtId="188" fontId="7" fillId="0" borderId="4" xfId="0" applyNumberFormat="1" applyFont="1" applyBorder="1" applyAlignment="1">
      <alignment horizontal="center" vertical="center"/>
    </xf>
    <xf numFmtId="188" fontId="7" fillId="0" borderId="3" xfId="0" applyNumberFormat="1"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188" fontId="7" fillId="2" borderId="4" xfId="0" applyNumberFormat="1" applyFont="1" applyFill="1" applyBorder="1" applyAlignment="1">
      <alignment horizontal="center" vertical="center"/>
    </xf>
    <xf numFmtId="188" fontId="7" fillId="2" borderId="3" xfId="0" applyNumberFormat="1" applyFont="1" applyFill="1" applyBorder="1" applyAlignment="1">
      <alignment horizontal="center" vertical="center"/>
    </xf>
    <xf numFmtId="188" fontId="7" fillId="2" borderId="2" xfId="0" applyNumberFormat="1" applyFont="1" applyFill="1" applyBorder="1" applyAlignment="1">
      <alignment horizontal="center" vertical="center"/>
    </xf>
    <xf numFmtId="0" fontId="0" fillId="0" borderId="6" xfId="0" applyFont="1" applyBorder="1" applyAlignment="1">
      <alignment horizontal="distributed"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188" fontId="7" fillId="0" borderId="1" xfId="0" applyNumberFormat="1" applyFont="1" applyBorder="1" applyAlignment="1">
      <alignment horizontal="right" vertical="center"/>
    </xf>
    <xf numFmtId="188" fontId="7" fillId="2" borderId="4" xfId="0" applyNumberFormat="1" applyFont="1" applyFill="1" applyBorder="1" applyAlignment="1">
      <alignment horizontal="right" vertical="center"/>
    </xf>
    <xf numFmtId="188" fontId="7" fillId="2" borderId="3" xfId="0" applyNumberFormat="1" applyFont="1" applyFill="1" applyBorder="1" applyAlignment="1">
      <alignment horizontal="right" vertical="center"/>
    </xf>
    <xf numFmtId="188" fontId="7" fillId="2" borderId="2" xfId="0" applyNumberFormat="1" applyFont="1" applyFill="1" applyBorder="1" applyAlignment="1">
      <alignment horizontal="right" vertical="center"/>
    </xf>
    <xf numFmtId="0" fontId="7" fillId="2" borderId="1" xfId="0" applyFont="1" applyFill="1" applyBorder="1" applyAlignment="1">
      <alignment horizontal="center" vertical="center"/>
    </xf>
    <xf numFmtId="188" fontId="7" fillId="0" borderId="1" xfId="0" applyNumberFormat="1" applyFont="1" applyFill="1" applyBorder="1" applyAlignment="1">
      <alignment horizontal="right" vertical="center"/>
    </xf>
    <xf numFmtId="188" fontId="7" fillId="0" borderId="61" xfId="0" applyNumberFormat="1" applyFont="1" applyFill="1" applyBorder="1" applyAlignment="1">
      <alignment horizontal="center" vertical="center"/>
    </xf>
    <xf numFmtId="188" fontId="7" fillId="0" borderId="60" xfId="0" applyNumberFormat="1" applyFont="1" applyFill="1" applyBorder="1" applyAlignment="1">
      <alignment horizontal="center" vertical="center"/>
    </xf>
    <xf numFmtId="188" fontId="7" fillId="0" borderId="59" xfId="0" applyNumberFormat="1" applyFont="1" applyFill="1" applyBorder="1" applyAlignment="1">
      <alignment horizontal="center" vertical="center"/>
    </xf>
    <xf numFmtId="188" fontId="7" fillId="0" borderId="4" xfId="0" applyNumberFormat="1" applyFont="1" applyFill="1" applyBorder="1" applyAlignment="1">
      <alignment horizontal="right" vertical="center"/>
    </xf>
    <xf numFmtId="188" fontId="7" fillId="0" borderId="3" xfId="0" applyNumberFormat="1" applyFont="1" applyFill="1" applyBorder="1" applyAlignment="1">
      <alignment horizontal="right" vertical="center"/>
    </xf>
    <xf numFmtId="188" fontId="7" fillId="0" borderId="2" xfId="0" applyNumberFormat="1" applyFont="1" applyFill="1" applyBorder="1" applyAlignment="1">
      <alignment horizontal="right" vertical="center"/>
    </xf>
    <xf numFmtId="0" fontId="7" fillId="2" borderId="4" xfId="0" applyFont="1" applyFill="1" applyBorder="1" applyAlignment="1">
      <alignment horizontal="left" vertical="center"/>
    </xf>
    <xf numFmtId="0" fontId="7" fillId="2" borderId="3" xfId="0" applyFont="1" applyFill="1" applyBorder="1" applyAlignment="1">
      <alignment horizontal="left" vertical="center"/>
    </xf>
    <xf numFmtId="0" fontId="4" fillId="2" borderId="1" xfId="0" applyFont="1" applyFill="1" applyBorder="1" applyAlignment="1">
      <alignment horizontal="center" vertical="center"/>
    </xf>
    <xf numFmtId="188" fontId="0" fillId="2" borderId="1" xfId="0" applyNumberFormat="1" applyFill="1" applyBorder="1" applyAlignment="1">
      <alignment horizontal="center" vertical="center"/>
    </xf>
    <xf numFmtId="188" fontId="13" fillId="0" borderId="1" xfId="0" applyNumberFormat="1" applyFont="1" applyBorder="1" applyAlignment="1">
      <alignment horizontal="center" vertical="center" wrapText="1"/>
    </xf>
    <xf numFmtId="0" fontId="13" fillId="0" borderId="17"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11" xfId="0" applyFont="1" applyBorder="1" applyAlignment="1">
      <alignment horizontal="left" vertical="center" wrapText="1" indent="1"/>
    </xf>
    <xf numFmtId="0" fontId="13" fillId="0" borderId="0" xfId="0" applyFont="1" applyBorder="1" applyAlignment="1">
      <alignment horizontal="left" vertical="center" wrapText="1" indent="1"/>
    </xf>
    <xf numFmtId="0" fontId="0" fillId="0" borderId="1" xfId="0" applyBorder="1" applyAlignment="1">
      <alignment horizontal="left" vertical="center"/>
    </xf>
    <xf numFmtId="0" fontId="4" fillId="0" borderId="1" xfId="0" applyFont="1" applyBorder="1" applyAlignment="1">
      <alignment horizontal="left" vertical="center"/>
    </xf>
    <xf numFmtId="188" fontId="0" fillId="2" borderId="9" xfId="0" applyNumberFormat="1" applyFill="1" applyBorder="1" applyAlignment="1">
      <alignment horizontal="center" vertical="center"/>
    </xf>
    <xf numFmtId="188" fontId="0" fillId="2" borderId="8" xfId="0" applyNumberFormat="1" applyFill="1" applyBorder="1" applyAlignment="1">
      <alignment horizontal="center" vertical="center"/>
    </xf>
    <xf numFmtId="188" fontId="0" fillId="2" borderId="7" xfId="0" applyNumberFormat="1" applyFill="1" applyBorder="1" applyAlignment="1">
      <alignment horizontal="center" vertical="center"/>
    </xf>
    <xf numFmtId="188" fontId="0" fillId="0" borderId="9" xfId="0" applyNumberFormat="1" applyBorder="1" applyAlignment="1">
      <alignment horizontal="center" vertical="center"/>
    </xf>
    <xf numFmtId="188" fontId="0" fillId="0" borderId="8" xfId="0" applyNumberFormat="1" applyBorder="1" applyAlignment="1">
      <alignment horizontal="center" vertical="center"/>
    </xf>
    <xf numFmtId="188" fontId="0" fillId="0" borderId="7" xfId="0" applyNumberFormat="1" applyBorder="1" applyAlignment="1">
      <alignment horizontal="center" vertical="center"/>
    </xf>
    <xf numFmtId="188" fontId="13" fillId="0" borderId="16" xfId="0" applyNumberFormat="1" applyFont="1" applyBorder="1" applyAlignment="1">
      <alignment horizontal="center" vertical="center" wrapText="1"/>
    </xf>
    <xf numFmtId="188" fontId="13" fillId="0" borderId="15" xfId="0" applyNumberFormat="1" applyFont="1" applyBorder="1" applyAlignment="1">
      <alignment horizontal="center" vertical="center" wrapText="1"/>
    </xf>
    <xf numFmtId="188" fontId="13" fillId="0" borderId="0" xfId="0" applyNumberFormat="1" applyFont="1" applyBorder="1" applyAlignment="1">
      <alignment horizontal="center" vertical="center" wrapText="1"/>
    </xf>
    <xf numFmtId="188" fontId="13" fillId="0" borderId="10" xfId="0" applyNumberFormat="1" applyFont="1" applyBorder="1" applyAlignment="1">
      <alignment horizontal="center" vertical="center" wrapText="1"/>
    </xf>
    <xf numFmtId="188" fontId="13" fillId="0" borderId="8" xfId="0" applyNumberFormat="1" applyFont="1" applyBorder="1" applyAlignment="1">
      <alignment horizontal="center" vertical="center" wrapText="1"/>
    </xf>
    <xf numFmtId="188" fontId="13" fillId="0" borderId="7" xfId="0" applyNumberFormat="1" applyFont="1" applyBorder="1" applyAlignment="1">
      <alignment horizontal="center" vertical="center" wrapText="1"/>
    </xf>
    <xf numFmtId="0" fontId="4" fillId="0" borderId="1" xfId="0" applyFont="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0" borderId="1" xfId="0" applyFill="1" applyBorder="1" applyAlignment="1">
      <alignment horizontal="center" vertical="center"/>
    </xf>
    <xf numFmtId="0" fontId="0" fillId="0" borderId="4" xfId="0"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188" fontId="7" fillId="0" borderId="2"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53"/>
  <sheetViews>
    <sheetView showGridLines="0" view="pageBreakPreview" zoomScaleNormal="100" zoomScaleSheetLayoutView="100" workbookViewId="0">
      <selection activeCell="M27" sqref="M27:P28"/>
    </sheetView>
  </sheetViews>
  <sheetFormatPr defaultColWidth="4.375" defaultRowHeight="19.5" customHeight="1"/>
  <cols>
    <col min="1" max="39" width="4.375" style="2" customWidth="1"/>
    <col min="40" max="16384" width="4.375" style="2"/>
  </cols>
  <sheetData>
    <row r="1" spans="1:39" ht="19.5" customHeight="1">
      <c r="A1" s="2" t="s">
        <v>170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ht="19.5" customHeight="1">
      <c r="A2" s="746" t="s">
        <v>169</v>
      </c>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c r="AL2" s="746"/>
      <c r="AM2" s="746"/>
    </row>
    <row r="3" spans="1:39" ht="19.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row>
    <row r="4" spans="1:39" ht="28.5" customHeight="1">
      <c r="B4" s="496" t="s">
        <v>168</v>
      </c>
      <c r="C4" s="496"/>
      <c r="D4" s="496"/>
      <c r="E4" s="496"/>
      <c r="F4" s="496"/>
      <c r="G4" s="496"/>
      <c r="H4" s="496"/>
      <c r="I4" s="496"/>
      <c r="J4" s="496"/>
      <c r="K4" s="477"/>
      <c r="L4" s="477"/>
      <c r="M4" s="477"/>
      <c r="N4" s="477"/>
      <c r="O4" s="477"/>
      <c r="P4" s="477"/>
      <c r="Q4" s="477"/>
      <c r="R4" s="477"/>
      <c r="S4" s="477"/>
      <c r="T4" s="477"/>
      <c r="W4" s="208" t="s">
        <v>167</v>
      </c>
      <c r="X4" s="208"/>
      <c r="Y4" s="208"/>
      <c r="Z4" s="208"/>
      <c r="AA4" s="208"/>
      <c r="AB4" s="477"/>
      <c r="AC4" s="477"/>
      <c r="AD4" s="477"/>
      <c r="AE4" s="477"/>
      <c r="AF4" s="477"/>
      <c r="AG4" s="477"/>
      <c r="AH4" s="477"/>
    </row>
    <row r="6" spans="1:39" ht="19.5" customHeight="1">
      <c r="B6" s="30">
        <v>1</v>
      </c>
      <c r="C6" s="2" t="s">
        <v>166</v>
      </c>
      <c r="F6" s="30"/>
    </row>
    <row r="7" spans="1:39" ht="19.5" customHeight="1">
      <c r="B7" s="26" t="s">
        <v>165</v>
      </c>
      <c r="E7" s="30"/>
      <c r="Y7" s="2" t="s">
        <v>164</v>
      </c>
    </row>
    <row r="8" spans="1:39" ht="17.25" customHeight="1">
      <c r="B8" s="137" t="s">
        <v>157</v>
      </c>
      <c r="C8" s="137"/>
      <c r="D8" s="137"/>
      <c r="E8" s="137"/>
      <c r="F8" s="137"/>
      <c r="G8" s="137"/>
      <c r="H8" s="137" t="s">
        <v>156</v>
      </c>
      <c r="I8" s="137"/>
      <c r="J8" s="137"/>
      <c r="K8" s="137"/>
      <c r="L8" s="137" t="s">
        <v>155</v>
      </c>
      <c r="M8" s="137"/>
      <c r="N8" s="137"/>
      <c r="O8" s="137"/>
      <c r="P8" s="137" t="s">
        <v>130</v>
      </c>
      <c r="Q8" s="134"/>
      <c r="R8" s="135"/>
      <c r="S8" s="135"/>
      <c r="T8" s="91"/>
      <c r="U8" s="91"/>
      <c r="V8" s="91"/>
      <c r="W8" s="92"/>
      <c r="Y8" s="468" t="s">
        <v>163</v>
      </c>
      <c r="Z8" s="137"/>
      <c r="AA8" s="137"/>
      <c r="AB8" s="137"/>
    </row>
    <row r="9" spans="1:39" ht="17.25" customHeight="1">
      <c r="B9" s="513" t="s">
        <v>147</v>
      </c>
      <c r="C9" s="513"/>
      <c r="D9" s="413" t="s">
        <v>146</v>
      </c>
      <c r="E9" s="415"/>
      <c r="F9" s="513" t="s">
        <v>145</v>
      </c>
      <c r="G9" s="513"/>
      <c r="H9" s="513" t="s">
        <v>144</v>
      </c>
      <c r="I9" s="513"/>
      <c r="J9" s="260" t="s">
        <v>143</v>
      </c>
      <c r="K9" s="495"/>
      <c r="L9" s="513" t="s">
        <v>144</v>
      </c>
      <c r="M9" s="513"/>
      <c r="N9" s="260" t="s">
        <v>143</v>
      </c>
      <c r="O9" s="495"/>
      <c r="P9" s="137"/>
      <c r="Q9" s="137"/>
      <c r="R9" s="134" t="s">
        <v>162</v>
      </c>
      <c r="S9" s="136"/>
      <c r="T9" s="134" t="s">
        <v>161</v>
      </c>
      <c r="U9" s="136"/>
      <c r="V9" s="134" t="s">
        <v>160</v>
      </c>
      <c r="W9" s="136"/>
      <c r="Y9" s="137"/>
      <c r="Z9" s="137"/>
      <c r="AA9" s="137"/>
      <c r="AB9" s="137"/>
    </row>
    <row r="10" spans="1:39" s="6" customFormat="1" ht="35.25" customHeight="1">
      <c r="B10" s="302"/>
      <c r="C10" s="302"/>
      <c r="D10" s="292"/>
      <c r="E10" s="293"/>
      <c r="F10" s="302"/>
      <c r="G10" s="302"/>
      <c r="H10" s="302"/>
      <c r="I10" s="302"/>
      <c r="J10" s="302"/>
      <c r="K10" s="302"/>
      <c r="L10" s="302"/>
      <c r="M10" s="302"/>
      <c r="N10" s="302"/>
      <c r="O10" s="302"/>
      <c r="P10" s="301">
        <f>SUM(B10:O10)</f>
        <v>0</v>
      </c>
      <c r="Q10" s="301"/>
      <c r="R10" s="300">
        <f>H10+J10</f>
        <v>0</v>
      </c>
      <c r="S10" s="300"/>
      <c r="T10" s="300">
        <f>L10+N10</f>
        <v>0</v>
      </c>
      <c r="U10" s="300"/>
      <c r="V10" s="300">
        <f>B10+D10+F10</f>
        <v>0</v>
      </c>
      <c r="W10" s="300"/>
      <c r="Y10" s="469"/>
      <c r="Z10" s="469"/>
      <c r="AA10" s="469"/>
      <c r="AB10" s="469"/>
    </row>
    <row r="11" spans="1:39" ht="17.25" customHeight="1">
      <c r="B11" s="94" t="s">
        <v>141</v>
      </c>
      <c r="C11" s="95"/>
      <c r="D11" s="95"/>
      <c r="E11" s="95"/>
      <c r="F11" s="95"/>
      <c r="G11" s="95"/>
      <c r="H11" s="95"/>
      <c r="I11" s="95"/>
      <c r="J11" s="95"/>
      <c r="K11" s="95"/>
      <c r="L11" s="142"/>
      <c r="M11" s="142"/>
      <c r="N11" s="95" t="s">
        <v>20</v>
      </c>
      <c r="O11" s="95"/>
      <c r="P11" s="95"/>
      <c r="Q11" s="95"/>
    </row>
    <row r="12" spans="1:39" ht="13.5" customHeight="1">
      <c r="B12" s="95"/>
      <c r="C12" s="95"/>
      <c r="D12" s="95"/>
      <c r="E12" s="95"/>
      <c r="F12" s="95"/>
      <c r="G12" s="95"/>
      <c r="H12" s="95"/>
      <c r="I12" s="95"/>
      <c r="J12" s="95"/>
      <c r="K12" s="95"/>
      <c r="L12" s="95"/>
      <c r="M12" s="95"/>
      <c r="N12" s="95"/>
      <c r="O12" s="95"/>
      <c r="P12" s="95"/>
      <c r="Q12" s="95"/>
    </row>
    <row r="13" spans="1:39" ht="19.5" customHeight="1">
      <c r="B13" s="26" t="s">
        <v>159</v>
      </c>
      <c r="E13" s="30"/>
      <c r="S13" s="26" t="s">
        <v>158</v>
      </c>
      <c r="U13" s="29"/>
      <c r="V13" s="29"/>
      <c r="W13" s="29"/>
      <c r="X13" s="29"/>
      <c r="Y13" s="29"/>
      <c r="Z13" s="28"/>
      <c r="AA13" s="27"/>
      <c r="AB13" s="27"/>
      <c r="AC13" s="27"/>
      <c r="AD13" s="26"/>
      <c r="AE13" s="25"/>
    </row>
    <row r="14" spans="1:39" ht="17.25" customHeight="1">
      <c r="B14" s="137" t="s">
        <v>157</v>
      </c>
      <c r="C14" s="137"/>
      <c r="D14" s="137"/>
      <c r="E14" s="137"/>
      <c r="F14" s="137"/>
      <c r="G14" s="137"/>
      <c r="H14" s="137" t="s">
        <v>156</v>
      </c>
      <c r="I14" s="137"/>
      <c r="J14" s="137"/>
      <c r="K14" s="137"/>
      <c r="L14" s="137" t="s">
        <v>155</v>
      </c>
      <c r="M14" s="137"/>
      <c r="N14" s="137"/>
      <c r="O14" s="137"/>
      <c r="P14" s="201" t="s">
        <v>130</v>
      </c>
      <c r="Q14" s="203"/>
      <c r="S14" s="294" t="s">
        <v>154</v>
      </c>
      <c r="T14" s="295"/>
      <c r="U14" s="294" t="s">
        <v>153</v>
      </c>
      <c r="V14" s="295"/>
      <c r="W14" s="294" t="s">
        <v>152</v>
      </c>
      <c r="X14" s="295"/>
      <c r="Y14" s="294" t="s">
        <v>151</v>
      </c>
      <c r="Z14" s="295"/>
      <c r="AA14" s="294" t="s">
        <v>150</v>
      </c>
      <c r="AB14" s="295"/>
      <c r="AC14" s="294" t="s">
        <v>149</v>
      </c>
      <c r="AD14" s="295"/>
      <c r="AE14" s="294" t="s">
        <v>148</v>
      </c>
      <c r="AF14" s="295"/>
      <c r="AG14" s="201" t="s">
        <v>130</v>
      </c>
      <c r="AH14" s="203"/>
    </row>
    <row r="15" spans="1:39" ht="15.75" customHeight="1">
      <c r="B15" s="508" t="s">
        <v>147</v>
      </c>
      <c r="C15" s="509"/>
      <c r="D15" s="508" t="s">
        <v>146</v>
      </c>
      <c r="E15" s="509"/>
      <c r="F15" s="508" t="s">
        <v>145</v>
      </c>
      <c r="G15" s="509"/>
      <c r="H15" s="514" t="s">
        <v>144</v>
      </c>
      <c r="I15" s="514"/>
      <c r="J15" s="303" t="s">
        <v>143</v>
      </c>
      <c r="K15" s="304"/>
      <c r="L15" s="508" t="s">
        <v>144</v>
      </c>
      <c r="M15" s="509"/>
      <c r="N15" s="303" t="s">
        <v>143</v>
      </c>
      <c r="O15" s="304"/>
      <c r="P15" s="204"/>
      <c r="Q15" s="206"/>
      <c r="S15" s="296"/>
      <c r="T15" s="297"/>
      <c r="U15" s="296"/>
      <c r="V15" s="297"/>
      <c r="W15" s="296"/>
      <c r="X15" s="297"/>
      <c r="Y15" s="296"/>
      <c r="Z15" s="297"/>
      <c r="AA15" s="296"/>
      <c r="AB15" s="297"/>
      <c r="AC15" s="296"/>
      <c r="AD15" s="297"/>
      <c r="AE15" s="296"/>
      <c r="AF15" s="297"/>
      <c r="AG15" s="204"/>
      <c r="AH15" s="206"/>
    </row>
    <row r="16" spans="1:39" ht="15.75" customHeight="1">
      <c r="B16" s="510"/>
      <c r="C16" s="511"/>
      <c r="D16" s="510"/>
      <c r="E16" s="511"/>
      <c r="F16" s="510"/>
      <c r="G16" s="511"/>
      <c r="H16" s="512" t="s">
        <v>142</v>
      </c>
      <c r="I16" s="512"/>
      <c r="J16" s="305"/>
      <c r="K16" s="306"/>
      <c r="L16" s="510"/>
      <c r="M16" s="511"/>
      <c r="N16" s="305"/>
      <c r="O16" s="306"/>
      <c r="P16" s="207"/>
      <c r="Q16" s="209"/>
      <c r="S16" s="298"/>
      <c r="T16" s="299"/>
      <c r="U16" s="298"/>
      <c r="V16" s="299"/>
      <c r="W16" s="298"/>
      <c r="X16" s="299"/>
      <c r="Y16" s="298"/>
      <c r="Z16" s="299"/>
      <c r="AA16" s="298"/>
      <c r="AB16" s="299"/>
      <c r="AC16" s="298"/>
      <c r="AD16" s="299"/>
      <c r="AE16" s="298"/>
      <c r="AF16" s="299"/>
      <c r="AG16" s="207"/>
      <c r="AH16" s="209"/>
    </row>
    <row r="17" spans="2:34" s="6" customFormat="1" ht="35.25" customHeight="1">
      <c r="B17" s="302"/>
      <c r="C17" s="302"/>
      <c r="D17" s="292"/>
      <c r="E17" s="293"/>
      <c r="F17" s="302"/>
      <c r="G17" s="302"/>
      <c r="H17" s="302"/>
      <c r="I17" s="302"/>
      <c r="J17" s="302"/>
      <c r="K17" s="302"/>
      <c r="L17" s="302"/>
      <c r="M17" s="302"/>
      <c r="N17" s="302"/>
      <c r="O17" s="302"/>
      <c r="P17" s="301">
        <f>SUM(B17:O17)</f>
        <v>0</v>
      </c>
      <c r="Q17" s="301"/>
      <c r="S17" s="302"/>
      <c r="T17" s="302"/>
      <c r="U17" s="302"/>
      <c r="V17" s="302"/>
      <c r="W17" s="302"/>
      <c r="X17" s="302"/>
      <c r="Y17" s="302"/>
      <c r="Z17" s="302"/>
      <c r="AA17" s="302"/>
      <c r="AB17" s="302"/>
      <c r="AC17" s="302"/>
      <c r="AD17" s="302"/>
      <c r="AE17" s="302"/>
      <c r="AF17" s="302"/>
      <c r="AG17" s="300">
        <f>SUM(S17:AF17)</f>
        <v>0</v>
      </c>
      <c r="AH17" s="300"/>
    </row>
    <row r="18" spans="2:34" ht="17.25" customHeight="1">
      <c r="B18" s="94" t="s">
        <v>141</v>
      </c>
      <c r="C18" s="95"/>
      <c r="D18" s="95"/>
      <c r="E18" s="95"/>
      <c r="F18" s="95"/>
      <c r="G18" s="95"/>
      <c r="H18" s="95"/>
      <c r="I18" s="95"/>
      <c r="J18" s="95"/>
      <c r="K18" s="95"/>
      <c r="L18" s="479"/>
      <c r="M18" s="479"/>
      <c r="N18" s="95" t="s">
        <v>20</v>
      </c>
      <c r="O18" s="95"/>
      <c r="P18" s="95"/>
      <c r="Q18" s="95"/>
      <c r="S18" s="65"/>
      <c r="T18" s="65"/>
      <c r="U18" s="65"/>
      <c r="V18" s="65"/>
      <c r="W18" s="65"/>
      <c r="X18" s="65"/>
      <c r="Y18" s="65"/>
      <c r="Z18" s="65"/>
      <c r="AA18" s="65"/>
      <c r="AB18" s="65"/>
      <c r="AC18" s="65"/>
      <c r="AD18" s="65"/>
      <c r="AE18" s="65"/>
      <c r="AF18" s="65"/>
      <c r="AG18" s="65"/>
      <c r="AH18" s="65"/>
    </row>
    <row r="20" spans="2:34" ht="19.5" customHeight="1">
      <c r="B20" s="6" t="s">
        <v>140</v>
      </c>
      <c r="C20" s="6"/>
      <c r="D20" s="6"/>
      <c r="E20" s="6"/>
      <c r="F20" s="6"/>
    </row>
    <row r="21" spans="2:34" ht="19.5" customHeight="1">
      <c r="B21" s="2" t="s">
        <v>139</v>
      </c>
      <c r="C21" s="6"/>
      <c r="D21" s="6"/>
      <c r="E21" s="6"/>
      <c r="F21" s="6"/>
    </row>
    <row r="22" spans="2:34" ht="24.75" customHeight="1">
      <c r="B22" s="497" t="s">
        <v>9</v>
      </c>
      <c r="C22" s="498"/>
      <c r="D22" s="498"/>
      <c r="E22" s="498"/>
      <c r="F22" s="499"/>
      <c r="G22" s="497" t="s">
        <v>137</v>
      </c>
      <c r="H22" s="499"/>
      <c r="I22" s="502" t="s">
        <v>136</v>
      </c>
      <c r="J22" s="503"/>
      <c r="K22" s="503"/>
      <c r="L22" s="504"/>
      <c r="M22" s="590" t="s">
        <v>135</v>
      </c>
      <c r="N22" s="591"/>
      <c r="O22" s="591"/>
      <c r="P22" s="592"/>
      <c r="Q22" s="608" t="s">
        <v>134</v>
      </c>
      <c r="R22" s="320"/>
      <c r="S22" s="320"/>
      <c r="T22" s="320"/>
      <c r="U22" s="320"/>
      <c r="V22" s="320"/>
      <c r="W22" s="320"/>
      <c r="X22" s="321"/>
      <c r="Y22" s="201" t="s">
        <v>133</v>
      </c>
      <c r="Z22" s="202"/>
      <c r="AA22" s="202"/>
      <c r="AB22" s="202"/>
      <c r="AC22" s="202"/>
      <c r="AD22" s="202"/>
      <c r="AE22" s="202"/>
      <c r="AF22" s="202"/>
      <c r="AG22" s="202"/>
      <c r="AH22" s="203"/>
    </row>
    <row r="23" spans="2:34" ht="24.75" customHeight="1">
      <c r="B23" s="500"/>
      <c r="C23" s="496"/>
      <c r="D23" s="496"/>
      <c r="E23" s="496"/>
      <c r="F23" s="501"/>
      <c r="G23" s="500"/>
      <c r="H23" s="501"/>
      <c r="I23" s="505"/>
      <c r="J23" s="506"/>
      <c r="K23" s="506"/>
      <c r="L23" s="507"/>
      <c r="M23" s="593"/>
      <c r="N23" s="594"/>
      <c r="O23" s="594"/>
      <c r="P23" s="595"/>
      <c r="Q23" s="137" t="s">
        <v>132</v>
      </c>
      <c r="R23" s="137"/>
      <c r="S23" s="137" t="s">
        <v>131</v>
      </c>
      <c r="T23" s="137"/>
      <c r="U23" s="137" t="s">
        <v>14</v>
      </c>
      <c r="V23" s="137"/>
      <c r="W23" s="137" t="s">
        <v>130</v>
      </c>
      <c r="X23" s="137"/>
      <c r="Y23" s="207"/>
      <c r="Z23" s="208"/>
      <c r="AA23" s="208"/>
      <c r="AB23" s="208"/>
      <c r="AC23" s="208"/>
      <c r="AD23" s="208"/>
      <c r="AE23" s="208"/>
      <c r="AF23" s="208"/>
      <c r="AG23" s="208"/>
      <c r="AH23" s="209"/>
    </row>
    <row r="24" spans="2:34" ht="19.5" customHeight="1">
      <c r="B24" s="615"/>
      <c r="C24" s="616"/>
      <c r="D24" s="616"/>
      <c r="E24" s="616"/>
      <c r="F24" s="617"/>
      <c r="G24" s="615"/>
      <c r="H24" s="617"/>
      <c r="I24" s="452"/>
      <c r="J24" s="453"/>
      <c r="K24" s="453"/>
      <c r="L24" s="454"/>
      <c r="M24" s="452"/>
      <c r="N24" s="453"/>
      <c r="O24" s="453"/>
      <c r="P24" s="454"/>
      <c r="Q24" s="23" t="s">
        <v>129</v>
      </c>
      <c r="R24" s="22" t="s">
        <v>128</v>
      </c>
      <c r="S24" s="23" t="s">
        <v>129</v>
      </c>
      <c r="T24" s="22" t="s">
        <v>128</v>
      </c>
      <c r="U24" s="23" t="s">
        <v>129</v>
      </c>
      <c r="V24" s="22" t="s">
        <v>128</v>
      </c>
      <c r="W24" s="23" t="s">
        <v>129</v>
      </c>
      <c r="X24" s="22" t="s">
        <v>128</v>
      </c>
      <c r="Y24" s="471"/>
      <c r="Z24" s="472"/>
      <c r="AA24" s="472"/>
      <c r="AB24" s="472"/>
      <c r="AC24" s="472"/>
      <c r="AD24" s="472"/>
      <c r="AE24" s="472"/>
      <c r="AF24" s="472"/>
      <c r="AG24" s="472"/>
      <c r="AH24" s="473"/>
    </row>
    <row r="25" spans="2:34" ht="30" customHeight="1">
      <c r="B25" s="618"/>
      <c r="C25" s="619"/>
      <c r="D25" s="619"/>
      <c r="E25" s="619"/>
      <c r="F25" s="620"/>
      <c r="G25" s="618"/>
      <c r="H25" s="620"/>
      <c r="I25" s="455"/>
      <c r="J25" s="456"/>
      <c r="K25" s="456"/>
      <c r="L25" s="457"/>
      <c r="M25" s="455"/>
      <c r="N25" s="456"/>
      <c r="O25" s="456"/>
      <c r="P25" s="457"/>
      <c r="Q25" s="21"/>
      <c r="R25" s="21"/>
      <c r="S25" s="21"/>
      <c r="T25" s="21"/>
      <c r="U25" s="21"/>
      <c r="V25" s="21"/>
      <c r="W25" s="21"/>
      <c r="X25" s="21"/>
      <c r="Y25" s="474"/>
      <c r="Z25" s="475"/>
      <c r="AA25" s="475"/>
      <c r="AB25" s="475"/>
      <c r="AC25" s="475"/>
      <c r="AD25" s="475"/>
      <c r="AE25" s="475"/>
      <c r="AF25" s="475"/>
      <c r="AG25" s="475"/>
      <c r="AH25" s="476"/>
    </row>
    <row r="26" spans="2:34" ht="19.5" customHeight="1">
      <c r="B26" s="2" t="s">
        <v>138</v>
      </c>
    </row>
    <row r="27" spans="2:34" ht="24.75" customHeight="1">
      <c r="B27" s="497" t="s">
        <v>9</v>
      </c>
      <c r="C27" s="498"/>
      <c r="D27" s="498"/>
      <c r="E27" s="498"/>
      <c r="F27" s="499"/>
      <c r="G27" s="497" t="s">
        <v>137</v>
      </c>
      <c r="H27" s="499"/>
      <c r="I27" s="502" t="s">
        <v>136</v>
      </c>
      <c r="J27" s="503"/>
      <c r="K27" s="503"/>
      <c r="L27" s="504"/>
      <c r="M27" s="590" t="s">
        <v>135</v>
      </c>
      <c r="N27" s="591"/>
      <c r="O27" s="591"/>
      <c r="P27" s="592"/>
      <c r="Q27" s="608" t="s">
        <v>134</v>
      </c>
      <c r="R27" s="320"/>
      <c r="S27" s="320"/>
      <c r="T27" s="320"/>
      <c r="U27" s="320"/>
      <c r="V27" s="320"/>
      <c r="W27" s="320"/>
      <c r="X27" s="321"/>
      <c r="Y27" s="201" t="s">
        <v>133</v>
      </c>
      <c r="Z27" s="202"/>
      <c r="AA27" s="202"/>
      <c r="AB27" s="202"/>
      <c r="AC27" s="202"/>
      <c r="AD27" s="202"/>
      <c r="AE27" s="202"/>
      <c r="AF27" s="202"/>
      <c r="AG27" s="202"/>
      <c r="AH27" s="203"/>
    </row>
    <row r="28" spans="2:34" ht="24.75" customHeight="1">
      <c r="B28" s="500"/>
      <c r="C28" s="496"/>
      <c r="D28" s="496"/>
      <c r="E28" s="496"/>
      <c r="F28" s="501"/>
      <c r="G28" s="500"/>
      <c r="H28" s="501"/>
      <c r="I28" s="505"/>
      <c r="J28" s="506"/>
      <c r="K28" s="506"/>
      <c r="L28" s="507"/>
      <c r="M28" s="593"/>
      <c r="N28" s="594"/>
      <c r="O28" s="594"/>
      <c r="P28" s="595"/>
      <c r="Q28" s="137" t="s">
        <v>132</v>
      </c>
      <c r="R28" s="137"/>
      <c r="S28" s="137" t="s">
        <v>131</v>
      </c>
      <c r="T28" s="137"/>
      <c r="U28" s="137" t="s">
        <v>14</v>
      </c>
      <c r="V28" s="137"/>
      <c r="W28" s="137" t="s">
        <v>130</v>
      </c>
      <c r="X28" s="137"/>
      <c r="Y28" s="207"/>
      <c r="Z28" s="208"/>
      <c r="AA28" s="208"/>
      <c r="AB28" s="208"/>
      <c r="AC28" s="208"/>
      <c r="AD28" s="208"/>
      <c r="AE28" s="208"/>
      <c r="AF28" s="208"/>
      <c r="AG28" s="208"/>
      <c r="AH28" s="209"/>
    </row>
    <row r="29" spans="2:34" ht="19.5" customHeight="1">
      <c r="B29" s="615"/>
      <c r="C29" s="616"/>
      <c r="D29" s="616"/>
      <c r="E29" s="616"/>
      <c r="F29" s="617"/>
      <c r="G29" s="615"/>
      <c r="H29" s="617"/>
      <c r="I29" s="452"/>
      <c r="J29" s="453"/>
      <c r="K29" s="453"/>
      <c r="L29" s="454"/>
      <c r="M29" s="452"/>
      <c r="N29" s="453"/>
      <c r="O29" s="453"/>
      <c r="P29" s="454"/>
      <c r="Q29" s="23" t="s">
        <v>129</v>
      </c>
      <c r="R29" s="22" t="s">
        <v>128</v>
      </c>
      <c r="S29" s="23" t="s">
        <v>129</v>
      </c>
      <c r="T29" s="22" t="s">
        <v>128</v>
      </c>
      <c r="U29" s="23" t="s">
        <v>129</v>
      </c>
      <c r="V29" s="22" t="s">
        <v>128</v>
      </c>
      <c r="W29" s="23" t="s">
        <v>129</v>
      </c>
      <c r="X29" s="22" t="s">
        <v>128</v>
      </c>
      <c r="Y29" s="471"/>
      <c r="Z29" s="472"/>
      <c r="AA29" s="472"/>
      <c r="AB29" s="472"/>
      <c r="AC29" s="472"/>
      <c r="AD29" s="472"/>
      <c r="AE29" s="472"/>
      <c r="AF29" s="472"/>
      <c r="AG29" s="472"/>
      <c r="AH29" s="473"/>
    </row>
    <row r="30" spans="2:34" ht="30" customHeight="1">
      <c r="B30" s="618"/>
      <c r="C30" s="619"/>
      <c r="D30" s="619"/>
      <c r="E30" s="619"/>
      <c r="F30" s="620"/>
      <c r="G30" s="618"/>
      <c r="H30" s="620"/>
      <c r="I30" s="455"/>
      <c r="J30" s="456"/>
      <c r="K30" s="456"/>
      <c r="L30" s="457"/>
      <c r="M30" s="455"/>
      <c r="N30" s="456"/>
      <c r="O30" s="456"/>
      <c r="P30" s="457"/>
      <c r="Q30" s="21"/>
      <c r="R30" s="21"/>
      <c r="S30" s="21"/>
      <c r="T30" s="21"/>
      <c r="U30" s="21"/>
      <c r="V30" s="21"/>
      <c r="W30" s="21"/>
      <c r="X30" s="21"/>
      <c r="Y30" s="474"/>
      <c r="Z30" s="475"/>
      <c r="AA30" s="475"/>
      <c r="AB30" s="475"/>
      <c r="AC30" s="475"/>
      <c r="AD30" s="475"/>
      <c r="AE30" s="475"/>
      <c r="AF30" s="475"/>
      <c r="AG30" s="475"/>
      <c r="AH30" s="476"/>
    </row>
    <row r="31" spans="2:34" s="96" customFormat="1" ht="14.25" customHeight="1">
      <c r="B31" s="95"/>
      <c r="C31" s="95"/>
      <c r="D31" s="95"/>
      <c r="E31" s="95"/>
      <c r="F31" s="95"/>
      <c r="G31" s="95"/>
      <c r="H31" s="95"/>
      <c r="I31" s="19"/>
      <c r="J31" s="19"/>
      <c r="K31" s="19"/>
      <c r="L31" s="19"/>
      <c r="M31" s="19"/>
      <c r="N31" s="19"/>
      <c r="O31" s="19"/>
      <c r="P31" s="19"/>
      <c r="Q31" s="18"/>
      <c r="R31" s="18"/>
      <c r="S31" s="18"/>
      <c r="T31" s="18"/>
      <c r="U31" s="18"/>
      <c r="V31" s="18"/>
      <c r="W31" s="18"/>
      <c r="X31" s="18"/>
      <c r="Y31" s="17"/>
      <c r="Z31" s="17"/>
      <c r="AA31" s="17"/>
      <c r="AB31" s="17"/>
      <c r="AC31" s="17"/>
      <c r="AD31" s="17"/>
      <c r="AE31" s="17"/>
      <c r="AF31" s="17"/>
      <c r="AG31" s="17"/>
      <c r="AH31" s="17"/>
    </row>
    <row r="32" spans="2:34" ht="19.5" customHeight="1">
      <c r="B32" s="6" t="s">
        <v>127</v>
      </c>
      <c r="C32" s="6"/>
      <c r="D32" s="6"/>
      <c r="E32" s="6"/>
      <c r="F32" s="6"/>
    </row>
    <row r="33" spans="2:39" ht="15" customHeight="1">
      <c r="B33" s="540" t="s">
        <v>126</v>
      </c>
      <c r="C33" s="497" t="s">
        <v>125</v>
      </c>
      <c r="D33" s="498"/>
      <c r="E33" s="498"/>
      <c r="F33" s="498"/>
      <c r="G33" s="498"/>
      <c r="H33" s="498"/>
      <c r="I33" s="499"/>
      <c r="J33" s="134" t="s">
        <v>124</v>
      </c>
      <c r="K33" s="135"/>
      <c r="L33" s="135"/>
      <c r="M33" s="135"/>
      <c r="N33" s="135"/>
      <c r="O33" s="135"/>
      <c r="P33" s="135"/>
      <c r="Q33" s="135"/>
      <c r="R33" s="135"/>
      <c r="S33" s="135"/>
      <c r="T33" s="135"/>
      <c r="U33" s="135"/>
      <c r="V33" s="135"/>
      <c r="W33" s="135"/>
      <c r="X33" s="135"/>
      <c r="Y33" s="135"/>
      <c r="Z33" s="135"/>
      <c r="AA33" s="135"/>
      <c r="AB33" s="135"/>
      <c r="AC33" s="135"/>
      <c r="AD33" s="135"/>
      <c r="AE33" s="135"/>
      <c r="AF33" s="532" t="s">
        <v>123</v>
      </c>
      <c r="AG33" s="202"/>
      <c r="AH33" s="202"/>
      <c r="AI33" s="202"/>
      <c r="AJ33" s="202"/>
      <c r="AK33" s="202"/>
      <c r="AL33" s="202"/>
      <c r="AM33" s="203"/>
    </row>
    <row r="34" spans="2:39" ht="15" customHeight="1">
      <c r="B34" s="541"/>
      <c r="C34" s="623"/>
      <c r="D34" s="624"/>
      <c r="E34" s="624"/>
      <c r="F34" s="624"/>
      <c r="G34" s="624"/>
      <c r="H34" s="624"/>
      <c r="I34" s="625"/>
      <c r="J34" s="137" t="s">
        <v>10</v>
      </c>
      <c r="K34" s="137"/>
      <c r="L34" s="137"/>
      <c r="M34" s="137"/>
      <c r="N34" s="137"/>
      <c r="O34" s="137"/>
      <c r="P34" s="137"/>
      <c r="Q34" s="137"/>
      <c r="R34" s="137"/>
      <c r="S34" s="137"/>
      <c r="T34" s="137"/>
      <c r="U34" s="134"/>
      <c r="V34" s="478" t="s">
        <v>122</v>
      </c>
      <c r="W34" s="135"/>
      <c r="X34" s="135"/>
      <c r="Y34" s="135"/>
      <c r="Z34" s="135"/>
      <c r="AA34" s="135"/>
      <c r="AB34" s="135"/>
      <c r="AC34" s="135"/>
      <c r="AD34" s="135"/>
      <c r="AE34" s="135"/>
      <c r="AF34" s="533"/>
      <c r="AG34" s="208"/>
      <c r="AH34" s="208"/>
      <c r="AI34" s="208"/>
      <c r="AJ34" s="208"/>
      <c r="AK34" s="208"/>
      <c r="AL34" s="208"/>
      <c r="AM34" s="209"/>
    </row>
    <row r="35" spans="2:39" ht="15" customHeight="1">
      <c r="B35" s="541"/>
      <c r="C35" s="623"/>
      <c r="D35" s="624"/>
      <c r="E35" s="624"/>
      <c r="F35" s="624"/>
      <c r="G35" s="624"/>
      <c r="H35" s="624"/>
      <c r="I35" s="625"/>
      <c r="J35" s="204" t="s">
        <v>121</v>
      </c>
      <c r="K35" s="205"/>
      <c r="L35" s="205"/>
      <c r="M35" s="205"/>
      <c r="N35" s="205"/>
      <c r="O35" s="205"/>
      <c r="P35" s="205"/>
      <c r="Q35" s="205"/>
      <c r="R35" s="205"/>
      <c r="S35" s="205"/>
      <c r="T35" s="205"/>
      <c r="U35" s="205"/>
      <c r="V35" s="609" t="s">
        <v>120</v>
      </c>
      <c r="W35" s="137"/>
      <c r="X35" s="137"/>
      <c r="Y35" s="137" t="s">
        <v>119</v>
      </c>
      <c r="Z35" s="137"/>
      <c r="AA35" s="137"/>
      <c r="AB35" s="137"/>
      <c r="AC35" s="137"/>
      <c r="AD35" s="137"/>
      <c r="AE35" s="539"/>
      <c r="AF35" s="535" t="s">
        <v>118</v>
      </c>
      <c r="AG35" s="304"/>
      <c r="AH35" s="470" t="s">
        <v>117</v>
      </c>
      <c r="AI35" s="470"/>
      <c r="AJ35" s="470"/>
      <c r="AK35" s="470"/>
      <c r="AL35" s="470"/>
      <c r="AM35" s="470"/>
    </row>
    <row r="36" spans="2:39" ht="15" customHeight="1">
      <c r="B36" s="541"/>
      <c r="C36" s="623"/>
      <c r="D36" s="624"/>
      <c r="E36" s="624"/>
      <c r="F36" s="624"/>
      <c r="G36" s="624"/>
      <c r="H36" s="624"/>
      <c r="I36" s="625"/>
      <c r="J36" s="204"/>
      <c r="K36" s="205"/>
      <c r="L36" s="205"/>
      <c r="M36" s="205"/>
      <c r="N36" s="205"/>
      <c r="O36" s="205"/>
      <c r="P36" s="205"/>
      <c r="Q36" s="205"/>
      <c r="R36" s="205"/>
      <c r="S36" s="205"/>
      <c r="T36" s="205"/>
      <c r="U36" s="205"/>
      <c r="V36" s="610"/>
      <c r="W36" s="137"/>
      <c r="X36" s="137"/>
      <c r="Y36" s="488" t="s">
        <v>82</v>
      </c>
      <c r="Z36" s="488"/>
      <c r="AA36" s="489"/>
      <c r="AB36" s="465" t="s">
        <v>81</v>
      </c>
      <c r="AC36" s="466"/>
      <c r="AD36" s="466"/>
      <c r="AE36" s="467"/>
      <c r="AF36" s="247"/>
      <c r="AG36" s="536"/>
      <c r="AH36" s="185" t="s">
        <v>116</v>
      </c>
      <c r="AI36" s="432"/>
      <c r="AJ36" s="185" t="s">
        <v>115</v>
      </c>
      <c r="AK36" s="432"/>
      <c r="AL36" s="185" t="s">
        <v>114</v>
      </c>
      <c r="AM36" s="432"/>
    </row>
    <row r="37" spans="2:39" ht="8.25" customHeight="1">
      <c r="B37" s="541"/>
      <c r="C37" s="623"/>
      <c r="D37" s="624"/>
      <c r="E37" s="624"/>
      <c r="F37" s="624"/>
      <c r="G37" s="624"/>
      <c r="H37" s="624"/>
      <c r="I37" s="625"/>
      <c r="J37" s="204"/>
      <c r="K37" s="205"/>
      <c r="L37" s="205"/>
      <c r="M37" s="205"/>
      <c r="N37" s="205"/>
      <c r="O37" s="205"/>
      <c r="P37" s="205"/>
      <c r="Q37" s="205"/>
      <c r="R37" s="205"/>
      <c r="S37" s="205"/>
      <c r="T37" s="205"/>
      <c r="U37" s="205"/>
      <c r="V37" s="610"/>
      <c r="W37" s="137"/>
      <c r="X37" s="137"/>
      <c r="Y37" s="488"/>
      <c r="Z37" s="488"/>
      <c r="AA37" s="489"/>
      <c r="AB37" s="84"/>
      <c r="AC37" s="294" t="s">
        <v>113</v>
      </c>
      <c r="AD37" s="483"/>
      <c r="AE37" s="484"/>
      <c r="AF37" s="247"/>
      <c r="AG37" s="536"/>
      <c r="AH37" s="185"/>
      <c r="AI37" s="432"/>
      <c r="AJ37" s="185"/>
      <c r="AK37" s="432"/>
      <c r="AL37" s="185"/>
      <c r="AM37" s="432"/>
    </row>
    <row r="38" spans="2:39" ht="8.25" customHeight="1" thickBot="1">
      <c r="B38" s="622"/>
      <c r="C38" s="626"/>
      <c r="D38" s="627"/>
      <c r="E38" s="627"/>
      <c r="F38" s="627"/>
      <c r="G38" s="627"/>
      <c r="H38" s="627"/>
      <c r="I38" s="628"/>
      <c r="J38" s="606"/>
      <c r="K38" s="607"/>
      <c r="L38" s="607"/>
      <c r="M38" s="607"/>
      <c r="N38" s="607"/>
      <c r="O38" s="607"/>
      <c r="P38" s="607"/>
      <c r="Q38" s="607"/>
      <c r="R38" s="607"/>
      <c r="S38" s="607"/>
      <c r="T38" s="607"/>
      <c r="U38" s="607"/>
      <c r="V38" s="611"/>
      <c r="W38" s="612"/>
      <c r="X38" s="612"/>
      <c r="Y38" s="490"/>
      <c r="Z38" s="490"/>
      <c r="AA38" s="491"/>
      <c r="AB38" s="15"/>
      <c r="AC38" s="485"/>
      <c r="AD38" s="486"/>
      <c r="AE38" s="487"/>
      <c r="AF38" s="537"/>
      <c r="AG38" s="538"/>
      <c r="AH38" s="433"/>
      <c r="AI38" s="434"/>
      <c r="AJ38" s="433"/>
      <c r="AK38" s="434"/>
      <c r="AL38" s="433"/>
      <c r="AM38" s="434"/>
    </row>
    <row r="39" spans="2:39" ht="23.25" customHeight="1" thickTop="1">
      <c r="B39" s="444" t="s">
        <v>112</v>
      </c>
      <c r="C39" s="621" t="s">
        <v>16</v>
      </c>
      <c r="D39" s="621"/>
      <c r="E39" s="621"/>
      <c r="F39" s="621"/>
      <c r="G39" s="621"/>
      <c r="H39" s="621"/>
      <c r="I39" s="621"/>
      <c r="J39" s="296" t="s">
        <v>111</v>
      </c>
      <c r="K39" s="482"/>
      <c r="L39" s="482"/>
      <c r="M39" s="482"/>
      <c r="N39" s="482"/>
      <c r="O39" s="3"/>
      <c r="P39" s="3"/>
      <c r="Q39" s="3"/>
      <c r="R39" s="3"/>
      <c r="S39" s="480">
        <v>1</v>
      </c>
      <c r="T39" s="460"/>
      <c r="U39" s="462" t="s">
        <v>20</v>
      </c>
      <c r="V39" s="464">
        <f>Y39+AC40</f>
        <v>0</v>
      </c>
      <c r="W39" s="317"/>
      <c r="X39" s="463" t="s">
        <v>20</v>
      </c>
      <c r="Y39" s="613"/>
      <c r="Z39" s="614"/>
      <c r="AA39" s="155" t="s">
        <v>20</v>
      </c>
      <c r="AB39" s="417"/>
      <c r="AC39" s="418"/>
      <c r="AD39" s="418"/>
      <c r="AE39" s="97" t="s">
        <v>20</v>
      </c>
      <c r="AF39" s="463" t="s">
        <v>44</v>
      </c>
      <c r="AG39" s="155"/>
      <c r="AH39" s="154" t="s">
        <v>44</v>
      </c>
      <c r="AI39" s="155"/>
      <c r="AJ39" s="154" t="s">
        <v>44</v>
      </c>
      <c r="AK39" s="155"/>
      <c r="AL39" s="154" t="s">
        <v>44</v>
      </c>
      <c r="AM39" s="155"/>
    </row>
    <row r="40" spans="2:39" ht="23.25" customHeight="1">
      <c r="B40" s="445"/>
      <c r="C40" s="300"/>
      <c r="D40" s="300"/>
      <c r="E40" s="300"/>
      <c r="F40" s="300"/>
      <c r="G40" s="300"/>
      <c r="H40" s="300"/>
      <c r="I40" s="300"/>
      <c r="J40" s="618"/>
      <c r="K40" s="619"/>
      <c r="L40" s="619"/>
      <c r="M40" s="98"/>
      <c r="N40" s="98"/>
      <c r="O40" s="98"/>
      <c r="P40" s="98"/>
      <c r="Q40" s="98"/>
      <c r="R40" s="98"/>
      <c r="S40" s="481"/>
      <c r="T40" s="398"/>
      <c r="U40" s="200"/>
      <c r="V40" s="451"/>
      <c r="W40" s="407"/>
      <c r="X40" s="462"/>
      <c r="Y40" s="494"/>
      <c r="Z40" s="199"/>
      <c r="AA40" s="156"/>
      <c r="AB40" s="79"/>
      <c r="AC40" s="266"/>
      <c r="AD40" s="416"/>
      <c r="AE40" s="99" t="s">
        <v>20</v>
      </c>
      <c r="AF40" s="462"/>
      <c r="AG40" s="156"/>
      <c r="AH40" s="408"/>
      <c r="AI40" s="156"/>
      <c r="AJ40" s="408"/>
      <c r="AK40" s="156"/>
      <c r="AL40" s="408"/>
      <c r="AM40" s="156"/>
    </row>
    <row r="41" spans="2:39" ht="21" customHeight="1">
      <c r="B41" s="445"/>
      <c r="C41" s="402" t="s">
        <v>327</v>
      </c>
      <c r="D41" s="403"/>
      <c r="E41" s="497" t="s">
        <v>110</v>
      </c>
      <c r="F41" s="498"/>
      <c r="G41" s="498"/>
      <c r="H41" s="498"/>
      <c r="I41" s="499"/>
      <c r="J41" s="629">
        <f>B10</f>
        <v>0</v>
      </c>
      <c r="K41" s="630"/>
      <c r="L41" s="630"/>
      <c r="M41" s="202" t="s">
        <v>102</v>
      </c>
      <c r="N41" s="202"/>
      <c r="O41" s="588" t="s">
        <v>109</v>
      </c>
      <c r="P41" s="588"/>
      <c r="Q41" s="588"/>
      <c r="R41" s="203" t="s">
        <v>100</v>
      </c>
      <c r="S41" s="458">
        <f>IF(J41="","",ROUNDDOWN(J41/3,1))</f>
        <v>0</v>
      </c>
      <c r="T41" s="459"/>
      <c r="U41" s="461" t="s">
        <v>20</v>
      </c>
      <c r="V41" s="450">
        <f>Y41+AC42</f>
        <v>0</v>
      </c>
      <c r="W41" s="315"/>
      <c r="X41" s="461" t="s">
        <v>20</v>
      </c>
      <c r="Y41" s="492"/>
      <c r="Z41" s="493"/>
      <c r="AA41" s="153" t="s">
        <v>20</v>
      </c>
      <c r="AB41" s="359"/>
      <c r="AC41" s="360"/>
      <c r="AD41" s="360"/>
      <c r="AE41" s="100" t="s">
        <v>20</v>
      </c>
      <c r="AF41" s="372"/>
      <c r="AG41" s="369"/>
      <c r="AH41" s="368"/>
      <c r="AI41" s="369"/>
      <c r="AJ41" s="368"/>
      <c r="AK41" s="369"/>
      <c r="AL41" s="368"/>
      <c r="AM41" s="369"/>
    </row>
    <row r="42" spans="2:39" ht="21" customHeight="1">
      <c r="B42" s="445"/>
      <c r="C42" s="404"/>
      <c r="D42" s="405"/>
      <c r="E42" s="500"/>
      <c r="F42" s="496"/>
      <c r="G42" s="496"/>
      <c r="H42" s="496"/>
      <c r="I42" s="501"/>
      <c r="J42" s="631"/>
      <c r="K42" s="632"/>
      <c r="L42" s="632"/>
      <c r="M42" s="208"/>
      <c r="N42" s="208"/>
      <c r="O42" s="589"/>
      <c r="P42" s="589"/>
      <c r="Q42" s="589"/>
      <c r="R42" s="209"/>
      <c r="S42" s="460"/>
      <c r="T42" s="196"/>
      <c r="U42" s="462"/>
      <c r="V42" s="451"/>
      <c r="W42" s="407"/>
      <c r="X42" s="462"/>
      <c r="Y42" s="494"/>
      <c r="Z42" s="199"/>
      <c r="AA42" s="156"/>
      <c r="AB42" s="79"/>
      <c r="AC42" s="266"/>
      <c r="AD42" s="416"/>
      <c r="AE42" s="99" t="s">
        <v>20</v>
      </c>
      <c r="AF42" s="373"/>
      <c r="AG42" s="371"/>
      <c r="AH42" s="370"/>
      <c r="AI42" s="371"/>
      <c r="AJ42" s="370"/>
      <c r="AK42" s="371"/>
      <c r="AL42" s="370"/>
      <c r="AM42" s="371"/>
    </row>
    <row r="43" spans="2:39" ht="21" customHeight="1">
      <c r="B43" s="445"/>
      <c r="C43" s="404"/>
      <c r="D43" s="405"/>
      <c r="E43" s="497" t="s">
        <v>108</v>
      </c>
      <c r="F43" s="498"/>
      <c r="G43" s="498"/>
      <c r="H43" s="498"/>
      <c r="I43" s="499"/>
      <c r="J43" s="596">
        <f>D10+F10</f>
        <v>0</v>
      </c>
      <c r="K43" s="597"/>
      <c r="L43" s="597"/>
      <c r="M43" s="202" t="s">
        <v>102</v>
      </c>
      <c r="N43" s="202"/>
      <c r="O43" s="588" t="s">
        <v>107</v>
      </c>
      <c r="P43" s="588"/>
      <c r="Q43" s="588"/>
      <c r="R43" s="203" t="s">
        <v>100</v>
      </c>
      <c r="S43" s="458">
        <f>IF(J43="","",ROUNDDOWN(J43/6,1))</f>
        <v>0</v>
      </c>
      <c r="T43" s="459"/>
      <c r="U43" s="461" t="s">
        <v>20</v>
      </c>
      <c r="V43" s="450">
        <f>Y43+AC44</f>
        <v>0</v>
      </c>
      <c r="W43" s="315"/>
      <c r="X43" s="461" t="s">
        <v>20</v>
      </c>
      <c r="Y43" s="492"/>
      <c r="Z43" s="493"/>
      <c r="AA43" s="153" t="s">
        <v>20</v>
      </c>
      <c r="AB43" s="359"/>
      <c r="AC43" s="360"/>
      <c r="AD43" s="360"/>
      <c r="AE43" s="100" t="s">
        <v>20</v>
      </c>
      <c r="AF43" s="372"/>
      <c r="AG43" s="369"/>
      <c r="AH43" s="368"/>
      <c r="AI43" s="369"/>
      <c r="AJ43" s="368"/>
      <c r="AK43" s="369"/>
      <c r="AL43" s="368"/>
      <c r="AM43" s="369"/>
    </row>
    <row r="44" spans="2:39" ht="21" customHeight="1">
      <c r="B44" s="445"/>
      <c r="C44" s="404"/>
      <c r="D44" s="405"/>
      <c r="E44" s="500"/>
      <c r="F44" s="496"/>
      <c r="G44" s="496"/>
      <c r="H44" s="496"/>
      <c r="I44" s="501"/>
      <c r="J44" s="598"/>
      <c r="K44" s="599"/>
      <c r="L44" s="599"/>
      <c r="M44" s="208"/>
      <c r="N44" s="208"/>
      <c r="O44" s="589"/>
      <c r="P44" s="589"/>
      <c r="Q44" s="589"/>
      <c r="R44" s="209"/>
      <c r="S44" s="460"/>
      <c r="T44" s="196"/>
      <c r="U44" s="462"/>
      <c r="V44" s="451"/>
      <c r="W44" s="407"/>
      <c r="X44" s="462"/>
      <c r="Y44" s="494"/>
      <c r="Z44" s="199"/>
      <c r="AA44" s="156"/>
      <c r="AB44" s="79"/>
      <c r="AC44" s="266"/>
      <c r="AD44" s="416"/>
      <c r="AE44" s="99" t="s">
        <v>20</v>
      </c>
      <c r="AF44" s="373"/>
      <c r="AG44" s="371"/>
      <c r="AH44" s="370"/>
      <c r="AI44" s="371"/>
      <c r="AJ44" s="370"/>
      <c r="AK44" s="371"/>
      <c r="AL44" s="370"/>
      <c r="AM44" s="371"/>
    </row>
    <row r="45" spans="2:39" ht="21" customHeight="1">
      <c r="B45" s="445"/>
      <c r="C45" s="404"/>
      <c r="D45" s="405"/>
      <c r="E45" s="497" t="s">
        <v>328</v>
      </c>
      <c r="F45" s="498"/>
      <c r="G45" s="498"/>
      <c r="H45" s="498"/>
      <c r="I45" s="499"/>
      <c r="J45" s="596">
        <f>L11</f>
        <v>0</v>
      </c>
      <c r="K45" s="597"/>
      <c r="L45" s="597"/>
      <c r="M45" s="202" t="s">
        <v>102</v>
      </c>
      <c r="N45" s="202"/>
      <c r="O45" s="605" t="s">
        <v>106</v>
      </c>
      <c r="P45" s="588"/>
      <c r="Q45" s="588"/>
      <c r="R45" s="203" t="s">
        <v>100</v>
      </c>
      <c r="S45" s="584">
        <f>IF(J45="","",IF(C82="有",ROUNDDOWN(J45/6,1),IF(C80="無",ROUNDDOWN(J45/20,1),ROUNDDOWN(J45/15,1))))</f>
        <v>0</v>
      </c>
      <c r="T45" s="585"/>
      <c r="U45" s="461" t="s">
        <v>20</v>
      </c>
      <c r="V45" s="450">
        <f>Y45+AC46</f>
        <v>0</v>
      </c>
      <c r="W45" s="315"/>
      <c r="X45" s="461" t="s">
        <v>20</v>
      </c>
      <c r="Y45" s="492"/>
      <c r="Z45" s="493"/>
      <c r="AA45" s="153" t="s">
        <v>20</v>
      </c>
      <c r="AB45" s="359"/>
      <c r="AC45" s="360"/>
      <c r="AD45" s="360"/>
      <c r="AE45" s="100" t="s">
        <v>20</v>
      </c>
      <c r="AF45" s="372"/>
      <c r="AG45" s="369"/>
      <c r="AH45" s="101"/>
      <c r="AI45" s="102"/>
      <c r="AJ45" s="101"/>
      <c r="AK45" s="102"/>
      <c r="AL45" s="101"/>
      <c r="AM45" s="102"/>
    </row>
    <row r="46" spans="2:39" ht="21" customHeight="1">
      <c r="B46" s="445"/>
      <c r="C46" s="404"/>
      <c r="D46" s="405"/>
      <c r="E46" s="500"/>
      <c r="F46" s="496"/>
      <c r="G46" s="496"/>
      <c r="H46" s="496"/>
      <c r="I46" s="501"/>
      <c r="J46" s="598"/>
      <c r="K46" s="599"/>
      <c r="L46" s="599"/>
      <c r="M46" s="208"/>
      <c r="N46" s="208"/>
      <c r="O46" s="589"/>
      <c r="P46" s="589"/>
      <c r="Q46" s="589"/>
      <c r="R46" s="209"/>
      <c r="S46" s="586"/>
      <c r="T46" s="587"/>
      <c r="U46" s="462"/>
      <c r="V46" s="451"/>
      <c r="W46" s="407"/>
      <c r="X46" s="462"/>
      <c r="Y46" s="494"/>
      <c r="Z46" s="199"/>
      <c r="AA46" s="156"/>
      <c r="AB46" s="79"/>
      <c r="AC46" s="266"/>
      <c r="AD46" s="416"/>
      <c r="AE46" s="99" t="s">
        <v>20</v>
      </c>
      <c r="AF46" s="373"/>
      <c r="AG46" s="371"/>
      <c r="AH46" s="101"/>
      <c r="AI46" s="102"/>
      <c r="AJ46" s="101"/>
      <c r="AK46" s="102"/>
      <c r="AL46" s="101"/>
      <c r="AM46" s="102"/>
    </row>
    <row r="47" spans="2:39" ht="21" customHeight="1">
      <c r="B47" s="445"/>
      <c r="C47" s="404"/>
      <c r="D47" s="405"/>
      <c r="E47" s="497" t="s">
        <v>105</v>
      </c>
      <c r="F47" s="498"/>
      <c r="G47" s="498"/>
      <c r="H47" s="498"/>
      <c r="I47" s="499"/>
      <c r="J47" s="596">
        <f>H10+L10-L11</f>
        <v>0</v>
      </c>
      <c r="K47" s="597"/>
      <c r="L47" s="597"/>
      <c r="M47" s="202" t="s">
        <v>102</v>
      </c>
      <c r="N47" s="202"/>
      <c r="O47" s="605" t="s">
        <v>104</v>
      </c>
      <c r="P47" s="588"/>
      <c r="Q47" s="588"/>
      <c r="R47" s="203" t="s">
        <v>100</v>
      </c>
      <c r="S47" s="584">
        <f>IF(J47="","",IF(C80="無",ROUNDDOWN(J47/20,1),ROUNDDOWN(J47/15,1)))</f>
        <v>0</v>
      </c>
      <c r="T47" s="585"/>
      <c r="U47" s="461" t="s">
        <v>20</v>
      </c>
      <c r="V47" s="450">
        <f>Y47+AC48</f>
        <v>0</v>
      </c>
      <c r="W47" s="315"/>
      <c r="X47" s="461" t="s">
        <v>20</v>
      </c>
      <c r="Y47" s="492"/>
      <c r="Z47" s="493"/>
      <c r="AA47" s="153" t="s">
        <v>20</v>
      </c>
      <c r="AB47" s="359"/>
      <c r="AC47" s="360"/>
      <c r="AD47" s="360"/>
      <c r="AE47" s="100" t="s">
        <v>20</v>
      </c>
      <c r="AF47" s="372"/>
      <c r="AG47" s="369"/>
      <c r="AH47" s="368"/>
      <c r="AI47" s="369"/>
      <c r="AJ47" s="368"/>
      <c r="AK47" s="369"/>
      <c r="AL47" s="368"/>
      <c r="AM47" s="369"/>
    </row>
    <row r="48" spans="2:39" ht="21" customHeight="1">
      <c r="B48" s="445"/>
      <c r="C48" s="404"/>
      <c r="D48" s="405"/>
      <c r="E48" s="500"/>
      <c r="F48" s="496"/>
      <c r="G48" s="496"/>
      <c r="H48" s="496"/>
      <c r="I48" s="501"/>
      <c r="J48" s="598"/>
      <c r="K48" s="599"/>
      <c r="L48" s="599"/>
      <c r="M48" s="208"/>
      <c r="N48" s="208"/>
      <c r="O48" s="589"/>
      <c r="P48" s="589"/>
      <c r="Q48" s="589"/>
      <c r="R48" s="209"/>
      <c r="S48" s="586"/>
      <c r="T48" s="587"/>
      <c r="U48" s="462"/>
      <c r="V48" s="451"/>
      <c r="W48" s="407"/>
      <c r="X48" s="462"/>
      <c r="Y48" s="494"/>
      <c r="Z48" s="199"/>
      <c r="AA48" s="156"/>
      <c r="AB48" s="79"/>
      <c r="AC48" s="266"/>
      <c r="AD48" s="416"/>
      <c r="AE48" s="99" t="s">
        <v>20</v>
      </c>
      <c r="AF48" s="373"/>
      <c r="AG48" s="371"/>
      <c r="AH48" s="370"/>
      <c r="AI48" s="371"/>
      <c r="AJ48" s="370"/>
      <c r="AK48" s="371"/>
      <c r="AL48" s="370"/>
      <c r="AM48" s="371"/>
    </row>
    <row r="49" spans="2:39" ht="21" customHeight="1">
      <c r="B49" s="445"/>
      <c r="C49" s="404"/>
      <c r="D49" s="405"/>
      <c r="E49" s="497" t="s">
        <v>103</v>
      </c>
      <c r="F49" s="498"/>
      <c r="G49" s="498"/>
      <c r="H49" s="498"/>
      <c r="I49" s="499"/>
      <c r="J49" s="596">
        <f>J10+N10</f>
        <v>0</v>
      </c>
      <c r="K49" s="597"/>
      <c r="L49" s="597"/>
      <c r="M49" s="202" t="s">
        <v>102</v>
      </c>
      <c r="N49" s="202"/>
      <c r="O49" s="588" t="s">
        <v>101</v>
      </c>
      <c r="P49" s="588"/>
      <c r="Q49" s="588"/>
      <c r="R49" s="203" t="s">
        <v>100</v>
      </c>
      <c r="S49" s="584">
        <f>IF(J49="","",ROUNDDOWN(J49/30,1))</f>
        <v>0</v>
      </c>
      <c r="T49" s="585"/>
      <c r="U49" s="461" t="s">
        <v>20</v>
      </c>
      <c r="V49" s="450">
        <f>Y49+AC50</f>
        <v>0</v>
      </c>
      <c r="W49" s="315"/>
      <c r="X49" s="461" t="s">
        <v>20</v>
      </c>
      <c r="Y49" s="492"/>
      <c r="Z49" s="493"/>
      <c r="AA49" s="153" t="s">
        <v>20</v>
      </c>
      <c r="AB49" s="359"/>
      <c r="AC49" s="360"/>
      <c r="AD49" s="360"/>
      <c r="AE49" s="100" t="s">
        <v>20</v>
      </c>
      <c r="AF49" s="372"/>
      <c r="AG49" s="369"/>
      <c r="AH49" s="368"/>
      <c r="AI49" s="369"/>
      <c r="AJ49" s="368"/>
      <c r="AK49" s="369"/>
      <c r="AL49" s="368"/>
      <c r="AM49" s="369"/>
    </row>
    <row r="50" spans="2:39" ht="21" customHeight="1">
      <c r="B50" s="445"/>
      <c r="C50" s="404"/>
      <c r="D50" s="405"/>
      <c r="E50" s="500"/>
      <c r="F50" s="496"/>
      <c r="G50" s="496"/>
      <c r="H50" s="496"/>
      <c r="I50" s="501"/>
      <c r="J50" s="598"/>
      <c r="K50" s="599"/>
      <c r="L50" s="599"/>
      <c r="M50" s="208"/>
      <c r="N50" s="208"/>
      <c r="O50" s="589"/>
      <c r="P50" s="589"/>
      <c r="Q50" s="589"/>
      <c r="R50" s="209"/>
      <c r="S50" s="586"/>
      <c r="T50" s="587"/>
      <c r="U50" s="462"/>
      <c r="V50" s="451"/>
      <c r="W50" s="407"/>
      <c r="X50" s="462"/>
      <c r="Y50" s="494"/>
      <c r="Z50" s="199"/>
      <c r="AA50" s="156"/>
      <c r="AB50" s="79"/>
      <c r="AC50" s="266"/>
      <c r="AD50" s="416"/>
      <c r="AE50" s="99" t="s">
        <v>20</v>
      </c>
      <c r="AF50" s="373"/>
      <c r="AG50" s="371"/>
      <c r="AH50" s="370"/>
      <c r="AI50" s="371"/>
      <c r="AJ50" s="370"/>
      <c r="AK50" s="371"/>
      <c r="AL50" s="370"/>
      <c r="AM50" s="371"/>
    </row>
    <row r="51" spans="2:39" ht="21" customHeight="1">
      <c r="B51" s="445"/>
      <c r="C51" s="404"/>
      <c r="D51" s="405"/>
      <c r="E51" s="590" t="s">
        <v>292</v>
      </c>
      <c r="F51" s="591"/>
      <c r="G51" s="591"/>
      <c r="H51" s="591"/>
      <c r="I51" s="592"/>
      <c r="J51" s="596">
        <f>J47+J49+J45</f>
        <v>0</v>
      </c>
      <c r="K51" s="597"/>
      <c r="L51" s="597"/>
      <c r="M51" s="103"/>
      <c r="N51" s="103"/>
      <c r="O51" s="103"/>
      <c r="P51" s="103"/>
      <c r="Q51" s="103"/>
      <c r="R51" s="104"/>
      <c r="S51" s="584">
        <f>S45+S47+S49</f>
        <v>0</v>
      </c>
      <c r="T51" s="600"/>
      <c r="U51" s="461" t="s">
        <v>20</v>
      </c>
      <c r="V51" s="655">
        <f>V45+V47+V49</f>
        <v>0</v>
      </c>
      <c r="W51" s="459"/>
      <c r="X51" s="461" t="s">
        <v>20</v>
      </c>
      <c r="Y51" s="347">
        <f>Y45+Y47+Y49</f>
        <v>0</v>
      </c>
      <c r="Z51" s="348"/>
      <c r="AA51" s="153" t="s">
        <v>20</v>
      </c>
      <c r="AB51" s="458">
        <f>AB45+AB47+AB49</f>
        <v>0</v>
      </c>
      <c r="AC51" s="459"/>
      <c r="AD51" s="459"/>
      <c r="AE51" s="100" t="s">
        <v>20</v>
      </c>
      <c r="AF51" s="374">
        <f>AF45+AF47+AF49</f>
        <v>0</v>
      </c>
      <c r="AG51" s="375"/>
      <c r="AH51" s="374">
        <f>AH45+AH47+AH49</f>
        <v>0</v>
      </c>
      <c r="AI51" s="375"/>
      <c r="AJ51" s="374">
        <f>AJ45+AJ47+AJ49</f>
        <v>0</v>
      </c>
      <c r="AK51" s="375"/>
      <c r="AL51" s="374">
        <f>AL45+AL47+AL49</f>
        <v>0</v>
      </c>
      <c r="AM51" s="375"/>
    </row>
    <row r="52" spans="2:39" ht="21" customHeight="1">
      <c r="B52" s="445"/>
      <c r="C52" s="404"/>
      <c r="D52" s="405"/>
      <c r="E52" s="593"/>
      <c r="F52" s="594"/>
      <c r="G52" s="594"/>
      <c r="H52" s="594"/>
      <c r="I52" s="595"/>
      <c r="J52" s="598"/>
      <c r="K52" s="599"/>
      <c r="L52" s="599"/>
      <c r="M52" s="83"/>
      <c r="N52" s="83"/>
      <c r="O52" s="83"/>
      <c r="P52" s="83"/>
      <c r="Q52" s="83"/>
      <c r="R52" s="105"/>
      <c r="S52" s="601"/>
      <c r="T52" s="602"/>
      <c r="U52" s="462"/>
      <c r="V52" s="195"/>
      <c r="W52" s="196"/>
      <c r="X52" s="462"/>
      <c r="Y52" s="351"/>
      <c r="Z52" s="352"/>
      <c r="AA52" s="156"/>
      <c r="AB52" s="79"/>
      <c r="AC52" s="193">
        <f>AC46+AC48+AC50</f>
        <v>0</v>
      </c>
      <c r="AD52" s="194"/>
      <c r="AE52" s="99" t="s">
        <v>20</v>
      </c>
      <c r="AF52" s="376"/>
      <c r="AG52" s="377"/>
      <c r="AH52" s="376"/>
      <c r="AI52" s="377"/>
      <c r="AJ52" s="376"/>
      <c r="AK52" s="377"/>
      <c r="AL52" s="376"/>
      <c r="AM52" s="377"/>
    </row>
    <row r="53" spans="2:39" ht="31.5" customHeight="1">
      <c r="B53" s="445"/>
      <c r="C53" s="401" t="s">
        <v>99</v>
      </c>
      <c r="D53" s="470" t="s">
        <v>322</v>
      </c>
      <c r="E53" s="513"/>
      <c r="F53" s="513"/>
      <c r="G53" s="513"/>
      <c r="H53" s="513"/>
      <c r="I53" s="513"/>
      <c r="J53" s="192" t="s">
        <v>98</v>
      </c>
      <c r="K53" s="192"/>
      <c r="L53" s="192"/>
      <c r="M53" s="192"/>
      <c r="N53" s="192"/>
      <c r="O53" s="192"/>
      <c r="P53" s="192"/>
      <c r="Q53" s="192"/>
      <c r="R53" s="192"/>
      <c r="S53" s="654">
        <f>MAX(Y10,S51)</f>
        <v>0</v>
      </c>
      <c r="T53" s="193"/>
      <c r="U53" s="106" t="s">
        <v>20</v>
      </c>
      <c r="V53" s="572" t="s">
        <v>44</v>
      </c>
      <c r="W53" s="399"/>
      <c r="X53" s="106" t="s">
        <v>20</v>
      </c>
      <c r="Y53" s="521" t="s">
        <v>44</v>
      </c>
      <c r="Z53" s="522"/>
      <c r="AA53" s="107" t="s">
        <v>20</v>
      </c>
      <c r="AB53" s="399" t="s">
        <v>44</v>
      </c>
      <c r="AC53" s="399"/>
      <c r="AD53" s="399"/>
      <c r="AE53" s="99" t="s">
        <v>20</v>
      </c>
      <c r="AF53" s="200" t="s">
        <v>44</v>
      </c>
      <c r="AG53" s="191"/>
      <c r="AH53" s="190" t="s">
        <v>44</v>
      </c>
      <c r="AI53" s="191"/>
      <c r="AJ53" s="190" t="s">
        <v>44</v>
      </c>
      <c r="AK53" s="191"/>
      <c r="AL53" s="190" t="s">
        <v>44</v>
      </c>
      <c r="AM53" s="191"/>
    </row>
    <row r="54" spans="2:39" ht="31.5" customHeight="1">
      <c r="B54" s="445"/>
      <c r="C54" s="401"/>
      <c r="D54" s="401" t="s">
        <v>329</v>
      </c>
      <c r="E54" s="401"/>
      <c r="F54" s="401"/>
      <c r="G54" s="401"/>
      <c r="H54" s="401"/>
      <c r="I54" s="401"/>
      <c r="J54" s="440" t="s">
        <v>330</v>
      </c>
      <c r="K54" s="441"/>
      <c r="L54" s="441"/>
      <c r="M54" s="441"/>
      <c r="N54" s="441"/>
      <c r="O54" s="441"/>
      <c r="P54" s="441"/>
      <c r="Q54" s="441"/>
      <c r="R54" s="644"/>
      <c r="S54" s="654">
        <f>IF(J40="兼任",1,0)</f>
        <v>0</v>
      </c>
      <c r="T54" s="193"/>
      <c r="U54" s="106" t="s">
        <v>20</v>
      </c>
      <c r="V54" s="195" t="s">
        <v>44</v>
      </c>
      <c r="W54" s="196"/>
      <c r="X54" s="108" t="s">
        <v>20</v>
      </c>
      <c r="Y54" s="351" t="s">
        <v>44</v>
      </c>
      <c r="Z54" s="352"/>
      <c r="AA54" s="109" t="s">
        <v>20</v>
      </c>
      <c r="AB54" s="196" t="s">
        <v>44</v>
      </c>
      <c r="AC54" s="196"/>
      <c r="AD54" s="196"/>
      <c r="AE54" s="110" t="s">
        <v>20</v>
      </c>
      <c r="AF54" s="200" t="s">
        <v>44</v>
      </c>
      <c r="AG54" s="191"/>
      <c r="AH54" s="190" t="s">
        <v>44</v>
      </c>
      <c r="AI54" s="191"/>
      <c r="AJ54" s="190" t="s">
        <v>44</v>
      </c>
      <c r="AK54" s="191"/>
      <c r="AL54" s="190" t="s">
        <v>44</v>
      </c>
      <c r="AM54" s="191"/>
    </row>
    <row r="55" spans="2:39" ht="21" customHeight="1">
      <c r="B55" s="437" t="s">
        <v>97</v>
      </c>
      <c r="C55" s="437"/>
      <c r="D55" s="437"/>
      <c r="E55" s="503" t="s">
        <v>96</v>
      </c>
      <c r="F55" s="503"/>
      <c r="G55" s="503"/>
      <c r="H55" s="503"/>
      <c r="I55" s="504"/>
      <c r="J55" s="275" t="s">
        <v>293</v>
      </c>
      <c r="K55" s="276"/>
      <c r="L55" s="276"/>
      <c r="M55" s="276"/>
      <c r="N55" s="276"/>
      <c r="O55" s="276"/>
      <c r="P55" s="276"/>
      <c r="Q55" s="276"/>
      <c r="R55" s="277"/>
      <c r="S55" s="689"/>
      <c r="T55" s="690"/>
      <c r="U55" s="461" t="s">
        <v>20</v>
      </c>
      <c r="V55" s="450">
        <f>Y55+AC56</f>
        <v>0</v>
      </c>
      <c r="W55" s="315"/>
      <c r="X55" s="461" t="s">
        <v>20</v>
      </c>
      <c r="Y55" s="492"/>
      <c r="Z55" s="493"/>
      <c r="AA55" s="153" t="s">
        <v>20</v>
      </c>
      <c r="AB55" s="359"/>
      <c r="AC55" s="360"/>
      <c r="AD55" s="360"/>
      <c r="AE55" s="100" t="s">
        <v>20</v>
      </c>
      <c r="AF55" s="372"/>
      <c r="AG55" s="369"/>
      <c r="AH55" s="368"/>
      <c r="AI55" s="369"/>
      <c r="AJ55" s="368"/>
      <c r="AK55" s="369"/>
      <c r="AL55" s="368"/>
      <c r="AM55" s="369"/>
    </row>
    <row r="56" spans="2:39" ht="21" customHeight="1">
      <c r="B56" s="437"/>
      <c r="C56" s="437"/>
      <c r="D56" s="437"/>
      <c r="E56" s="506"/>
      <c r="F56" s="506"/>
      <c r="G56" s="506"/>
      <c r="H56" s="506"/>
      <c r="I56" s="507"/>
      <c r="J56" s="278"/>
      <c r="K56" s="279"/>
      <c r="L56" s="279"/>
      <c r="M56" s="279"/>
      <c r="N56" s="279"/>
      <c r="O56" s="279"/>
      <c r="P56" s="279"/>
      <c r="Q56" s="279"/>
      <c r="R56" s="280"/>
      <c r="S56" s="691"/>
      <c r="T56" s="692"/>
      <c r="U56" s="462"/>
      <c r="V56" s="451"/>
      <c r="W56" s="407"/>
      <c r="X56" s="462"/>
      <c r="Y56" s="494"/>
      <c r="Z56" s="199"/>
      <c r="AA56" s="156"/>
      <c r="AB56" s="79"/>
      <c r="AC56" s="266"/>
      <c r="AD56" s="416"/>
      <c r="AE56" s="99" t="s">
        <v>20</v>
      </c>
      <c r="AF56" s="373"/>
      <c r="AG56" s="371"/>
      <c r="AH56" s="370"/>
      <c r="AI56" s="371"/>
      <c r="AJ56" s="370"/>
      <c r="AK56" s="371"/>
      <c r="AL56" s="370"/>
      <c r="AM56" s="371"/>
    </row>
    <row r="57" spans="2:39" ht="21" customHeight="1">
      <c r="B57" s="437"/>
      <c r="C57" s="437"/>
      <c r="D57" s="437"/>
      <c r="E57" s="503" t="s">
        <v>331</v>
      </c>
      <c r="F57" s="503"/>
      <c r="G57" s="503"/>
      <c r="H57" s="503"/>
      <c r="I57" s="504"/>
      <c r="J57" s="275" t="s">
        <v>95</v>
      </c>
      <c r="K57" s="276"/>
      <c r="L57" s="276"/>
      <c r="M57" s="276"/>
      <c r="N57" s="276"/>
      <c r="O57" s="276"/>
      <c r="P57" s="276"/>
      <c r="Q57" s="276"/>
      <c r="R57" s="277"/>
      <c r="S57" s="584" t="s">
        <v>44</v>
      </c>
      <c r="T57" s="585"/>
      <c r="U57" s="461" t="s">
        <v>20</v>
      </c>
      <c r="V57" s="450">
        <f>Y57+AC58</f>
        <v>0</v>
      </c>
      <c r="W57" s="315"/>
      <c r="X57" s="461" t="s">
        <v>20</v>
      </c>
      <c r="Y57" s="492"/>
      <c r="Z57" s="493"/>
      <c r="AA57" s="153" t="s">
        <v>20</v>
      </c>
      <c r="AB57" s="359"/>
      <c r="AC57" s="360"/>
      <c r="AD57" s="360"/>
      <c r="AE57" s="100" t="s">
        <v>20</v>
      </c>
      <c r="AF57" s="372"/>
      <c r="AG57" s="369"/>
      <c r="AH57" s="368"/>
      <c r="AI57" s="369"/>
      <c r="AJ57" s="368"/>
      <c r="AK57" s="369"/>
      <c r="AL57" s="368"/>
      <c r="AM57" s="369"/>
    </row>
    <row r="58" spans="2:39" ht="21" customHeight="1">
      <c r="B58" s="437"/>
      <c r="C58" s="437"/>
      <c r="D58" s="437"/>
      <c r="E58" s="506"/>
      <c r="F58" s="506"/>
      <c r="G58" s="506"/>
      <c r="H58" s="506"/>
      <c r="I58" s="507"/>
      <c r="J58" s="278"/>
      <c r="K58" s="279"/>
      <c r="L58" s="279"/>
      <c r="M58" s="279"/>
      <c r="N58" s="279"/>
      <c r="O58" s="279"/>
      <c r="P58" s="279"/>
      <c r="Q58" s="279"/>
      <c r="R58" s="280"/>
      <c r="S58" s="586"/>
      <c r="T58" s="587"/>
      <c r="U58" s="462"/>
      <c r="V58" s="451"/>
      <c r="W58" s="407"/>
      <c r="X58" s="462"/>
      <c r="Y58" s="494"/>
      <c r="Z58" s="199"/>
      <c r="AA58" s="156"/>
      <c r="AB58" s="79"/>
      <c r="AC58" s="266"/>
      <c r="AD58" s="416"/>
      <c r="AE58" s="99" t="s">
        <v>20</v>
      </c>
      <c r="AF58" s="373"/>
      <c r="AG58" s="371"/>
      <c r="AH58" s="370"/>
      <c r="AI58" s="371"/>
      <c r="AJ58" s="370"/>
      <c r="AK58" s="371"/>
      <c r="AL58" s="370"/>
      <c r="AM58" s="371"/>
    </row>
    <row r="59" spans="2:39" ht="19.5" customHeight="1">
      <c r="B59" s="583" t="s">
        <v>296</v>
      </c>
      <c r="C59" s="583"/>
      <c r="D59" s="583"/>
      <c r="E59" s="583"/>
      <c r="F59" s="583"/>
      <c r="G59" s="583"/>
      <c r="H59" s="583"/>
      <c r="I59" s="583"/>
      <c r="J59" s="645" t="s">
        <v>332</v>
      </c>
      <c r="K59" s="646"/>
      <c r="L59" s="646"/>
      <c r="M59" s="646"/>
      <c r="N59" s="646"/>
      <c r="O59" s="646"/>
      <c r="P59" s="646"/>
      <c r="Q59" s="646"/>
      <c r="R59" s="647"/>
      <c r="S59" s="517">
        <f>ROUND(S41+S43+S53+S54,0)</f>
        <v>0</v>
      </c>
      <c r="T59" s="656"/>
      <c r="U59" s="651" t="s">
        <v>20</v>
      </c>
      <c r="V59" s="603">
        <f>ROUND(V41+V43+V45+V47+V49+V55+V57,0)</f>
        <v>0</v>
      </c>
      <c r="W59" s="518"/>
      <c r="X59" s="651" t="s">
        <v>20</v>
      </c>
      <c r="Y59" s="517">
        <f>ROUND(Y41+Y43+Y45+Y47+Y49+Y55+Y57,0)</f>
        <v>0</v>
      </c>
      <c r="Z59" s="518"/>
      <c r="AA59" s="447" t="s">
        <v>20</v>
      </c>
      <c r="AB59" s="523">
        <f>AB41+AB43+AB47+AB49+AB55+AB57+AB45</f>
        <v>0</v>
      </c>
      <c r="AC59" s="518"/>
      <c r="AD59" s="518"/>
      <c r="AE59" s="111" t="s">
        <v>20</v>
      </c>
      <c r="AF59" s="446">
        <f>AF41+AF43+AF47+AF49+AF55+AF57+AF45</f>
        <v>0</v>
      </c>
      <c r="AG59" s="447"/>
      <c r="AH59" s="446">
        <f>AH41+AH43+AH47+AH49+AH55+AH57+AH45</f>
        <v>0</v>
      </c>
      <c r="AI59" s="447"/>
      <c r="AJ59" s="446">
        <f>AJ41+AJ43+AJ47+AJ49+AJ55+AJ57+AJ45</f>
        <v>0</v>
      </c>
      <c r="AK59" s="447"/>
      <c r="AL59" s="446">
        <f>AL41+AL43+AL47+AL49+AL55+AL57+AL45</f>
        <v>0</v>
      </c>
      <c r="AM59" s="447"/>
    </row>
    <row r="60" spans="2:39" ht="19.5" customHeight="1">
      <c r="B60" s="583"/>
      <c r="C60" s="583"/>
      <c r="D60" s="583"/>
      <c r="E60" s="583"/>
      <c r="F60" s="583"/>
      <c r="G60" s="583"/>
      <c r="H60" s="583"/>
      <c r="I60" s="583"/>
      <c r="J60" s="648"/>
      <c r="K60" s="649"/>
      <c r="L60" s="649"/>
      <c r="M60" s="649"/>
      <c r="N60" s="649"/>
      <c r="O60" s="649"/>
      <c r="P60" s="649"/>
      <c r="Q60" s="649"/>
      <c r="R60" s="650"/>
      <c r="S60" s="657"/>
      <c r="T60" s="658"/>
      <c r="U60" s="448"/>
      <c r="V60" s="604"/>
      <c r="W60" s="520"/>
      <c r="X60" s="448"/>
      <c r="Y60" s="519"/>
      <c r="Z60" s="520"/>
      <c r="AA60" s="449"/>
      <c r="AB60" s="81"/>
      <c r="AC60" s="515">
        <f>AC42+AC44+AC48+AC50+AC56+AC58+AC46</f>
        <v>0</v>
      </c>
      <c r="AD60" s="516"/>
      <c r="AE60" s="112" t="s">
        <v>20</v>
      </c>
      <c r="AF60" s="448"/>
      <c r="AG60" s="449"/>
      <c r="AH60" s="448"/>
      <c r="AI60" s="449"/>
      <c r="AJ60" s="448"/>
      <c r="AK60" s="449"/>
      <c r="AL60" s="448"/>
      <c r="AM60" s="449"/>
    </row>
    <row r="61" spans="2:39" ht="40.5" customHeight="1">
      <c r="B61" s="435" t="s">
        <v>294</v>
      </c>
      <c r="C61" s="435"/>
      <c r="D61" s="435"/>
      <c r="E61" s="562" t="s">
        <v>316</v>
      </c>
      <c r="F61" s="562"/>
      <c r="G61" s="562"/>
      <c r="H61" s="562"/>
      <c r="I61" s="562"/>
      <c r="J61" s="652" t="s">
        <v>94</v>
      </c>
      <c r="K61" s="653"/>
      <c r="L61" s="653"/>
      <c r="M61" s="653"/>
      <c r="N61" s="653"/>
      <c r="O61" s="653"/>
      <c r="P61" s="653"/>
      <c r="Q61" s="438" t="str">
        <f>IF(P10=0,"",IF(T10+V10&lt;=90,"常勤","非常勤"))</f>
        <v/>
      </c>
      <c r="R61" s="439"/>
      <c r="S61" s="193">
        <f>IF(Q61="",0,IF((Q61="非常勤"),0,1))</f>
        <v>0</v>
      </c>
      <c r="T61" s="194"/>
      <c r="U61" s="106" t="s">
        <v>20</v>
      </c>
      <c r="V61" s="572" t="s">
        <v>44</v>
      </c>
      <c r="W61" s="399"/>
      <c r="X61" s="106" t="s">
        <v>20</v>
      </c>
      <c r="Y61" s="398" t="s">
        <v>44</v>
      </c>
      <c r="Z61" s="399"/>
      <c r="AA61" s="107" t="s">
        <v>20</v>
      </c>
      <c r="AB61" s="399" t="s">
        <v>44</v>
      </c>
      <c r="AC61" s="399"/>
      <c r="AD61" s="399"/>
      <c r="AE61" s="99" t="s">
        <v>20</v>
      </c>
      <c r="AF61" s="200" t="s">
        <v>44</v>
      </c>
      <c r="AG61" s="191"/>
      <c r="AH61" s="190" t="s">
        <v>44</v>
      </c>
      <c r="AI61" s="191"/>
      <c r="AJ61" s="190" t="s">
        <v>44</v>
      </c>
      <c r="AK61" s="191"/>
      <c r="AL61" s="190" t="s">
        <v>44</v>
      </c>
      <c r="AM61" s="191"/>
    </row>
    <row r="62" spans="2:39" ht="40.5" customHeight="1">
      <c r="B62" s="435"/>
      <c r="C62" s="435"/>
      <c r="D62" s="435"/>
      <c r="E62" s="563" t="s">
        <v>317</v>
      </c>
      <c r="F62" s="563"/>
      <c r="G62" s="563"/>
      <c r="H62" s="563"/>
      <c r="I62" s="563"/>
      <c r="J62" s="440" t="s">
        <v>93</v>
      </c>
      <c r="K62" s="441"/>
      <c r="L62" s="441"/>
      <c r="M62" s="441"/>
      <c r="N62" s="441"/>
      <c r="O62" s="441"/>
      <c r="P62" s="441"/>
      <c r="Q62" s="442"/>
      <c r="R62" s="443"/>
      <c r="S62" s="193">
        <f>IF(Q62="有",ROUNDDOWN(1,1),0)</f>
        <v>0</v>
      </c>
      <c r="T62" s="194"/>
      <c r="U62" s="108" t="s">
        <v>20</v>
      </c>
      <c r="V62" s="572" t="s">
        <v>27</v>
      </c>
      <c r="W62" s="399"/>
      <c r="X62" s="108" t="s">
        <v>20</v>
      </c>
      <c r="Y62" s="398" t="s">
        <v>44</v>
      </c>
      <c r="Z62" s="399"/>
      <c r="AA62" s="109" t="s">
        <v>20</v>
      </c>
      <c r="AB62" s="399" t="s">
        <v>44</v>
      </c>
      <c r="AC62" s="399"/>
      <c r="AD62" s="399"/>
      <c r="AE62" s="110" t="s">
        <v>20</v>
      </c>
      <c r="AF62" s="200" t="s">
        <v>44</v>
      </c>
      <c r="AG62" s="191"/>
      <c r="AH62" s="190" t="s">
        <v>44</v>
      </c>
      <c r="AI62" s="191"/>
      <c r="AJ62" s="190" t="s">
        <v>44</v>
      </c>
      <c r="AK62" s="191"/>
      <c r="AL62" s="190" t="s">
        <v>44</v>
      </c>
      <c r="AM62" s="191"/>
    </row>
    <row r="63" spans="2:39" ht="40.5" customHeight="1" thickBot="1">
      <c r="B63" s="436"/>
      <c r="C63" s="436"/>
      <c r="D63" s="436"/>
      <c r="E63" s="558" t="s">
        <v>318</v>
      </c>
      <c r="F63" s="558"/>
      <c r="G63" s="558"/>
      <c r="H63" s="558"/>
      <c r="I63" s="558"/>
      <c r="J63" s="637" t="s">
        <v>323</v>
      </c>
      <c r="K63" s="637"/>
      <c r="L63" s="637"/>
      <c r="M63" s="637"/>
      <c r="N63" s="637"/>
      <c r="O63" s="637"/>
      <c r="P63" s="637"/>
      <c r="Q63" s="637"/>
      <c r="R63" s="637"/>
      <c r="S63" s="719">
        <f>IF(Y55="",0,1)</f>
        <v>0</v>
      </c>
      <c r="T63" s="720"/>
      <c r="U63" s="113" t="s">
        <v>20</v>
      </c>
      <c r="V63" s="582" t="s">
        <v>44</v>
      </c>
      <c r="W63" s="534"/>
      <c r="X63" s="113" t="s">
        <v>20</v>
      </c>
      <c r="Y63" s="578" t="s">
        <v>44</v>
      </c>
      <c r="Z63" s="534"/>
      <c r="AA63" s="114" t="s">
        <v>20</v>
      </c>
      <c r="AB63" s="534" t="s">
        <v>44</v>
      </c>
      <c r="AC63" s="534"/>
      <c r="AD63" s="534"/>
      <c r="AE63" s="115" t="s">
        <v>20</v>
      </c>
      <c r="AF63" s="554" t="s">
        <v>27</v>
      </c>
      <c r="AG63" s="547"/>
      <c r="AH63" s="546" t="s">
        <v>92</v>
      </c>
      <c r="AI63" s="547"/>
      <c r="AJ63" s="546" t="s">
        <v>27</v>
      </c>
      <c r="AK63" s="547"/>
      <c r="AL63" s="546" t="s">
        <v>27</v>
      </c>
      <c r="AM63" s="547"/>
    </row>
    <row r="64" spans="2:39" ht="23.25" customHeight="1" thickTop="1">
      <c r="B64" s="704" t="s">
        <v>320</v>
      </c>
      <c r="C64" s="704"/>
      <c r="D64" s="704"/>
      <c r="E64" s="704"/>
      <c r="F64" s="704"/>
      <c r="G64" s="704"/>
      <c r="H64" s="704"/>
      <c r="I64" s="704"/>
      <c r="J64" s="721" t="s">
        <v>319</v>
      </c>
      <c r="K64" s="722"/>
      <c r="L64" s="722"/>
      <c r="M64" s="722"/>
      <c r="N64" s="722"/>
      <c r="O64" s="722"/>
      <c r="P64" s="722"/>
      <c r="Q64" s="722"/>
      <c r="R64" s="723"/>
      <c r="S64" s="548">
        <f>S59+S61+S62+S63</f>
        <v>0</v>
      </c>
      <c r="T64" s="579"/>
      <c r="U64" s="573" t="s">
        <v>20</v>
      </c>
      <c r="V64" s="574">
        <f>V59</f>
        <v>0</v>
      </c>
      <c r="W64" s="575"/>
      <c r="X64" s="552" t="s">
        <v>20</v>
      </c>
      <c r="Y64" s="548">
        <f>Y59</f>
        <v>0</v>
      </c>
      <c r="Z64" s="549"/>
      <c r="AA64" s="552" t="s">
        <v>20</v>
      </c>
      <c r="AB64" s="561">
        <f>AB59</f>
        <v>0</v>
      </c>
      <c r="AC64" s="549"/>
      <c r="AD64" s="549"/>
      <c r="AE64" s="66" t="s">
        <v>20</v>
      </c>
      <c r="AF64" s="570">
        <f>AF59</f>
        <v>0</v>
      </c>
      <c r="AG64" s="552"/>
      <c r="AH64" s="555">
        <f>AH59</f>
        <v>0</v>
      </c>
      <c r="AI64" s="552"/>
      <c r="AJ64" s="555">
        <f>AJ59</f>
        <v>0</v>
      </c>
      <c r="AK64" s="552"/>
      <c r="AL64" s="555">
        <f>AL59</f>
        <v>0</v>
      </c>
      <c r="AM64" s="552"/>
    </row>
    <row r="65" spans="2:46" ht="23.25" customHeight="1" thickBot="1">
      <c r="B65" s="705"/>
      <c r="C65" s="705"/>
      <c r="D65" s="705"/>
      <c r="E65" s="705"/>
      <c r="F65" s="705"/>
      <c r="G65" s="705"/>
      <c r="H65" s="705"/>
      <c r="I65" s="705"/>
      <c r="J65" s="724"/>
      <c r="K65" s="725"/>
      <c r="L65" s="725"/>
      <c r="M65" s="725"/>
      <c r="N65" s="725"/>
      <c r="O65" s="725"/>
      <c r="P65" s="725"/>
      <c r="Q65" s="725"/>
      <c r="R65" s="726"/>
      <c r="S65" s="580"/>
      <c r="T65" s="581"/>
      <c r="U65" s="571"/>
      <c r="V65" s="576"/>
      <c r="W65" s="577"/>
      <c r="X65" s="553"/>
      <c r="Y65" s="550"/>
      <c r="Z65" s="551"/>
      <c r="AA65" s="553"/>
      <c r="AB65" s="80"/>
      <c r="AC65" s="524">
        <f>AC60</f>
        <v>0</v>
      </c>
      <c r="AD65" s="525"/>
      <c r="AE65" s="67" t="s">
        <v>20</v>
      </c>
      <c r="AF65" s="571"/>
      <c r="AG65" s="553"/>
      <c r="AH65" s="556"/>
      <c r="AI65" s="553"/>
      <c r="AJ65" s="556"/>
      <c r="AK65" s="553"/>
      <c r="AL65" s="556"/>
      <c r="AM65" s="553"/>
    </row>
    <row r="66" spans="2:46" ht="40.5" customHeight="1" thickTop="1">
      <c r="B66" s="638" t="s">
        <v>295</v>
      </c>
      <c r="C66" s="639"/>
      <c r="D66" s="640"/>
      <c r="E66" s="392" t="s">
        <v>297</v>
      </c>
      <c r="F66" s="392"/>
      <c r="G66" s="392"/>
      <c r="H66" s="392"/>
      <c r="I66" s="392"/>
      <c r="J66" s="393" t="s">
        <v>335</v>
      </c>
      <c r="K66" s="393"/>
      <c r="L66" s="393"/>
      <c r="M66" s="393"/>
      <c r="N66" s="393"/>
      <c r="O66" s="393"/>
      <c r="P66" s="393"/>
      <c r="Q66" s="393"/>
      <c r="R66" s="393"/>
      <c r="S66" s="394">
        <f>IF(S59=0,0,1)</f>
        <v>0</v>
      </c>
      <c r="T66" s="395"/>
      <c r="U66" s="116" t="s">
        <v>20</v>
      </c>
      <c r="V66" s="396" t="s">
        <v>27</v>
      </c>
      <c r="W66" s="397"/>
      <c r="X66" s="116" t="s">
        <v>20</v>
      </c>
      <c r="Y66" s="398" t="s">
        <v>44</v>
      </c>
      <c r="Z66" s="399"/>
      <c r="AA66" s="117" t="s">
        <v>20</v>
      </c>
      <c r="AB66" s="400"/>
      <c r="AC66" s="400"/>
      <c r="AD66" s="400"/>
      <c r="AE66" s="118" t="s">
        <v>20</v>
      </c>
      <c r="AF66" s="200" t="s">
        <v>44</v>
      </c>
      <c r="AG66" s="191"/>
      <c r="AH66" s="190" t="s">
        <v>44</v>
      </c>
      <c r="AI66" s="191"/>
      <c r="AJ66" s="190" t="s">
        <v>44</v>
      </c>
      <c r="AK66" s="191"/>
      <c r="AL66" s="190" t="s">
        <v>44</v>
      </c>
      <c r="AM66" s="191"/>
    </row>
    <row r="67" spans="2:46" ht="40.5" customHeight="1">
      <c r="B67" s="641"/>
      <c r="C67" s="642"/>
      <c r="D67" s="643"/>
      <c r="E67" s="562" t="s">
        <v>298</v>
      </c>
      <c r="F67" s="562"/>
      <c r="G67" s="562"/>
      <c r="H67" s="562"/>
      <c r="I67" s="562"/>
      <c r="J67" s="192" t="s">
        <v>333</v>
      </c>
      <c r="K67" s="192"/>
      <c r="L67" s="192"/>
      <c r="M67" s="192"/>
      <c r="N67" s="192"/>
      <c r="O67" s="192"/>
      <c r="P67" s="192"/>
      <c r="Q67" s="192"/>
      <c r="R67" s="192"/>
      <c r="S67" s="193">
        <f>IF(Y55="",0,1)</f>
        <v>0</v>
      </c>
      <c r="T67" s="194"/>
      <c r="U67" s="108" t="s">
        <v>20</v>
      </c>
      <c r="V67" s="195" t="s">
        <v>27</v>
      </c>
      <c r="W67" s="196"/>
      <c r="X67" s="108" t="s">
        <v>20</v>
      </c>
      <c r="Y67" s="197"/>
      <c r="Z67" s="198"/>
      <c r="AA67" s="109" t="s">
        <v>20</v>
      </c>
      <c r="AB67" s="199"/>
      <c r="AC67" s="199"/>
      <c r="AD67" s="199"/>
      <c r="AE67" s="110" t="s">
        <v>20</v>
      </c>
      <c r="AF67" s="200" t="s">
        <v>44</v>
      </c>
      <c r="AG67" s="191"/>
      <c r="AH67" s="190" t="s">
        <v>44</v>
      </c>
      <c r="AI67" s="191"/>
      <c r="AJ67" s="190" t="s">
        <v>44</v>
      </c>
      <c r="AK67" s="191"/>
      <c r="AL67" s="190" t="s">
        <v>44</v>
      </c>
      <c r="AM67" s="191"/>
    </row>
    <row r="68" spans="2:46" ht="13.5" customHeight="1">
      <c r="B68" s="559" t="s">
        <v>91</v>
      </c>
      <c r="C68" s="633" t="s">
        <v>15</v>
      </c>
      <c r="D68" s="633"/>
      <c r="E68" s="635" t="s">
        <v>299</v>
      </c>
      <c r="F68" s="635"/>
      <c r="G68" s="635"/>
      <c r="H68" s="635"/>
      <c r="I68" s="635"/>
      <c r="J68" s="296" t="s">
        <v>90</v>
      </c>
      <c r="K68" s="482"/>
      <c r="L68" s="482"/>
      <c r="M68" s="482"/>
      <c r="N68" s="482"/>
      <c r="O68" s="482"/>
      <c r="P68" s="482"/>
      <c r="Q68" s="482"/>
      <c r="R68" s="297"/>
      <c r="S68" s="716" t="str">
        <f>IF(J69="","",IF(J69="定員40人以下",1,IF(J69="定員151人以上",3,2)))</f>
        <v/>
      </c>
      <c r="T68" s="288"/>
      <c r="U68" s="410" t="s">
        <v>20</v>
      </c>
      <c r="V68" s="567">
        <f>Y68+AC70</f>
        <v>0</v>
      </c>
      <c r="W68" s="568"/>
      <c r="X68" s="158" t="s">
        <v>20</v>
      </c>
      <c r="Y68" s="543"/>
      <c r="Z68" s="419"/>
      <c r="AA68" s="155" t="s">
        <v>20</v>
      </c>
      <c r="AB68" s="543"/>
      <c r="AC68" s="543"/>
      <c r="AD68" s="419"/>
      <c r="AE68" s="526" t="s">
        <v>20</v>
      </c>
      <c r="AF68" s="463" t="s">
        <v>27</v>
      </c>
      <c r="AG68" s="155"/>
      <c r="AH68" s="154" t="s">
        <v>27</v>
      </c>
      <c r="AI68" s="155"/>
      <c r="AJ68" s="154" t="s">
        <v>27</v>
      </c>
      <c r="AK68" s="155"/>
      <c r="AL68" s="154" t="s">
        <v>27</v>
      </c>
      <c r="AM68" s="155"/>
      <c r="AN68" s="769"/>
      <c r="AO68" s="769"/>
      <c r="AP68" s="769"/>
      <c r="AQ68" s="769"/>
      <c r="AR68" s="769"/>
      <c r="AS68" s="769"/>
      <c r="AT68" s="769"/>
    </row>
    <row r="69" spans="2:46" ht="27" customHeight="1">
      <c r="B69" s="560"/>
      <c r="C69" s="634"/>
      <c r="D69" s="634"/>
      <c r="E69" s="636"/>
      <c r="F69" s="636"/>
      <c r="G69" s="636"/>
      <c r="H69" s="636"/>
      <c r="I69" s="636"/>
      <c r="J69" s="693"/>
      <c r="K69" s="694"/>
      <c r="L69" s="694"/>
      <c r="M69" s="694"/>
      <c r="N69" s="694"/>
      <c r="O69" s="694"/>
      <c r="P69" s="694"/>
      <c r="Q69" s="694"/>
      <c r="R69" s="695"/>
      <c r="S69" s="717"/>
      <c r="T69" s="718"/>
      <c r="U69" s="699"/>
      <c r="V69" s="569"/>
      <c r="W69" s="568"/>
      <c r="X69" s="158"/>
      <c r="Y69" s="544"/>
      <c r="Z69" s="545"/>
      <c r="AA69" s="155"/>
      <c r="AB69" s="557"/>
      <c r="AC69" s="544"/>
      <c r="AD69" s="545"/>
      <c r="AE69" s="527"/>
      <c r="AF69" s="463"/>
      <c r="AG69" s="155"/>
      <c r="AH69" s="154"/>
      <c r="AI69" s="155"/>
      <c r="AJ69" s="154"/>
      <c r="AK69" s="155"/>
      <c r="AL69" s="154"/>
      <c r="AM69" s="155"/>
      <c r="AN69" s="769"/>
      <c r="AO69" s="769"/>
      <c r="AP69" s="769"/>
      <c r="AQ69" s="769"/>
      <c r="AR69" s="769"/>
      <c r="AS69" s="769"/>
      <c r="AT69" s="769"/>
    </row>
    <row r="70" spans="2:46" ht="27" customHeight="1">
      <c r="B70" s="560"/>
      <c r="C70" s="634"/>
      <c r="D70" s="634"/>
      <c r="E70" s="636"/>
      <c r="F70" s="636"/>
      <c r="G70" s="636"/>
      <c r="H70" s="636"/>
      <c r="I70" s="636"/>
      <c r="J70" s="696"/>
      <c r="K70" s="697"/>
      <c r="L70" s="697"/>
      <c r="M70" s="697"/>
      <c r="N70" s="697"/>
      <c r="O70" s="697"/>
      <c r="P70" s="697"/>
      <c r="Q70" s="697"/>
      <c r="R70" s="698"/>
      <c r="S70" s="717"/>
      <c r="T70" s="718"/>
      <c r="U70" s="699"/>
      <c r="V70" s="530"/>
      <c r="W70" s="531"/>
      <c r="X70" s="159"/>
      <c r="Y70" s="544"/>
      <c r="Z70" s="545"/>
      <c r="AA70" s="156"/>
      <c r="AB70" s="82"/>
      <c r="AC70" s="265"/>
      <c r="AD70" s="266"/>
      <c r="AE70" s="99" t="s">
        <v>20</v>
      </c>
      <c r="AF70" s="462"/>
      <c r="AG70" s="156"/>
      <c r="AH70" s="408"/>
      <c r="AI70" s="156"/>
      <c r="AJ70" s="408"/>
      <c r="AK70" s="156"/>
      <c r="AL70" s="408"/>
      <c r="AM70" s="156"/>
      <c r="AN70" s="769"/>
      <c r="AO70" s="769"/>
      <c r="AP70" s="769"/>
      <c r="AQ70" s="769"/>
      <c r="AR70" s="769"/>
      <c r="AS70" s="769"/>
      <c r="AT70" s="769"/>
    </row>
    <row r="71" spans="2:46" ht="27" customHeight="1">
      <c r="B71" s="560"/>
      <c r="C71" s="388" t="s">
        <v>300</v>
      </c>
      <c r="D71" s="700"/>
      <c r="E71" s="700"/>
      <c r="F71" s="700"/>
      <c r="G71" s="700"/>
      <c r="H71" s="700"/>
      <c r="I71" s="701"/>
      <c r="J71" s="388" t="s">
        <v>89</v>
      </c>
      <c r="K71" s="389"/>
      <c r="L71" s="386"/>
      <c r="M71" s="382" t="s">
        <v>324</v>
      </c>
      <c r="N71" s="382"/>
      <c r="O71" s="382"/>
      <c r="P71" s="383"/>
      <c r="Q71" s="706" t="str">
        <f>IF(P10="","",IF(R10+T10+V10&lt;=90,"90人以下","91人以上"))</f>
        <v>90人以下</v>
      </c>
      <c r="R71" s="707"/>
      <c r="S71" s="284" t="str">
        <f>IF(L71="","",IF(L71="有",0,IF(Q71="91人以上",2,1)))</f>
        <v/>
      </c>
      <c r="T71" s="285"/>
      <c r="U71" s="409" t="s">
        <v>20</v>
      </c>
      <c r="V71" s="528">
        <f>Y71+AC72</f>
        <v>0</v>
      </c>
      <c r="W71" s="529"/>
      <c r="X71" s="409" t="s">
        <v>20</v>
      </c>
      <c r="Y71" s="359"/>
      <c r="Z71" s="360"/>
      <c r="AA71" s="157" t="s">
        <v>20</v>
      </c>
      <c r="AB71" s="359"/>
      <c r="AC71" s="360"/>
      <c r="AD71" s="360"/>
      <c r="AE71" s="119" t="s">
        <v>20</v>
      </c>
      <c r="AF71" s="409" t="s">
        <v>27</v>
      </c>
      <c r="AG71" s="157"/>
      <c r="AH71" s="411" t="s">
        <v>27</v>
      </c>
      <c r="AI71" s="157"/>
      <c r="AJ71" s="411" t="s">
        <v>27</v>
      </c>
      <c r="AK71" s="157"/>
      <c r="AL71" s="411" t="s">
        <v>27</v>
      </c>
      <c r="AM71" s="157"/>
    </row>
    <row r="72" spans="2:46" ht="27" customHeight="1">
      <c r="B72" s="560"/>
      <c r="C72" s="390"/>
      <c r="D72" s="702"/>
      <c r="E72" s="702"/>
      <c r="F72" s="702"/>
      <c r="G72" s="702"/>
      <c r="H72" s="702"/>
      <c r="I72" s="703"/>
      <c r="J72" s="390"/>
      <c r="K72" s="391"/>
      <c r="L72" s="387"/>
      <c r="M72" s="384"/>
      <c r="N72" s="384"/>
      <c r="O72" s="384"/>
      <c r="P72" s="385"/>
      <c r="Q72" s="708"/>
      <c r="R72" s="709"/>
      <c r="S72" s="288"/>
      <c r="T72" s="289"/>
      <c r="U72" s="410"/>
      <c r="V72" s="530"/>
      <c r="W72" s="531"/>
      <c r="X72" s="410"/>
      <c r="Y72" s="419"/>
      <c r="Z72" s="420"/>
      <c r="AA72" s="159"/>
      <c r="AB72" s="9"/>
      <c r="AC72" s="266"/>
      <c r="AD72" s="416"/>
      <c r="AE72" s="120" t="s">
        <v>20</v>
      </c>
      <c r="AF72" s="410"/>
      <c r="AG72" s="159"/>
      <c r="AH72" s="412"/>
      <c r="AI72" s="159"/>
      <c r="AJ72" s="412"/>
      <c r="AK72" s="159"/>
      <c r="AL72" s="412"/>
      <c r="AM72" s="159"/>
    </row>
    <row r="73" spans="2:46" ht="18" customHeight="1">
      <c r="B73" s="429" t="s">
        <v>88</v>
      </c>
      <c r="C73" s="430"/>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1"/>
    </row>
    <row r="74" spans="2:46" ht="28.5" customHeight="1">
      <c r="B74" s="121"/>
      <c r="C74" s="378" t="s">
        <v>87</v>
      </c>
      <c r="D74" s="378"/>
      <c r="E74" s="470" t="s">
        <v>86</v>
      </c>
      <c r="F74" s="470"/>
      <c r="G74" s="470"/>
      <c r="H74" s="470"/>
      <c r="I74" s="281" t="s">
        <v>85</v>
      </c>
      <c r="J74" s="282"/>
      <c r="K74" s="282"/>
      <c r="L74" s="282"/>
      <c r="M74" s="282"/>
      <c r="N74" s="282"/>
      <c r="O74" s="282"/>
      <c r="P74" s="282"/>
      <c r="Q74" s="282"/>
      <c r="R74" s="283"/>
      <c r="S74" s="564" t="s">
        <v>84</v>
      </c>
      <c r="T74" s="565"/>
      <c r="U74" s="566"/>
      <c r="V74" s="281" t="s">
        <v>83</v>
      </c>
      <c r="W74" s="414"/>
      <c r="X74" s="415"/>
      <c r="Y74" s="413" t="s">
        <v>82</v>
      </c>
      <c r="Z74" s="414"/>
      <c r="AA74" s="415"/>
      <c r="AB74" s="413" t="s">
        <v>81</v>
      </c>
      <c r="AC74" s="414"/>
      <c r="AD74" s="414"/>
      <c r="AE74" s="415"/>
      <c r="AF74" s="134" t="s">
        <v>80</v>
      </c>
      <c r="AG74" s="135"/>
      <c r="AH74" s="135"/>
      <c r="AI74" s="135"/>
      <c r="AJ74" s="135"/>
      <c r="AK74" s="135"/>
      <c r="AL74" s="135"/>
      <c r="AM74" s="136"/>
    </row>
    <row r="75" spans="2:46" ht="28.5" customHeight="1">
      <c r="B75" s="128" t="s">
        <v>67</v>
      </c>
      <c r="C75" s="238"/>
      <c r="D75" s="238"/>
      <c r="E75" s="239" t="s">
        <v>79</v>
      </c>
      <c r="F75" s="240"/>
      <c r="G75" s="240"/>
      <c r="H75" s="240"/>
      <c r="I75" s="275" t="s">
        <v>78</v>
      </c>
      <c r="J75" s="276"/>
      <c r="K75" s="276"/>
      <c r="L75" s="276"/>
      <c r="M75" s="276"/>
      <c r="N75" s="276"/>
      <c r="O75" s="276"/>
      <c r="P75" s="367"/>
      <c r="Q75" s="367"/>
      <c r="R75" s="323"/>
      <c r="S75" s="347">
        <f>IF(C75="有",1,0)</f>
        <v>0</v>
      </c>
      <c r="T75" s="348"/>
      <c r="U75" s="153" t="s">
        <v>20</v>
      </c>
      <c r="V75" s="308">
        <f>Y75</f>
        <v>0</v>
      </c>
      <c r="W75" s="309"/>
      <c r="X75" s="153" t="s">
        <v>20</v>
      </c>
      <c r="Y75" s="359"/>
      <c r="Z75" s="360"/>
      <c r="AA75" s="153" t="s">
        <v>20</v>
      </c>
      <c r="AB75" s="359"/>
      <c r="AC75" s="360"/>
      <c r="AD75" s="360"/>
      <c r="AE75" s="122" t="s">
        <v>20</v>
      </c>
      <c r="AF75" s="201" t="s">
        <v>44</v>
      </c>
      <c r="AG75" s="202"/>
      <c r="AH75" s="202"/>
      <c r="AI75" s="202"/>
      <c r="AJ75" s="202"/>
      <c r="AK75" s="202"/>
      <c r="AL75" s="202"/>
      <c r="AM75" s="203"/>
    </row>
    <row r="76" spans="2:46" ht="28.5" customHeight="1">
      <c r="B76" s="129"/>
      <c r="C76" s="238"/>
      <c r="D76" s="238"/>
      <c r="E76" s="329"/>
      <c r="F76" s="330"/>
      <c r="G76" s="330"/>
      <c r="H76" s="330"/>
      <c r="I76" s="379" t="s">
        <v>77</v>
      </c>
      <c r="J76" s="380"/>
      <c r="K76" s="380"/>
      <c r="L76" s="380"/>
      <c r="M76" s="380"/>
      <c r="N76" s="380"/>
      <c r="O76" s="380"/>
      <c r="P76" s="714"/>
      <c r="Q76" s="714"/>
      <c r="R76" s="715"/>
      <c r="S76" s="349"/>
      <c r="T76" s="350"/>
      <c r="U76" s="155"/>
      <c r="V76" s="353"/>
      <c r="W76" s="354"/>
      <c r="X76" s="155"/>
      <c r="Y76" s="417"/>
      <c r="Z76" s="418"/>
      <c r="AA76" s="155"/>
      <c r="AB76" s="64"/>
      <c r="AC76" s="355"/>
      <c r="AD76" s="356"/>
      <c r="AE76" s="153" t="s">
        <v>20</v>
      </c>
      <c r="AF76" s="204"/>
      <c r="AG76" s="205"/>
      <c r="AH76" s="205"/>
      <c r="AI76" s="205"/>
      <c r="AJ76" s="205"/>
      <c r="AK76" s="205"/>
      <c r="AL76" s="205"/>
      <c r="AM76" s="206"/>
    </row>
    <row r="77" spans="2:46" ht="28.5" customHeight="1">
      <c r="B77" s="129"/>
      <c r="C77" s="238"/>
      <c r="D77" s="238"/>
      <c r="E77" s="241"/>
      <c r="F77" s="242"/>
      <c r="G77" s="242"/>
      <c r="H77" s="242"/>
      <c r="I77" s="278" t="s">
        <v>76</v>
      </c>
      <c r="J77" s="279"/>
      <c r="K77" s="279"/>
      <c r="L77" s="279"/>
      <c r="M77" s="279"/>
      <c r="N77" s="279"/>
      <c r="O77" s="279"/>
      <c r="P77" s="381"/>
      <c r="Q77" s="381"/>
      <c r="R77" s="327"/>
      <c r="S77" s="351"/>
      <c r="T77" s="352"/>
      <c r="U77" s="156"/>
      <c r="V77" s="310"/>
      <c r="W77" s="311"/>
      <c r="X77" s="156"/>
      <c r="Y77" s="419"/>
      <c r="Z77" s="420"/>
      <c r="AA77" s="156"/>
      <c r="AB77" s="79"/>
      <c r="AC77" s="357"/>
      <c r="AD77" s="358"/>
      <c r="AE77" s="156"/>
      <c r="AF77" s="207"/>
      <c r="AG77" s="208"/>
      <c r="AH77" s="208"/>
      <c r="AI77" s="208"/>
      <c r="AJ77" s="208"/>
      <c r="AK77" s="208"/>
      <c r="AL77" s="208"/>
      <c r="AM77" s="209"/>
    </row>
    <row r="78" spans="2:46" ht="28.5" customHeight="1">
      <c r="B78" s="129"/>
      <c r="C78" s="238"/>
      <c r="D78" s="238"/>
      <c r="E78" s="239" t="s">
        <v>301</v>
      </c>
      <c r="F78" s="240"/>
      <c r="G78" s="240"/>
      <c r="H78" s="240"/>
      <c r="I78" s="365" t="s">
        <v>75</v>
      </c>
      <c r="J78" s="366"/>
      <c r="K78" s="366"/>
      <c r="L78" s="366"/>
      <c r="M78" s="366"/>
      <c r="N78" s="366"/>
      <c r="O78" s="366"/>
      <c r="P78" s="367"/>
      <c r="Q78" s="367"/>
      <c r="R78" s="323"/>
      <c r="S78" s="347">
        <f>IF(C78="有",1,0)</f>
        <v>0</v>
      </c>
      <c r="T78" s="348"/>
      <c r="U78" s="153" t="s">
        <v>20</v>
      </c>
      <c r="V78" s="308">
        <f>Y78</f>
        <v>0</v>
      </c>
      <c r="W78" s="309"/>
      <c r="X78" s="153" t="s">
        <v>20</v>
      </c>
      <c r="Y78" s="359"/>
      <c r="Z78" s="360"/>
      <c r="AA78" s="153" t="s">
        <v>20</v>
      </c>
      <c r="AB78" s="359"/>
      <c r="AC78" s="360"/>
      <c r="AD78" s="360"/>
      <c r="AE78" s="122" t="s">
        <v>20</v>
      </c>
      <c r="AF78" s="423" t="s">
        <v>74</v>
      </c>
      <c r="AG78" s="424"/>
      <c r="AH78" s="424"/>
      <c r="AI78" s="424"/>
      <c r="AJ78" s="424"/>
      <c r="AK78" s="424"/>
      <c r="AL78" s="424"/>
      <c r="AM78" s="425"/>
    </row>
    <row r="79" spans="2:46" ht="28.5" customHeight="1">
      <c r="B79" s="130"/>
      <c r="C79" s="238"/>
      <c r="D79" s="238"/>
      <c r="E79" s="241"/>
      <c r="F79" s="242"/>
      <c r="G79" s="242"/>
      <c r="H79" s="242"/>
      <c r="I79" s="361" t="s">
        <v>73</v>
      </c>
      <c r="J79" s="362"/>
      <c r="K79" s="362"/>
      <c r="L79" s="362"/>
      <c r="M79" s="362"/>
      <c r="N79" s="362"/>
      <c r="O79" s="362"/>
      <c r="P79" s="363"/>
      <c r="Q79" s="363"/>
      <c r="R79" s="364"/>
      <c r="S79" s="351"/>
      <c r="T79" s="352"/>
      <c r="U79" s="156"/>
      <c r="V79" s="310"/>
      <c r="W79" s="311"/>
      <c r="X79" s="156"/>
      <c r="Y79" s="419"/>
      <c r="Z79" s="420"/>
      <c r="AA79" s="156"/>
      <c r="AB79" s="79"/>
      <c r="AC79" s="266"/>
      <c r="AD79" s="416"/>
      <c r="AE79" s="107" t="s">
        <v>20</v>
      </c>
      <c r="AF79" s="426"/>
      <c r="AG79" s="427"/>
      <c r="AH79" s="427"/>
      <c r="AI79" s="427"/>
      <c r="AJ79" s="427"/>
      <c r="AK79" s="427"/>
      <c r="AL79" s="427"/>
      <c r="AM79" s="428"/>
    </row>
    <row r="80" spans="2:46" ht="26.25" customHeight="1">
      <c r="B80" s="131" t="s">
        <v>321</v>
      </c>
      <c r="C80" s="238"/>
      <c r="D80" s="238"/>
      <c r="E80" s="239" t="s">
        <v>72</v>
      </c>
      <c r="F80" s="240"/>
      <c r="G80" s="240"/>
      <c r="H80" s="240"/>
      <c r="I80" s="275" t="s">
        <v>71</v>
      </c>
      <c r="J80" s="276"/>
      <c r="K80" s="276"/>
      <c r="L80" s="276"/>
      <c r="M80" s="276"/>
      <c r="N80" s="276"/>
      <c r="O80" s="276"/>
      <c r="P80" s="276"/>
      <c r="Q80" s="276"/>
      <c r="R80" s="277"/>
      <c r="S80" s="243" t="s">
        <v>44</v>
      </c>
      <c r="T80" s="244"/>
      <c r="U80" s="235" t="s">
        <v>20</v>
      </c>
      <c r="V80" s="308" t="s">
        <v>44</v>
      </c>
      <c r="W80" s="309"/>
      <c r="X80" s="235" t="s">
        <v>20</v>
      </c>
      <c r="Y80" s="314" t="s">
        <v>44</v>
      </c>
      <c r="Z80" s="315"/>
      <c r="AA80" s="235" t="s">
        <v>20</v>
      </c>
      <c r="AB80" s="314" t="s">
        <v>44</v>
      </c>
      <c r="AC80" s="315"/>
      <c r="AD80" s="315"/>
      <c r="AE80" s="123" t="s">
        <v>20</v>
      </c>
      <c r="AF80" s="210" t="s">
        <v>68</v>
      </c>
      <c r="AG80" s="211"/>
      <c r="AH80" s="211"/>
      <c r="AI80" s="211"/>
      <c r="AJ80" s="211"/>
      <c r="AK80" s="211"/>
      <c r="AL80" s="211"/>
      <c r="AM80" s="212"/>
    </row>
    <row r="81" spans="2:39" ht="26.25" customHeight="1">
      <c r="B81" s="132"/>
      <c r="C81" s="238"/>
      <c r="D81" s="238"/>
      <c r="E81" s="329"/>
      <c r="F81" s="330"/>
      <c r="G81" s="330"/>
      <c r="H81" s="330"/>
      <c r="I81" s="278"/>
      <c r="J81" s="279"/>
      <c r="K81" s="279"/>
      <c r="L81" s="279"/>
      <c r="M81" s="279"/>
      <c r="N81" s="279"/>
      <c r="O81" s="279"/>
      <c r="P81" s="279"/>
      <c r="Q81" s="279"/>
      <c r="R81" s="280"/>
      <c r="S81" s="312"/>
      <c r="T81" s="313"/>
      <c r="U81" s="237"/>
      <c r="V81" s="353"/>
      <c r="W81" s="354"/>
      <c r="X81" s="237"/>
      <c r="Y81" s="316"/>
      <c r="Z81" s="317"/>
      <c r="AA81" s="237"/>
      <c r="AB81" s="12"/>
      <c r="AC81" s="308" t="s">
        <v>44</v>
      </c>
      <c r="AD81" s="309"/>
      <c r="AE81" s="123" t="s">
        <v>20</v>
      </c>
      <c r="AF81" s="213"/>
      <c r="AG81" s="214"/>
      <c r="AH81" s="214"/>
      <c r="AI81" s="214"/>
      <c r="AJ81" s="214"/>
      <c r="AK81" s="214"/>
      <c r="AL81" s="214"/>
      <c r="AM81" s="215"/>
    </row>
    <row r="82" spans="2:39" ht="26.25" customHeight="1">
      <c r="B82" s="132"/>
      <c r="C82" s="238"/>
      <c r="D82" s="238"/>
      <c r="E82" s="239" t="s">
        <v>70</v>
      </c>
      <c r="F82" s="240"/>
      <c r="G82" s="240"/>
      <c r="H82" s="240"/>
      <c r="I82" s="275" t="s">
        <v>69</v>
      </c>
      <c r="J82" s="276"/>
      <c r="K82" s="276"/>
      <c r="L82" s="276"/>
      <c r="M82" s="276"/>
      <c r="N82" s="276"/>
      <c r="O82" s="276"/>
      <c r="P82" s="276"/>
      <c r="Q82" s="276"/>
      <c r="R82" s="277"/>
      <c r="S82" s="243" t="s">
        <v>44</v>
      </c>
      <c r="T82" s="244"/>
      <c r="U82" s="235" t="s">
        <v>20</v>
      </c>
      <c r="V82" s="308" t="s">
        <v>44</v>
      </c>
      <c r="W82" s="309"/>
      <c r="X82" s="235" t="s">
        <v>20</v>
      </c>
      <c r="Y82" s="314" t="s">
        <v>44</v>
      </c>
      <c r="Z82" s="315"/>
      <c r="AA82" s="235" t="s">
        <v>20</v>
      </c>
      <c r="AB82" s="314" t="s">
        <v>44</v>
      </c>
      <c r="AC82" s="315"/>
      <c r="AD82" s="315"/>
      <c r="AE82" s="123" t="s">
        <v>20</v>
      </c>
      <c r="AF82" s="210" t="s">
        <v>68</v>
      </c>
      <c r="AG82" s="211"/>
      <c r="AH82" s="211"/>
      <c r="AI82" s="211"/>
      <c r="AJ82" s="211"/>
      <c r="AK82" s="211"/>
      <c r="AL82" s="211"/>
      <c r="AM82" s="212"/>
    </row>
    <row r="83" spans="2:39" ht="26.25" customHeight="1">
      <c r="B83" s="133"/>
      <c r="C83" s="238"/>
      <c r="D83" s="238"/>
      <c r="E83" s="241"/>
      <c r="F83" s="242"/>
      <c r="G83" s="242"/>
      <c r="H83" s="242"/>
      <c r="I83" s="278"/>
      <c r="J83" s="279"/>
      <c r="K83" s="279"/>
      <c r="L83" s="279"/>
      <c r="M83" s="279"/>
      <c r="N83" s="279"/>
      <c r="O83" s="279"/>
      <c r="P83" s="279"/>
      <c r="Q83" s="279"/>
      <c r="R83" s="280"/>
      <c r="S83" s="245"/>
      <c r="T83" s="246"/>
      <c r="U83" s="307"/>
      <c r="V83" s="310"/>
      <c r="W83" s="311"/>
      <c r="X83" s="307"/>
      <c r="Y83" s="406"/>
      <c r="Z83" s="407"/>
      <c r="AA83" s="307"/>
      <c r="AB83" s="11"/>
      <c r="AC83" s="421" t="s">
        <v>44</v>
      </c>
      <c r="AD83" s="422"/>
      <c r="AE83" s="124" t="s">
        <v>20</v>
      </c>
      <c r="AF83" s="213"/>
      <c r="AG83" s="214"/>
      <c r="AH83" s="214"/>
      <c r="AI83" s="214"/>
      <c r="AJ83" s="214"/>
      <c r="AK83" s="214"/>
      <c r="AL83" s="214"/>
      <c r="AM83" s="215"/>
    </row>
    <row r="84" spans="2:39" ht="24.75" customHeight="1">
      <c r="B84" s="540" t="s">
        <v>67</v>
      </c>
      <c r="C84" s="335"/>
      <c r="D84" s="336"/>
      <c r="E84" s="257" t="s">
        <v>302</v>
      </c>
      <c r="F84" s="258"/>
      <c r="G84" s="258"/>
      <c r="H84" s="259"/>
      <c r="I84" s="74"/>
      <c r="J84" s="290" t="s">
        <v>66</v>
      </c>
      <c r="K84" s="290"/>
      <c r="L84" s="290"/>
      <c r="M84" s="290"/>
      <c r="N84" s="290"/>
      <c r="O84" s="291">
        <f>R10+T10</f>
        <v>0</v>
      </c>
      <c r="P84" s="291"/>
      <c r="Q84" s="87"/>
      <c r="R84" s="88"/>
      <c r="S84" s="284">
        <f>IF(Q93&lt;=0,0,IF(O93&lt;=Q93,O93,Q93))</f>
        <v>0</v>
      </c>
      <c r="T84" s="285"/>
      <c r="U84" s="157" t="s">
        <v>20</v>
      </c>
      <c r="V84" s="269">
        <f>Y84+AC89</f>
        <v>0</v>
      </c>
      <c r="W84" s="270"/>
      <c r="X84" s="157" t="s">
        <v>20</v>
      </c>
      <c r="Y84" s="341"/>
      <c r="Z84" s="342"/>
      <c r="AA84" s="157" t="s">
        <v>20</v>
      </c>
      <c r="AB84" s="341"/>
      <c r="AC84" s="342"/>
      <c r="AD84" s="342"/>
      <c r="AE84" s="157" t="s">
        <v>20</v>
      </c>
      <c r="AF84" s="216" t="s">
        <v>65</v>
      </c>
      <c r="AG84" s="217"/>
      <c r="AH84" s="217"/>
      <c r="AI84" s="217"/>
      <c r="AJ84" s="217"/>
      <c r="AK84" s="217"/>
      <c r="AL84" s="217"/>
      <c r="AM84" s="218"/>
    </row>
    <row r="85" spans="2:39" ht="19.5" customHeight="1">
      <c r="B85" s="541"/>
      <c r="C85" s="337"/>
      <c r="D85" s="338"/>
      <c r="E85" s="329" t="s">
        <v>64</v>
      </c>
      <c r="F85" s="330"/>
      <c r="G85" s="330"/>
      <c r="H85" s="331"/>
      <c r="I85" s="72"/>
      <c r="J85" s="260" t="s">
        <v>63</v>
      </c>
      <c r="K85" s="260"/>
      <c r="L85" s="260"/>
      <c r="M85" s="260"/>
      <c r="N85" s="260"/>
      <c r="O85" s="260" t="s">
        <v>62</v>
      </c>
      <c r="P85" s="260"/>
      <c r="Q85" s="333" t="s">
        <v>61</v>
      </c>
      <c r="R85" s="333"/>
      <c r="S85" s="286"/>
      <c r="T85" s="287"/>
      <c r="U85" s="158"/>
      <c r="V85" s="271"/>
      <c r="W85" s="272"/>
      <c r="X85" s="158"/>
      <c r="Y85" s="343"/>
      <c r="Z85" s="344"/>
      <c r="AA85" s="158"/>
      <c r="AB85" s="343"/>
      <c r="AC85" s="344"/>
      <c r="AD85" s="344"/>
      <c r="AE85" s="158"/>
      <c r="AF85" s="219"/>
      <c r="AG85" s="220"/>
      <c r="AH85" s="220"/>
      <c r="AI85" s="220"/>
      <c r="AJ85" s="220"/>
      <c r="AK85" s="220"/>
      <c r="AL85" s="220"/>
      <c r="AM85" s="221"/>
    </row>
    <row r="86" spans="2:39" ht="16.5" customHeight="1">
      <c r="B86" s="541"/>
      <c r="C86" s="337"/>
      <c r="D86" s="338"/>
      <c r="E86" s="329"/>
      <c r="F86" s="330"/>
      <c r="G86" s="330"/>
      <c r="H86" s="331"/>
      <c r="I86" s="73" t="str">
        <f>IF($O$84&lt;=45,"※","")</f>
        <v>※</v>
      </c>
      <c r="J86" s="192" t="s">
        <v>60</v>
      </c>
      <c r="K86" s="192"/>
      <c r="L86" s="192"/>
      <c r="M86" s="192"/>
      <c r="N86" s="192"/>
      <c r="O86" s="255">
        <v>1</v>
      </c>
      <c r="P86" s="255"/>
      <c r="Q86" s="256">
        <f t="shared" ref="Q86:Q91" si="0">IF(I86="","－",$V$64+$V$78-$S$64-$S$78)</f>
        <v>0</v>
      </c>
      <c r="R86" s="256"/>
      <c r="S86" s="286"/>
      <c r="T86" s="287"/>
      <c r="U86" s="158"/>
      <c r="V86" s="271"/>
      <c r="W86" s="272"/>
      <c r="X86" s="158"/>
      <c r="Y86" s="343"/>
      <c r="Z86" s="344"/>
      <c r="AA86" s="158"/>
      <c r="AB86" s="343"/>
      <c r="AC86" s="344"/>
      <c r="AD86" s="344"/>
      <c r="AE86" s="158"/>
      <c r="AF86" s="219"/>
      <c r="AG86" s="220"/>
      <c r="AH86" s="220"/>
      <c r="AI86" s="220"/>
      <c r="AJ86" s="220"/>
      <c r="AK86" s="220"/>
      <c r="AL86" s="220"/>
      <c r="AM86" s="221"/>
    </row>
    <row r="87" spans="2:39" ht="16.5" customHeight="1">
      <c r="B87" s="541"/>
      <c r="C87" s="337"/>
      <c r="D87" s="338"/>
      <c r="E87" s="329"/>
      <c r="F87" s="330"/>
      <c r="G87" s="330"/>
      <c r="H87" s="331"/>
      <c r="I87" s="73" t="str">
        <f>IF(AND($O$84&lt;=150,46&lt;=$O$84),"※","")</f>
        <v/>
      </c>
      <c r="J87" s="192" t="s">
        <v>59</v>
      </c>
      <c r="K87" s="192"/>
      <c r="L87" s="192"/>
      <c r="M87" s="192"/>
      <c r="N87" s="192"/>
      <c r="O87" s="255">
        <v>2</v>
      </c>
      <c r="P87" s="255"/>
      <c r="Q87" s="256" t="str">
        <f t="shared" si="0"/>
        <v>－</v>
      </c>
      <c r="R87" s="256"/>
      <c r="S87" s="286"/>
      <c r="T87" s="287"/>
      <c r="U87" s="158"/>
      <c r="V87" s="271"/>
      <c r="W87" s="272"/>
      <c r="X87" s="158"/>
      <c r="Y87" s="343"/>
      <c r="Z87" s="344"/>
      <c r="AA87" s="158"/>
      <c r="AB87" s="343"/>
      <c r="AC87" s="344"/>
      <c r="AD87" s="344"/>
      <c r="AE87" s="158"/>
      <c r="AF87" s="219"/>
      <c r="AG87" s="220"/>
      <c r="AH87" s="220"/>
      <c r="AI87" s="220"/>
      <c r="AJ87" s="220"/>
      <c r="AK87" s="220"/>
      <c r="AL87" s="220"/>
      <c r="AM87" s="221"/>
    </row>
    <row r="88" spans="2:39" ht="16.5" customHeight="1">
      <c r="B88" s="541"/>
      <c r="C88" s="337"/>
      <c r="D88" s="338"/>
      <c r="E88" s="329"/>
      <c r="F88" s="330"/>
      <c r="G88" s="330"/>
      <c r="H88" s="331"/>
      <c r="I88" s="73" t="str">
        <f>IF(AND($O$84&lt;=240,151&lt;=$O$84),"※","")</f>
        <v/>
      </c>
      <c r="J88" s="192" t="s">
        <v>58</v>
      </c>
      <c r="K88" s="192"/>
      <c r="L88" s="192"/>
      <c r="M88" s="192"/>
      <c r="N88" s="192"/>
      <c r="O88" s="255">
        <v>3</v>
      </c>
      <c r="P88" s="255"/>
      <c r="Q88" s="256" t="str">
        <f t="shared" si="0"/>
        <v>－</v>
      </c>
      <c r="R88" s="256"/>
      <c r="S88" s="286"/>
      <c r="T88" s="287"/>
      <c r="U88" s="158"/>
      <c r="V88" s="271"/>
      <c r="W88" s="272"/>
      <c r="X88" s="158"/>
      <c r="Y88" s="343"/>
      <c r="Z88" s="344"/>
      <c r="AA88" s="158"/>
      <c r="AB88" s="343"/>
      <c r="AC88" s="345"/>
      <c r="AD88" s="345"/>
      <c r="AE88" s="159"/>
      <c r="AF88" s="219"/>
      <c r="AG88" s="220"/>
      <c r="AH88" s="220"/>
      <c r="AI88" s="220"/>
      <c r="AJ88" s="220"/>
      <c r="AK88" s="220"/>
      <c r="AL88" s="220"/>
      <c r="AM88" s="221"/>
    </row>
    <row r="89" spans="2:39" ht="16.5" customHeight="1">
      <c r="B89" s="541"/>
      <c r="C89" s="337"/>
      <c r="D89" s="338"/>
      <c r="E89" s="329"/>
      <c r="F89" s="330"/>
      <c r="G89" s="330"/>
      <c r="H89" s="331"/>
      <c r="I89" s="8" t="str">
        <f>IF(AND($O$84&lt;=270,241&lt;=$O$84),"※","")</f>
        <v/>
      </c>
      <c r="J89" s="192" t="s">
        <v>57</v>
      </c>
      <c r="K89" s="192"/>
      <c r="L89" s="192"/>
      <c r="M89" s="192"/>
      <c r="N89" s="192"/>
      <c r="O89" s="255">
        <v>3.5</v>
      </c>
      <c r="P89" s="255"/>
      <c r="Q89" s="256" t="str">
        <f t="shared" si="0"/>
        <v>－</v>
      </c>
      <c r="R89" s="256"/>
      <c r="S89" s="286"/>
      <c r="T89" s="287"/>
      <c r="U89" s="158"/>
      <c r="V89" s="271"/>
      <c r="W89" s="272"/>
      <c r="X89" s="158"/>
      <c r="Y89" s="343"/>
      <c r="Z89" s="344"/>
      <c r="AA89" s="158"/>
      <c r="AB89" s="267"/>
      <c r="AC89" s="265"/>
      <c r="AD89" s="266"/>
      <c r="AE89" s="157" t="s">
        <v>20</v>
      </c>
      <c r="AF89" s="219"/>
      <c r="AG89" s="220"/>
      <c r="AH89" s="220"/>
      <c r="AI89" s="220"/>
      <c r="AJ89" s="220"/>
      <c r="AK89" s="220"/>
      <c r="AL89" s="220"/>
      <c r="AM89" s="221"/>
    </row>
    <row r="90" spans="2:39" ht="16.5" customHeight="1">
      <c r="B90" s="541"/>
      <c r="C90" s="337"/>
      <c r="D90" s="338"/>
      <c r="E90" s="329"/>
      <c r="F90" s="330"/>
      <c r="G90" s="330"/>
      <c r="H90" s="331"/>
      <c r="I90" s="8" t="str">
        <f>IF(AND($O$84&lt;=300,271&lt;=$O$84),"※","")</f>
        <v/>
      </c>
      <c r="J90" s="192" t="s">
        <v>56</v>
      </c>
      <c r="K90" s="192"/>
      <c r="L90" s="192"/>
      <c r="M90" s="192"/>
      <c r="N90" s="192"/>
      <c r="O90" s="255">
        <v>5</v>
      </c>
      <c r="P90" s="255"/>
      <c r="Q90" s="256" t="str">
        <f t="shared" si="0"/>
        <v>－</v>
      </c>
      <c r="R90" s="256"/>
      <c r="S90" s="286"/>
      <c r="T90" s="287"/>
      <c r="U90" s="158"/>
      <c r="V90" s="271"/>
      <c r="W90" s="272"/>
      <c r="X90" s="158"/>
      <c r="Y90" s="343"/>
      <c r="Z90" s="344"/>
      <c r="AA90" s="158"/>
      <c r="AB90" s="267"/>
      <c r="AC90" s="265"/>
      <c r="AD90" s="266"/>
      <c r="AE90" s="158"/>
      <c r="AF90" s="219"/>
      <c r="AG90" s="220"/>
      <c r="AH90" s="220"/>
      <c r="AI90" s="220"/>
      <c r="AJ90" s="220"/>
      <c r="AK90" s="220"/>
      <c r="AL90" s="220"/>
      <c r="AM90" s="221"/>
    </row>
    <row r="91" spans="2:39" ht="16.5" customHeight="1">
      <c r="B91" s="541"/>
      <c r="C91" s="337"/>
      <c r="D91" s="338"/>
      <c r="E91" s="329"/>
      <c r="F91" s="330"/>
      <c r="G91" s="330"/>
      <c r="H91" s="331"/>
      <c r="I91" s="8" t="str">
        <f>IF(AND($O$84&lt;=450,301&lt;=$O$84),"※","")</f>
        <v/>
      </c>
      <c r="J91" s="192" t="s">
        <v>55</v>
      </c>
      <c r="K91" s="192"/>
      <c r="L91" s="192"/>
      <c r="M91" s="192"/>
      <c r="N91" s="192"/>
      <c r="O91" s="255">
        <v>6</v>
      </c>
      <c r="P91" s="255"/>
      <c r="Q91" s="256" t="str">
        <f t="shared" si="0"/>
        <v>－</v>
      </c>
      <c r="R91" s="256"/>
      <c r="S91" s="286"/>
      <c r="T91" s="287"/>
      <c r="U91" s="158"/>
      <c r="V91" s="271"/>
      <c r="W91" s="272"/>
      <c r="X91" s="158"/>
      <c r="Y91" s="343"/>
      <c r="Z91" s="344"/>
      <c r="AA91" s="158"/>
      <c r="AB91" s="267"/>
      <c r="AC91" s="265"/>
      <c r="AD91" s="266"/>
      <c r="AE91" s="158"/>
      <c r="AF91" s="219"/>
      <c r="AG91" s="220"/>
      <c r="AH91" s="220"/>
      <c r="AI91" s="220"/>
      <c r="AJ91" s="220"/>
      <c r="AK91" s="220"/>
      <c r="AL91" s="220"/>
      <c r="AM91" s="221"/>
    </row>
    <row r="92" spans="2:39" ht="16.5" customHeight="1">
      <c r="B92" s="541"/>
      <c r="C92" s="337"/>
      <c r="D92" s="338"/>
      <c r="E92" s="329"/>
      <c r="F92" s="330"/>
      <c r="G92" s="330"/>
      <c r="H92" s="331"/>
      <c r="I92" s="8" t="str">
        <f>IF(451&lt;=O84,"※","")</f>
        <v/>
      </c>
      <c r="J92" s="192" t="s">
        <v>54</v>
      </c>
      <c r="K92" s="192"/>
      <c r="L92" s="192"/>
      <c r="M92" s="192"/>
      <c r="N92" s="192"/>
      <c r="O92" s="255">
        <v>8</v>
      </c>
      <c r="P92" s="255"/>
      <c r="Q92" s="256" t="str">
        <f>IF(I92="","－",$V$64+$V$78-$S$64-$S$78)</f>
        <v>－</v>
      </c>
      <c r="R92" s="256"/>
      <c r="S92" s="286"/>
      <c r="T92" s="287"/>
      <c r="U92" s="158"/>
      <c r="V92" s="271"/>
      <c r="W92" s="272"/>
      <c r="X92" s="158"/>
      <c r="Y92" s="343"/>
      <c r="Z92" s="344"/>
      <c r="AA92" s="158"/>
      <c r="AB92" s="267"/>
      <c r="AC92" s="265"/>
      <c r="AD92" s="266"/>
      <c r="AE92" s="158"/>
      <c r="AF92" s="219"/>
      <c r="AG92" s="220"/>
      <c r="AH92" s="220"/>
      <c r="AI92" s="220"/>
      <c r="AJ92" s="220"/>
      <c r="AK92" s="220"/>
      <c r="AL92" s="220"/>
      <c r="AM92" s="221"/>
    </row>
    <row r="93" spans="2:39" ht="19.5" customHeight="1">
      <c r="B93" s="542"/>
      <c r="C93" s="339"/>
      <c r="D93" s="340"/>
      <c r="E93" s="241"/>
      <c r="F93" s="242"/>
      <c r="G93" s="242"/>
      <c r="H93" s="332"/>
      <c r="I93" s="93"/>
      <c r="J93" s="248"/>
      <c r="K93" s="248"/>
      <c r="L93" s="248"/>
      <c r="M93" s="248"/>
      <c r="N93" s="248"/>
      <c r="O93" s="334">
        <f>IF(O84&lt;=45,1,IF(AND(46&lt;=O84,O84&lt;=150),2,IF(AND(151&lt;=O84,O84&lt;=240),3,IF(AND(241&lt;=O84,O84&lt;=270),3.5,IF(AND(271&lt;=O84,O84&lt;=300),4,IF(AND(301&lt;=O84,O84&lt;=450),5,6))))))</f>
        <v>1</v>
      </c>
      <c r="P93" s="334"/>
      <c r="Q93" s="770">
        <f>SUM(Q86:R92)</f>
        <v>0</v>
      </c>
      <c r="R93" s="771"/>
      <c r="S93" s="288"/>
      <c r="T93" s="289"/>
      <c r="U93" s="159"/>
      <c r="V93" s="273"/>
      <c r="W93" s="274"/>
      <c r="X93" s="159"/>
      <c r="Y93" s="346"/>
      <c r="Z93" s="345"/>
      <c r="AA93" s="159"/>
      <c r="AB93" s="268"/>
      <c r="AC93" s="265"/>
      <c r="AD93" s="266"/>
      <c r="AE93" s="158"/>
      <c r="AF93" s="222"/>
      <c r="AG93" s="223"/>
      <c r="AH93" s="223"/>
      <c r="AI93" s="223"/>
      <c r="AJ93" s="223"/>
      <c r="AK93" s="223"/>
      <c r="AL93" s="223"/>
      <c r="AM93" s="224"/>
    </row>
    <row r="94" spans="2:39" ht="23.25" customHeight="1">
      <c r="B94" s="131" t="s">
        <v>53</v>
      </c>
      <c r="C94" s="238"/>
      <c r="D94" s="238"/>
      <c r="E94" s="239" t="s">
        <v>13</v>
      </c>
      <c r="F94" s="240"/>
      <c r="G94" s="240"/>
      <c r="H94" s="240"/>
      <c r="I94" s="684" t="s">
        <v>52</v>
      </c>
      <c r="J94" s="685"/>
      <c r="K94" s="685"/>
      <c r="L94" s="685"/>
      <c r="M94" s="685"/>
      <c r="N94" s="685"/>
      <c r="O94" s="685"/>
      <c r="P94" s="453"/>
      <c r="Q94" s="453"/>
      <c r="R94" s="454"/>
      <c r="S94" s="284" t="s">
        <v>44</v>
      </c>
      <c r="T94" s="285"/>
      <c r="U94" s="153" t="s">
        <v>20</v>
      </c>
      <c r="V94" s="308" t="s">
        <v>44</v>
      </c>
      <c r="W94" s="309"/>
      <c r="X94" s="153" t="s">
        <v>20</v>
      </c>
      <c r="Y94" s="318" t="s">
        <v>44</v>
      </c>
      <c r="Z94" s="529"/>
      <c r="AA94" s="157" t="s">
        <v>20</v>
      </c>
      <c r="AB94" s="663" t="s">
        <v>44</v>
      </c>
      <c r="AC94" s="529"/>
      <c r="AD94" s="529"/>
      <c r="AE94" s="125" t="s">
        <v>20</v>
      </c>
      <c r="AF94" s="225" t="s">
        <v>51</v>
      </c>
      <c r="AG94" s="226"/>
      <c r="AH94" s="226"/>
      <c r="AI94" s="226"/>
      <c r="AJ94" s="226"/>
      <c r="AK94" s="226"/>
      <c r="AL94" s="226"/>
      <c r="AM94" s="227"/>
    </row>
    <row r="95" spans="2:39" ht="23.25" customHeight="1">
      <c r="B95" s="132"/>
      <c r="C95" s="238"/>
      <c r="D95" s="238"/>
      <c r="E95" s="329"/>
      <c r="F95" s="330"/>
      <c r="G95" s="330"/>
      <c r="H95" s="330"/>
      <c r="I95" s="733" t="s">
        <v>50</v>
      </c>
      <c r="J95" s="734"/>
      <c r="K95" s="734"/>
      <c r="L95" s="734"/>
      <c r="M95" s="734"/>
      <c r="N95" s="734"/>
      <c r="O95" s="734"/>
      <c r="P95" s="735"/>
      <c r="Q95" s="735"/>
      <c r="R95" s="736"/>
      <c r="S95" s="286"/>
      <c r="T95" s="287"/>
      <c r="U95" s="155"/>
      <c r="V95" s="353"/>
      <c r="W95" s="354"/>
      <c r="X95" s="155"/>
      <c r="Y95" s="267"/>
      <c r="Z95" s="568"/>
      <c r="AA95" s="158"/>
      <c r="AB95" s="10"/>
      <c r="AC95" s="318" t="s">
        <v>44</v>
      </c>
      <c r="AD95" s="270"/>
      <c r="AE95" s="157" t="s">
        <v>20</v>
      </c>
      <c r="AF95" s="228"/>
      <c r="AG95" s="229"/>
      <c r="AH95" s="229"/>
      <c r="AI95" s="229"/>
      <c r="AJ95" s="229"/>
      <c r="AK95" s="229"/>
      <c r="AL95" s="229"/>
      <c r="AM95" s="230"/>
    </row>
    <row r="96" spans="2:39" ht="23.25" customHeight="1">
      <c r="B96" s="132"/>
      <c r="C96" s="238"/>
      <c r="D96" s="238"/>
      <c r="E96" s="329"/>
      <c r="F96" s="330"/>
      <c r="G96" s="330"/>
      <c r="H96" s="330"/>
      <c r="I96" s="733" t="s">
        <v>49</v>
      </c>
      <c r="J96" s="734"/>
      <c r="K96" s="734"/>
      <c r="L96" s="734"/>
      <c r="M96" s="734"/>
      <c r="N96" s="734"/>
      <c r="O96" s="734"/>
      <c r="P96" s="735"/>
      <c r="Q96" s="735"/>
      <c r="R96" s="736"/>
      <c r="S96" s="286"/>
      <c r="T96" s="287"/>
      <c r="U96" s="155"/>
      <c r="V96" s="353"/>
      <c r="W96" s="354"/>
      <c r="X96" s="155"/>
      <c r="Y96" s="267"/>
      <c r="Z96" s="568"/>
      <c r="AA96" s="158"/>
      <c r="AB96" s="10"/>
      <c r="AC96" s="271"/>
      <c r="AD96" s="272"/>
      <c r="AE96" s="158"/>
      <c r="AF96" s="228"/>
      <c r="AG96" s="229"/>
      <c r="AH96" s="229"/>
      <c r="AI96" s="229"/>
      <c r="AJ96" s="229"/>
      <c r="AK96" s="229"/>
      <c r="AL96" s="229"/>
      <c r="AM96" s="230"/>
    </row>
    <row r="97" spans="2:39" ht="23.25" customHeight="1">
      <c r="B97" s="133"/>
      <c r="C97" s="238"/>
      <c r="D97" s="238"/>
      <c r="E97" s="241"/>
      <c r="F97" s="242"/>
      <c r="G97" s="242"/>
      <c r="H97" s="242"/>
      <c r="I97" s="261" t="s">
        <v>48</v>
      </c>
      <c r="J97" s="262"/>
      <c r="K97" s="262"/>
      <c r="L97" s="262"/>
      <c r="M97" s="262"/>
      <c r="N97" s="262"/>
      <c r="O97" s="262"/>
      <c r="P97" s="263"/>
      <c r="Q97" s="263"/>
      <c r="R97" s="264"/>
      <c r="S97" s="288"/>
      <c r="T97" s="289"/>
      <c r="U97" s="156"/>
      <c r="V97" s="310"/>
      <c r="W97" s="311"/>
      <c r="X97" s="156"/>
      <c r="Y97" s="268"/>
      <c r="Z97" s="531"/>
      <c r="AA97" s="159"/>
      <c r="AB97" s="9"/>
      <c r="AC97" s="273"/>
      <c r="AD97" s="274"/>
      <c r="AE97" s="159"/>
      <c r="AF97" s="231"/>
      <c r="AG97" s="232"/>
      <c r="AH97" s="232"/>
      <c r="AI97" s="232"/>
      <c r="AJ97" s="232"/>
      <c r="AK97" s="232"/>
      <c r="AL97" s="232"/>
      <c r="AM97" s="233"/>
    </row>
    <row r="98" spans="2:39" ht="19.5" customHeight="1">
      <c r="B98" s="319" t="s">
        <v>47</v>
      </c>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1"/>
    </row>
    <row r="99" spans="2:39" ht="24.75" customHeight="1">
      <c r="B99" s="540" t="s">
        <v>39</v>
      </c>
      <c r="C99" s="322"/>
      <c r="D99" s="323"/>
      <c r="E99" s="239" t="s">
        <v>46</v>
      </c>
      <c r="F99" s="240"/>
      <c r="G99" s="240"/>
      <c r="H99" s="328"/>
      <c r="I99" s="366" t="s">
        <v>45</v>
      </c>
      <c r="J99" s="366"/>
      <c r="K99" s="366"/>
      <c r="L99" s="366"/>
      <c r="M99" s="366"/>
      <c r="N99" s="366"/>
      <c r="O99" s="366"/>
      <c r="P99" s="366"/>
      <c r="Q99" s="366"/>
      <c r="R99" s="713"/>
      <c r="S99" s="243" t="s">
        <v>44</v>
      </c>
      <c r="T99" s="244"/>
      <c r="U99" s="235" t="s">
        <v>20</v>
      </c>
      <c r="V99" s="308" t="s">
        <v>44</v>
      </c>
      <c r="W99" s="309"/>
      <c r="X99" s="235" t="s">
        <v>20</v>
      </c>
      <c r="Y99" s="314" t="s">
        <v>44</v>
      </c>
      <c r="Z99" s="315"/>
      <c r="AA99" s="235" t="s">
        <v>20</v>
      </c>
      <c r="AB99" s="314" t="s">
        <v>44</v>
      </c>
      <c r="AC99" s="315"/>
      <c r="AD99" s="315"/>
      <c r="AE99" s="235" t="s">
        <v>20</v>
      </c>
      <c r="AF99" s="234" t="s">
        <v>27</v>
      </c>
      <c r="AG99" s="235"/>
      <c r="AH99" s="234" t="s">
        <v>27</v>
      </c>
      <c r="AI99" s="235"/>
      <c r="AJ99" s="152" t="s">
        <v>27</v>
      </c>
      <c r="AK99" s="153"/>
      <c r="AL99" s="152" t="s">
        <v>27</v>
      </c>
      <c r="AM99" s="153"/>
    </row>
    <row r="100" spans="2:39" ht="18" customHeight="1">
      <c r="B100" s="541"/>
      <c r="C100" s="324"/>
      <c r="D100" s="325"/>
      <c r="E100" s="329"/>
      <c r="F100" s="330"/>
      <c r="G100" s="330"/>
      <c r="H100" s="331"/>
      <c r="I100" s="247"/>
      <c r="J100" s="249" t="s">
        <v>43</v>
      </c>
      <c r="K100" s="250"/>
      <c r="L100" s="250"/>
      <c r="M100" s="250"/>
      <c r="N100" s="250"/>
      <c r="O100" s="250"/>
      <c r="P100" s="251">
        <f>V64+V78</f>
        <v>0</v>
      </c>
      <c r="Q100" s="251"/>
      <c r="R100" s="252"/>
      <c r="S100" s="312"/>
      <c r="T100" s="313"/>
      <c r="U100" s="237"/>
      <c r="V100" s="353"/>
      <c r="W100" s="354"/>
      <c r="X100" s="237"/>
      <c r="Y100" s="316"/>
      <c r="Z100" s="317"/>
      <c r="AA100" s="237"/>
      <c r="AB100" s="316"/>
      <c r="AC100" s="317"/>
      <c r="AD100" s="317"/>
      <c r="AE100" s="237"/>
      <c r="AF100" s="236"/>
      <c r="AG100" s="237"/>
      <c r="AH100" s="236"/>
      <c r="AI100" s="237"/>
      <c r="AJ100" s="154"/>
      <c r="AK100" s="155"/>
      <c r="AL100" s="154"/>
      <c r="AM100" s="155"/>
    </row>
    <row r="101" spans="2:39" ht="18" customHeight="1">
      <c r="B101" s="541"/>
      <c r="C101" s="324"/>
      <c r="D101" s="325"/>
      <c r="E101" s="329"/>
      <c r="F101" s="330"/>
      <c r="G101" s="330"/>
      <c r="H101" s="331"/>
      <c r="I101" s="247"/>
      <c r="J101" s="253" t="s">
        <v>42</v>
      </c>
      <c r="K101" s="254"/>
      <c r="L101" s="254"/>
      <c r="M101" s="254"/>
      <c r="N101" s="254"/>
      <c r="O101" s="254"/>
      <c r="P101" s="711">
        <f>S64-S63+S78</f>
        <v>0</v>
      </c>
      <c r="Q101" s="711"/>
      <c r="R101" s="712"/>
      <c r="S101" s="312"/>
      <c r="T101" s="313"/>
      <c r="U101" s="237"/>
      <c r="V101" s="353"/>
      <c r="W101" s="354"/>
      <c r="X101" s="237"/>
      <c r="Y101" s="316"/>
      <c r="Z101" s="317"/>
      <c r="AA101" s="237"/>
      <c r="AB101" s="316"/>
      <c r="AC101" s="317"/>
      <c r="AD101" s="317"/>
      <c r="AE101" s="237"/>
      <c r="AF101" s="236"/>
      <c r="AG101" s="237"/>
      <c r="AH101" s="236"/>
      <c r="AI101" s="237"/>
      <c r="AJ101" s="154"/>
      <c r="AK101" s="155"/>
      <c r="AL101" s="154"/>
      <c r="AM101" s="155"/>
    </row>
    <row r="102" spans="2:39" ht="18" customHeight="1">
      <c r="B102" s="542"/>
      <c r="C102" s="326"/>
      <c r="D102" s="327"/>
      <c r="E102" s="241"/>
      <c r="F102" s="242"/>
      <c r="G102" s="242"/>
      <c r="H102" s="332"/>
      <c r="I102" s="248"/>
      <c r="J102" s="743" t="s">
        <v>41</v>
      </c>
      <c r="K102" s="744"/>
      <c r="L102" s="744"/>
      <c r="M102" s="744"/>
      <c r="N102" s="744"/>
      <c r="O102" s="744"/>
      <c r="P102" s="679">
        <f>P100-P101</f>
        <v>0</v>
      </c>
      <c r="Q102" s="679"/>
      <c r="R102" s="680"/>
      <c r="S102" s="85"/>
      <c r="T102" s="86"/>
      <c r="U102" s="126"/>
      <c r="V102" s="76"/>
      <c r="W102" s="77"/>
      <c r="X102" s="126"/>
      <c r="Y102" s="11"/>
      <c r="Z102" s="78"/>
      <c r="AA102" s="126"/>
      <c r="AB102" s="11"/>
      <c r="AC102" s="78"/>
      <c r="AD102" s="78"/>
      <c r="AE102" s="126"/>
      <c r="AF102" s="127"/>
      <c r="AG102" s="126"/>
      <c r="AH102" s="127"/>
      <c r="AI102" s="126"/>
      <c r="AJ102" s="127"/>
      <c r="AK102" s="126"/>
      <c r="AL102" s="127"/>
      <c r="AM102" s="126"/>
    </row>
    <row r="103" spans="2:39" ht="21.75" customHeight="1">
      <c r="B103" s="319" t="s">
        <v>40</v>
      </c>
      <c r="C103" s="320"/>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320"/>
      <c r="AL103" s="320"/>
      <c r="AM103" s="321"/>
    </row>
    <row r="104" spans="2:39" ht="23.25" customHeight="1">
      <c r="B104" s="710" t="s">
        <v>39</v>
      </c>
      <c r="C104" s="780"/>
      <c r="D104" s="781"/>
      <c r="E104" s="786" t="s">
        <v>303</v>
      </c>
      <c r="F104" s="787"/>
      <c r="G104" s="787"/>
      <c r="H104" s="788"/>
      <c r="I104" s="250" t="s">
        <v>38</v>
      </c>
      <c r="J104" s="250"/>
      <c r="K104" s="250"/>
      <c r="L104" s="250"/>
      <c r="M104" s="250"/>
      <c r="N104" s="250"/>
      <c r="O104" s="250"/>
      <c r="P104" s="250"/>
      <c r="Q104" s="250"/>
      <c r="R104" s="745"/>
      <c r="S104" s="673" t="s">
        <v>27</v>
      </c>
      <c r="T104" s="674"/>
      <c r="U104" s="670" t="s">
        <v>20</v>
      </c>
      <c r="V104" s="664" t="s">
        <v>27</v>
      </c>
      <c r="W104" s="665"/>
      <c r="X104" s="670" t="s">
        <v>20</v>
      </c>
      <c r="Y104" s="741"/>
      <c r="Z104" s="197"/>
      <c r="AA104" s="742" t="s">
        <v>20</v>
      </c>
      <c r="AB104" s="492"/>
      <c r="AC104" s="493"/>
      <c r="AD104" s="493"/>
      <c r="AE104" s="670" t="s">
        <v>20</v>
      </c>
      <c r="AF104" s="727" t="s">
        <v>27</v>
      </c>
      <c r="AG104" s="728"/>
      <c r="AH104" s="659" t="s">
        <v>27</v>
      </c>
      <c r="AI104" s="659"/>
      <c r="AJ104" s="137" t="s">
        <v>27</v>
      </c>
      <c r="AK104" s="137"/>
      <c r="AL104" s="202" t="s">
        <v>27</v>
      </c>
      <c r="AM104" s="203"/>
    </row>
    <row r="105" spans="2:39" ht="23.25" customHeight="1">
      <c r="B105" s="710"/>
      <c r="C105" s="782"/>
      <c r="D105" s="783"/>
      <c r="E105" s="789"/>
      <c r="F105" s="790"/>
      <c r="G105" s="790"/>
      <c r="H105" s="791"/>
      <c r="I105" s="763"/>
      <c r="J105" s="249" t="s">
        <v>37</v>
      </c>
      <c r="K105" s="250"/>
      <c r="L105" s="250"/>
      <c r="M105" s="250"/>
      <c r="N105" s="250"/>
      <c r="O105" s="250"/>
      <c r="P105" s="681"/>
      <c r="Q105" s="682"/>
      <c r="R105" s="683"/>
      <c r="S105" s="675"/>
      <c r="T105" s="676"/>
      <c r="U105" s="671"/>
      <c r="V105" s="666"/>
      <c r="W105" s="667"/>
      <c r="X105" s="671"/>
      <c r="Y105" s="741"/>
      <c r="Z105" s="197"/>
      <c r="AA105" s="742"/>
      <c r="AB105" s="613"/>
      <c r="AC105" s="614"/>
      <c r="AD105" s="614"/>
      <c r="AE105" s="671"/>
      <c r="AF105" s="729"/>
      <c r="AG105" s="730"/>
      <c r="AH105" s="659"/>
      <c r="AI105" s="659"/>
      <c r="AJ105" s="137"/>
      <c r="AK105" s="137"/>
      <c r="AL105" s="205"/>
      <c r="AM105" s="206"/>
    </row>
    <row r="106" spans="2:39" ht="30" customHeight="1">
      <c r="B106" s="710"/>
      <c r="C106" s="782"/>
      <c r="D106" s="783"/>
      <c r="E106" s="789"/>
      <c r="F106" s="790"/>
      <c r="G106" s="790"/>
      <c r="H106" s="791"/>
      <c r="I106" s="763"/>
      <c r="J106" s="662" t="s">
        <v>36</v>
      </c>
      <c r="K106" s="178"/>
      <c r="L106" s="178"/>
      <c r="M106" s="178"/>
      <c r="N106" s="739"/>
      <c r="O106" s="740"/>
      <c r="P106" s="686"/>
      <c r="Q106" s="687"/>
      <c r="R106" s="688"/>
      <c r="S106" s="675"/>
      <c r="T106" s="676"/>
      <c r="U106" s="671"/>
      <c r="V106" s="666"/>
      <c r="W106" s="667"/>
      <c r="X106" s="671"/>
      <c r="Y106" s="741"/>
      <c r="Z106" s="197"/>
      <c r="AA106" s="742"/>
      <c r="AB106" s="613"/>
      <c r="AC106" s="614"/>
      <c r="AD106" s="614"/>
      <c r="AE106" s="671"/>
      <c r="AF106" s="729"/>
      <c r="AG106" s="730"/>
      <c r="AH106" s="659"/>
      <c r="AI106" s="659"/>
      <c r="AJ106" s="137"/>
      <c r="AK106" s="137"/>
      <c r="AL106" s="205"/>
      <c r="AM106" s="206"/>
    </row>
    <row r="107" spans="2:39" ht="27" customHeight="1">
      <c r="B107" s="710"/>
      <c r="C107" s="782"/>
      <c r="D107" s="783"/>
      <c r="E107" s="789"/>
      <c r="F107" s="790"/>
      <c r="G107" s="790"/>
      <c r="H107" s="791"/>
      <c r="I107" s="763"/>
      <c r="J107" s="177" t="s">
        <v>35</v>
      </c>
      <c r="K107" s="178"/>
      <c r="L107" s="178"/>
      <c r="M107" s="178"/>
      <c r="N107" s="178"/>
      <c r="O107" s="178"/>
      <c r="P107" s="686"/>
      <c r="Q107" s="687"/>
      <c r="R107" s="688"/>
      <c r="S107" s="675"/>
      <c r="T107" s="676"/>
      <c r="U107" s="671"/>
      <c r="V107" s="666"/>
      <c r="W107" s="667"/>
      <c r="X107" s="671"/>
      <c r="Y107" s="741"/>
      <c r="Z107" s="197"/>
      <c r="AA107" s="742"/>
      <c r="AB107" s="613"/>
      <c r="AC107" s="614"/>
      <c r="AD107" s="614"/>
      <c r="AE107" s="671"/>
      <c r="AF107" s="729"/>
      <c r="AG107" s="730"/>
      <c r="AH107" s="659"/>
      <c r="AI107" s="659"/>
      <c r="AJ107" s="137"/>
      <c r="AK107" s="137"/>
      <c r="AL107" s="205"/>
      <c r="AM107" s="206"/>
    </row>
    <row r="108" spans="2:39" ht="14.25" customHeight="1">
      <c r="B108" s="710"/>
      <c r="C108" s="782"/>
      <c r="D108" s="783"/>
      <c r="E108" s="789"/>
      <c r="F108" s="790"/>
      <c r="G108" s="790"/>
      <c r="H108" s="791"/>
      <c r="I108" s="763"/>
      <c r="J108" s="185" t="s">
        <v>34</v>
      </c>
      <c r="K108" s="186"/>
      <c r="L108" s="186"/>
      <c r="M108" s="186"/>
      <c r="N108" s="186"/>
      <c r="O108" s="186"/>
      <c r="P108" s="187"/>
      <c r="Q108" s="188"/>
      <c r="R108" s="189"/>
      <c r="S108" s="675"/>
      <c r="T108" s="676"/>
      <c r="U108" s="671"/>
      <c r="V108" s="666"/>
      <c r="W108" s="667"/>
      <c r="X108" s="671"/>
      <c r="Y108" s="741"/>
      <c r="Z108" s="197"/>
      <c r="AA108" s="742"/>
      <c r="AB108" s="613"/>
      <c r="AC108" s="614"/>
      <c r="AD108" s="614"/>
      <c r="AE108" s="671"/>
      <c r="AF108" s="729"/>
      <c r="AG108" s="730"/>
      <c r="AH108" s="659"/>
      <c r="AI108" s="659"/>
      <c r="AJ108" s="137"/>
      <c r="AK108" s="137"/>
      <c r="AL108" s="205"/>
      <c r="AM108" s="206"/>
    </row>
    <row r="109" spans="2:39" ht="22.5" customHeight="1">
      <c r="B109" s="710"/>
      <c r="C109" s="782"/>
      <c r="D109" s="783"/>
      <c r="E109" s="789"/>
      <c r="F109" s="790"/>
      <c r="G109" s="790"/>
      <c r="H109" s="791"/>
      <c r="I109" s="763"/>
      <c r="J109" s="75"/>
      <c r="K109" s="660" t="s">
        <v>33</v>
      </c>
      <c r="L109" s="660"/>
      <c r="M109" s="660"/>
      <c r="N109" s="660"/>
      <c r="O109" s="660"/>
      <c r="P109" s="179"/>
      <c r="Q109" s="180"/>
      <c r="R109" s="181"/>
      <c r="S109" s="675"/>
      <c r="T109" s="676"/>
      <c r="U109" s="671"/>
      <c r="V109" s="666"/>
      <c r="W109" s="667"/>
      <c r="X109" s="671"/>
      <c r="Y109" s="741"/>
      <c r="Z109" s="197"/>
      <c r="AA109" s="742"/>
      <c r="AB109" s="613"/>
      <c r="AC109" s="614"/>
      <c r="AD109" s="614"/>
      <c r="AE109" s="671"/>
      <c r="AF109" s="729"/>
      <c r="AG109" s="730"/>
      <c r="AH109" s="659"/>
      <c r="AI109" s="659"/>
      <c r="AJ109" s="137"/>
      <c r="AK109" s="137"/>
      <c r="AL109" s="205"/>
      <c r="AM109" s="206"/>
    </row>
    <row r="110" spans="2:39" ht="22.5" customHeight="1">
      <c r="B110" s="710"/>
      <c r="C110" s="782"/>
      <c r="D110" s="783"/>
      <c r="E110" s="789"/>
      <c r="F110" s="790"/>
      <c r="G110" s="790"/>
      <c r="H110" s="791"/>
      <c r="I110" s="763"/>
      <c r="J110" s="75"/>
      <c r="K110" s="660" t="s">
        <v>32</v>
      </c>
      <c r="L110" s="660"/>
      <c r="M110" s="660"/>
      <c r="N110" s="660"/>
      <c r="O110" s="660"/>
      <c r="P110" s="179"/>
      <c r="Q110" s="180"/>
      <c r="R110" s="181"/>
      <c r="S110" s="675"/>
      <c r="T110" s="676"/>
      <c r="U110" s="671"/>
      <c r="V110" s="666"/>
      <c r="W110" s="667"/>
      <c r="X110" s="671"/>
      <c r="Y110" s="741"/>
      <c r="Z110" s="197"/>
      <c r="AA110" s="742"/>
      <c r="AB110" s="613"/>
      <c r="AC110" s="614"/>
      <c r="AD110" s="614"/>
      <c r="AE110" s="671"/>
      <c r="AF110" s="729"/>
      <c r="AG110" s="730"/>
      <c r="AH110" s="659"/>
      <c r="AI110" s="659"/>
      <c r="AJ110" s="137"/>
      <c r="AK110" s="137"/>
      <c r="AL110" s="205"/>
      <c r="AM110" s="206"/>
    </row>
    <row r="111" spans="2:39" ht="22.5" customHeight="1">
      <c r="B111" s="710"/>
      <c r="C111" s="782"/>
      <c r="D111" s="783"/>
      <c r="E111" s="789"/>
      <c r="F111" s="790"/>
      <c r="G111" s="790"/>
      <c r="H111" s="791"/>
      <c r="I111" s="763"/>
      <c r="J111" s="75"/>
      <c r="K111" s="660" t="s">
        <v>31</v>
      </c>
      <c r="L111" s="660"/>
      <c r="M111" s="660"/>
      <c r="N111" s="660"/>
      <c r="O111" s="660"/>
      <c r="P111" s="179"/>
      <c r="Q111" s="180"/>
      <c r="R111" s="181"/>
      <c r="S111" s="675"/>
      <c r="T111" s="676"/>
      <c r="U111" s="671"/>
      <c r="V111" s="666"/>
      <c r="W111" s="667"/>
      <c r="X111" s="671"/>
      <c r="Y111" s="741"/>
      <c r="Z111" s="197"/>
      <c r="AA111" s="742"/>
      <c r="AB111" s="613"/>
      <c r="AC111" s="614"/>
      <c r="AD111" s="614"/>
      <c r="AE111" s="671"/>
      <c r="AF111" s="729"/>
      <c r="AG111" s="730"/>
      <c r="AH111" s="659"/>
      <c r="AI111" s="659"/>
      <c r="AJ111" s="137"/>
      <c r="AK111" s="137"/>
      <c r="AL111" s="205"/>
      <c r="AM111" s="206"/>
    </row>
    <row r="112" spans="2:39" ht="22.5" customHeight="1">
      <c r="B112" s="710"/>
      <c r="C112" s="782"/>
      <c r="D112" s="783"/>
      <c r="E112" s="789"/>
      <c r="F112" s="790"/>
      <c r="G112" s="790"/>
      <c r="H112" s="791"/>
      <c r="I112" s="795"/>
      <c r="J112" s="7"/>
      <c r="K112" s="661" t="s">
        <v>30</v>
      </c>
      <c r="L112" s="661"/>
      <c r="M112" s="661"/>
      <c r="N112" s="661"/>
      <c r="O112" s="661"/>
      <c r="P112" s="182"/>
      <c r="Q112" s="183"/>
      <c r="R112" s="184"/>
      <c r="S112" s="675"/>
      <c r="T112" s="676"/>
      <c r="U112" s="671"/>
      <c r="V112" s="666"/>
      <c r="W112" s="667"/>
      <c r="X112" s="671"/>
      <c r="Y112" s="741"/>
      <c r="Z112" s="197"/>
      <c r="AA112" s="742"/>
      <c r="AB112" s="613"/>
      <c r="AC112" s="614"/>
      <c r="AD112" s="614"/>
      <c r="AE112" s="671"/>
      <c r="AF112" s="729"/>
      <c r="AG112" s="730"/>
      <c r="AH112" s="659"/>
      <c r="AI112" s="659"/>
      <c r="AJ112" s="137"/>
      <c r="AK112" s="137"/>
      <c r="AL112" s="205"/>
      <c r="AM112" s="206"/>
    </row>
    <row r="113" spans="2:39" ht="22.5" customHeight="1">
      <c r="B113" s="710"/>
      <c r="C113" s="784"/>
      <c r="D113" s="785"/>
      <c r="E113" s="792"/>
      <c r="F113" s="793"/>
      <c r="G113" s="793"/>
      <c r="H113" s="794"/>
      <c r="I113" s="737" t="s">
        <v>17</v>
      </c>
      <c r="J113" s="738"/>
      <c r="K113" s="738"/>
      <c r="L113" s="738"/>
      <c r="M113" s="738"/>
      <c r="N113" s="738"/>
      <c r="O113" s="738"/>
      <c r="P113" s="686"/>
      <c r="Q113" s="687"/>
      <c r="R113" s="688"/>
      <c r="S113" s="677"/>
      <c r="T113" s="678"/>
      <c r="U113" s="672"/>
      <c r="V113" s="668"/>
      <c r="W113" s="669"/>
      <c r="X113" s="672"/>
      <c r="Y113" s="741"/>
      <c r="Z113" s="197"/>
      <c r="AA113" s="742"/>
      <c r="AB113" s="494"/>
      <c r="AC113" s="199"/>
      <c r="AD113" s="199"/>
      <c r="AE113" s="672"/>
      <c r="AF113" s="731"/>
      <c r="AG113" s="732"/>
      <c r="AH113" s="659"/>
      <c r="AI113" s="659"/>
      <c r="AJ113" s="137"/>
      <c r="AK113" s="137"/>
      <c r="AL113" s="208"/>
      <c r="AM113" s="209"/>
    </row>
    <row r="114" spans="2:39" ht="24.75" customHeight="1">
      <c r="B114" s="540" t="s">
        <v>29</v>
      </c>
      <c r="C114" s="780"/>
      <c r="D114" s="781"/>
      <c r="E114" s="796" t="s">
        <v>334</v>
      </c>
      <c r="F114" s="796"/>
      <c r="G114" s="796"/>
      <c r="H114" s="796"/>
      <c r="I114" s="772" t="s">
        <v>28</v>
      </c>
      <c r="J114" s="772"/>
      <c r="K114" s="772"/>
      <c r="L114" s="772"/>
      <c r="M114" s="772"/>
      <c r="N114" s="772"/>
      <c r="O114" s="772"/>
      <c r="P114" s="772"/>
      <c r="Q114" s="772"/>
      <c r="R114" s="773"/>
      <c r="S114" s="747" t="s">
        <v>304</v>
      </c>
      <c r="T114" s="748"/>
      <c r="U114" s="751" t="s">
        <v>20</v>
      </c>
      <c r="V114" s="754" t="s">
        <v>304</v>
      </c>
      <c r="W114" s="755"/>
      <c r="X114" s="670" t="s">
        <v>20</v>
      </c>
      <c r="Y114" s="544"/>
      <c r="Z114" s="545"/>
      <c r="AA114" s="742" t="s">
        <v>20</v>
      </c>
      <c r="AB114" s="776"/>
      <c r="AC114" s="777"/>
      <c r="AD114" s="777"/>
      <c r="AE114" s="670" t="s">
        <v>20</v>
      </c>
      <c r="AF114" s="727" t="s">
        <v>27</v>
      </c>
      <c r="AG114" s="728"/>
      <c r="AH114" s="659" t="s">
        <v>27</v>
      </c>
      <c r="AI114" s="659"/>
      <c r="AJ114" s="137" t="s">
        <v>27</v>
      </c>
      <c r="AK114" s="137"/>
      <c r="AL114" s="202" t="s">
        <v>27</v>
      </c>
      <c r="AM114" s="203"/>
    </row>
    <row r="115" spans="2:39" ht="27" customHeight="1">
      <c r="B115" s="541"/>
      <c r="C115" s="782"/>
      <c r="D115" s="783"/>
      <c r="E115" s="796"/>
      <c r="F115" s="796"/>
      <c r="G115" s="796"/>
      <c r="H115" s="796"/>
      <c r="I115" s="763"/>
      <c r="J115" s="765" t="s">
        <v>26</v>
      </c>
      <c r="K115" s="766"/>
      <c r="L115" s="766"/>
      <c r="M115" s="766"/>
      <c r="N115" s="766"/>
      <c r="O115" s="766"/>
      <c r="P115" s="682"/>
      <c r="Q115" s="682"/>
      <c r="R115" s="683"/>
      <c r="S115" s="749"/>
      <c r="T115" s="750"/>
      <c r="U115" s="752"/>
      <c r="V115" s="756"/>
      <c r="W115" s="757"/>
      <c r="X115" s="671"/>
      <c r="Y115" s="544"/>
      <c r="Z115" s="545"/>
      <c r="AA115" s="742"/>
      <c r="AB115" s="778"/>
      <c r="AC115" s="779"/>
      <c r="AD115" s="779"/>
      <c r="AE115" s="671"/>
      <c r="AF115" s="729"/>
      <c r="AG115" s="730"/>
      <c r="AH115" s="659"/>
      <c r="AI115" s="659"/>
      <c r="AJ115" s="137"/>
      <c r="AK115" s="137"/>
      <c r="AL115" s="205"/>
      <c r="AM115" s="206"/>
    </row>
    <row r="116" spans="2:39" ht="27" customHeight="1">
      <c r="B116" s="541"/>
      <c r="C116" s="782"/>
      <c r="D116" s="783"/>
      <c r="E116" s="796"/>
      <c r="F116" s="796"/>
      <c r="G116" s="796"/>
      <c r="H116" s="796"/>
      <c r="I116" s="763"/>
      <c r="J116" s="662" t="s">
        <v>25</v>
      </c>
      <c r="K116" s="178"/>
      <c r="L116" s="178"/>
      <c r="M116" s="178"/>
      <c r="N116" s="178"/>
      <c r="O116" s="178"/>
      <c r="P116" s="687"/>
      <c r="Q116" s="687"/>
      <c r="R116" s="688"/>
      <c r="S116" s="749"/>
      <c r="T116" s="750"/>
      <c r="U116" s="752"/>
      <c r="V116" s="756"/>
      <c r="W116" s="757"/>
      <c r="X116" s="671"/>
      <c r="Y116" s="544"/>
      <c r="Z116" s="545"/>
      <c r="AA116" s="742"/>
      <c r="AB116" s="778"/>
      <c r="AC116" s="779"/>
      <c r="AD116" s="779"/>
      <c r="AE116" s="671"/>
      <c r="AF116" s="729"/>
      <c r="AG116" s="730"/>
      <c r="AH116" s="659"/>
      <c r="AI116" s="659"/>
      <c r="AJ116" s="137"/>
      <c r="AK116" s="137"/>
      <c r="AL116" s="205"/>
      <c r="AM116" s="206"/>
    </row>
    <row r="117" spans="2:39" ht="27" customHeight="1">
      <c r="B117" s="541"/>
      <c r="C117" s="782"/>
      <c r="D117" s="783"/>
      <c r="E117" s="796"/>
      <c r="F117" s="796"/>
      <c r="G117" s="796"/>
      <c r="H117" s="796"/>
      <c r="I117" s="763"/>
      <c r="J117" s="758" t="s">
        <v>24</v>
      </c>
      <c r="K117" s="759"/>
      <c r="L117" s="759"/>
      <c r="M117" s="759"/>
      <c r="N117" s="759"/>
      <c r="O117" s="759"/>
      <c r="P117" s="89"/>
      <c r="Q117" s="89"/>
      <c r="R117" s="90"/>
      <c r="S117" s="749"/>
      <c r="T117" s="750"/>
      <c r="U117" s="752"/>
      <c r="V117" s="756"/>
      <c r="W117" s="757"/>
      <c r="X117" s="671"/>
      <c r="Y117" s="544"/>
      <c r="Z117" s="545"/>
      <c r="AA117" s="742"/>
      <c r="AB117" s="778"/>
      <c r="AC117" s="779"/>
      <c r="AD117" s="779"/>
      <c r="AE117" s="671"/>
      <c r="AF117" s="729"/>
      <c r="AG117" s="730"/>
      <c r="AH117" s="659"/>
      <c r="AI117" s="659"/>
      <c r="AJ117" s="137"/>
      <c r="AK117" s="137"/>
      <c r="AL117" s="205"/>
      <c r="AM117" s="206"/>
    </row>
    <row r="118" spans="2:39" ht="27" customHeight="1">
      <c r="B118" s="541"/>
      <c r="C118" s="782"/>
      <c r="D118" s="783"/>
      <c r="E118" s="796"/>
      <c r="F118" s="796"/>
      <c r="G118" s="796"/>
      <c r="H118" s="796"/>
      <c r="I118" s="763"/>
      <c r="J118" s="760" t="s">
        <v>23</v>
      </c>
      <c r="K118" s="761"/>
      <c r="L118" s="761"/>
      <c r="M118" s="761"/>
      <c r="N118" s="761"/>
      <c r="O118" s="761"/>
      <c r="P118" s="687"/>
      <c r="Q118" s="687"/>
      <c r="R118" s="688"/>
      <c r="S118" s="749"/>
      <c r="T118" s="750"/>
      <c r="U118" s="752"/>
      <c r="V118" s="756"/>
      <c r="W118" s="757"/>
      <c r="X118" s="671"/>
      <c r="Y118" s="544"/>
      <c r="Z118" s="545"/>
      <c r="AA118" s="742"/>
      <c r="AB118" s="778"/>
      <c r="AC118" s="779"/>
      <c r="AD118" s="779"/>
      <c r="AE118" s="671"/>
      <c r="AF118" s="729"/>
      <c r="AG118" s="730"/>
      <c r="AH118" s="659"/>
      <c r="AI118" s="659"/>
      <c r="AJ118" s="137"/>
      <c r="AK118" s="137"/>
      <c r="AL118" s="205"/>
      <c r="AM118" s="206"/>
    </row>
    <row r="119" spans="2:39" ht="27" customHeight="1">
      <c r="B119" s="541"/>
      <c r="C119" s="782"/>
      <c r="D119" s="783"/>
      <c r="E119" s="796"/>
      <c r="F119" s="796"/>
      <c r="G119" s="796"/>
      <c r="H119" s="796"/>
      <c r="I119" s="8"/>
      <c r="J119" s="760" t="s">
        <v>22</v>
      </c>
      <c r="K119" s="761"/>
      <c r="L119" s="761"/>
      <c r="M119" s="761"/>
      <c r="N119" s="761"/>
      <c r="O119" s="761"/>
      <c r="P119" s="70"/>
      <c r="Q119" s="70"/>
      <c r="R119" s="71"/>
      <c r="S119" s="749"/>
      <c r="T119" s="750"/>
      <c r="U119" s="752"/>
      <c r="V119" s="756"/>
      <c r="W119" s="757"/>
      <c r="X119" s="671"/>
      <c r="Y119" s="544"/>
      <c r="Z119" s="545"/>
      <c r="AA119" s="742"/>
      <c r="AB119" s="778"/>
      <c r="AC119" s="779"/>
      <c r="AD119" s="779"/>
      <c r="AE119" s="671"/>
      <c r="AF119" s="729"/>
      <c r="AG119" s="730"/>
      <c r="AH119" s="659"/>
      <c r="AI119" s="659"/>
      <c r="AJ119" s="137"/>
      <c r="AK119" s="137"/>
      <c r="AL119" s="205"/>
      <c r="AM119" s="206"/>
    </row>
    <row r="120" spans="2:39" ht="13.5" customHeight="1">
      <c r="B120" s="541"/>
      <c r="C120" s="782"/>
      <c r="D120" s="783"/>
      <c r="E120" s="796"/>
      <c r="F120" s="796"/>
      <c r="G120" s="796"/>
      <c r="H120" s="796"/>
      <c r="I120" s="185" t="s">
        <v>21</v>
      </c>
      <c r="J120" s="661"/>
      <c r="K120" s="661"/>
      <c r="L120" s="661"/>
      <c r="M120" s="661"/>
      <c r="N120" s="661"/>
      <c r="O120" s="661"/>
      <c r="P120" s="661"/>
      <c r="Q120" s="661"/>
      <c r="R120" s="762"/>
      <c r="S120" s="749"/>
      <c r="T120" s="750"/>
      <c r="U120" s="752"/>
      <c r="V120" s="756"/>
      <c r="W120" s="757"/>
      <c r="X120" s="671"/>
      <c r="Y120" s="544"/>
      <c r="Z120" s="545"/>
      <c r="AA120" s="742"/>
      <c r="AB120" s="778"/>
      <c r="AC120" s="779"/>
      <c r="AD120" s="779"/>
      <c r="AE120" s="671"/>
      <c r="AF120" s="729"/>
      <c r="AG120" s="730"/>
      <c r="AH120" s="659"/>
      <c r="AI120" s="659"/>
      <c r="AJ120" s="137"/>
      <c r="AK120" s="137"/>
      <c r="AL120" s="205"/>
      <c r="AM120" s="206"/>
    </row>
    <row r="121" spans="2:39" ht="13.5" customHeight="1">
      <c r="B121" s="541"/>
      <c r="C121" s="782"/>
      <c r="D121" s="783"/>
      <c r="E121" s="796"/>
      <c r="F121" s="796"/>
      <c r="G121" s="796"/>
      <c r="H121" s="796"/>
      <c r="I121" s="763"/>
      <c r="J121" s="249" t="s">
        <v>7</v>
      </c>
      <c r="K121" s="250"/>
      <c r="L121" s="250"/>
      <c r="M121" s="250"/>
      <c r="N121" s="250"/>
      <c r="O121" s="250"/>
      <c r="P121" s="682"/>
      <c r="Q121" s="682"/>
      <c r="R121" s="683"/>
      <c r="S121" s="749"/>
      <c r="T121" s="750"/>
      <c r="U121" s="752"/>
      <c r="V121" s="756"/>
      <c r="W121" s="757"/>
      <c r="X121" s="671"/>
      <c r="Y121" s="544"/>
      <c r="Z121" s="545"/>
      <c r="AA121" s="742"/>
      <c r="AB121" s="778"/>
      <c r="AC121" s="779"/>
      <c r="AD121" s="779"/>
      <c r="AE121" s="671"/>
      <c r="AF121" s="729"/>
      <c r="AG121" s="730"/>
      <c r="AH121" s="659"/>
      <c r="AI121" s="659"/>
      <c r="AJ121" s="137"/>
      <c r="AK121" s="137"/>
      <c r="AL121" s="205"/>
      <c r="AM121" s="206"/>
    </row>
    <row r="122" spans="2:39" ht="13.5" customHeight="1">
      <c r="B122" s="541"/>
      <c r="C122" s="782"/>
      <c r="D122" s="783"/>
      <c r="E122" s="796"/>
      <c r="F122" s="796"/>
      <c r="G122" s="796"/>
      <c r="H122" s="796"/>
      <c r="I122" s="763"/>
      <c r="J122" s="662" t="s">
        <v>4</v>
      </c>
      <c r="K122" s="178"/>
      <c r="L122" s="178"/>
      <c r="M122" s="178"/>
      <c r="N122" s="178"/>
      <c r="O122" s="178"/>
      <c r="P122" s="687"/>
      <c r="Q122" s="687"/>
      <c r="R122" s="688"/>
      <c r="S122" s="749"/>
      <c r="T122" s="750"/>
      <c r="U122" s="752"/>
      <c r="V122" s="756"/>
      <c r="W122" s="757"/>
      <c r="X122" s="671"/>
      <c r="Y122" s="544"/>
      <c r="Z122" s="545"/>
      <c r="AA122" s="742"/>
      <c r="AB122" s="778"/>
      <c r="AC122" s="779"/>
      <c r="AD122" s="779"/>
      <c r="AE122" s="671"/>
      <c r="AF122" s="729"/>
      <c r="AG122" s="730"/>
      <c r="AH122" s="659"/>
      <c r="AI122" s="659"/>
      <c r="AJ122" s="137"/>
      <c r="AK122" s="137"/>
      <c r="AL122" s="205"/>
      <c r="AM122" s="206"/>
    </row>
    <row r="123" spans="2:39" ht="13.5" customHeight="1">
      <c r="B123" s="541"/>
      <c r="C123" s="782"/>
      <c r="D123" s="783"/>
      <c r="E123" s="796"/>
      <c r="F123" s="796"/>
      <c r="G123" s="796"/>
      <c r="H123" s="796"/>
      <c r="I123" s="763"/>
      <c r="J123" s="185" t="s">
        <v>2</v>
      </c>
      <c r="K123" s="186"/>
      <c r="L123" s="186"/>
      <c r="M123" s="186"/>
      <c r="N123" s="186"/>
      <c r="O123" s="186"/>
      <c r="P123" s="89"/>
      <c r="Q123" s="89"/>
      <c r="R123" s="90"/>
      <c r="S123" s="749"/>
      <c r="T123" s="750"/>
      <c r="U123" s="752"/>
      <c r="V123" s="756"/>
      <c r="W123" s="757"/>
      <c r="X123" s="671"/>
      <c r="Y123" s="544"/>
      <c r="Z123" s="545"/>
      <c r="AA123" s="742"/>
      <c r="AB123" s="778"/>
      <c r="AC123" s="779"/>
      <c r="AD123" s="779"/>
      <c r="AE123" s="671"/>
      <c r="AF123" s="729"/>
      <c r="AG123" s="730"/>
      <c r="AH123" s="659"/>
      <c r="AI123" s="659"/>
      <c r="AJ123" s="137"/>
      <c r="AK123" s="137"/>
      <c r="AL123" s="205"/>
      <c r="AM123" s="206"/>
    </row>
    <row r="124" spans="2:39" ht="25.5" customHeight="1">
      <c r="B124" s="541"/>
      <c r="C124" s="782"/>
      <c r="D124" s="783"/>
      <c r="E124" s="796"/>
      <c r="F124" s="796"/>
      <c r="G124" s="796"/>
      <c r="H124" s="796"/>
      <c r="I124" s="763"/>
      <c r="J124" s="764" t="s">
        <v>19</v>
      </c>
      <c r="K124" s="660"/>
      <c r="L124" s="660"/>
      <c r="M124" s="660"/>
      <c r="N124" s="660"/>
      <c r="O124" s="660"/>
      <c r="P124" s="687"/>
      <c r="Q124" s="687"/>
      <c r="R124" s="688"/>
      <c r="S124" s="749"/>
      <c r="T124" s="750"/>
      <c r="U124" s="752"/>
      <c r="V124" s="756"/>
      <c r="W124" s="757"/>
      <c r="X124" s="671"/>
      <c r="Y124" s="544"/>
      <c r="Z124" s="545"/>
      <c r="AA124" s="742"/>
      <c r="AB124" s="778"/>
      <c r="AC124" s="779"/>
      <c r="AD124" s="779"/>
      <c r="AE124" s="671"/>
      <c r="AF124" s="729"/>
      <c r="AG124" s="730"/>
      <c r="AH124" s="659"/>
      <c r="AI124" s="659"/>
      <c r="AJ124" s="137"/>
      <c r="AK124" s="137"/>
      <c r="AL124" s="205"/>
      <c r="AM124" s="206"/>
    </row>
    <row r="125" spans="2:39" ht="24.75" customHeight="1">
      <c r="B125" s="541"/>
      <c r="C125" s="782"/>
      <c r="D125" s="783"/>
      <c r="E125" s="796"/>
      <c r="F125" s="796"/>
      <c r="G125" s="796"/>
      <c r="H125" s="796"/>
      <c r="I125" s="7"/>
      <c r="J125" s="774" t="s">
        <v>18</v>
      </c>
      <c r="K125" s="775"/>
      <c r="L125" s="775"/>
      <c r="M125" s="775"/>
      <c r="N125" s="775"/>
      <c r="O125" s="775"/>
      <c r="P125" s="687"/>
      <c r="Q125" s="687"/>
      <c r="R125" s="688"/>
      <c r="S125" s="749"/>
      <c r="T125" s="750"/>
      <c r="U125" s="752"/>
      <c r="V125" s="756"/>
      <c r="W125" s="757"/>
      <c r="X125" s="671"/>
      <c r="Y125" s="544"/>
      <c r="Z125" s="545"/>
      <c r="AA125" s="742"/>
      <c r="AB125" s="778"/>
      <c r="AC125" s="779"/>
      <c r="AD125" s="779"/>
      <c r="AE125" s="671"/>
      <c r="AF125" s="729"/>
      <c r="AG125" s="730"/>
      <c r="AH125" s="659"/>
      <c r="AI125" s="659"/>
      <c r="AJ125" s="137"/>
      <c r="AK125" s="137"/>
      <c r="AL125" s="205"/>
      <c r="AM125" s="206"/>
    </row>
    <row r="126" spans="2:39" ht="19.5" customHeight="1">
      <c r="B126" s="542"/>
      <c r="C126" s="784"/>
      <c r="D126" s="785"/>
      <c r="E126" s="796"/>
      <c r="F126" s="796"/>
      <c r="G126" s="796"/>
      <c r="H126" s="796"/>
      <c r="I126" s="767" t="s">
        <v>17</v>
      </c>
      <c r="J126" s="768"/>
      <c r="K126" s="768"/>
      <c r="L126" s="768"/>
      <c r="M126" s="768"/>
      <c r="N126" s="768"/>
      <c r="O126" s="768"/>
      <c r="P126" s="687"/>
      <c r="Q126" s="687"/>
      <c r="R126" s="688"/>
      <c r="S126" s="749"/>
      <c r="T126" s="750"/>
      <c r="U126" s="753"/>
      <c r="V126" s="756"/>
      <c r="W126" s="757"/>
      <c r="X126" s="672"/>
      <c r="Y126" s="544"/>
      <c r="Z126" s="545"/>
      <c r="AA126" s="742"/>
      <c r="AB126" s="778"/>
      <c r="AC126" s="779"/>
      <c r="AD126" s="779"/>
      <c r="AE126" s="671"/>
      <c r="AF126" s="731"/>
      <c r="AG126" s="732"/>
      <c r="AH126" s="659"/>
      <c r="AI126" s="659"/>
      <c r="AJ126" s="137"/>
      <c r="AK126" s="137"/>
      <c r="AL126" s="208"/>
      <c r="AM126" s="209"/>
    </row>
    <row r="127" spans="2:39" ht="24" customHeight="1">
      <c r="B127" s="171" t="s">
        <v>305</v>
      </c>
      <c r="C127" s="172"/>
      <c r="D127" s="172"/>
      <c r="E127" s="172"/>
      <c r="F127" s="173"/>
      <c r="G127" s="162" t="s">
        <v>306</v>
      </c>
      <c r="H127" s="163"/>
      <c r="I127" s="164"/>
      <c r="J127" s="143" t="s">
        <v>326</v>
      </c>
      <c r="K127" s="144"/>
      <c r="L127" s="144"/>
      <c r="M127" s="144"/>
      <c r="N127" s="144"/>
      <c r="O127" s="144"/>
      <c r="P127" s="144"/>
      <c r="Q127" s="144"/>
      <c r="R127" s="145"/>
      <c r="S127" s="146">
        <f>S64+S78+S84</f>
        <v>0</v>
      </c>
      <c r="T127" s="147"/>
      <c r="U127" s="68" t="s">
        <v>20</v>
      </c>
      <c r="V127" s="148">
        <f>V64+V78+V84</f>
        <v>0</v>
      </c>
      <c r="W127" s="149"/>
      <c r="X127" s="69" t="s">
        <v>20</v>
      </c>
      <c r="Y127" s="146">
        <f>Y64+Y78+Y84</f>
        <v>0</v>
      </c>
      <c r="Z127" s="150"/>
      <c r="AA127" s="69" t="s">
        <v>20</v>
      </c>
      <c r="AB127" s="169">
        <f>AB64+AB78+AB84</f>
        <v>0</v>
      </c>
      <c r="AC127" s="150"/>
      <c r="AD127" s="150"/>
      <c r="AE127" s="68" t="s">
        <v>20</v>
      </c>
      <c r="AF127" s="160" t="s">
        <v>307</v>
      </c>
      <c r="AG127" s="161"/>
      <c r="AH127" s="160" t="s">
        <v>307</v>
      </c>
      <c r="AI127" s="161"/>
      <c r="AJ127" s="160" t="s">
        <v>307</v>
      </c>
      <c r="AK127" s="161"/>
      <c r="AL127" s="160" t="s">
        <v>307</v>
      </c>
      <c r="AM127" s="161"/>
    </row>
    <row r="128" spans="2:39" ht="24" customHeight="1">
      <c r="B128" s="174"/>
      <c r="C128" s="175"/>
      <c r="D128" s="175"/>
      <c r="E128" s="175"/>
      <c r="F128" s="176"/>
      <c r="G128" s="162" t="s">
        <v>308</v>
      </c>
      <c r="H128" s="163"/>
      <c r="I128" s="164"/>
      <c r="J128" s="143" t="s">
        <v>325</v>
      </c>
      <c r="K128" s="144"/>
      <c r="L128" s="144"/>
      <c r="M128" s="144"/>
      <c r="N128" s="144"/>
      <c r="O128" s="144"/>
      <c r="P128" s="144"/>
      <c r="Q128" s="144"/>
      <c r="R128" s="145"/>
      <c r="S128" s="165" t="s">
        <v>307</v>
      </c>
      <c r="T128" s="166"/>
      <c r="U128" s="68" t="s">
        <v>20</v>
      </c>
      <c r="V128" s="167" t="s">
        <v>307</v>
      </c>
      <c r="W128" s="168"/>
      <c r="X128" s="69" t="s">
        <v>20</v>
      </c>
      <c r="Y128" s="167" t="s">
        <v>44</v>
      </c>
      <c r="Z128" s="168"/>
      <c r="AA128" s="69" t="s">
        <v>20</v>
      </c>
      <c r="AB128" s="169">
        <f>AB66+AB67</f>
        <v>0</v>
      </c>
      <c r="AC128" s="170"/>
      <c r="AD128" s="170"/>
      <c r="AE128" s="68" t="s">
        <v>20</v>
      </c>
      <c r="AF128" s="160" t="s">
        <v>307</v>
      </c>
      <c r="AG128" s="161"/>
      <c r="AH128" s="160" t="s">
        <v>307</v>
      </c>
      <c r="AI128" s="161"/>
      <c r="AJ128" s="160" t="s">
        <v>307</v>
      </c>
      <c r="AK128" s="161"/>
      <c r="AL128" s="160" t="s">
        <v>307</v>
      </c>
      <c r="AM128" s="161"/>
    </row>
    <row r="131" spans="2:35" ht="17.25" customHeight="1"/>
    <row r="132" spans="2:35" ht="17.25" customHeight="1">
      <c r="B132" s="6" t="s">
        <v>309</v>
      </c>
      <c r="D132" s="5"/>
      <c r="E132" s="5"/>
      <c r="F132" s="5"/>
      <c r="G132" s="5"/>
      <c r="H132" s="5"/>
      <c r="T132" s="3"/>
      <c r="U132" s="4"/>
      <c r="V132" s="3"/>
      <c r="W132" s="3"/>
    </row>
    <row r="133" spans="2:35" ht="17.25" customHeight="1">
      <c r="B133" s="137" t="s">
        <v>12</v>
      </c>
      <c r="C133" s="137"/>
      <c r="D133" s="137"/>
      <c r="E133" s="137"/>
      <c r="F133" s="137"/>
      <c r="G133" s="137"/>
      <c r="H133" s="137"/>
      <c r="I133" s="137"/>
      <c r="J133" s="137"/>
      <c r="K133" s="137"/>
      <c r="L133" s="137" t="s">
        <v>11</v>
      </c>
      <c r="M133" s="137"/>
      <c r="N133" s="137"/>
      <c r="O133" s="137" t="s">
        <v>310</v>
      </c>
      <c r="P133" s="137"/>
      <c r="Q133" s="137"/>
      <c r="R133" s="134" t="s">
        <v>311</v>
      </c>
      <c r="S133" s="135"/>
      <c r="T133" s="135"/>
      <c r="U133" s="135"/>
      <c r="V133" s="135"/>
      <c r="W133" s="135"/>
      <c r="X133" s="135"/>
      <c r="Y133" s="135"/>
      <c r="Z133" s="135"/>
      <c r="AA133" s="135"/>
      <c r="AB133" s="136"/>
    </row>
    <row r="134" spans="2:35" ht="17.25" customHeight="1">
      <c r="B134" s="138" t="s">
        <v>8</v>
      </c>
      <c r="C134" s="139"/>
      <c r="D134" s="139"/>
      <c r="E134" s="139"/>
      <c r="F134" s="139"/>
      <c r="G134" s="139"/>
      <c r="H134" s="139"/>
      <c r="I134" s="139"/>
      <c r="J134" s="139"/>
      <c r="K134" s="140"/>
      <c r="L134" s="142"/>
      <c r="M134" s="142"/>
      <c r="N134" s="142"/>
      <c r="O134" s="142"/>
      <c r="P134" s="142"/>
      <c r="Q134" s="142"/>
      <c r="R134" s="134"/>
      <c r="S134" s="135"/>
      <c r="T134" s="135"/>
      <c r="U134" s="135"/>
      <c r="V134" s="135"/>
      <c r="W134" s="135"/>
      <c r="X134" s="135"/>
      <c r="Y134" s="135"/>
      <c r="Z134" s="135"/>
      <c r="AA134" s="135"/>
      <c r="AB134" s="136"/>
    </row>
    <row r="135" spans="2:35" ht="17.25" customHeight="1">
      <c r="B135" s="138" t="s">
        <v>7</v>
      </c>
      <c r="C135" s="139"/>
      <c r="D135" s="139"/>
      <c r="E135" s="139"/>
      <c r="F135" s="139"/>
      <c r="G135" s="139"/>
      <c r="H135" s="139"/>
      <c r="I135" s="139"/>
      <c r="J135" s="139"/>
      <c r="K135" s="140"/>
      <c r="L135" s="142"/>
      <c r="M135" s="142"/>
      <c r="N135" s="142"/>
      <c r="O135" s="142"/>
      <c r="P135" s="142"/>
      <c r="Q135" s="142"/>
      <c r="R135" s="134"/>
      <c r="S135" s="135"/>
      <c r="T135" s="135"/>
      <c r="U135" s="135"/>
      <c r="V135" s="135"/>
      <c r="W135" s="135"/>
      <c r="X135" s="135"/>
      <c r="Y135" s="135"/>
      <c r="Z135" s="135"/>
      <c r="AA135" s="135"/>
      <c r="AB135" s="136"/>
    </row>
    <row r="136" spans="2:35" ht="17.25" customHeight="1">
      <c r="B136" s="141" t="s">
        <v>6</v>
      </c>
      <c r="C136" s="141"/>
      <c r="D136" s="141"/>
      <c r="E136" s="141"/>
      <c r="F136" s="141"/>
      <c r="G136" s="141"/>
      <c r="H136" s="141"/>
      <c r="I136" s="141"/>
      <c r="J136" s="141"/>
      <c r="K136" s="141"/>
      <c r="L136" s="142"/>
      <c r="M136" s="142"/>
      <c r="N136" s="142"/>
      <c r="O136" s="142"/>
      <c r="P136" s="142"/>
      <c r="Q136" s="142"/>
      <c r="R136" s="134"/>
      <c r="S136" s="135"/>
      <c r="T136" s="135"/>
      <c r="U136" s="135"/>
      <c r="V136" s="135"/>
      <c r="W136" s="135"/>
      <c r="X136" s="135"/>
      <c r="Y136" s="135"/>
      <c r="Z136" s="135"/>
      <c r="AA136" s="135"/>
      <c r="AB136" s="136"/>
    </row>
    <row r="137" spans="2:35" ht="17.25" customHeight="1">
      <c r="B137" s="138" t="s">
        <v>312</v>
      </c>
      <c r="C137" s="139"/>
      <c r="D137" s="139"/>
      <c r="E137" s="139"/>
      <c r="F137" s="139"/>
      <c r="G137" s="139"/>
      <c r="H137" s="139"/>
      <c r="I137" s="139"/>
      <c r="J137" s="139"/>
      <c r="K137" s="140"/>
      <c r="L137" s="142"/>
      <c r="M137" s="142"/>
      <c r="N137" s="142"/>
      <c r="O137" s="142"/>
      <c r="P137" s="142"/>
      <c r="Q137" s="142"/>
      <c r="R137" s="134"/>
      <c r="S137" s="135"/>
      <c r="T137" s="135"/>
      <c r="U137" s="135"/>
      <c r="V137" s="135"/>
      <c r="W137" s="135"/>
      <c r="X137" s="135"/>
      <c r="Y137" s="135"/>
      <c r="Z137" s="135"/>
      <c r="AA137" s="135"/>
      <c r="AB137" s="136"/>
      <c r="AC137" s="65"/>
      <c r="AD137" s="65"/>
      <c r="AE137" s="65"/>
      <c r="AF137" s="65"/>
      <c r="AG137" s="65"/>
      <c r="AH137" s="3"/>
      <c r="AI137" s="3"/>
    </row>
    <row r="138" spans="2:35" ht="17.25" customHeight="1">
      <c r="B138" s="141" t="s">
        <v>313</v>
      </c>
      <c r="C138" s="141"/>
      <c r="D138" s="141"/>
      <c r="E138" s="141"/>
      <c r="F138" s="141"/>
      <c r="G138" s="141"/>
      <c r="H138" s="141"/>
      <c r="I138" s="141"/>
      <c r="J138" s="141"/>
      <c r="K138" s="141"/>
      <c r="L138" s="142"/>
      <c r="M138" s="142"/>
      <c r="N138" s="142"/>
      <c r="O138" s="142"/>
      <c r="P138" s="142"/>
      <c r="Q138" s="142"/>
      <c r="R138" s="134"/>
      <c r="S138" s="135"/>
      <c r="T138" s="135"/>
      <c r="U138" s="135"/>
      <c r="V138" s="135"/>
      <c r="W138" s="135"/>
      <c r="X138" s="135"/>
      <c r="Y138" s="135"/>
      <c r="Z138" s="135"/>
      <c r="AA138" s="135"/>
      <c r="AB138" s="136"/>
      <c r="AC138" s="3"/>
      <c r="AD138" s="3"/>
      <c r="AE138" s="3"/>
      <c r="AF138" s="3"/>
      <c r="AG138" s="3"/>
      <c r="AH138" s="3"/>
      <c r="AI138" s="3"/>
    </row>
    <row r="139" spans="2:35" ht="17.25" customHeight="1">
      <c r="B139" s="138" t="s">
        <v>5</v>
      </c>
      <c r="C139" s="139"/>
      <c r="D139" s="139"/>
      <c r="E139" s="139"/>
      <c r="F139" s="139"/>
      <c r="G139" s="139"/>
      <c r="H139" s="139"/>
      <c r="I139" s="139"/>
      <c r="J139" s="139"/>
      <c r="K139" s="140"/>
      <c r="L139" s="142"/>
      <c r="M139" s="142"/>
      <c r="N139" s="142"/>
      <c r="O139" s="142"/>
      <c r="P139" s="142"/>
      <c r="Q139" s="142"/>
      <c r="R139" s="134"/>
      <c r="S139" s="135"/>
      <c r="T139" s="135"/>
      <c r="U139" s="135"/>
      <c r="V139" s="135"/>
      <c r="W139" s="135"/>
      <c r="X139" s="135"/>
      <c r="Y139" s="135"/>
      <c r="Z139" s="135"/>
      <c r="AA139" s="135"/>
      <c r="AB139" s="136"/>
      <c r="AC139" s="3"/>
      <c r="AD139" s="3"/>
      <c r="AE139" s="3"/>
      <c r="AF139" s="3"/>
      <c r="AG139" s="3"/>
      <c r="AH139" s="3"/>
      <c r="AI139" s="3"/>
    </row>
    <row r="140" spans="2:35" ht="17.25" customHeight="1">
      <c r="B140" s="138" t="s">
        <v>4</v>
      </c>
      <c r="C140" s="139"/>
      <c r="D140" s="139"/>
      <c r="E140" s="139"/>
      <c r="F140" s="139"/>
      <c r="G140" s="139"/>
      <c r="H140" s="139"/>
      <c r="I140" s="139"/>
      <c r="J140" s="139"/>
      <c r="K140" s="140"/>
      <c r="L140" s="142"/>
      <c r="M140" s="142"/>
      <c r="N140" s="142"/>
      <c r="O140" s="142"/>
      <c r="P140" s="142"/>
      <c r="Q140" s="142"/>
      <c r="R140" s="134"/>
      <c r="S140" s="135"/>
      <c r="T140" s="135"/>
      <c r="U140" s="135"/>
      <c r="V140" s="135"/>
      <c r="W140" s="135"/>
      <c r="X140" s="135"/>
      <c r="Y140" s="135"/>
      <c r="Z140" s="135"/>
      <c r="AA140" s="135"/>
      <c r="AB140" s="136"/>
    </row>
    <row r="141" spans="2:35" ht="17.25" customHeight="1">
      <c r="B141" s="138" t="s">
        <v>3</v>
      </c>
      <c r="C141" s="139"/>
      <c r="D141" s="139"/>
      <c r="E141" s="139"/>
      <c r="F141" s="139"/>
      <c r="G141" s="139"/>
      <c r="H141" s="139"/>
      <c r="I141" s="139"/>
      <c r="J141" s="139"/>
      <c r="K141" s="140"/>
      <c r="L141" s="142"/>
      <c r="M141" s="142"/>
      <c r="N141" s="142"/>
      <c r="O141" s="142"/>
      <c r="P141" s="142"/>
      <c r="Q141" s="142"/>
      <c r="R141" s="134"/>
      <c r="S141" s="135"/>
      <c r="T141" s="135"/>
      <c r="U141" s="135"/>
      <c r="V141" s="135"/>
      <c r="W141" s="135"/>
      <c r="X141" s="135"/>
      <c r="Y141" s="135"/>
      <c r="Z141" s="135"/>
      <c r="AA141" s="135"/>
      <c r="AB141" s="136"/>
    </row>
    <row r="142" spans="2:35" ht="17.25" customHeight="1">
      <c r="B142" s="141" t="s">
        <v>2</v>
      </c>
      <c r="C142" s="141"/>
      <c r="D142" s="141"/>
      <c r="E142" s="141"/>
      <c r="F142" s="141"/>
      <c r="G142" s="141"/>
      <c r="H142" s="141"/>
      <c r="I142" s="141"/>
      <c r="J142" s="141"/>
      <c r="K142" s="141"/>
      <c r="L142" s="142"/>
      <c r="M142" s="142"/>
      <c r="N142" s="142"/>
      <c r="O142" s="142"/>
      <c r="P142" s="142"/>
      <c r="Q142" s="142"/>
      <c r="R142" s="134"/>
      <c r="S142" s="135"/>
      <c r="T142" s="135"/>
      <c r="U142" s="135"/>
      <c r="V142" s="135"/>
      <c r="W142" s="135"/>
      <c r="X142" s="135"/>
      <c r="Y142" s="135"/>
      <c r="Z142" s="135"/>
      <c r="AA142" s="135"/>
      <c r="AB142" s="136"/>
    </row>
    <row r="143" spans="2:35" ht="17.25" customHeight="1">
      <c r="B143" s="151" t="s">
        <v>1</v>
      </c>
      <c r="C143" s="151"/>
      <c r="D143" s="151"/>
      <c r="E143" s="151"/>
      <c r="F143" s="151"/>
      <c r="G143" s="151"/>
      <c r="H143" s="151"/>
      <c r="I143" s="151"/>
      <c r="J143" s="151"/>
      <c r="K143" s="151"/>
      <c r="L143" s="142"/>
      <c r="M143" s="142"/>
      <c r="N143" s="142"/>
      <c r="O143" s="142"/>
      <c r="P143" s="142"/>
      <c r="Q143" s="142"/>
      <c r="R143" s="134"/>
      <c r="S143" s="135"/>
      <c r="T143" s="135"/>
      <c r="U143" s="135"/>
      <c r="V143" s="135"/>
      <c r="W143" s="135"/>
      <c r="X143" s="135"/>
      <c r="Y143" s="135"/>
      <c r="Z143" s="135"/>
      <c r="AA143" s="135"/>
      <c r="AB143" s="136"/>
    </row>
    <row r="144" spans="2:35" ht="17.25" customHeight="1">
      <c r="B144" s="151" t="s">
        <v>1</v>
      </c>
      <c r="C144" s="151"/>
      <c r="D144" s="151"/>
      <c r="E144" s="151"/>
      <c r="F144" s="151"/>
      <c r="G144" s="151"/>
      <c r="H144" s="151"/>
      <c r="I144" s="151"/>
      <c r="J144" s="151"/>
      <c r="K144" s="151"/>
      <c r="L144" s="142"/>
      <c r="M144" s="142"/>
      <c r="N144" s="142"/>
      <c r="O144" s="142"/>
      <c r="P144" s="142"/>
      <c r="Q144" s="142"/>
      <c r="R144" s="134"/>
      <c r="S144" s="135"/>
      <c r="T144" s="135"/>
      <c r="U144" s="135"/>
      <c r="V144" s="135"/>
      <c r="W144" s="135"/>
      <c r="X144" s="135"/>
      <c r="Y144" s="135"/>
      <c r="Z144" s="135"/>
      <c r="AA144" s="135"/>
      <c r="AB144" s="136"/>
    </row>
    <row r="145" spans="2:28" ht="17.25" customHeight="1">
      <c r="B145" s="151" t="s">
        <v>1</v>
      </c>
      <c r="C145" s="151"/>
      <c r="D145" s="151"/>
      <c r="E145" s="151"/>
      <c r="F145" s="151"/>
      <c r="G145" s="151"/>
      <c r="H145" s="151"/>
      <c r="I145" s="151"/>
      <c r="J145" s="151"/>
      <c r="K145" s="151"/>
      <c r="L145" s="142"/>
      <c r="M145" s="142"/>
      <c r="N145" s="142"/>
      <c r="O145" s="142"/>
      <c r="P145" s="142"/>
      <c r="Q145" s="142"/>
      <c r="R145" s="134"/>
      <c r="S145" s="135"/>
      <c r="T145" s="135"/>
      <c r="U145" s="135"/>
      <c r="V145" s="135"/>
      <c r="W145" s="135"/>
      <c r="X145" s="135"/>
      <c r="Y145" s="135"/>
      <c r="Z145" s="135"/>
      <c r="AA145" s="135"/>
      <c r="AB145" s="136"/>
    </row>
    <row r="146" spans="2:28" ht="17.25" customHeight="1">
      <c r="B146" s="151" t="s">
        <v>1</v>
      </c>
      <c r="C146" s="151"/>
      <c r="D146" s="151"/>
      <c r="E146" s="151"/>
      <c r="F146" s="151"/>
      <c r="G146" s="151"/>
      <c r="H146" s="151"/>
      <c r="I146" s="151"/>
      <c r="J146" s="151"/>
      <c r="K146" s="151"/>
      <c r="L146" s="142"/>
      <c r="M146" s="142"/>
      <c r="N146" s="142"/>
      <c r="O146" s="142"/>
      <c r="P146" s="142"/>
      <c r="Q146" s="142"/>
      <c r="R146" s="134"/>
      <c r="S146" s="135"/>
      <c r="T146" s="135"/>
      <c r="U146" s="135"/>
      <c r="V146" s="135"/>
      <c r="W146" s="135"/>
      <c r="X146" s="135"/>
      <c r="Y146" s="135"/>
      <c r="Z146" s="135"/>
      <c r="AA146" s="135"/>
      <c r="AB146" s="136"/>
    </row>
    <row r="147" spans="2:28" ht="17.25" customHeight="1">
      <c r="B147" s="134" t="s">
        <v>0</v>
      </c>
      <c r="C147" s="135"/>
      <c r="D147" s="135"/>
      <c r="E147" s="135"/>
      <c r="F147" s="135"/>
      <c r="G147" s="135"/>
      <c r="H147" s="135"/>
      <c r="I147" s="135"/>
      <c r="J147" s="135"/>
      <c r="K147" s="136"/>
      <c r="L147" s="137"/>
      <c r="M147" s="137"/>
      <c r="N147" s="137"/>
      <c r="O147" s="137">
        <f>SUM(O134:Q146)</f>
        <v>0</v>
      </c>
      <c r="P147" s="137"/>
      <c r="Q147" s="137"/>
      <c r="R147" s="134"/>
      <c r="S147" s="135"/>
      <c r="T147" s="135"/>
      <c r="U147" s="135"/>
      <c r="V147" s="135"/>
      <c r="W147" s="135"/>
      <c r="X147" s="135"/>
      <c r="Y147" s="135"/>
      <c r="Z147" s="135"/>
      <c r="AA147" s="135"/>
      <c r="AB147" s="136"/>
    </row>
    <row r="149" spans="2:28" ht="19.5" customHeight="1">
      <c r="B149" s="2" t="s">
        <v>314</v>
      </c>
    </row>
    <row r="150" spans="2:28" ht="19.5" customHeight="1">
      <c r="B150" s="137" t="s">
        <v>9</v>
      </c>
      <c r="C150" s="137"/>
      <c r="D150" s="137"/>
      <c r="E150" s="137"/>
      <c r="F150" s="137"/>
      <c r="G150" s="137" t="s">
        <v>315</v>
      </c>
      <c r="H150" s="137"/>
      <c r="I150" s="137"/>
      <c r="J150" s="137"/>
      <c r="K150" s="137"/>
      <c r="L150" s="137"/>
      <c r="M150" s="137"/>
      <c r="N150" s="137"/>
      <c r="O150" s="137"/>
      <c r="P150" s="137"/>
    </row>
    <row r="151" spans="2:28" ht="19.5" customHeight="1">
      <c r="B151" s="137"/>
      <c r="C151" s="137"/>
      <c r="D151" s="137"/>
      <c r="E151" s="137"/>
      <c r="F151" s="137"/>
      <c r="G151" s="137"/>
      <c r="H151" s="137"/>
      <c r="I151" s="137"/>
      <c r="J151" s="137"/>
      <c r="K151" s="137"/>
      <c r="L151" s="137"/>
      <c r="M151" s="137"/>
      <c r="N151" s="137"/>
      <c r="O151" s="137"/>
      <c r="P151" s="137"/>
    </row>
    <row r="152" spans="2:28" ht="19.5" customHeight="1">
      <c r="B152" s="137"/>
      <c r="C152" s="137"/>
      <c r="D152" s="137"/>
      <c r="E152" s="137"/>
      <c r="F152" s="137"/>
      <c r="G152" s="137"/>
      <c r="H152" s="137"/>
      <c r="I152" s="137"/>
      <c r="J152" s="137"/>
      <c r="K152" s="137"/>
      <c r="L152" s="137"/>
      <c r="M152" s="137"/>
      <c r="N152" s="137"/>
      <c r="O152" s="137"/>
      <c r="P152" s="137"/>
    </row>
    <row r="153" spans="2:28" ht="19.5" customHeight="1">
      <c r="B153" s="137"/>
      <c r="C153" s="137"/>
      <c r="D153" s="137"/>
      <c r="E153" s="137"/>
      <c r="F153" s="137"/>
      <c r="G153" s="137"/>
      <c r="H153" s="137"/>
      <c r="I153" s="137"/>
      <c r="J153" s="137"/>
      <c r="K153" s="137"/>
      <c r="L153" s="137"/>
      <c r="M153" s="137"/>
      <c r="N153" s="137"/>
      <c r="O153" s="137"/>
      <c r="P153" s="137"/>
    </row>
  </sheetData>
  <mergeCells count="721">
    <mergeCell ref="AN68:AT70"/>
    <mergeCell ref="B94:B97"/>
    <mergeCell ref="B99:B102"/>
    <mergeCell ref="Q93:R93"/>
    <mergeCell ref="J122:O122"/>
    <mergeCell ref="P122:R122"/>
    <mergeCell ref="J123:O123"/>
    <mergeCell ref="I114:R114"/>
    <mergeCell ref="O137:Q137"/>
    <mergeCell ref="AF114:AG126"/>
    <mergeCell ref="O135:Q135"/>
    <mergeCell ref="AA114:AA126"/>
    <mergeCell ref="J116:O116"/>
    <mergeCell ref="Y114:Z126"/>
    <mergeCell ref="J125:O125"/>
    <mergeCell ref="AB114:AD126"/>
    <mergeCell ref="AE114:AE126"/>
    <mergeCell ref="C104:D113"/>
    <mergeCell ref="E104:H113"/>
    <mergeCell ref="I105:I112"/>
    <mergeCell ref="C114:D126"/>
    <mergeCell ref="E114:H126"/>
    <mergeCell ref="P116:R116"/>
    <mergeCell ref="J118:O118"/>
    <mergeCell ref="O145:Q145"/>
    <mergeCell ref="O146:Q146"/>
    <mergeCell ref="O147:Q147"/>
    <mergeCell ref="L133:N133"/>
    <mergeCell ref="O133:Q133"/>
    <mergeCell ref="B146:K146"/>
    <mergeCell ref="B147:K147"/>
    <mergeCell ref="O139:Q139"/>
    <mergeCell ref="O136:Q136"/>
    <mergeCell ref="L146:N146"/>
    <mergeCell ref="L137:N137"/>
    <mergeCell ref="L139:N139"/>
    <mergeCell ref="B145:K145"/>
    <mergeCell ref="L135:N135"/>
    <mergeCell ref="L134:N134"/>
    <mergeCell ref="O134:Q134"/>
    <mergeCell ref="L141:N141"/>
    <mergeCell ref="O141:Q141"/>
    <mergeCell ref="A2:AM2"/>
    <mergeCell ref="S114:T126"/>
    <mergeCell ref="U114:U126"/>
    <mergeCell ref="V114:W126"/>
    <mergeCell ref="X114:X126"/>
    <mergeCell ref="J117:O117"/>
    <mergeCell ref="J119:O119"/>
    <mergeCell ref="I120:R120"/>
    <mergeCell ref="I121:I124"/>
    <mergeCell ref="J121:O121"/>
    <mergeCell ref="P121:R121"/>
    <mergeCell ref="AH114:AI126"/>
    <mergeCell ref="AJ114:AK126"/>
    <mergeCell ref="AL114:AM126"/>
    <mergeCell ref="J124:O124"/>
    <mergeCell ref="P124:R124"/>
    <mergeCell ref="B114:B126"/>
    <mergeCell ref="I115:I118"/>
    <mergeCell ref="J115:O115"/>
    <mergeCell ref="P115:R115"/>
    <mergeCell ref="P125:R125"/>
    <mergeCell ref="I126:O126"/>
    <mergeCell ref="P126:R126"/>
    <mergeCell ref="P118:R118"/>
    <mergeCell ref="AF104:AG113"/>
    <mergeCell ref="AE95:AE97"/>
    <mergeCell ref="S94:T97"/>
    <mergeCell ref="U94:U97"/>
    <mergeCell ref="I95:O95"/>
    <mergeCell ref="P95:R95"/>
    <mergeCell ref="J105:O105"/>
    <mergeCell ref="E94:H97"/>
    <mergeCell ref="I113:O113"/>
    <mergeCell ref="I96:O96"/>
    <mergeCell ref="P96:R96"/>
    <mergeCell ref="N106:O106"/>
    <mergeCell ref="Y104:Z113"/>
    <mergeCell ref="AA104:AA113"/>
    <mergeCell ref="Y99:Z101"/>
    <mergeCell ref="J102:O102"/>
    <mergeCell ref="B103:AM103"/>
    <mergeCell ref="I104:R104"/>
    <mergeCell ref="P113:R113"/>
    <mergeCell ref="U99:U101"/>
    <mergeCell ref="AF99:AG101"/>
    <mergeCell ref="AE99:AE101"/>
    <mergeCell ref="K109:O109"/>
    <mergeCell ref="AL104:AM113"/>
    <mergeCell ref="P106:R106"/>
    <mergeCell ref="P107:R107"/>
    <mergeCell ref="AA68:AA70"/>
    <mergeCell ref="S55:T56"/>
    <mergeCell ref="U55:U56"/>
    <mergeCell ref="J69:R70"/>
    <mergeCell ref="U68:U70"/>
    <mergeCell ref="X68:X70"/>
    <mergeCell ref="C71:I72"/>
    <mergeCell ref="B64:I65"/>
    <mergeCell ref="Q71:R72"/>
    <mergeCell ref="B104:B113"/>
    <mergeCell ref="P101:R101"/>
    <mergeCell ref="I99:R99"/>
    <mergeCell ref="E55:I56"/>
    <mergeCell ref="Y78:Z79"/>
    <mergeCell ref="P75:R75"/>
    <mergeCell ref="P76:R76"/>
    <mergeCell ref="AA75:AA77"/>
    <mergeCell ref="C94:D97"/>
    <mergeCell ref="S68:T70"/>
    <mergeCell ref="S62:T62"/>
    <mergeCell ref="S63:T63"/>
    <mergeCell ref="J64:R65"/>
    <mergeCell ref="AH104:AI113"/>
    <mergeCell ref="AJ104:AK113"/>
    <mergeCell ref="K110:O110"/>
    <mergeCell ref="K111:O111"/>
    <mergeCell ref="K112:O112"/>
    <mergeCell ref="P109:R109"/>
    <mergeCell ref="P110:R110"/>
    <mergeCell ref="J106:M106"/>
    <mergeCell ref="AA94:AA97"/>
    <mergeCell ref="AB94:AD94"/>
    <mergeCell ref="V94:W97"/>
    <mergeCell ref="X94:X97"/>
    <mergeCell ref="Y94:Z97"/>
    <mergeCell ref="V104:W113"/>
    <mergeCell ref="X104:X113"/>
    <mergeCell ref="S104:T113"/>
    <mergeCell ref="U104:U113"/>
    <mergeCell ref="P102:R102"/>
    <mergeCell ref="V99:W101"/>
    <mergeCell ref="P105:R105"/>
    <mergeCell ref="AB104:AD113"/>
    <mergeCell ref="AE104:AE113"/>
    <mergeCell ref="I94:O94"/>
    <mergeCell ref="P94:R94"/>
    <mergeCell ref="X59:X60"/>
    <mergeCell ref="AA47:AA48"/>
    <mergeCell ref="J61:P61"/>
    <mergeCell ref="V55:W56"/>
    <mergeCell ref="Y55:Z56"/>
    <mergeCell ref="S53:T53"/>
    <mergeCell ref="V53:W53"/>
    <mergeCell ref="U47:U48"/>
    <mergeCell ref="U49:U50"/>
    <mergeCell ref="V51:W52"/>
    <mergeCell ref="X51:X52"/>
    <mergeCell ref="U59:U60"/>
    <mergeCell ref="X55:X56"/>
    <mergeCell ref="Y54:Z54"/>
    <mergeCell ref="S61:T61"/>
    <mergeCell ref="V49:W50"/>
    <mergeCell ref="S54:T54"/>
    <mergeCell ref="S59:T60"/>
    <mergeCell ref="C68:D70"/>
    <mergeCell ref="E68:I70"/>
    <mergeCell ref="J68:R68"/>
    <mergeCell ref="J63:R63"/>
    <mergeCell ref="J55:R56"/>
    <mergeCell ref="J57:R58"/>
    <mergeCell ref="J51:L52"/>
    <mergeCell ref="B66:D67"/>
    <mergeCell ref="J54:R54"/>
    <mergeCell ref="J59:R60"/>
    <mergeCell ref="B29:F30"/>
    <mergeCell ref="I29:L30"/>
    <mergeCell ref="M29:P30"/>
    <mergeCell ref="J43:L44"/>
    <mergeCell ref="E45:I46"/>
    <mergeCell ref="C39:I40"/>
    <mergeCell ref="J40:L40"/>
    <mergeCell ref="B33:B38"/>
    <mergeCell ref="R47:R48"/>
    <mergeCell ref="C33:I38"/>
    <mergeCell ref="R43:R44"/>
    <mergeCell ref="M43:N44"/>
    <mergeCell ref="J41:L42"/>
    <mergeCell ref="J47:L48"/>
    <mergeCell ref="M47:N48"/>
    <mergeCell ref="G29:H30"/>
    <mergeCell ref="R41:R42"/>
    <mergeCell ref="E41:I42"/>
    <mergeCell ref="E43:I44"/>
    <mergeCell ref="E47:I48"/>
    <mergeCell ref="R45:R46"/>
    <mergeCell ref="Q22:X22"/>
    <mergeCell ref="B22:F23"/>
    <mergeCell ref="B24:F25"/>
    <mergeCell ref="G22:H23"/>
    <mergeCell ref="G24:H25"/>
    <mergeCell ref="I22:L23"/>
    <mergeCell ref="I24:L25"/>
    <mergeCell ref="M22:P23"/>
    <mergeCell ref="Q23:R23"/>
    <mergeCell ref="M27:P28"/>
    <mergeCell ref="M45:N46"/>
    <mergeCell ref="O43:Q44"/>
    <mergeCell ref="O45:Q46"/>
    <mergeCell ref="J35:U38"/>
    <mergeCell ref="Q27:X27"/>
    <mergeCell ref="Y49:Z50"/>
    <mergeCell ref="V47:W48"/>
    <mergeCell ref="X47:X48"/>
    <mergeCell ref="X49:X50"/>
    <mergeCell ref="O47:Q48"/>
    <mergeCell ref="M41:N42"/>
    <mergeCell ref="O41:Q42"/>
    <mergeCell ref="Y45:Z46"/>
    <mergeCell ref="X45:X46"/>
    <mergeCell ref="V35:X38"/>
    <mergeCell ref="S49:T50"/>
    <mergeCell ref="Y39:Z40"/>
    <mergeCell ref="S45:T46"/>
    <mergeCell ref="S43:T44"/>
    <mergeCell ref="U45:U46"/>
    <mergeCell ref="J45:L46"/>
    <mergeCell ref="U43:U44"/>
    <mergeCell ref="S47:T48"/>
    <mergeCell ref="V63:W63"/>
    <mergeCell ref="E57:I58"/>
    <mergeCell ref="B59:I60"/>
    <mergeCell ref="S57:T58"/>
    <mergeCell ref="U57:U58"/>
    <mergeCell ref="E67:I67"/>
    <mergeCell ref="R49:R50"/>
    <mergeCell ref="M49:N50"/>
    <mergeCell ref="O49:Q50"/>
    <mergeCell ref="D54:I54"/>
    <mergeCell ref="J53:R53"/>
    <mergeCell ref="E51:I52"/>
    <mergeCell ref="J49:L50"/>
    <mergeCell ref="E49:I50"/>
    <mergeCell ref="D53:I53"/>
    <mergeCell ref="U51:U52"/>
    <mergeCell ref="S51:T52"/>
    <mergeCell ref="V59:W60"/>
    <mergeCell ref="AH59:AI60"/>
    <mergeCell ref="E61:I61"/>
    <mergeCell ref="E62:I62"/>
    <mergeCell ref="AJ59:AK60"/>
    <mergeCell ref="AL61:AM61"/>
    <mergeCell ref="AL62:AM62"/>
    <mergeCell ref="S74:U74"/>
    <mergeCell ref="E74:H74"/>
    <mergeCell ref="V68:W70"/>
    <mergeCell ref="AJ63:AK63"/>
    <mergeCell ref="AJ64:AK65"/>
    <mergeCell ref="AF64:AG65"/>
    <mergeCell ref="AF68:AG70"/>
    <mergeCell ref="AJ68:AK70"/>
    <mergeCell ref="V61:W61"/>
    <mergeCell ref="U64:U65"/>
    <mergeCell ref="V64:W65"/>
    <mergeCell ref="V62:W62"/>
    <mergeCell ref="Y63:Z63"/>
    <mergeCell ref="AB61:AD61"/>
    <mergeCell ref="AB62:AD62"/>
    <mergeCell ref="AH62:AI62"/>
    <mergeCell ref="AJ62:AK62"/>
    <mergeCell ref="S64:T65"/>
    <mergeCell ref="B84:B93"/>
    <mergeCell ref="AB82:AD82"/>
    <mergeCell ref="AC70:AD70"/>
    <mergeCell ref="Y68:Z70"/>
    <mergeCell ref="AL63:AM63"/>
    <mergeCell ref="Y64:Z65"/>
    <mergeCell ref="X64:X65"/>
    <mergeCell ref="AA64:AA65"/>
    <mergeCell ref="AF63:AG63"/>
    <mergeCell ref="AH64:AI65"/>
    <mergeCell ref="AB68:AD69"/>
    <mergeCell ref="E63:I63"/>
    <mergeCell ref="AL64:AM65"/>
    <mergeCell ref="X71:X72"/>
    <mergeCell ref="Y71:Z72"/>
    <mergeCell ref="AA71:AA72"/>
    <mergeCell ref="B68:B72"/>
    <mergeCell ref="V74:X74"/>
    <mergeCell ref="Y74:AA74"/>
    <mergeCell ref="V78:W79"/>
    <mergeCell ref="X78:X79"/>
    <mergeCell ref="AF74:AM74"/>
    <mergeCell ref="AH63:AI63"/>
    <mergeCell ref="AB64:AD64"/>
    <mergeCell ref="AC65:AD65"/>
    <mergeCell ref="AE68:AE69"/>
    <mergeCell ref="AF62:AG62"/>
    <mergeCell ref="AF61:AG61"/>
    <mergeCell ref="S71:T72"/>
    <mergeCell ref="U71:U72"/>
    <mergeCell ref="V71:W72"/>
    <mergeCell ref="AH61:AI61"/>
    <mergeCell ref="AF33:AM34"/>
    <mergeCell ref="AF57:AG58"/>
    <mergeCell ref="AB63:AD63"/>
    <mergeCell ref="AF35:AG38"/>
    <mergeCell ref="AF39:AG40"/>
    <mergeCell ref="AF41:AG42"/>
    <mergeCell ref="AH43:AI44"/>
    <mergeCell ref="AH57:AI58"/>
    <mergeCell ref="AF55:AG56"/>
    <mergeCell ref="AH39:AI40"/>
    <mergeCell ref="AF49:AG50"/>
    <mergeCell ref="AF51:AG52"/>
    <mergeCell ref="AH36:AI38"/>
    <mergeCell ref="AH55:AI56"/>
    <mergeCell ref="AB41:AD41"/>
    <mergeCell ref="Y35:AE35"/>
    <mergeCell ref="AA39:AA40"/>
    <mergeCell ref="AB47:AD47"/>
    <mergeCell ref="AJ61:AK61"/>
    <mergeCell ref="V45:W46"/>
    <mergeCell ref="AC44:AD44"/>
    <mergeCell ref="Y43:Z44"/>
    <mergeCell ref="AA43:AA44"/>
    <mergeCell ref="Y61:Z61"/>
    <mergeCell ref="Y62:Z62"/>
    <mergeCell ref="AJ43:AK44"/>
    <mergeCell ref="AH47:AI48"/>
    <mergeCell ref="AJ47:AK48"/>
    <mergeCell ref="AH49:AI50"/>
    <mergeCell ref="AJ49:AK50"/>
    <mergeCell ref="X43:X44"/>
    <mergeCell ref="V43:W44"/>
    <mergeCell ref="AC58:AD58"/>
    <mergeCell ref="AA57:AA58"/>
    <mergeCell ref="X57:X58"/>
    <mergeCell ref="Y51:Z52"/>
    <mergeCell ref="AA51:AA52"/>
    <mergeCell ref="AB51:AD51"/>
    <mergeCell ref="AB53:AD53"/>
    <mergeCell ref="AC52:AD52"/>
    <mergeCell ref="AA41:AA42"/>
    <mergeCell ref="AC42:AD42"/>
    <mergeCell ref="AC60:AD60"/>
    <mergeCell ref="AF45:AG46"/>
    <mergeCell ref="AC48:AD48"/>
    <mergeCell ref="AB43:AD43"/>
    <mergeCell ref="Y47:Z48"/>
    <mergeCell ref="AA49:AA50"/>
    <mergeCell ref="AB57:AD57"/>
    <mergeCell ref="AF59:AG60"/>
    <mergeCell ref="AB49:AD49"/>
    <mergeCell ref="AB55:AD55"/>
    <mergeCell ref="AB45:AD45"/>
    <mergeCell ref="AC46:AD46"/>
    <mergeCell ref="Y59:Z60"/>
    <mergeCell ref="AA59:AA60"/>
    <mergeCell ref="AB54:AD54"/>
    <mergeCell ref="AC50:AD50"/>
    <mergeCell ref="Y57:Z58"/>
    <mergeCell ref="Y53:Z53"/>
    <mergeCell ref="AA45:AA46"/>
    <mergeCell ref="AB59:AD59"/>
    <mergeCell ref="AC56:AD56"/>
    <mergeCell ref="B27:F28"/>
    <mergeCell ref="G27:H28"/>
    <mergeCell ref="I27:L28"/>
    <mergeCell ref="B8:G8"/>
    <mergeCell ref="H8:K8"/>
    <mergeCell ref="L8:O8"/>
    <mergeCell ref="B14:G14"/>
    <mergeCell ref="P8:Q9"/>
    <mergeCell ref="R8:S8"/>
    <mergeCell ref="L15:M16"/>
    <mergeCell ref="B15:C16"/>
    <mergeCell ref="F15:G16"/>
    <mergeCell ref="H16:I16"/>
    <mergeCell ref="B9:C9"/>
    <mergeCell ref="F9:G9"/>
    <mergeCell ref="H9:I9"/>
    <mergeCell ref="H15:I15"/>
    <mergeCell ref="D9:E9"/>
    <mergeCell ref="D10:E10"/>
    <mergeCell ref="J9:K9"/>
    <mergeCell ref="L9:M9"/>
    <mergeCell ref="L11:M11"/>
    <mergeCell ref="D15:E16"/>
    <mergeCell ref="B17:C17"/>
    <mergeCell ref="AB4:AH4"/>
    <mergeCell ref="AA14:AB16"/>
    <mergeCell ref="AC14:AD16"/>
    <mergeCell ref="N9:O9"/>
    <mergeCell ref="B4:J4"/>
    <mergeCell ref="R9:S9"/>
    <mergeCell ref="T9:U9"/>
    <mergeCell ref="L17:M17"/>
    <mergeCell ref="N17:O17"/>
    <mergeCell ref="F17:G17"/>
    <mergeCell ref="H17:I17"/>
    <mergeCell ref="J17:K17"/>
    <mergeCell ref="B10:C10"/>
    <mergeCell ref="F10:G10"/>
    <mergeCell ref="H14:K14"/>
    <mergeCell ref="L14:O14"/>
    <mergeCell ref="H10:I10"/>
    <mergeCell ref="J10:K10"/>
    <mergeCell ref="L10:M10"/>
    <mergeCell ref="N10:O10"/>
    <mergeCell ref="P10:Q10"/>
    <mergeCell ref="J15:K16"/>
    <mergeCell ref="U17:V17"/>
    <mergeCell ref="W17:X17"/>
    <mergeCell ref="V9:W9"/>
    <mergeCell ref="AJ39:AK40"/>
    <mergeCell ref="AH41:AI42"/>
    <mergeCell ref="AJ41:AK42"/>
    <mergeCell ref="J33:AE33"/>
    <mergeCell ref="J34:U34"/>
    <mergeCell ref="V34:AE34"/>
    <mergeCell ref="AG17:AH17"/>
    <mergeCell ref="L18:M18"/>
    <mergeCell ref="Q28:R28"/>
    <mergeCell ref="S39:T40"/>
    <mergeCell ref="S23:T23"/>
    <mergeCell ref="U23:V23"/>
    <mergeCell ref="W23:X23"/>
    <mergeCell ref="Y29:AH30"/>
    <mergeCell ref="AB39:AD39"/>
    <mergeCell ref="AC40:AD40"/>
    <mergeCell ref="J39:N39"/>
    <mergeCell ref="AA17:AB17"/>
    <mergeCell ref="AE17:AF17"/>
    <mergeCell ref="AC17:AD17"/>
    <mergeCell ref="AC37:AE38"/>
    <mergeCell ref="Y36:AA38"/>
    <mergeCell ref="Y41:Z42"/>
    <mergeCell ref="AL39:AM40"/>
    <mergeCell ref="AL41:AM42"/>
    <mergeCell ref="W4:AA4"/>
    <mergeCell ref="S28:T28"/>
    <mergeCell ref="U28:V28"/>
    <mergeCell ref="M24:P25"/>
    <mergeCell ref="AG14:AH16"/>
    <mergeCell ref="S41:T42"/>
    <mergeCell ref="V41:W42"/>
    <mergeCell ref="X41:X42"/>
    <mergeCell ref="X39:X40"/>
    <mergeCell ref="V39:W40"/>
    <mergeCell ref="U41:U42"/>
    <mergeCell ref="U39:U40"/>
    <mergeCell ref="AB36:AE36"/>
    <mergeCell ref="AJ36:AK38"/>
    <mergeCell ref="Y8:AB9"/>
    <mergeCell ref="Y10:AB10"/>
    <mergeCell ref="Y27:AH28"/>
    <mergeCell ref="AH35:AM35"/>
    <mergeCell ref="Y22:AH23"/>
    <mergeCell ref="Y24:AH25"/>
    <mergeCell ref="K4:T4"/>
    <mergeCell ref="W28:X28"/>
    <mergeCell ref="AL36:AM38"/>
    <mergeCell ref="AF53:AG53"/>
    <mergeCell ref="AH53:AI53"/>
    <mergeCell ref="B61:D63"/>
    <mergeCell ref="B55:D58"/>
    <mergeCell ref="AL47:AM48"/>
    <mergeCell ref="AL49:AM50"/>
    <mergeCell ref="AH51:AI52"/>
    <mergeCell ref="AA55:AA56"/>
    <mergeCell ref="Q61:R61"/>
    <mergeCell ref="J62:P62"/>
    <mergeCell ref="Q62:R62"/>
    <mergeCell ref="B39:B54"/>
    <mergeCell ref="AF54:AG54"/>
    <mergeCell ref="AJ55:AK56"/>
    <mergeCell ref="AL55:AM56"/>
    <mergeCell ref="AJ57:AK58"/>
    <mergeCell ref="AL54:AM54"/>
    <mergeCell ref="AL59:AM60"/>
    <mergeCell ref="AL57:AM58"/>
    <mergeCell ref="AJ54:AK54"/>
    <mergeCell ref="AH54:AI54"/>
    <mergeCell ref="AL51:AM52"/>
    <mergeCell ref="V57:W58"/>
    <mergeCell ref="AL53:AM53"/>
    <mergeCell ref="V54:W54"/>
    <mergeCell ref="C53:C54"/>
    <mergeCell ref="C41:D52"/>
    <mergeCell ref="Y82:Z83"/>
    <mergeCell ref="AA82:AA83"/>
    <mergeCell ref="AL68:AM70"/>
    <mergeCell ref="AF71:AG72"/>
    <mergeCell ref="AH71:AI72"/>
    <mergeCell ref="AJ71:AK72"/>
    <mergeCell ref="AL71:AM72"/>
    <mergeCell ref="AB74:AE74"/>
    <mergeCell ref="AB71:AD71"/>
    <mergeCell ref="AC72:AD72"/>
    <mergeCell ref="Y75:Z77"/>
    <mergeCell ref="AB80:AD80"/>
    <mergeCell ref="AA80:AA81"/>
    <mergeCell ref="AC81:AD81"/>
    <mergeCell ref="AC83:AD83"/>
    <mergeCell ref="AH68:AI70"/>
    <mergeCell ref="AF78:AM79"/>
    <mergeCell ref="AC79:AD79"/>
    <mergeCell ref="B73:AM73"/>
    <mergeCell ref="AB78:AD78"/>
    <mergeCell ref="AL43:AM44"/>
    <mergeCell ref="AF43:AG44"/>
    <mergeCell ref="AF47:AG48"/>
    <mergeCell ref="AA78:AA79"/>
    <mergeCell ref="AJ53:AK53"/>
    <mergeCell ref="AJ51:AK52"/>
    <mergeCell ref="C74:D74"/>
    <mergeCell ref="I76:O76"/>
    <mergeCell ref="C75:D77"/>
    <mergeCell ref="E75:H77"/>
    <mergeCell ref="I77:O77"/>
    <mergeCell ref="P77:R77"/>
    <mergeCell ref="M71:P72"/>
    <mergeCell ref="L71:L72"/>
    <mergeCell ref="J71:K72"/>
    <mergeCell ref="E66:I66"/>
    <mergeCell ref="J66:R66"/>
    <mergeCell ref="S66:T66"/>
    <mergeCell ref="V66:W66"/>
    <mergeCell ref="Y66:Z66"/>
    <mergeCell ref="AB66:AD66"/>
    <mergeCell ref="AF66:AG66"/>
    <mergeCell ref="AH66:AI66"/>
    <mergeCell ref="AJ66:AK66"/>
    <mergeCell ref="X80:X81"/>
    <mergeCell ref="I80:R81"/>
    <mergeCell ref="S75:T77"/>
    <mergeCell ref="U80:U81"/>
    <mergeCell ref="V80:W81"/>
    <mergeCell ref="C80:D81"/>
    <mergeCell ref="C78:D79"/>
    <mergeCell ref="AC76:AD77"/>
    <mergeCell ref="X75:X77"/>
    <mergeCell ref="U75:U77"/>
    <mergeCell ref="V75:W77"/>
    <mergeCell ref="I75:O75"/>
    <mergeCell ref="AB75:AD75"/>
    <mergeCell ref="E78:H79"/>
    <mergeCell ref="S78:T79"/>
    <mergeCell ref="Y80:Z81"/>
    <mergeCell ref="U78:U79"/>
    <mergeCell ref="I79:O79"/>
    <mergeCell ref="P79:R79"/>
    <mergeCell ref="I78:O78"/>
    <mergeCell ref="P78:R78"/>
    <mergeCell ref="U82:U83"/>
    <mergeCell ref="V82:W83"/>
    <mergeCell ref="X82:X83"/>
    <mergeCell ref="S80:T81"/>
    <mergeCell ref="S99:T101"/>
    <mergeCell ref="AB99:AD101"/>
    <mergeCell ref="X99:X101"/>
    <mergeCell ref="AA99:AA101"/>
    <mergeCell ref="AC95:AD97"/>
    <mergeCell ref="U84:U93"/>
    <mergeCell ref="B98:AM98"/>
    <mergeCell ref="C99:D102"/>
    <mergeCell ref="E99:H102"/>
    <mergeCell ref="O86:P86"/>
    <mergeCell ref="E80:H81"/>
    <mergeCell ref="Q85:R85"/>
    <mergeCell ref="J89:N89"/>
    <mergeCell ref="E85:H93"/>
    <mergeCell ref="O89:P89"/>
    <mergeCell ref="O93:P93"/>
    <mergeCell ref="C84:D93"/>
    <mergeCell ref="AB84:AD88"/>
    <mergeCell ref="Y84:Z93"/>
    <mergeCell ref="O90:P90"/>
    <mergeCell ref="D17:E17"/>
    <mergeCell ref="AE14:AF16"/>
    <mergeCell ref="Y14:Z16"/>
    <mergeCell ref="R10:S10"/>
    <mergeCell ref="T10:U10"/>
    <mergeCell ref="V10:W10"/>
    <mergeCell ref="W14:X16"/>
    <mergeCell ref="U14:V16"/>
    <mergeCell ref="P17:Q17"/>
    <mergeCell ref="S17:T17"/>
    <mergeCell ref="Y17:Z17"/>
    <mergeCell ref="N15:O16"/>
    <mergeCell ref="P14:Q16"/>
    <mergeCell ref="S14:T16"/>
    <mergeCell ref="AE89:AE93"/>
    <mergeCell ref="AC89:AD93"/>
    <mergeCell ref="AB89:AB93"/>
    <mergeCell ref="O92:P92"/>
    <mergeCell ref="O85:P85"/>
    <mergeCell ref="V84:W93"/>
    <mergeCell ref="X84:X93"/>
    <mergeCell ref="I82:R83"/>
    <mergeCell ref="I74:R74"/>
    <mergeCell ref="J93:N93"/>
    <mergeCell ref="J90:N90"/>
    <mergeCell ref="AA84:AA93"/>
    <mergeCell ref="J92:N92"/>
    <mergeCell ref="Q91:R91"/>
    <mergeCell ref="Q89:R89"/>
    <mergeCell ref="O87:P87"/>
    <mergeCell ref="Q86:R86"/>
    <mergeCell ref="Q87:R87"/>
    <mergeCell ref="O91:P91"/>
    <mergeCell ref="S84:T93"/>
    <mergeCell ref="J84:N84"/>
    <mergeCell ref="O84:P84"/>
    <mergeCell ref="Q90:R90"/>
    <mergeCell ref="Q92:R92"/>
    <mergeCell ref="C82:D83"/>
    <mergeCell ref="E82:H83"/>
    <mergeCell ref="S82:T83"/>
    <mergeCell ref="I100:I102"/>
    <mergeCell ref="J100:O100"/>
    <mergeCell ref="P100:R100"/>
    <mergeCell ref="J101:O101"/>
    <mergeCell ref="O88:P88"/>
    <mergeCell ref="Q88:R88"/>
    <mergeCell ref="E84:H84"/>
    <mergeCell ref="J86:N86"/>
    <mergeCell ref="J87:N87"/>
    <mergeCell ref="J88:N88"/>
    <mergeCell ref="J91:N91"/>
    <mergeCell ref="J85:N85"/>
    <mergeCell ref="I97:O97"/>
    <mergeCell ref="P97:R97"/>
    <mergeCell ref="J107:O107"/>
    <mergeCell ref="P111:R111"/>
    <mergeCell ref="P112:R112"/>
    <mergeCell ref="J108:O108"/>
    <mergeCell ref="P108:R108"/>
    <mergeCell ref="AB127:AD127"/>
    <mergeCell ref="AF127:AG127"/>
    <mergeCell ref="AH127:AI127"/>
    <mergeCell ref="AL66:AM66"/>
    <mergeCell ref="J67:R67"/>
    <mergeCell ref="S67:T67"/>
    <mergeCell ref="V67:W67"/>
    <mergeCell ref="Y67:Z67"/>
    <mergeCell ref="AB67:AD67"/>
    <mergeCell ref="AF67:AG67"/>
    <mergeCell ref="AH67:AI67"/>
    <mergeCell ref="AJ67:AK67"/>
    <mergeCell ref="AL67:AM67"/>
    <mergeCell ref="AF75:AM77"/>
    <mergeCell ref="AF80:AM81"/>
    <mergeCell ref="AF82:AM83"/>
    <mergeCell ref="AF84:AM93"/>
    <mergeCell ref="AF94:AM97"/>
    <mergeCell ref="AH99:AI101"/>
    <mergeCell ref="AJ99:AK101"/>
    <mergeCell ref="AL99:AM101"/>
    <mergeCell ref="AE76:AE77"/>
    <mergeCell ref="AE84:AE88"/>
    <mergeCell ref="R134:AB134"/>
    <mergeCell ref="B135:K135"/>
    <mergeCell ref="R135:AB135"/>
    <mergeCell ref="B136:K136"/>
    <mergeCell ref="L136:N136"/>
    <mergeCell ref="R136:AB136"/>
    <mergeCell ref="AJ127:AK127"/>
    <mergeCell ref="AL127:AM127"/>
    <mergeCell ref="G128:I128"/>
    <mergeCell ref="J128:R128"/>
    <mergeCell ref="S128:T128"/>
    <mergeCell ref="V128:W128"/>
    <mergeCell ref="Y128:Z128"/>
    <mergeCell ref="AB128:AD128"/>
    <mergeCell ref="AF128:AG128"/>
    <mergeCell ref="AH128:AI128"/>
    <mergeCell ref="AJ128:AK128"/>
    <mergeCell ref="AL128:AM128"/>
    <mergeCell ref="B127:F128"/>
    <mergeCell ref="G127:I127"/>
    <mergeCell ref="J127:R127"/>
    <mergeCell ref="S127:T127"/>
    <mergeCell ref="V127:W127"/>
    <mergeCell ref="Y127:Z127"/>
    <mergeCell ref="B153:F153"/>
    <mergeCell ref="G153:P153"/>
    <mergeCell ref="B141:K141"/>
    <mergeCell ref="R141:AB141"/>
    <mergeCell ref="B142:K142"/>
    <mergeCell ref="R142:AB142"/>
    <mergeCell ref="B143:K143"/>
    <mergeCell ref="L143:N143"/>
    <mergeCell ref="O143:Q143"/>
    <mergeCell ref="R143:AB143"/>
    <mergeCell ref="B144:K144"/>
    <mergeCell ref="L144:N144"/>
    <mergeCell ref="O144:Q144"/>
    <mergeCell ref="R144:AB144"/>
    <mergeCell ref="L142:N142"/>
    <mergeCell ref="O142:Q142"/>
    <mergeCell ref="R145:AB145"/>
    <mergeCell ref="R146:AB146"/>
    <mergeCell ref="L145:N145"/>
    <mergeCell ref="L147:N147"/>
    <mergeCell ref="B75:B79"/>
    <mergeCell ref="B80:B83"/>
    <mergeCell ref="R147:AB147"/>
    <mergeCell ref="B150:F150"/>
    <mergeCell ref="G150:P150"/>
    <mergeCell ref="B151:F151"/>
    <mergeCell ref="G151:P151"/>
    <mergeCell ref="B152:F152"/>
    <mergeCell ref="G152:P152"/>
    <mergeCell ref="B137:K137"/>
    <mergeCell ref="R137:AB137"/>
    <mergeCell ref="B138:K138"/>
    <mergeCell ref="L138:N138"/>
    <mergeCell ref="O138:Q138"/>
    <mergeCell ref="R138:AB138"/>
    <mergeCell ref="B139:K139"/>
    <mergeCell ref="R139:AB139"/>
    <mergeCell ref="B140:K140"/>
    <mergeCell ref="L140:N140"/>
    <mergeCell ref="O140:Q140"/>
    <mergeCell ref="R140:AB140"/>
    <mergeCell ref="B133:K133"/>
    <mergeCell ref="R133:AB133"/>
    <mergeCell ref="B134:K134"/>
  </mergeCells>
  <phoneticPr fontId="1"/>
  <dataValidations count="7">
    <dataValidation type="list" allowBlank="1" showInputMessage="1" showErrorMessage="1" sqref="C99:D102">
      <formula1>"減額「有」,減額「無」"</formula1>
    </dataValidation>
    <dataValidation type="list" allowBlank="1" showInputMessage="1" showErrorMessage="1" sqref="P113:R113 Q105:R105 P105:P108 P121:P125 Q115:R115 P115:P119 Q121:R121 P126:R126">
      <formula1>"該当,該当無"</formula1>
    </dataValidation>
    <dataValidation type="list" allowBlank="1" showInputMessage="1" showErrorMessage="1" sqref="P109:R112">
      <formula1>"実施,未実施"</formula1>
    </dataValidation>
    <dataValidation type="list" allowBlank="1" showInputMessage="1" showErrorMessage="1" sqref="Q97:R97 Q94:R95 P94:P97 P75:R77 P79:R79">
      <formula1>"適,不適"</formula1>
    </dataValidation>
    <dataValidation type="list" allowBlank="1" showInputMessage="1" showErrorMessage="1" sqref="J69">
      <formula1>"定員40人以下,定員41人～150人,定員151人以上"</formula1>
    </dataValidation>
    <dataValidation type="list" allowBlank="1" showInputMessage="1" showErrorMessage="1" sqref="J40:L40">
      <formula1>"専任,兼任"</formula1>
    </dataValidation>
    <dataValidation type="list" allowBlank="1" showInputMessage="1" showErrorMessage="1" sqref="I24:P25 Q62:R62 C75 I29:P31 C80 C82 C84:C85 C104 C94 C114 L71:L72 L134:N147 JG134:JI147 TC134:TE147 ACY134:ADA147 AMU134:AMW147 AWQ134:AWS147 BGM134:BGO147 BQI134:BQK147 CAE134:CAG147 CKA134:CKC147 CTW134:CTY147 DDS134:DDU147 DNO134:DNQ147 DXK134:DXM147 EHG134:EHI147 ERC134:ERE147 FAY134:FBA147 FKU134:FKW147 FUQ134:FUS147 GEM134:GEO147 GOI134:GOK147 GYE134:GYG147 HIA134:HIC147 HRW134:HRY147 IBS134:IBU147 ILO134:ILQ147 IVK134:IVM147 JFG134:JFI147 JPC134:JPE147 JYY134:JZA147 KIU134:KIW147 KSQ134:KSS147 LCM134:LCO147 LMI134:LMK147 LWE134:LWG147 MGA134:MGC147 MPW134:MPY147 MZS134:MZU147 NJO134:NJQ147 NTK134:NTM147 ODG134:ODI147 ONC134:ONE147 OWY134:OXA147 PGU134:PGW147 PQQ134:PQS147 QAM134:QAO147 QKI134:QKK147 QUE134:QUG147 REA134:REC147 RNW134:RNY147 RXS134:RXU147 SHO134:SHQ147 SRK134:SRM147 TBG134:TBI147 TLC134:TLE147 TUY134:TVA147 UEU134:UEW147 UOQ134:UOS147 UYM134:UYO147 VII134:VIK147 VSE134:VSG147 WCA134:WCC147 WLW134:WLY147 WVS134:WVU147 C78:D79">
      <formula1>"有,無"</formula1>
    </dataValidation>
  </dataValidations>
  <printOptions horizontalCentered="1" verticalCentered="1"/>
  <pageMargins left="0.51181102362204722" right="0.31496062992125984" top="0.55118110236220474" bottom="0.55118110236220474" header="0.31496062992125984" footer="0.31496062992125984"/>
  <pageSetup paperSize="9" scale="82" fitToHeight="0" orientation="landscape" cellComments="asDisplayed" r:id="rId1"/>
  <rowBreaks count="6" manualBreakCount="6">
    <brk id="31" max="38" man="1"/>
    <brk id="60" max="38" man="1"/>
    <brk id="79" max="38" man="1"/>
    <brk id="102" max="38" man="1"/>
    <brk id="128" max="38" man="1"/>
    <brk id="155"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4"/>
  <sheetViews>
    <sheetView tabSelected="1" view="pageBreakPreview" topLeftCell="A46" zoomScaleNormal="100" zoomScaleSheetLayoutView="100" workbookViewId="0">
      <selection activeCell="I50" sqref="I50:O50"/>
    </sheetView>
  </sheetViews>
  <sheetFormatPr defaultColWidth="3.25" defaultRowHeight="18.75" customHeight="1"/>
  <cols>
    <col min="1" max="30" width="3.25" style="1" customWidth="1"/>
    <col min="31" max="31" width="5.375" style="1" customWidth="1"/>
    <col min="32" max="16384" width="3.25" style="1"/>
  </cols>
  <sheetData>
    <row r="1" spans="1:31" ht="16.5" customHeight="1">
      <c r="A1" s="1" t="s">
        <v>291</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row>
    <row r="2" spans="1:31" ht="26.25" customHeight="1">
      <c r="A2" s="746" t="s">
        <v>290</v>
      </c>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row>
    <row r="3" spans="1:31" ht="12.75" customHeight="1"/>
    <row r="4" spans="1:31" ht="21" customHeight="1">
      <c r="A4" s="13" t="s">
        <v>168</v>
      </c>
      <c r="B4" s="13"/>
      <c r="C4" s="13"/>
      <c r="D4" s="13"/>
      <c r="E4" s="13"/>
      <c r="F4" s="819"/>
      <c r="G4" s="819"/>
      <c r="H4" s="819"/>
      <c r="I4" s="819"/>
      <c r="J4" s="819"/>
      <c r="K4" s="819"/>
      <c r="L4" s="819"/>
      <c r="M4" s="819"/>
      <c r="N4" s="819"/>
      <c r="O4" s="819"/>
      <c r="Q4" s="1" t="s">
        <v>289</v>
      </c>
      <c r="T4" s="887"/>
      <c r="U4" s="888"/>
      <c r="V4" s="888"/>
      <c r="W4" s="888"/>
      <c r="X4" s="888"/>
      <c r="Y4" s="888"/>
      <c r="Z4" s="889"/>
    </row>
    <row r="6" spans="1:31" ht="18.75" customHeight="1">
      <c r="A6" s="1" t="s">
        <v>288</v>
      </c>
    </row>
    <row r="7" spans="1:31" ht="18.75" customHeight="1">
      <c r="A7" s="58" t="s">
        <v>287</v>
      </c>
      <c r="H7" s="797" t="s">
        <v>157</v>
      </c>
      <c r="I7" s="797"/>
      <c r="J7" s="797"/>
      <c r="K7" s="797"/>
      <c r="L7" s="797"/>
      <c r="M7" s="797"/>
      <c r="N7" s="797" t="s">
        <v>156</v>
      </c>
      <c r="O7" s="797"/>
      <c r="P7" s="797"/>
      <c r="Q7" s="797"/>
      <c r="R7" s="797" t="s">
        <v>155</v>
      </c>
      <c r="S7" s="797"/>
      <c r="T7" s="797"/>
      <c r="U7" s="797"/>
      <c r="V7" s="797" t="s">
        <v>130</v>
      </c>
      <c r="W7" s="891"/>
      <c r="X7" s="797" t="s">
        <v>286</v>
      </c>
      <c r="Y7" s="797"/>
      <c r="Z7" s="797"/>
      <c r="AA7" s="797"/>
      <c r="AB7" s="192" t="s">
        <v>285</v>
      </c>
      <c r="AC7" s="192"/>
      <c r="AD7" s="192"/>
      <c r="AE7" s="192"/>
    </row>
    <row r="8" spans="1:31" ht="24" customHeight="1">
      <c r="G8" s="63"/>
      <c r="H8" s="513" t="s">
        <v>147</v>
      </c>
      <c r="I8" s="513"/>
      <c r="J8" s="513" t="s">
        <v>146</v>
      </c>
      <c r="K8" s="513"/>
      <c r="L8" s="513" t="s">
        <v>145</v>
      </c>
      <c r="M8" s="513"/>
      <c r="N8" s="513" t="s">
        <v>144</v>
      </c>
      <c r="O8" s="513"/>
      <c r="P8" s="260" t="s">
        <v>143</v>
      </c>
      <c r="Q8" s="495"/>
      <c r="R8" s="513" t="s">
        <v>144</v>
      </c>
      <c r="S8" s="513"/>
      <c r="T8" s="260" t="s">
        <v>143</v>
      </c>
      <c r="U8" s="495"/>
      <c r="V8" s="797"/>
      <c r="W8" s="797"/>
      <c r="X8" s="260" t="s">
        <v>240</v>
      </c>
      <c r="Y8" s="260"/>
      <c r="Z8" s="260" t="s">
        <v>239</v>
      </c>
      <c r="AA8" s="260"/>
      <c r="AB8" s="192"/>
      <c r="AC8" s="192"/>
      <c r="AD8" s="192"/>
      <c r="AE8" s="192"/>
    </row>
    <row r="9" spans="1:31" ht="23.25" customHeight="1">
      <c r="H9" s="798"/>
      <c r="I9" s="798"/>
      <c r="J9" s="798"/>
      <c r="K9" s="798"/>
      <c r="L9" s="798"/>
      <c r="M9" s="798"/>
      <c r="N9" s="798"/>
      <c r="O9" s="798"/>
      <c r="P9" s="798"/>
      <c r="Q9" s="798"/>
      <c r="R9" s="798"/>
      <c r="S9" s="798"/>
      <c r="T9" s="798"/>
      <c r="U9" s="798"/>
      <c r="V9" s="890">
        <f>SUM(H9:U9)</f>
        <v>0</v>
      </c>
      <c r="W9" s="890"/>
      <c r="X9" s="798"/>
      <c r="Y9" s="798"/>
      <c r="Z9" s="798"/>
      <c r="AA9" s="798"/>
      <c r="AB9" s="192"/>
      <c r="AC9" s="192"/>
      <c r="AD9" s="192"/>
      <c r="AE9" s="192"/>
    </row>
    <row r="10" spans="1:31" ht="18.75" customHeight="1">
      <c r="A10" s="58" t="s">
        <v>284</v>
      </c>
    </row>
    <row r="11" spans="1:31" ht="18.75" customHeight="1">
      <c r="A11" s="58"/>
      <c r="B11" s="797" t="s">
        <v>283</v>
      </c>
      <c r="C11" s="797"/>
      <c r="D11" s="797"/>
      <c r="E11" s="797"/>
      <c r="F11" s="797"/>
      <c r="G11" s="797" t="s">
        <v>282</v>
      </c>
      <c r="H11" s="797"/>
      <c r="I11" s="797"/>
      <c r="J11" s="797"/>
      <c r="K11" s="797"/>
      <c r="L11" s="797"/>
      <c r="M11" s="797"/>
      <c r="N11" s="797"/>
      <c r="O11" s="797"/>
      <c r="P11" s="797"/>
      <c r="Q11" s="797"/>
      <c r="R11" s="797"/>
      <c r="S11" s="797"/>
      <c r="T11" s="797"/>
      <c r="U11" s="797"/>
      <c r="V11" s="797"/>
      <c r="W11" s="797"/>
      <c r="X11" s="797"/>
      <c r="Y11" s="797" t="s">
        <v>281</v>
      </c>
      <c r="Z11" s="797"/>
      <c r="AA11" s="797"/>
      <c r="AB11" s="797"/>
      <c r="AC11" s="797"/>
      <c r="AD11" s="797"/>
      <c r="AE11" s="797"/>
    </row>
    <row r="12" spans="1:31" ht="18.75" customHeight="1">
      <c r="A12" s="58"/>
      <c r="B12" s="872" t="s">
        <v>280</v>
      </c>
      <c r="C12" s="872"/>
      <c r="D12" s="872"/>
      <c r="E12" s="872"/>
      <c r="F12" s="872"/>
      <c r="G12" s="797" t="s">
        <v>279</v>
      </c>
      <c r="H12" s="797"/>
      <c r="I12" s="797"/>
      <c r="J12" s="797"/>
      <c r="K12" s="798"/>
      <c r="L12" s="798"/>
      <c r="M12" s="798"/>
      <c r="N12" s="798"/>
      <c r="O12" s="798"/>
      <c r="P12" s="797" t="s">
        <v>278</v>
      </c>
      <c r="Q12" s="797"/>
      <c r="R12" s="797"/>
      <c r="S12" s="797"/>
      <c r="T12" s="798"/>
      <c r="U12" s="798"/>
      <c r="V12" s="798"/>
      <c r="W12" s="798"/>
      <c r="X12" s="799"/>
      <c r="Y12" s="798"/>
      <c r="Z12" s="798"/>
      <c r="AA12" s="798"/>
      <c r="AB12" s="798"/>
      <c r="AC12" s="798"/>
      <c r="AD12" s="798"/>
      <c r="AE12" s="798"/>
    </row>
    <row r="13" spans="1:31" ht="18.75" customHeight="1">
      <c r="A13" s="58"/>
      <c r="B13" s="872" t="s">
        <v>277</v>
      </c>
      <c r="C13" s="872"/>
      <c r="D13" s="872"/>
      <c r="E13" s="872"/>
      <c r="F13" s="872"/>
      <c r="G13" s="797" t="s">
        <v>275</v>
      </c>
      <c r="H13" s="797"/>
      <c r="I13" s="797"/>
      <c r="J13" s="797"/>
      <c r="K13" s="798"/>
      <c r="L13" s="798"/>
      <c r="M13" s="798"/>
      <c r="N13" s="798"/>
      <c r="O13" s="798"/>
      <c r="P13" s="797" t="s">
        <v>274</v>
      </c>
      <c r="Q13" s="797"/>
      <c r="R13" s="797"/>
      <c r="S13" s="797"/>
      <c r="T13" s="798"/>
      <c r="U13" s="798"/>
      <c r="V13" s="798"/>
      <c r="W13" s="798"/>
      <c r="X13" s="799"/>
      <c r="Y13" s="798"/>
      <c r="Z13" s="798"/>
      <c r="AA13" s="798"/>
      <c r="AB13" s="798"/>
      <c r="AC13" s="798"/>
      <c r="AD13" s="798"/>
      <c r="AE13" s="798"/>
    </row>
    <row r="14" spans="1:31" ht="18.75" customHeight="1">
      <c r="A14" s="58"/>
      <c r="B14" s="873" t="s">
        <v>276</v>
      </c>
      <c r="C14" s="873"/>
      <c r="D14" s="873"/>
      <c r="E14" s="873"/>
      <c r="F14" s="873"/>
      <c r="G14" s="797" t="s">
        <v>275</v>
      </c>
      <c r="H14" s="797"/>
      <c r="I14" s="797"/>
      <c r="J14" s="797"/>
      <c r="K14" s="798"/>
      <c r="L14" s="798"/>
      <c r="M14" s="798"/>
      <c r="N14" s="798"/>
      <c r="O14" s="798"/>
      <c r="P14" s="797" t="s">
        <v>274</v>
      </c>
      <c r="Q14" s="797"/>
      <c r="R14" s="797"/>
      <c r="S14" s="797"/>
      <c r="T14" s="798"/>
      <c r="U14" s="798"/>
      <c r="V14" s="798"/>
      <c r="W14" s="798"/>
      <c r="X14" s="799"/>
      <c r="Y14" s="798"/>
      <c r="Z14" s="798"/>
      <c r="AA14" s="798"/>
      <c r="AB14" s="798"/>
      <c r="AC14" s="798"/>
      <c r="AD14" s="798"/>
      <c r="AE14" s="798"/>
    </row>
    <row r="16" spans="1:31" ht="18.75" customHeight="1">
      <c r="A16" s="1" t="s">
        <v>273</v>
      </c>
    </row>
    <row r="17" spans="1:31" ht="18.75" customHeight="1">
      <c r="A17" s="58" t="s">
        <v>272</v>
      </c>
      <c r="F17" s="819"/>
      <c r="G17" s="819"/>
      <c r="H17" s="819"/>
      <c r="I17" s="819"/>
      <c r="J17" s="819"/>
      <c r="K17" s="819"/>
      <c r="L17" s="819"/>
      <c r="M17" s="819"/>
      <c r="N17" s="819"/>
    </row>
    <row r="18" spans="1:31" ht="9" customHeight="1">
      <c r="A18" s="58"/>
      <c r="F18" s="20"/>
      <c r="G18" s="20"/>
      <c r="H18" s="20"/>
      <c r="I18" s="20"/>
      <c r="J18" s="20"/>
      <c r="K18" s="20"/>
      <c r="L18" s="20"/>
      <c r="M18" s="20"/>
      <c r="N18" s="20"/>
      <c r="O18" s="14"/>
      <c r="P18" s="14"/>
      <c r="Q18" s="14"/>
      <c r="R18" s="14"/>
      <c r="S18" s="14"/>
      <c r="T18" s="14"/>
    </row>
    <row r="19" spans="1:31" ht="23.25" customHeight="1">
      <c r="B19" s="886" t="s">
        <v>271</v>
      </c>
      <c r="C19" s="886"/>
      <c r="D19" s="886"/>
      <c r="E19" s="798" t="s">
        <v>259</v>
      </c>
      <c r="F19" s="798"/>
      <c r="G19" s="798"/>
      <c r="H19" s="798"/>
      <c r="I19" s="798"/>
      <c r="J19" s="798"/>
      <c r="K19" s="797" t="s">
        <v>260</v>
      </c>
      <c r="L19" s="797"/>
      <c r="M19" s="797"/>
      <c r="N19" s="798" t="s">
        <v>270</v>
      </c>
      <c r="O19" s="798"/>
      <c r="P19" s="798"/>
      <c r="Q19" s="798"/>
      <c r="R19" s="798"/>
      <c r="S19" s="798"/>
      <c r="T19" s="797" t="s">
        <v>269</v>
      </c>
      <c r="U19" s="797"/>
      <c r="V19" s="797"/>
      <c r="W19" s="799"/>
      <c r="X19" s="892"/>
      <c r="Y19" s="892"/>
      <c r="Z19" s="892"/>
      <c r="AA19" s="892"/>
      <c r="AB19" s="892"/>
      <c r="AC19" s="892"/>
      <c r="AD19" s="892"/>
      <c r="AE19" s="893"/>
    </row>
    <row r="20" spans="1:31" ht="18.75" customHeight="1">
      <c r="A20" s="58" t="s">
        <v>268</v>
      </c>
    </row>
    <row r="21" spans="1:31" ht="23.25" customHeight="1">
      <c r="B21" s="797" t="s">
        <v>267</v>
      </c>
      <c r="C21" s="797"/>
      <c r="D21" s="797"/>
      <c r="E21" s="797"/>
      <c r="F21" s="797" t="s">
        <v>186</v>
      </c>
      <c r="G21" s="797"/>
      <c r="H21" s="797"/>
      <c r="I21" s="797"/>
      <c r="J21" s="797" t="s">
        <v>14</v>
      </c>
      <c r="K21" s="797"/>
      <c r="L21" s="797"/>
      <c r="M21" s="797"/>
      <c r="N21" s="797" t="s">
        <v>266</v>
      </c>
      <c r="O21" s="797"/>
      <c r="P21" s="797"/>
      <c r="Q21" s="797"/>
      <c r="R21" s="797" t="s">
        <v>265</v>
      </c>
      <c r="S21" s="797"/>
      <c r="T21" s="797"/>
      <c r="U21" s="797"/>
      <c r="V21" s="797"/>
      <c r="W21" s="797"/>
      <c r="X21" s="797"/>
      <c r="Y21" s="797"/>
      <c r="Z21" s="797"/>
      <c r="AA21" s="797"/>
      <c r="AB21" s="797" t="s">
        <v>264</v>
      </c>
      <c r="AC21" s="797"/>
      <c r="AD21" s="797"/>
      <c r="AE21" s="797"/>
    </row>
    <row r="22" spans="1:31" ht="23.25" customHeight="1">
      <c r="B22" s="874"/>
      <c r="C22" s="875"/>
      <c r="D22" s="875"/>
      <c r="E22" s="876"/>
      <c r="F22" s="874"/>
      <c r="G22" s="875"/>
      <c r="H22" s="875"/>
      <c r="I22" s="876"/>
      <c r="J22" s="874"/>
      <c r="K22" s="875"/>
      <c r="L22" s="875"/>
      <c r="M22" s="876"/>
      <c r="N22" s="877">
        <f>B22+F22+J22</f>
        <v>0</v>
      </c>
      <c r="O22" s="878"/>
      <c r="P22" s="878"/>
      <c r="Q22" s="879"/>
      <c r="R22" s="817" t="s">
        <v>263</v>
      </c>
      <c r="S22" s="818"/>
      <c r="T22" s="818"/>
      <c r="U22" s="818"/>
      <c r="V22" s="818"/>
      <c r="W22" s="818"/>
      <c r="X22" s="818"/>
      <c r="Y22" s="818"/>
      <c r="Z22" s="818"/>
      <c r="AA22" s="443"/>
      <c r="AB22" s="797">
        <f>SUM(L9:U9)</f>
        <v>0</v>
      </c>
      <c r="AC22" s="797"/>
      <c r="AD22" s="797"/>
      <c r="AE22" s="797"/>
    </row>
    <row r="23" spans="1:31" ht="18.75" customHeight="1">
      <c r="B23" s="62"/>
      <c r="C23" s="62"/>
      <c r="D23" s="62"/>
      <c r="E23" s="62"/>
      <c r="F23" s="62"/>
      <c r="G23" s="62"/>
      <c r="H23" s="62"/>
      <c r="I23" s="62"/>
      <c r="J23" s="62"/>
      <c r="K23" s="62"/>
      <c r="L23" s="62"/>
      <c r="M23" s="62"/>
      <c r="N23" s="62"/>
      <c r="O23" s="62"/>
      <c r="P23" s="62"/>
      <c r="Q23" s="62"/>
      <c r="R23" s="61"/>
      <c r="S23" s="61"/>
      <c r="T23" s="61"/>
      <c r="U23" s="61"/>
      <c r="V23" s="61"/>
      <c r="W23" s="24"/>
      <c r="X23" s="24"/>
      <c r="Y23" s="24"/>
      <c r="Z23" s="24"/>
      <c r="AA23" s="24"/>
    </row>
    <row r="24" spans="1:31" ht="18.75" customHeight="1">
      <c r="A24" s="1" t="s">
        <v>262</v>
      </c>
    </row>
    <row r="25" spans="1:31" ht="18.75" customHeight="1">
      <c r="A25" s="58" t="s">
        <v>261</v>
      </c>
      <c r="F25" s="819"/>
      <c r="G25" s="819"/>
      <c r="H25" s="819"/>
      <c r="I25" s="819"/>
      <c r="J25" s="819"/>
      <c r="K25" s="819"/>
      <c r="L25" s="819"/>
      <c r="M25" s="819"/>
      <c r="N25" s="819"/>
    </row>
    <row r="26" spans="1:31" s="16" customFormat="1" ht="8.25" customHeight="1">
      <c r="A26" s="60"/>
      <c r="F26" s="59"/>
      <c r="G26" s="59"/>
      <c r="H26" s="59"/>
      <c r="I26" s="59"/>
      <c r="J26" s="59"/>
      <c r="K26" s="59"/>
      <c r="L26" s="59"/>
      <c r="M26" s="59"/>
      <c r="N26" s="59"/>
    </row>
    <row r="27" spans="1:31" ht="23.25" customHeight="1">
      <c r="B27" s="797" t="s">
        <v>260</v>
      </c>
      <c r="C27" s="797"/>
      <c r="D27" s="797"/>
      <c r="E27" s="798" t="s">
        <v>259</v>
      </c>
      <c r="F27" s="798"/>
      <c r="G27" s="798"/>
      <c r="H27" s="798"/>
      <c r="I27" s="798"/>
      <c r="J27" s="798"/>
      <c r="K27" s="890" t="s">
        <v>258</v>
      </c>
      <c r="L27" s="890"/>
      <c r="M27" s="890"/>
      <c r="N27" s="810"/>
      <c r="O27" s="811"/>
      <c r="P27" s="811"/>
      <c r="Q27" s="811"/>
      <c r="R27" s="811"/>
      <c r="S27" s="811"/>
      <c r="T27" s="811"/>
      <c r="U27" s="811"/>
      <c r="V27" s="811"/>
      <c r="W27" s="811"/>
      <c r="X27" s="811"/>
      <c r="Y27" s="811"/>
      <c r="Z27" s="811"/>
      <c r="AA27" s="811"/>
      <c r="AB27" s="811"/>
      <c r="AC27" s="811"/>
      <c r="AD27" s="811"/>
      <c r="AE27" s="812"/>
    </row>
    <row r="28" spans="1:31" ht="10.5" customHeight="1"/>
    <row r="29" spans="1:31" ht="23.25" customHeight="1">
      <c r="B29" s="797" t="s">
        <v>257</v>
      </c>
      <c r="C29" s="797"/>
      <c r="D29" s="797"/>
      <c r="E29" s="797"/>
      <c r="F29" s="798"/>
      <c r="G29" s="798"/>
      <c r="H29" s="798"/>
      <c r="I29" s="798"/>
      <c r="J29" s="798"/>
      <c r="K29" s="798"/>
      <c r="L29" s="798"/>
      <c r="M29" s="798"/>
      <c r="N29" s="865" t="s">
        <v>256</v>
      </c>
      <c r="O29" s="865"/>
      <c r="P29" s="865"/>
      <c r="Q29" s="797" t="s">
        <v>255</v>
      </c>
      <c r="R29" s="797"/>
      <c r="S29" s="797"/>
      <c r="T29" s="797"/>
      <c r="U29" s="866"/>
      <c r="V29" s="866"/>
      <c r="W29" s="866"/>
      <c r="X29" s="866"/>
      <c r="Y29" s="866"/>
      <c r="Z29" s="866"/>
      <c r="AA29" s="866"/>
    </row>
    <row r="30" spans="1:31" ht="18.75" customHeight="1">
      <c r="A30" s="58" t="s">
        <v>254</v>
      </c>
      <c r="B30" s="24"/>
      <c r="C30" s="24"/>
      <c r="D30" s="24"/>
      <c r="E30" s="24"/>
      <c r="F30" s="24"/>
      <c r="G30" s="24"/>
      <c r="H30" s="24"/>
      <c r="I30" s="14"/>
      <c r="J30" s="14"/>
      <c r="K30" s="14"/>
    </row>
    <row r="31" spans="1:31" s="2" customFormat="1" ht="18.75" customHeight="1">
      <c r="A31" s="54"/>
      <c r="B31" s="868" t="s">
        <v>253</v>
      </c>
      <c r="C31" s="869"/>
      <c r="D31" s="869"/>
      <c r="E31" s="869"/>
      <c r="F31" s="867" t="s">
        <v>226</v>
      </c>
      <c r="G31" s="867"/>
      <c r="H31" s="867"/>
      <c r="I31" s="880" t="s">
        <v>252</v>
      </c>
      <c r="J31" s="880"/>
      <c r="K31" s="881"/>
      <c r="L31" s="137" t="s">
        <v>251</v>
      </c>
      <c r="M31" s="137"/>
      <c r="N31" s="137"/>
      <c r="O31" s="137"/>
      <c r="P31" s="137"/>
      <c r="Q31" s="137"/>
      <c r="R31" s="137"/>
      <c r="S31" s="137"/>
      <c r="T31" s="137"/>
      <c r="U31" s="137"/>
      <c r="V31" s="137"/>
      <c r="W31" s="137"/>
      <c r="X31" s="137"/>
      <c r="Y31" s="137"/>
      <c r="Z31" s="137"/>
      <c r="AA31" s="137"/>
      <c r="AB31" s="137"/>
      <c r="AC31" s="137"/>
      <c r="AD31" s="137"/>
      <c r="AE31" s="137" t="s">
        <v>188</v>
      </c>
    </row>
    <row r="32" spans="1:31" s="2" customFormat="1" ht="18.75" customHeight="1">
      <c r="A32" s="57"/>
      <c r="B32" s="870"/>
      <c r="C32" s="871"/>
      <c r="D32" s="871"/>
      <c r="E32" s="871"/>
      <c r="F32" s="867"/>
      <c r="G32" s="867"/>
      <c r="H32" s="867"/>
      <c r="I32" s="882"/>
      <c r="J32" s="882"/>
      <c r="K32" s="883"/>
      <c r="L32" s="867" t="s">
        <v>250</v>
      </c>
      <c r="M32" s="867"/>
      <c r="N32" s="867"/>
      <c r="O32" s="867"/>
      <c r="P32" s="867"/>
      <c r="Q32" s="867"/>
      <c r="R32" s="867"/>
      <c r="S32" s="867"/>
      <c r="T32" s="867"/>
      <c r="U32" s="867"/>
      <c r="V32" s="867"/>
      <c r="W32" s="867"/>
      <c r="X32" s="867"/>
      <c r="Y32" s="867"/>
      <c r="Z32" s="867"/>
      <c r="AA32" s="867"/>
      <c r="AB32" s="867" t="s">
        <v>249</v>
      </c>
      <c r="AC32" s="867"/>
      <c r="AD32" s="867"/>
      <c r="AE32" s="137"/>
    </row>
    <row r="33" spans="1:31" s="2" customFormat="1" ht="18.75" customHeight="1">
      <c r="A33" s="54"/>
      <c r="B33" s="870"/>
      <c r="C33" s="871"/>
      <c r="D33" s="871"/>
      <c r="E33" s="871"/>
      <c r="F33" s="867"/>
      <c r="G33" s="867"/>
      <c r="H33" s="867"/>
      <c r="I33" s="882"/>
      <c r="J33" s="882"/>
      <c r="K33" s="883"/>
      <c r="L33" s="137" t="s">
        <v>248</v>
      </c>
      <c r="M33" s="137"/>
      <c r="N33" s="137"/>
      <c r="O33" s="137"/>
      <c r="P33" s="137" t="s">
        <v>247</v>
      </c>
      <c r="Q33" s="137"/>
      <c r="R33" s="137"/>
      <c r="S33" s="137"/>
      <c r="T33" s="137" t="s">
        <v>246</v>
      </c>
      <c r="U33" s="137"/>
      <c r="V33" s="137" t="s">
        <v>245</v>
      </c>
      <c r="W33" s="137"/>
      <c r="X33" s="137" t="s">
        <v>244</v>
      </c>
      <c r="Y33" s="137"/>
      <c r="Z33" s="137" t="s">
        <v>243</v>
      </c>
      <c r="AA33" s="137"/>
      <c r="AB33" s="867"/>
      <c r="AC33" s="867"/>
      <c r="AD33" s="867"/>
      <c r="AE33" s="137"/>
    </row>
    <row r="34" spans="1:31" s="2" customFormat="1" ht="24.75" customHeight="1">
      <c r="A34" s="54"/>
      <c r="B34" s="378" t="s">
        <v>242</v>
      </c>
      <c r="C34" s="378"/>
      <c r="D34" s="378"/>
      <c r="E34" s="56" t="s">
        <v>241</v>
      </c>
      <c r="F34" s="867"/>
      <c r="G34" s="867"/>
      <c r="H34" s="867"/>
      <c r="I34" s="884"/>
      <c r="J34" s="884"/>
      <c r="K34" s="885"/>
      <c r="L34" s="260" t="s">
        <v>240</v>
      </c>
      <c r="M34" s="260"/>
      <c r="N34" s="260" t="s">
        <v>239</v>
      </c>
      <c r="O34" s="260"/>
      <c r="P34" s="260" t="s">
        <v>240</v>
      </c>
      <c r="Q34" s="260"/>
      <c r="R34" s="260" t="s">
        <v>239</v>
      </c>
      <c r="S34" s="260"/>
      <c r="T34" s="137"/>
      <c r="U34" s="137"/>
      <c r="V34" s="137"/>
      <c r="W34" s="137"/>
      <c r="X34" s="137"/>
      <c r="Y34" s="137"/>
      <c r="Z34" s="137"/>
      <c r="AA34" s="137"/>
      <c r="AB34" s="867"/>
      <c r="AC34" s="867"/>
      <c r="AD34" s="867"/>
      <c r="AE34" s="137"/>
    </row>
    <row r="35" spans="1:31" s="2" customFormat="1" ht="19.5" customHeight="1">
      <c r="A35" s="54"/>
      <c r="B35" s="863"/>
      <c r="C35" s="864"/>
      <c r="D35" s="55"/>
      <c r="E35" s="53"/>
      <c r="F35" s="843"/>
      <c r="G35" s="844"/>
      <c r="H35" s="845"/>
      <c r="I35" s="860">
        <f t="shared" ref="I35:I47" si="0">IF(T35+V35+X35+Z35=0,F35,F35+$F$48*(T35+V35+X35+Z35)/($T$49+$V$49+$X$49+$Z$49))</f>
        <v>0</v>
      </c>
      <c r="J35" s="861"/>
      <c r="K35" s="862"/>
      <c r="L35" s="855"/>
      <c r="M35" s="855"/>
      <c r="N35" s="855"/>
      <c r="O35" s="855"/>
      <c r="P35" s="855"/>
      <c r="Q35" s="855"/>
      <c r="R35" s="855"/>
      <c r="S35" s="855"/>
      <c r="T35" s="855"/>
      <c r="U35" s="855"/>
      <c r="V35" s="855"/>
      <c r="W35" s="855"/>
      <c r="X35" s="855"/>
      <c r="Y35" s="855"/>
      <c r="Z35" s="855"/>
      <c r="AA35" s="855"/>
      <c r="AB35" s="856">
        <f t="shared" ref="AB35:AB47" si="1">L35*1.65+N35*3.3+P35*1.65+R35*3.3+T35*1.98+V35*1.98+X35*1.98+Z35*1.98</f>
        <v>0</v>
      </c>
      <c r="AC35" s="856"/>
      <c r="AD35" s="856"/>
      <c r="AE35" s="32" t="str">
        <f t="shared" ref="AE35:AE47" si="2">IF(I35&gt;=AB35,"適","否")</f>
        <v>適</v>
      </c>
    </row>
    <row r="36" spans="1:31" s="2" customFormat="1" ht="19.5" customHeight="1">
      <c r="A36" s="54"/>
      <c r="B36" s="863"/>
      <c r="C36" s="864"/>
      <c r="D36" s="55"/>
      <c r="E36" s="53"/>
      <c r="F36" s="843"/>
      <c r="G36" s="844"/>
      <c r="H36" s="845"/>
      <c r="I36" s="860">
        <f t="shared" si="0"/>
        <v>0</v>
      </c>
      <c r="J36" s="861"/>
      <c r="K36" s="862"/>
      <c r="L36" s="855"/>
      <c r="M36" s="855"/>
      <c r="N36" s="855"/>
      <c r="O36" s="855"/>
      <c r="P36" s="855"/>
      <c r="Q36" s="855"/>
      <c r="R36" s="855"/>
      <c r="S36" s="855"/>
      <c r="T36" s="855"/>
      <c r="U36" s="855"/>
      <c r="V36" s="855"/>
      <c r="W36" s="855"/>
      <c r="X36" s="855"/>
      <c r="Y36" s="855"/>
      <c r="Z36" s="855"/>
      <c r="AA36" s="855"/>
      <c r="AB36" s="856">
        <f t="shared" si="1"/>
        <v>0</v>
      </c>
      <c r="AC36" s="856"/>
      <c r="AD36" s="856"/>
      <c r="AE36" s="32" t="str">
        <f t="shared" si="2"/>
        <v>適</v>
      </c>
    </row>
    <row r="37" spans="1:31" s="2" customFormat="1" ht="19.5" customHeight="1">
      <c r="A37" s="54"/>
      <c r="B37" s="863"/>
      <c r="C37" s="864"/>
      <c r="D37" s="55"/>
      <c r="E37" s="53"/>
      <c r="F37" s="843"/>
      <c r="G37" s="844"/>
      <c r="H37" s="845"/>
      <c r="I37" s="860">
        <f t="shared" si="0"/>
        <v>0</v>
      </c>
      <c r="J37" s="861"/>
      <c r="K37" s="862"/>
      <c r="L37" s="855"/>
      <c r="M37" s="855"/>
      <c r="N37" s="855"/>
      <c r="O37" s="855"/>
      <c r="P37" s="855"/>
      <c r="Q37" s="855"/>
      <c r="R37" s="855"/>
      <c r="S37" s="855"/>
      <c r="T37" s="855"/>
      <c r="U37" s="855"/>
      <c r="V37" s="855"/>
      <c r="W37" s="855"/>
      <c r="X37" s="855"/>
      <c r="Y37" s="855"/>
      <c r="Z37" s="855"/>
      <c r="AA37" s="855"/>
      <c r="AB37" s="856">
        <f t="shared" si="1"/>
        <v>0</v>
      </c>
      <c r="AC37" s="856"/>
      <c r="AD37" s="856"/>
      <c r="AE37" s="32" t="str">
        <f t="shared" si="2"/>
        <v>適</v>
      </c>
    </row>
    <row r="38" spans="1:31" s="2" customFormat="1" ht="19.5" customHeight="1">
      <c r="A38" s="54"/>
      <c r="B38" s="863"/>
      <c r="C38" s="864"/>
      <c r="D38" s="55"/>
      <c r="E38" s="53"/>
      <c r="F38" s="843"/>
      <c r="G38" s="844"/>
      <c r="H38" s="845"/>
      <c r="I38" s="860">
        <f t="shared" si="0"/>
        <v>0</v>
      </c>
      <c r="J38" s="861"/>
      <c r="K38" s="862"/>
      <c r="L38" s="855"/>
      <c r="M38" s="855"/>
      <c r="N38" s="855"/>
      <c r="O38" s="855"/>
      <c r="P38" s="855"/>
      <c r="Q38" s="855"/>
      <c r="R38" s="855"/>
      <c r="S38" s="855"/>
      <c r="T38" s="855"/>
      <c r="U38" s="855"/>
      <c r="V38" s="855"/>
      <c r="W38" s="855"/>
      <c r="X38" s="855"/>
      <c r="Y38" s="855"/>
      <c r="Z38" s="855"/>
      <c r="AA38" s="855"/>
      <c r="AB38" s="856">
        <f t="shared" si="1"/>
        <v>0</v>
      </c>
      <c r="AC38" s="856"/>
      <c r="AD38" s="856"/>
      <c r="AE38" s="32" t="str">
        <f t="shared" si="2"/>
        <v>適</v>
      </c>
    </row>
    <row r="39" spans="1:31" s="2" customFormat="1" ht="19.5" customHeight="1">
      <c r="A39" s="54"/>
      <c r="B39" s="863"/>
      <c r="C39" s="864"/>
      <c r="D39" s="55"/>
      <c r="E39" s="53"/>
      <c r="F39" s="843"/>
      <c r="G39" s="844"/>
      <c r="H39" s="845"/>
      <c r="I39" s="860">
        <f t="shared" si="0"/>
        <v>0</v>
      </c>
      <c r="J39" s="861"/>
      <c r="K39" s="862"/>
      <c r="L39" s="855"/>
      <c r="M39" s="855"/>
      <c r="N39" s="855"/>
      <c r="O39" s="855"/>
      <c r="P39" s="855"/>
      <c r="Q39" s="855"/>
      <c r="R39" s="855"/>
      <c r="S39" s="855"/>
      <c r="T39" s="855"/>
      <c r="U39" s="855"/>
      <c r="V39" s="855"/>
      <c r="W39" s="855"/>
      <c r="X39" s="855"/>
      <c r="Y39" s="855"/>
      <c r="Z39" s="855"/>
      <c r="AA39" s="855"/>
      <c r="AB39" s="856">
        <f t="shared" si="1"/>
        <v>0</v>
      </c>
      <c r="AC39" s="856"/>
      <c r="AD39" s="856"/>
      <c r="AE39" s="32" t="str">
        <f t="shared" si="2"/>
        <v>適</v>
      </c>
    </row>
    <row r="40" spans="1:31" s="2" customFormat="1" ht="19.5" customHeight="1">
      <c r="A40" s="54"/>
      <c r="B40" s="863"/>
      <c r="C40" s="864"/>
      <c r="D40" s="55"/>
      <c r="E40" s="53"/>
      <c r="F40" s="843"/>
      <c r="G40" s="844"/>
      <c r="H40" s="845"/>
      <c r="I40" s="860">
        <f t="shared" si="0"/>
        <v>0</v>
      </c>
      <c r="J40" s="861"/>
      <c r="K40" s="862"/>
      <c r="L40" s="855"/>
      <c r="M40" s="855"/>
      <c r="N40" s="855"/>
      <c r="O40" s="855"/>
      <c r="P40" s="855"/>
      <c r="Q40" s="855"/>
      <c r="R40" s="855"/>
      <c r="S40" s="855"/>
      <c r="T40" s="855"/>
      <c r="U40" s="855"/>
      <c r="V40" s="855"/>
      <c r="W40" s="855"/>
      <c r="X40" s="855"/>
      <c r="Y40" s="855"/>
      <c r="Z40" s="855"/>
      <c r="AA40" s="855"/>
      <c r="AB40" s="856">
        <f t="shared" si="1"/>
        <v>0</v>
      </c>
      <c r="AC40" s="856"/>
      <c r="AD40" s="856"/>
      <c r="AE40" s="32" t="str">
        <f t="shared" si="2"/>
        <v>適</v>
      </c>
    </row>
    <row r="41" spans="1:31" s="2" customFormat="1" ht="19.5" customHeight="1">
      <c r="A41" s="54"/>
      <c r="B41" s="863"/>
      <c r="C41" s="864"/>
      <c r="D41" s="55"/>
      <c r="E41" s="53"/>
      <c r="F41" s="843"/>
      <c r="G41" s="844"/>
      <c r="H41" s="845"/>
      <c r="I41" s="860">
        <f t="shared" si="0"/>
        <v>0</v>
      </c>
      <c r="J41" s="861"/>
      <c r="K41" s="862"/>
      <c r="L41" s="855"/>
      <c r="M41" s="855"/>
      <c r="N41" s="855"/>
      <c r="O41" s="855"/>
      <c r="P41" s="855"/>
      <c r="Q41" s="855"/>
      <c r="R41" s="855"/>
      <c r="S41" s="855"/>
      <c r="T41" s="855"/>
      <c r="U41" s="855"/>
      <c r="V41" s="855"/>
      <c r="W41" s="855"/>
      <c r="X41" s="855"/>
      <c r="Y41" s="855"/>
      <c r="Z41" s="855"/>
      <c r="AA41" s="855"/>
      <c r="AB41" s="856">
        <f t="shared" si="1"/>
        <v>0</v>
      </c>
      <c r="AC41" s="856"/>
      <c r="AD41" s="856"/>
      <c r="AE41" s="32" t="str">
        <f t="shared" si="2"/>
        <v>適</v>
      </c>
    </row>
    <row r="42" spans="1:31" s="2" customFormat="1" ht="19.5" customHeight="1">
      <c r="A42" s="54"/>
      <c r="B42" s="863"/>
      <c r="C42" s="864"/>
      <c r="D42" s="55"/>
      <c r="E42" s="53"/>
      <c r="F42" s="843"/>
      <c r="G42" s="844"/>
      <c r="H42" s="845"/>
      <c r="I42" s="860">
        <f t="shared" si="0"/>
        <v>0</v>
      </c>
      <c r="J42" s="861"/>
      <c r="K42" s="862"/>
      <c r="L42" s="855"/>
      <c r="M42" s="855"/>
      <c r="N42" s="855"/>
      <c r="O42" s="855"/>
      <c r="P42" s="855"/>
      <c r="Q42" s="855"/>
      <c r="R42" s="855"/>
      <c r="S42" s="855"/>
      <c r="T42" s="855"/>
      <c r="U42" s="855"/>
      <c r="V42" s="855"/>
      <c r="W42" s="855"/>
      <c r="X42" s="855"/>
      <c r="Y42" s="855"/>
      <c r="Z42" s="855"/>
      <c r="AA42" s="855"/>
      <c r="AB42" s="856">
        <f t="shared" si="1"/>
        <v>0</v>
      </c>
      <c r="AC42" s="856"/>
      <c r="AD42" s="856"/>
      <c r="AE42" s="32" t="str">
        <f t="shared" si="2"/>
        <v>適</v>
      </c>
    </row>
    <row r="43" spans="1:31" s="2" customFormat="1" ht="19.5" customHeight="1">
      <c r="A43" s="54"/>
      <c r="B43" s="863"/>
      <c r="C43" s="864"/>
      <c r="D43" s="55"/>
      <c r="E43" s="53"/>
      <c r="F43" s="843"/>
      <c r="G43" s="844"/>
      <c r="H43" s="845"/>
      <c r="I43" s="860">
        <f t="shared" si="0"/>
        <v>0</v>
      </c>
      <c r="J43" s="861"/>
      <c r="K43" s="862"/>
      <c r="L43" s="855"/>
      <c r="M43" s="855"/>
      <c r="N43" s="855"/>
      <c r="O43" s="855"/>
      <c r="P43" s="855"/>
      <c r="Q43" s="855"/>
      <c r="R43" s="855"/>
      <c r="S43" s="855"/>
      <c r="T43" s="855"/>
      <c r="U43" s="855"/>
      <c r="V43" s="855"/>
      <c r="W43" s="855"/>
      <c r="X43" s="855"/>
      <c r="Y43" s="855"/>
      <c r="Z43" s="855"/>
      <c r="AA43" s="855"/>
      <c r="AB43" s="856">
        <f t="shared" si="1"/>
        <v>0</v>
      </c>
      <c r="AC43" s="856"/>
      <c r="AD43" s="856"/>
      <c r="AE43" s="32" t="str">
        <f t="shared" si="2"/>
        <v>適</v>
      </c>
    </row>
    <row r="44" spans="1:31" s="2" customFormat="1" ht="19.5" customHeight="1">
      <c r="A44" s="54"/>
      <c r="B44" s="863"/>
      <c r="C44" s="864"/>
      <c r="D44" s="55"/>
      <c r="E44" s="53"/>
      <c r="F44" s="843"/>
      <c r="G44" s="844"/>
      <c r="H44" s="845"/>
      <c r="I44" s="860">
        <f t="shared" si="0"/>
        <v>0</v>
      </c>
      <c r="J44" s="861"/>
      <c r="K44" s="862"/>
      <c r="L44" s="855"/>
      <c r="M44" s="855"/>
      <c r="N44" s="855"/>
      <c r="O44" s="855"/>
      <c r="P44" s="855"/>
      <c r="Q44" s="855"/>
      <c r="R44" s="855"/>
      <c r="S44" s="855"/>
      <c r="T44" s="855"/>
      <c r="U44" s="855"/>
      <c r="V44" s="855"/>
      <c r="W44" s="855"/>
      <c r="X44" s="855"/>
      <c r="Y44" s="855"/>
      <c r="Z44" s="855"/>
      <c r="AA44" s="855"/>
      <c r="AB44" s="856">
        <f t="shared" si="1"/>
        <v>0</v>
      </c>
      <c r="AC44" s="856"/>
      <c r="AD44" s="856"/>
      <c r="AE44" s="32" t="str">
        <f t="shared" si="2"/>
        <v>適</v>
      </c>
    </row>
    <row r="45" spans="1:31" s="2" customFormat="1" ht="19.5" customHeight="1">
      <c r="A45" s="54"/>
      <c r="B45" s="863"/>
      <c r="C45" s="864"/>
      <c r="D45" s="55"/>
      <c r="E45" s="53"/>
      <c r="F45" s="843"/>
      <c r="G45" s="844"/>
      <c r="H45" s="845"/>
      <c r="I45" s="860">
        <f t="shared" si="0"/>
        <v>0</v>
      </c>
      <c r="J45" s="861"/>
      <c r="K45" s="862"/>
      <c r="L45" s="855"/>
      <c r="M45" s="855"/>
      <c r="N45" s="855"/>
      <c r="O45" s="855"/>
      <c r="P45" s="855"/>
      <c r="Q45" s="855"/>
      <c r="R45" s="855"/>
      <c r="S45" s="855"/>
      <c r="T45" s="855"/>
      <c r="U45" s="855"/>
      <c r="V45" s="855"/>
      <c r="W45" s="855"/>
      <c r="X45" s="855"/>
      <c r="Y45" s="855"/>
      <c r="Z45" s="855"/>
      <c r="AA45" s="855"/>
      <c r="AB45" s="856">
        <f t="shared" si="1"/>
        <v>0</v>
      </c>
      <c r="AC45" s="856"/>
      <c r="AD45" s="856"/>
      <c r="AE45" s="32" t="str">
        <f t="shared" si="2"/>
        <v>適</v>
      </c>
    </row>
    <row r="46" spans="1:31" s="2" customFormat="1" ht="19.5" customHeight="1">
      <c r="A46" s="54"/>
      <c r="B46" s="863"/>
      <c r="C46" s="864"/>
      <c r="D46" s="55"/>
      <c r="E46" s="53"/>
      <c r="F46" s="843"/>
      <c r="G46" s="844"/>
      <c r="H46" s="845"/>
      <c r="I46" s="860">
        <f t="shared" si="0"/>
        <v>0</v>
      </c>
      <c r="J46" s="861"/>
      <c r="K46" s="862"/>
      <c r="L46" s="855"/>
      <c r="M46" s="855"/>
      <c r="N46" s="855"/>
      <c r="O46" s="855"/>
      <c r="P46" s="855"/>
      <c r="Q46" s="855"/>
      <c r="R46" s="855"/>
      <c r="S46" s="855"/>
      <c r="T46" s="855"/>
      <c r="U46" s="855"/>
      <c r="V46" s="855"/>
      <c r="W46" s="855"/>
      <c r="X46" s="855"/>
      <c r="Y46" s="855"/>
      <c r="Z46" s="855"/>
      <c r="AA46" s="855"/>
      <c r="AB46" s="856">
        <f t="shared" si="1"/>
        <v>0</v>
      </c>
      <c r="AC46" s="856"/>
      <c r="AD46" s="856"/>
      <c r="AE46" s="32" t="str">
        <f t="shared" si="2"/>
        <v>適</v>
      </c>
    </row>
    <row r="47" spans="1:31" s="2" customFormat="1" ht="19.5" customHeight="1">
      <c r="A47" s="54"/>
      <c r="B47" s="863"/>
      <c r="C47" s="864"/>
      <c r="D47" s="55"/>
      <c r="E47" s="53"/>
      <c r="F47" s="843"/>
      <c r="G47" s="844"/>
      <c r="H47" s="845"/>
      <c r="I47" s="860">
        <f t="shared" si="0"/>
        <v>0</v>
      </c>
      <c r="J47" s="861"/>
      <c r="K47" s="862"/>
      <c r="L47" s="855"/>
      <c r="M47" s="855"/>
      <c r="N47" s="855"/>
      <c r="O47" s="855"/>
      <c r="P47" s="855"/>
      <c r="Q47" s="855"/>
      <c r="R47" s="855"/>
      <c r="S47" s="855"/>
      <c r="T47" s="855"/>
      <c r="U47" s="855"/>
      <c r="V47" s="855"/>
      <c r="W47" s="855"/>
      <c r="X47" s="855"/>
      <c r="Y47" s="855"/>
      <c r="Z47" s="855"/>
      <c r="AA47" s="855"/>
      <c r="AB47" s="856">
        <f t="shared" si="1"/>
        <v>0</v>
      </c>
      <c r="AC47" s="856"/>
      <c r="AD47" s="856"/>
      <c r="AE47" s="32" t="str">
        <f t="shared" si="2"/>
        <v>適</v>
      </c>
    </row>
    <row r="48" spans="1:31" s="2" customFormat="1" ht="19.5" customHeight="1">
      <c r="A48" s="54"/>
      <c r="B48" s="413" t="s">
        <v>238</v>
      </c>
      <c r="C48" s="414"/>
      <c r="D48" s="415"/>
      <c r="E48" s="53"/>
      <c r="F48" s="852"/>
      <c r="G48" s="853"/>
      <c r="H48" s="854"/>
      <c r="I48" s="857"/>
      <c r="J48" s="858"/>
      <c r="K48" s="858"/>
      <c r="L48" s="858"/>
      <c r="M48" s="858"/>
      <c r="N48" s="858"/>
      <c r="O48" s="858"/>
      <c r="P48" s="858"/>
      <c r="Q48" s="858"/>
      <c r="R48" s="858"/>
      <c r="S48" s="858"/>
      <c r="T48" s="858"/>
      <c r="U48" s="858"/>
      <c r="V48" s="858"/>
      <c r="W48" s="858"/>
      <c r="X48" s="858"/>
      <c r="Y48" s="858"/>
      <c r="Z48" s="858"/>
      <c r="AA48" s="858"/>
      <c r="AB48" s="858"/>
      <c r="AC48" s="858"/>
      <c r="AD48" s="858"/>
      <c r="AE48" s="859"/>
    </row>
    <row r="49" spans="1:31" ht="19.5" customHeight="1">
      <c r="A49" s="45"/>
      <c r="B49" s="513" t="s">
        <v>237</v>
      </c>
      <c r="C49" s="513"/>
      <c r="D49" s="513"/>
      <c r="E49" s="513"/>
      <c r="F49" s="851">
        <f>SUM(F35:H48)</f>
        <v>0</v>
      </c>
      <c r="G49" s="851"/>
      <c r="H49" s="851"/>
      <c r="I49" s="822"/>
      <c r="J49" s="822"/>
      <c r="K49" s="822"/>
      <c r="L49" s="513">
        <f>SUM(L35:M47)</f>
        <v>0</v>
      </c>
      <c r="M49" s="513"/>
      <c r="N49" s="513">
        <f>SUM(N35:O47)</f>
        <v>0</v>
      </c>
      <c r="O49" s="513"/>
      <c r="P49" s="513">
        <f>SUM(P35:Q47)</f>
        <v>0</v>
      </c>
      <c r="Q49" s="513"/>
      <c r="R49" s="513">
        <f>SUM(R35:S47)</f>
        <v>0</v>
      </c>
      <c r="S49" s="513"/>
      <c r="T49" s="513">
        <f>SUM(T35:U47)</f>
        <v>0</v>
      </c>
      <c r="U49" s="513"/>
      <c r="V49" s="513">
        <f>SUM(V35:W47)</f>
        <v>0</v>
      </c>
      <c r="W49" s="513"/>
      <c r="X49" s="513">
        <f>SUM(X35:Y47)</f>
        <v>0</v>
      </c>
      <c r="Y49" s="513"/>
      <c r="Z49" s="513">
        <f>SUM(Z35:AA47)</f>
        <v>0</v>
      </c>
      <c r="AA49" s="513"/>
      <c r="AB49" s="413"/>
      <c r="AC49" s="414"/>
      <c r="AD49" s="414"/>
      <c r="AE49" s="415"/>
    </row>
    <row r="50" spans="1:31" ht="24" customHeight="1">
      <c r="B50" s="365" t="s">
        <v>236</v>
      </c>
      <c r="C50" s="713"/>
      <c r="D50" s="513" t="s">
        <v>235</v>
      </c>
      <c r="E50" s="513"/>
      <c r="F50" s="513"/>
      <c r="G50" s="513"/>
      <c r="H50" s="513"/>
      <c r="I50" s="843"/>
      <c r="J50" s="844"/>
      <c r="K50" s="844"/>
      <c r="L50" s="844"/>
      <c r="M50" s="844"/>
      <c r="N50" s="844"/>
      <c r="O50" s="845"/>
      <c r="P50" s="513" t="s">
        <v>234</v>
      </c>
      <c r="Q50" s="513"/>
      <c r="R50" s="513"/>
      <c r="S50" s="513"/>
      <c r="T50" s="513"/>
      <c r="U50" s="855"/>
      <c r="V50" s="855"/>
      <c r="W50" s="855"/>
      <c r="X50" s="855"/>
      <c r="Y50" s="855"/>
      <c r="Z50" s="855"/>
      <c r="AA50" s="855"/>
      <c r="AB50" s="855"/>
      <c r="AC50" s="855"/>
      <c r="AD50" s="855"/>
      <c r="AE50" s="855"/>
    </row>
    <row r="51" spans="1:31" ht="24" customHeight="1">
      <c r="B51" s="847"/>
      <c r="C51" s="848"/>
      <c r="D51" s="513" t="s">
        <v>233</v>
      </c>
      <c r="E51" s="513"/>
      <c r="F51" s="513"/>
      <c r="G51" s="513"/>
      <c r="H51" s="513"/>
      <c r="I51" s="822" t="s">
        <v>232</v>
      </c>
      <c r="J51" s="822"/>
      <c r="K51" s="822"/>
      <c r="L51" s="822"/>
      <c r="M51" s="822"/>
      <c r="N51" s="822"/>
      <c r="O51" s="822"/>
      <c r="P51" s="513" t="s">
        <v>231</v>
      </c>
      <c r="Q51" s="513"/>
      <c r="R51" s="513"/>
      <c r="S51" s="513"/>
      <c r="T51" s="513"/>
      <c r="U51" s="513"/>
      <c r="V51" s="513"/>
      <c r="W51" s="513"/>
      <c r="X51" s="513"/>
      <c r="Y51" s="513"/>
      <c r="Z51" s="513"/>
      <c r="AA51" s="513"/>
      <c r="AB51" s="513"/>
      <c r="AC51" s="513"/>
      <c r="AD51" s="513"/>
      <c r="AE51" s="513"/>
    </row>
    <row r="52" spans="1:31" ht="24" customHeight="1">
      <c r="B52" s="849"/>
      <c r="C52" s="850"/>
      <c r="D52" s="513"/>
      <c r="E52" s="513"/>
      <c r="F52" s="513"/>
      <c r="G52" s="513"/>
      <c r="H52" s="513"/>
      <c r="I52" s="822" t="s">
        <v>230</v>
      </c>
      <c r="J52" s="822"/>
      <c r="K52" s="822"/>
      <c r="L52" s="822"/>
      <c r="M52" s="822"/>
      <c r="N52" s="822"/>
      <c r="O52" s="822"/>
      <c r="P52" s="495" t="s">
        <v>229</v>
      </c>
      <c r="Q52" s="495"/>
      <c r="R52" s="495"/>
      <c r="S52" s="495"/>
      <c r="T52" s="495"/>
      <c r="U52" s="495"/>
      <c r="V52" s="495"/>
      <c r="W52" s="495"/>
      <c r="X52" s="495"/>
      <c r="Y52" s="495"/>
      <c r="Z52" s="495"/>
      <c r="AA52" s="495"/>
      <c r="AB52" s="495"/>
      <c r="AC52" s="495"/>
      <c r="AD52" s="495"/>
      <c r="AE52" s="495"/>
    </row>
    <row r="53" spans="1:31" ht="24" customHeight="1">
      <c r="B53" s="429" t="s">
        <v>228</v>
      </c>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1"/>
    </row>
    <row r="54" spans="1:31" ht="24" customHeight="1">
      <c r="B54" s="52"/>
      <c r="C54" s="470" t="s">
        <v>227</v>
      </c>
      <c r="D54" s="470"/>
      <c r="E54" s="470"/>
      <c r="F54" s="470"/>
      <c r="G54" s="470" t="s">
        <v>226</v>
      </c>
      <c r="H54" s="470"/>
      <c r="I54" s="470"/>
      <c r="J54" s="470" t="s">
        <v>225</v>
      </c>
      <c r="K54" s="470"/>
      <c r="L54" s="470"/>
      <c r="M54" s="470"/>
      <c r="N54" s="470"/>
      <c r="O54" s="470"/>
      <c r="P54" s="470" t="s">
        <v>227</v>
      </c>
      <c r="Q54" s="470"/>
      <c r="R54" s="470"/>
      <c r="S54" s="470"/>
      <c r="T54" s="470" t="s">
        <v>226</v>
      </c>
      <c r="U54" s="470"/>
      <c r="V54" s="470"/>
      <c r="W54" s="470" t="s">
        <v>225</v>
      </c>
      <c r="X54" s="470"/>
      <c r="Y54" s="470"/>
      <c r="Z54" s="470"/>
      <c r="AA54" s="470"/>
      <c r="AB54" s="470"/>
      <c r="AC54" s="470"/>
      <c r="AD54" s="14"/>
      <c r="AE54" s="45"/>
    </row>
    <row r="55" spans="1:31" ht="24" customHeight="1">
      <c r="B55" s="8"/>
      <c r="C55" s="835" t="s">
        <v>224</v>
      </c>
      <c r="D55" s="835"/>
      <c r="E55" s="835"/>
      <c r="F55" s="835"/>
      <c r="G55" s="816"/>
      <c r="H55" s="816"/>
      <c r="I55" s="816"/>
      <c r="J55" s="823"/>
      <c r="K55" s="823"/>
      <c r="L55" s="823"/>
      <c r="M55" s="823"/>
      <c r="N55" s="823"/>
      <c r="O55" s="823"/>
      <c r="P55" s="820" t="s">
        <v>223</v>
      </c>
      <c r="Q55" s="820"/>
      <c r="R55" s="820"/>
      <c r="S55" s="820"/>
      <c r="T55" s="816"/>
      <c r="U55" s="816"/>
      <c r="V55" s="816"/>
      <c r="W55" s="495"/>
      <c r="X55" s="495"/>
      <c r="Y55" s="495"/>
      <c r="Z55" s="495"/>
      <c r="AA55" s="495"/>
      <c r="AB55" s="495"/>
      <c r="AC55" s="495"/>
      <c r="AD55" s="14"/>
      <c r="AE55" s="45"/>
    </row>
    <row r="56" spans="1:31" ht="24" customHeight="1">
      <c r="B56" s="8"/>
      <c r="C56" s="835" t="s">
        <v>222</v>
      </c>
      <c r="D56" s="835"/>
      <c r="E56" s="835"/>
      <c r="F56" s="835"/>
      <c r="G56" s="816"/>
      <c r="H56" s="816"/>
      <c r="I56" s="816"/>
      <c r="J56" s="823"/>
      <c r="K56" s="823"/>
      <c r="L56" s="823"/>
      <c r="M56" s="823"/>
      <c r="N56" s="823"/>
      <c r="O56" s="823"/>
      <c r="P56" s="820" t="s">
        <v>221</v>
      </c>
      <c r="Q56" s="820"/>
      <c r="R56" s="820"/>
      <c r="S56" s="820"/>
      <c r="T56" s="816"/>
      <c r="U56" s="816"/>
      <c r="V56" s="816"/>
      <c r="W56" s="495"/>
      <c r="X56" s="495"/>
      <c r="Y56" s="495"/>
      <c r="Z56" s="495"/>
      <c r="AA56" s="495"/>
      <c r="AB56" s="495"/>
      <c r="AC56" s="495"/>
      <c r="AD56" s="14"/>
      <c r="AE56" s="45"/>
    </row>
    <row r="57" spans="1:31" ht="24" customHeight="1">
      <c r="B57" s="8"/>
      <c r="C57" s="846" t="s">
        <v>220</v>
      </c>
      <c r="D57" s="835"/>
      <c r="E57" s="835"/>
      <c r="F57" s="835"/>
      <c r="G57" s="816"/>
      <c r="H57" s="816"/>
      <c r="I57" s="816"/>
      <c r="J57" s="822" t="s">
        <v>219</v>
      </c>
      <c r="K57" s="822"/>
      <c r="L57" s="822"/>
      <c r="M57" s="838"/>
      <c r="N57" s="845"/>
      <c r="O57" s="823"/>
      <c r="P57" s="820" t="s">
        <v>218</v>
      </c>
      <c r="Q57" s="820"/>
      <c r="R57" s="820"/>
      <c r="S57" s="820"/>
      <c r="T57" s="816"/>
      <c r="U57" s="816"/>
      <c r="V57" s="816"/>
      <c r="W57" s="495"/>
      <c r="X57" s="495"/>
      <c r="Y57" s="495"/>
      <c r="Z57" s="495"/>
      <c r="AA57" s="495"/>
      <c r="AB57" s="495"/>
      <c r="AC57" s="495"/>
      <c r="AD57" s="14"/>
      <c r="AE57" s="45"/>
    </row>
    <row r="58" spans="1:31" ht="24" customHeight="1">
      <c r="B58" s="8"/>
      <c r="C58" s="51"/>
      <c r="D58" s="824" t="s">
        <v>217</v>
      </c>
      <c r="E58" s="824"/>
      <c r="F58" s="824"/>
      <c r="G58" s="816"/>
      <c r="H58" s="816"/>
      <c r="I58" s="816"/>
      <c r="J58" s="822" t="s">
        <v>216</v>
      </c>
      <c r="K58" s="822"/>
      <c r="L58" s="822"/>
      <c r="M58" s="838"/>
      <c r="N58" s="845"/>
      <c r="O58" s="823"/>
      <c r="P58" s="820" t="s">
        <v>215</v>
      </c>
      <c r="Q58" s="820"/>
      <c r="R58" s="820"/>
      <c r="S58" s="820"/>
      <c r="T58" s="816"/>
      <c r="U58" s="816"/>
      <c r="V58" s="816"/>
      <c r="W58" s="495"/>
      <c r="X58" s="495"/>
      <c r="Y58" s="495"/>
      <c r="Z58" s="495"/>
      <c r="AA58" s="495"/>
      <c r="AB58" s="495"/>
      <c r="AC58" s="495"/>
      <c r="AD58" s="14"/>
      <c r="AE58" s="45"/>
    </row>
    <row r="59" spans="1:31" ht="24" customHeight="1">
      <c r="B59" s="8"/>
      <c r="C59" s="835" t="s">
        <v>214</v>
      </c>
      <c r="D59" s="835"/>
      <c r="E59" s="835"/>
      <c r="F59" s="835"/>
      <c r="G59" s="816"/>
      <c r="H59" s="816"/>
      <c r="I59" s="816"/>
      <c r="J59" s="49" t="s">
        <v>213</v>
      </c>
      <c r="K59" s="48"/>
      <c r="L59" s="50" t="s">
        <v>211</v>
      </c>
      <c r="M59" s="49" t="s">
        <v>212</v>
      </c>
      <c r="N59" s="48"/>
      <c r="O59" s="47" t="s">
        <v>211</v>
      </c>
      <c r="P59" s="820" t="s">
        <v>210</v>
      </c>
      <c r="Q59" s="820"/>
      <c r="R59" s="820"/>
      <c r="S59" s="820"/>
      <c r="T59" s="816"/>
      <c r="U59" s="816"/>
      <c r="V59" s="816"/>
      <c r="W59" s="495"/>
      <c r="X59" s="495"/>
      <c r="Y59" s="495"/>
      <c r="Z59" s="495"/>
      <c r="AA59" s="495"/>
      <c r="AB59" s="495"/>
      <c r="AC59" s="495"/>
      <c r="AD59" s="14"/>
      <c r="AE59" s="45"/>
    </row>
    <row r="60" spans="1:31" ht="24" customHeight="1">
      <c r="B60" s="8"/>
      <c r="C60" s="835" t="s">
        <v>209</v>
      </c>
      <c r="D60" s="835"/>
      <c r="E60" s="835"/>
      <c r="F60" s="835"/>
      <c r="G60" s="816"/>
      <c r="H60" s="816"/>
      <c r="I60" s="816"/>
      <c r="J60" s="822"/>
      <c r="K60" s="822"/>
      <c r="L60" s="822"/>
      <c r="M60" s="822"/>
      <c r="N60" s="822"/>
      <c r="O60" s="822"/>
      <c r="P60" s="820" t="s">
        <v>208</v>
      </c>
      <c r="Q60" s="820"/>
      <c r="R60" s="820"/>
      <c r="S60" s="820"/>
      <c r="T60" s="816"/>
      <c r="U60" s="816"/>
      <c r="V60" s="816"/>
      <c r="W60" s="495"/>
      <c r="X60" s="495"/>
      <c r="Y60" s="495"/>
      <c r="Z60" s="495"/>
      <c r="AA60" s="495"/>
      <c r="AB60" s="495"/>
      <c r="AC60" s="495"/>
      <c r="AD60" s="14"/>
      <c r="AE60" s="45"/>
    </row>
    <row r="61" spans="1:31" ht="24" customHeight="1">
      <c r="B61" s="8"/>
      <c r="C61" s="824" t="s">
        <v>207</v>
      </c>
      <c r="D61" s="824"/>
      <c r="E61" s="824"/>
      <c r="F61" s="824"/>
      <c r="G61" s="816"/>
      <c r="H61" s="816"/>
      <c r="I61" s="816"/>
      <c r="J61" s="822"/>
      <c r="K61" s="822"/>
      <c r="L61" s="822"/>
      <c r="M61" s="822"/>
      <c r="N61" s="822"/>
      <c r="O61" s="822"/>
      <c r="P61" s="824" t="s">
        <v>206</v>
      </c>
      <c r="Q61" s="825"/>
      <c r="R61" s="825"/>
      <c r="S61" s="825"/>
      <c r="T61" s="816"/>
      <c r="U61" s="816"/>
      <c r="V61" s="816"/>
      <c r="W61" s="495"/>
      <c r="X61" s="495"/>
      <c r="Y61" s="495"/>
      <c r="Z61" s="495"/>
      <c r="AA61" s="495"/>
      <c r="AB61" s="495"/>
      <c r="AC61" s="495"/>
      <c r="AD61" s="14"/>
      <c r="AE61" s="45"/>
    </row>
    <row r="62" spans="1:31" ht="24" customHeight="1">
      <c r="B62" s="8"/>
      <c r="C62" s="835" t="s">
        <v>205</v>
      </c>
      <c r="D62" s="835"/>
      <c r="E62" s="835"/>
      <c r="F62" s="835"/>
      <c r="G62" s="816"/>
      <c r="H62" s="816"/>
      <c r="I62" s="816"/>
      <c r="J62" s="822"/>
      <c r="K62" s="822"/>
      <c r="L62" s="822"/>
      <c r="M62" s="822"/>
      <c r="N62" s="822"/>
      <c r="O62" s="822"/>
      <c r="P62" s="821" t="s">
        <v>204</v>
      </c>
      <c r="Q62" s="821"/>
      <c r="R62" s="821"/>
      <c r="S62" s="821"/>
      <c r="T62" s="816"/>
      <c r="U62" s="816"/>
      <c r="V62" s="816"/>
      <c r="W62" s="495"/>
      <c r="X62" s="495"/>
      <c r="Y62" s="495"/>
      <c r="Z62" s="495"/>
      <c r="AA62" s="495"/>
      <c r="AB62" s="495"/>
      <c r="AC62" s="495"/>
      <c r="AD62" s="14"/>
      <c r="AE62" s="45"/>
    </row>
    <row r="63" spans="1:31" ht="24" customHeight="1">
      <c r="B63" s="46"/>
      <c r="C63" s="835" t="s">
        <v>203</v>
      </c>
      <c r="D63" s="835"/>
      <c r="E63" s="835"/>
      <c r="F63" s="835"/>
      <c r="G63" s="816"/>
      <c r="H63" s="816"/>
      <c r="I63" s="816"/>
      <c r="J63" s="822"/>
      <c r="K63" s="822"/>
      <c r="L63" s="822"/>
      <c r="M63" s="822"/>
      <c r="N63" s="822"/>
      <c r="O63" s="822"/>
      <c r="P63" s="820" t="s">
        <v>14</v>
      </c>
      <c r="Q63" s="820"/>
      <c r="R63" s="820"/>
      <c r="S63" s="820"/>
      <c r="T63" s="816"/>
      <c r="U63" s="816"/>
      <c r="V63" s="816"/>
      <c r="W63" s="495"/>
      <c r="X63" s="495"/>
      <c r="Y63" s="495"/>
      <c r="Z63" s="495"/>
      <c r="AA63" s="495"/>
      <c r="AB63" s="495"/>
      <c r="AC63" s="495"/>
      <c r="AD63" s="14"/>
      <c r="AE63" s="45"/>
    </row>
    <row r="64" spans="1:31" ht="24" customHeight="1">
      <c r="B64" s="44"/>
      <c r="C64" s="828" t="s">
        <v>202</v>
      </c>
      <c r="D64" s="829"/>
      <c r="E64" s="829"/>
      <c r="F64" s="829"/>
      <c r="G64" s="829"/>
      <c r="H64" s="829"/>
      <c r="I64" s="829"/>
      <c r="J64" s="829"/>
      <c r="K64" s="829"/>
      <c r="L64" s="829"/>
      <c r="M64" s="829"/>
      <c r="N64" s="829"/>
      <c r="O64" s="829"/>
      <c r="P64" s="829"/>
      <c r="Q64" s="829"/>
      <c r="R64" s="829"/>
      <c r="S64" s="830"/>
      <c r="T64" s="838">
        <f>SUM(G55:I57,G59:I63,T55:V63)</f>
        <v>0</v>
      </c>
      <c r="U64" s="839"/>
      <c r="V64" s="894"/>
      <c r="W64" s="838"/>
      <c r="X64" s="839"/>
      <c r="Y64" s="839"/>
      <c r="Z64" s="839"/>
      <c r="AA64" s="839"/>
      <c r="AB64" s="839"/>
      <c r="AC64" s="839"/>
      <c r="AD64" s="43"/>
      <c r="AE64" s="42"/>
    </row>
    <row r="65" spans="1:31" ht="18.75" customHeight="1">
      <c r="B65" s="828" t="s">
        <v>201</v>
      </c>
      <c r="C65" s="829"/>
      <c r="D65" s="829"/>
      <c r="E65" s="829"/>
      <c r="F65" s="829"/>
      <c r="G65" s="829"/>
      <c r="H65" s="829"/>
      <c r="I65" s="829"/>
      <c r="J65" s="829"/>
      <c r="K65" s="829"/>
      <c r="L65" s="829"/>
      <c r="M65" s="829"/>
      <c r="N65" s="829"/>
      <c r="O65" s="829"/>
      <c r="P65" s="829"/>
      <c r="Q65" s="829"/>
      <c r="R65" s="829"/>
      <c r="S65" s="830"/>
      <c r="T65" s="838">
        <f>F49+T64</f>
        <v>0</v>
      </c>
      <c r="U65" s="839"/>
      <c r="V65" s="894"/>
      <c r="W65" s="840" t="s">
        <v>200</v>
      </c>
      <c r="X65" s="841"/>
      <c r="Y65" s="841"/>
      <c r="Z65" s="841"/>
      <c r="AA65" s="841"/>
      <c r="AB65" s="841"/>
      <c r="AC65" s="842"/>
      <c r="AD65" s="41"/>
      <c r="AE65" s="40"/>
    </row>
    <row r="66" spans="1:31" ht="6.75" customHeight="1">
      <c r="B66" s="39"/>
      <c r="C66" s="39"/>
      <c r="D66" s="38"/>
      <c r="E66" s="38"/>
      <c r="F66" s="38"/>
      <c r="G66" s="38"/>
      <c r="H66" s="38"/>
      <c r="I66" s="37"/>
      <c r="J66" s="37"/>
      <c r="K66" s="37"/>
      <c r="L66" s="37"/>
      <c r="M66" s="37"/>
      <c r="N66" s="37"/>
      <c r="O66" s="37"/>
      <c r="P66" s="36"/>
      <c r="Q66" s="36"/>
      <c r="R66" s="36"/>
      <c r="S66" s="36"/>
      <c r="T66" s="36"/>
      <c r="U66" s="36"/>
      <c r="V66" s="36"/>
      <c r="W66" s="36"/>
      <c r="X66" s="36"/>
      <c r="Y66" s="36"/>
      <c r="Z66" s="36"/>
      <c r="AA66" s="36"/>
      <c r="AB66" s="36"/>
      <c r="AC66" s="36"/>
      <c r="AD66" s="36"/>
      <c r="AE66" s="36"/>
    </row>
    <row r="67" spans="1:31" ht="18.75" customHeight="1">
      <c r="B67" s="797" t="s">
        <v>199</v>
      </c>
      <c r="C67" s="836"/>
      <c r="D67" s="836"/>
      <c r="E67" s="836"/>
      <c r="F67" s="836"/>
      <c r="G67" s="836"/>
      <c r="H67" s="836"/>
      <c r="I67" s="836"/>
      <c r="J67" s="836"/>
      <c r="K67" s="836"/>
      <c r="L67" s="837"/>
      <c r="M67" s="837"/>
      <c r="N67" s="837"/>
      <c r="O67" s="837"/>
      <c r="P67" s="837"/>
      <c r="Q67" s="837"/>
      <c r="R67" s="837"/>
      <c r="S67" s="837"/>
      <c r="T67" s="837"/>
    </row>
    <row r="68" spans="1:31" ht="18.75" customHeight="1">
      <c r="C68" s="797" t="s">
        <v>198</v>
      </c>
      <c r="D68" s="797"/>
      <c r="E68" s="797"/>
      <c r="F68" s="797"/>
      <c r="G68" s="797"/>
      <c r="H68" s="797"/>
      <c r="I68" s="797"/>
      <c r="J68" s="797"/>
      <c r="K68" s="797"/>
      <c r="L68" s="797" t="s">
        <v>197</v>
      </c>
      <c r="M68" s="797"/>
      <c r="N68" s="797"/>
      <c r="O68" s="797"/>
      <c r="P68" s="797"/>
      <c r="Q68" s="797"/>
      <c r="R68" s="797"/>
      <c r="S68" s="797"/>
      <c r="T68" s="797"/>
      <c r="U68" s="797"/>
      <c r="V68" s="797"/>
      <c r="W68" s="797"/>
      <c r="X68" s="797"/>
      <c r="Y68" s="798"/>
      <c r="Z68" s="798"/>
      <c r="AA68" s="798"/>
    </row>
    <row r="69" spans="1:31" s="2" customFormat="1" ht="26.25" customHeight="1">
      <c r="A69" s="35" t="s">
        <v>196</v>
      </c>
    </row>
    <row r="70" spans="1:31" s="2" customFormat="1" ht="18" customHeight="1">
      <c r="A70" s="35"/>
      <c r="B70" s="137" t="s">
        <v>195</v>
      </c>
      <c r="C70" s="137"/>
      <c r="D70" s="137"/>
      <c r="E70" s="137"/>
      <c r="F70" s="137" t="s">
        <v>194</v>
      </c>
      <c r="G70" s="137"/>
      <c r="H70" s="137"/>
      <c r="I70" s="137"/>
      <c r="J70" s="137"/>
      <c r="K70" s="137"/>
      <c r="L70" s="137"/>
      <c r="M70" s="137"/>
      <c r="N70" s="137"/>
      <c r="O70" s="137"/>
      <c r="P70" s="137"/>
      <c r="Q70" s="137"/>
      <c r="R70" s="137"/>
      <c r="S70" s="137"/>
      <c r="T70" s="137"/>
      <c r="U70" s="137"/>
      <c r="V70" s="137"/>
      <c r="W70" s="137"/>
      <c r="X70" s="137"/>
      <c r="Y70" s="137"/>
      <c r="Z70" s="137"/>
      <c r="AA70" s="137"/>
      <c r="AB70" s="137" t="s">
        <v>171</v>
      </c>
      <c r="AC70" s="137"/>
    </row>
    <row r="71" spans="1:31" s="2" customFormat="1" ht="26.25" customHeight="1">
      <c r="B71" s="137"/>
      <c r="C71" s="137"/>
      <c r="D71" s="137"/>
      <c r="E71" s="137"/>
      <c r="F71" s="137" t="s">
        <v>193</v>
      </c>
      <c r="G71" s="137"/>
      <c r="H71" s="137" t="s">
        <v>178</v>
      </c>
      <c r="I71" s="137"/>
      <c r="J71" s="137"/>
      <c r="K71" s="137"/>
      <c r="L71" s="137" t="s">
        <v>191</v>
      </c>
      <c r="M71" s="137"/>
      <c r="N71" s="137"/>
      <c r="O71" s="137"/>
      <c r="P71" s="137" t="s">
        <v>190</v>
      </c>
      <c r="Q71" s="137"/>
      <c r="R71" s="137"/>
      <c r="S71" s="137"/>
      <c r="T71" s="470" t="s">
        <v>189</v>
      </c>
      <c r="U71" s="513"/>
      <c r="V71" s="513"/>
      <c r="W71" s="513"/>
      <c r="X71" s="137" t="s">
        <v>130</v>
      </c>
      <c r="Y71" s="137"/>
      <c r="Z71" s="137"/>
      <c r="AA71" s="137"/>
      <c r="AB71" s="137"/>
      <c r="AC71" s="137"/>
    </row>
    <row r="72" spans="1:31" s="2" customFormat="1" ht="26.25" customHeight="1" thickBot="1">
      <c r="B72" s="834"/>
      <c r="C72" s="834"/>
      <c r="D72" s="834"/>
      <c r="E72" s="834"/>
      <c r="F72" s="826"/>
      <c r="G72" s="827"/>
      <c r="H72" s="802" t="str">
        <f>IF(F72="","",IF(F72=1,180,320+100*(F72-2)))</f>
        <v/>
      </c>
      <c r="I72" s="802"/>
      <c r="J72" s="802"/>
      <c r="K72" s="802"/>
      <c r="L72" s="802">
        <f>1.65*(L49+P49)</f>
        <v>0</v>
      </c>
      <c r="M72" s="802"/>
      <c r="N72" s="802"/>
      <c r="O72" s="802"/>
      <c r="P72" s="802">
        <f>3.3*(N49+R49)</f>
        <v>0</v>
      </c>
      <c r="Q72" s="802"/>
      <c r="R72" s="802"/>
      <c r="S72" s="802"/>
      <c r="T72" s="802">
        <f>1.98*T49</f>
        <v>0</v>
      </c>
      <c r="U72" s="802"/>
      <c r="V72" s="802"/>
      <c r="W72" s="802"/>
      <c r="X72" s="802">
        <f>SUM(H72:W72)</f>
        <v>0</v>
      </c>
      <c r="Y72" s="802"/>
      <c r="Z72" s="802"/>
      <c r="AA72" s="802"/>
      <c r="AB72" s="803" t="str">
        <f>IF(B72&gt;=X72,"適","否")</f>
        <v>適</v>
      </c>
      <c r="AC72" s="803"/>
    </row>
    <row r="73" spans="1:31" s="2" customFormat="1" ht="26.25" customHeight="1" thickTop="1">
      <c r="B73" s="809" t="s">
        <v>192</v>
      </c>
      <c r="C73" s="809"/>
      <c r="D73" s="809"/>
      <c r="E73" s="809"/>
      <c r="F73" s="804" t="s">
        <v>177</v>
      </c>
      <c r="G73" s="805"/>
      <c r="H73" s="831" t="s">
        <v>178</v>
      </c>
      <c r="I73" s="801"/>
      <c r="J73" s="801"/>
      <c r="K73" s="801"/>
      <c r="L73" s="801" t="s">
        <v>191</v>
      </c>
      <c r="M73" s="801"/>
      <c r="N73" s="801"/>
      <c r="O73" s="801"/>
      <c r="P73" s="801" t="s">
        <v>190</v>
      </c>
      <c r="Q73" s="801"/>
      <c r="R73" s="801"/>
      <c r="S73" s="801"/>
      <c r="T73" s="832" t="s">
        <v>189</v>
      </c>
      <c r="U73" s="833"/>
      <c r="V73" s="833"/>
      <c r="W73" s="833"/>
      <c r="X73" s="801" t="s">
        <v>130</v>
      </c>
      <c r="Y73" s="801"/>
      <c r="Z73" s="801"/>
      <c r="AA73" s="801"/>
      <c r="AB73" s="801" t="s">
        <v>188</v>
      </c>
      <c r="AC73" s="801"/>
    </row>
    <row r="74" spans="1:31" s="2" customFormat="1" ht="26.25" customHeight="1">
      <c r="B74" s="468"/>
      <c r="C74" s="468"/>
      <c r="D74" s="468"/>
      <c r="E74" s="468"/>
      <c r="F74" s="137" t="str">
        <f>IF(AB72="適","－",V49+X49+Z49)</f>
        <v>－</v>
      </c>
      <c r="G74" s="137"/>
      <c r="H74" s="137" t="str">
        <f>IF(AB72="適","－",1.98*(V49+X49+Z49))</f>
        <v>－</v>
      </c>
      <c r="I74" s="137"/>
      <c r="J74" s="137"/>
      <c r="K74" s="137"/>
      <c r="L74" s="137" t="str">
        <f>IF($AB$72="適","－",L72)</f>
        <v>－</v>
      </c>
      <c r="M74" s="137"/>
      <c r="N74" s="137"/>
      <c r="O74" s="137"/>
      <c r="P74" s="137" t="str">
        <f>IF($AB$72="適","－",P72)</f>
        <v>－</v>
      </c>
      <c r="Q74" s="137"/>
      <c r="R74" s="137"/>
      <c r="S74" s="137"/>
      <c r="T74" s="137" t="str">
        <f>IF($AB$72="適","－",T72)</f>
        <v>－</v>
      </c>
      <c r="U74" s="137"/>
      <c r="V74" s="137"/>
      <c r="W74" s="137"/>
      <c r="X74" s="137" t="str">
        <f>IF(AB72="適","－",H74+L74+P74+T74)</f>
        <v>－</v>
      </c>
      <c r="Y74" s="137"/>
      <c r="Z74" s="137"/>
      <c r="AA74" s="137"/>
      <c r="AB74" s="137" t="str">
        <f>IF(AB72="適","－",IF(B72&gt;=X74,"適","否"))</f>
        <v>－</v>
      </c>
      <c r="AC74" s="137"/>
    </row>
    <row r="75" spans="1:31" s="2" customFormat="1" ht="11.25" customHeight="1"/>
    <row r="76" spans="1:31" s="2" customFormat="1" ht="26.25" customHeight="1">
      <c r="A76" s="35" t="s">
        <v>187</v>
      </c>
    </row>
    <row r="77" spans="1:31" s="2" customFormat="1" ht="18" customHeight="1">
      <c r="B77" s="137" t="s">
        <v>186</v>
      </c>
      <c r="C77" s="137"/>
      <c r="D77" s="137"/>
      <c r="E77" s="137"/>
      <c r="F77" s="137" t="s">
        <v>185</v>
      </c>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t="s">
        <v>171</v>
      </c>
    </row>
    <row r="78" spans="1:31" s="2" customFormat="1" ht="26.25" customHeight="1">
      <c r="B78" s="137"/>
      <c r="C78" s="137"/>
      <c r="D78" s="137"/>
      <c r="E78" s="137"/>
      <c r="F78" s="137" t="s">
        <v>184</v>
      </c>
      <c r="G78" s="137"/>
      <c r="H78" s="137"/>
      <c r="I78" s="137"/>
      <c r="J78" s="137"/>
      <c r="K78" s="137"/>
      <c r="L78" s="137"/>
      <c r="M78" s="137"/>
      <c r="N78" s="137"/>
      <c r="O78" s="137"/>
      <c r="P78" s="137"/>
      <c r="Q78" s="137"/>
      <c r="R78" s="468" t="s">
        <v>183</v>
      </c>
      <c r="S78" s="137"/>
      <c r="T78" s="137"/>
      <c r="U78" s="137"/>
      <c r="V78" s="260" t="s">
        <v>174</v>
      </c>
      <c r="W78" s="495"/>
      <c r="X78" s="137" t="s">
        <v>173</v>
      </c>
      <c r="Y78" s="137"/>
      <c r="Z78" s="137"/>
      <c r="AA78" s="468" t="s">
        <v>182</v>
      </c>
      <c r="AB78" s="137"/>
      <c r="AC78" s="137"/>
      <c r="AD78" s="137"/>
      <c r="AE78" s="137"/>
    </row>
    <row r="79" spans="1:31" s="2" customFormat="1" ht="26.25" customHeight="1">
      <c r="B79" s="137"/>
      <c r="C79" s="137"/>
      <c r="D79" s="137"/>
      <c r="E79" s="137"/>
      <c r="F79" s="137" t="s">
        <v>179</v>
      </c>
      <c r="G79" s="137"/>
      <c r="H79" s="137" t="s">
        <v>178</v>
      </c>
      <c r="I79" s="137"/>
      <c r="J79" s="137"/>
      <c r="K79" s="137"/>
      <c r="L79" s="260" t="s">
        <v>177</v>
      </c>
      <c r="M79" s="495"/>
      <c r="N79" s="137" t="s">
        <v>176</v>
      </c>
      <c r="O79" s="137"/>
      <c r="P79" s="137"/>
      <c r="Q79" s="137"/>
      <c r="R79" s="137"/>
      <c r="S79" s="137"/>
      <c r="T79" s="137"/>
      <c r="U79" s="137"/>
      <c r="V79" s="495"/>
      <c r="W79" s="495"/>
      <c r="X79" s="137"/>
      <c r="Y79" s="137"/>
      <c r="Z79" s="137"/>
      <c r="AA79" s="137"/>
      <c r="AB79" s="137"/>
      <c r="AC79" s="137"/>
      <c r="AD79" s="137"/>
      <c r="AE79" s="137"/>
    </row>
    <row r="80" spans="1:31" s="2" customFormat="1" ht="26.25" customHeight="1" thickBot="1">
      <c r="B80" s="834"/>
      <c r="C80" s="827"/>
      <c r="D80" s="827"/>
      <c r="E80" s="827"/>
      <c r="F80" s="803">
        <f>F72</f>
        <v>0</v>
      </c>
      <c r="G80" s="803"/>
      <c r="H80" s="802" t="str">
        <f>IF(F80=0,"",IF(F80&lt;=2,330+30*(F80-1),400+80*(F80-3)))</f>
        <v/>
      </c>
      <c r="I80" s="802"/>
      <c r="J80" s="802"/>
      <c r="K80" s="802"/>
      <c r="L80" s="803">
        <f>V49+X49+Z49</f>
        <v>0</v>
      </c>
      <c r="M80" s="803"/>
      <c r="N80" s="802" t="str">
        <f>IF(L80=0,"",L80*3.3)</f>
        <v/>
      </c>
      <c r="O80" s="802"/>
      <c r="P80" s="802"/>
      <c r="Q80" s="802"/>
      <c r="R80" s="802">
        <f>MAX(H80,N80)</f>
        <v>0</v>
      </c>
      <c r="S80" s="803"/>
      <c r="T80" s="803"/>
      <c r="U80" s="803"/>
      <c r="V80" s="803">
        <f>T49</f>
        <v>0</v>
      </c>
      <c r="W80" s="803"/>
      <c r="X80" s="802" t="str">
        <f>IF(V80=0,"",V80*3.3)</f>
        <v/>
      </c>
      <c r="Y80" s="802"/>
      <c r="Z80" s="802"/>
      <c r="AA80" s="802" t="str">
        <f>IF(B80="","",R80+X80)</f>
        <v/>
      </c>
      <c r="AB80" s="802"/>
      <c r="AC80" s="802"/>
      <c r="AD80" s="802"/>
      <c r="AE80" s="34" t="str">
        <f>IF(B80&gt;=AA80,"適","否")</f>
        <v>適</v>
      </c>
    </row>
    <row r="81" spans="2:31" s="2" customFormat="1" ht="36" customHeight="1" thickTop="1">
      <c r="B81" s="809" t="s">
        <v>181</v>
      </c>
      <c r="C81" s="809"/>
      <c r="D81" s="809"/>
      <c r="E81" s="809"/>
      <c r="F81" s="831" t="s">
        <v>179</v>
      </c>
      <c r="G81" s="801"/>
      <c r="H81" s="801" t="s">
        <v>178</v>
      </c>
      <c r="I81" s="801"/>
      <c r="J81" s="801"/>
      <c r="K81" s="801"/>
      <c r="L81" s="804" t="s">
        <v>177</v>
      </c>
      <c r="M81" s="805"/>
      <c r="N81" s="801" t="s">
        <v>176</v>
      </c>
      <c r="O81" s="801"/>
      <c r="P81" s="801"/>
      <c r="Q81" s="801"/>
      <c r="R81" s="804" t="s">
        <v>175</v>
      </c>
      <c r="S81" s="805"/>
      <c r="T81" s="805"/>
      <c r="U81" s="805"/>
      <c r="V81" s="804" t="s">
        <v>174</v>
      </c>
      <c r="W81" s="805"/>
      <c r="X81" s="801" t="s">
        <v>173</v>
      </c>
      <c r="Y81" s="801"/>
      <c r="Z81" s="801"/>
      <c r="AA81" s="809" t="s">
        <v>172</v>
      </c>
      <c r="AB81" s="801"/>
      <c r="AC81" s="801"/>
      <c r="AD81" s="801"/>
      <c r="AE81" s="33" t="s">
        <v>171</v>
      </c>
    </row>
    <row r="82" spans="2:31" s="2" customFormat="1" ht="26.25" customHeight="1" thickBot="1">
      <c r="B82" s="468"/>
      <c r="C82" s="468"/>
      <c r="D82" s="468"/>
      <c r="E82" s="468"/>
      <c r="F82" s="137" t="str">
        <f>IF(AE80="適","－",F80)</f>
        <v>－</v>
      </c>
      <c r="G82" s="137"/>
      <c r="H82" s="800" t="str">
        <f>IF(AE80="適","－",H80)</f>
        <v>－</v>
      </c>
      <c r="I82" s="800"/>
      <c r="J82" s="800"/>
      <c r="K82" s="800"/>
      <c r="L82" s="813"/>
      <c r="M82" s="814"/>
      <c r="N82" s="814"/>
      <c r="O82" s="814"/>
      <c r="P82" s="814"/>
      <c r="Q82" s="815"/>
      <c r="R82" s="800" t="str">
        <f>IF(AE80="適","－",H82)</f>
        <v>－</v>
      </c>
      <c r="S82" s="800"/>
      <c r="T82" s="800"/>
      <c r="U82" s="800"/>
      <c r="V82" s="137" t="str">
        <f>IF(AE80="適","－",V80)</f>
        <v>－</v>
      </c>
      <c r="W82" s="137"/>
      <c r="X82" s="800" t="str">
        <f>IF(AE80="適","－",X80)</f>
        <v>－</v>
      </c>
      <c r="Y82" s="800"/>
      <c r="Z82" s="800"/>
      <c r="AA82" s="800" t="str">
        <f>IF(AE80="適","－",R82+X82)</f>
        <v>－</v>
      </c>
      <c r="AB82" s="800"/>
      <c r="AC82" s="800"/>
      <c r="AD82" s="800"/>
      <c r="AE82" s="32" t="str">
        <f>IF(AE80="適","－",IF(B80&gt;=AA82,"適","否"))</f>
        <v>－</v>
      </c>
    </row>
    <row r="83" spans="2:31" s="2" customFormat="1" ht="36" customHeight="1" thickTop="1">
      <c r="B83" s="809" t="s">
        <v>180</v>
      </c>
      <c r="C83" s="809"/>
      <c r="D83" s="809"/>
      <c r="E83" s="809"/>
      <c r="F83" s="831" t="s">
        <v>179</v>
      </c>
      <c r="G83" s="801"/>
      <c r="H83" s="801" t="s">
        <v>178</v>
      </c>
      <c r="I83" s="801"/>
      <c r="J83" s="801"/>
      <c r="K83" s="801"/>
      <c r="L83" s="804" t="s">
        <v>177</v>
      </c>
      <c r="M83" s="805"/>
      <c r="N83" s="801" t="s">
        <v>176</v>
      </c>
      <c r="O83" s="801"/>
      <c r="P83" s="801"/>
      <c r="Q83" s="801"/>
      <c r="R83" s="804" t="s">
        <v>175</v>
      </c>
      <c r="S83" s="805"/>
      <c r="T83" s="805"/>
      <c r="U83" s="805"/>
      <c r="V83" s="804" t="s">
        <v>174</v>
      </c>
      <c r="W83" s="805"/>
      <c r="X83" s="801" t="s">
        <v>173</v>
      </c>
      <c r="Y83" s="801"/>
      <c r="Z83" s="801"/>
      <c r="AA83" s="809" t="s">
        <v>172</v>
      </c>
      <c r="AB83" s="801"/>
      <c r="AC83" s="801"/>
      <c r="AD83" s="801"/>
      <c r="AE83" s="33" t="s">
        <v>171</v>
      </c>
    </row>
    <row r="84" spans="2:31" s="2" customFormat="1" ht="26.25" customHeight="1">
      <c r="B84" s="468"/>
      <c r="C84" s="468"/>
      <c r="D84" s="468"/>
      <c r="E84" s="468"/>
      <c r="F84" s="806"/>
      <c r="G84" s="807"/>
      <c r="H84" s="807"/>
      <c r="I84" s="807"/>
      <c r="J84" s="807"/>
      <c r="K84" s="808"/>
      <c r="L84" s="137" t="str">
        <f>IF($AE$80="適","－",L80)</f>
        <v>－</v>
      </c>
      <c r="M84" s="137"/>
      <c r="N84" s="800" t="str">
        <f>IF($AE$80="適","－",N80)</f>
        <v>－</v>
      </c>
      <c r="O84" s="800"/>
      <c r="P84" s="800"/>
      <c r="Q84" s="800"/>
      <c r="R84" s="800" t="str">
        <f>IF($AE$80="適","－",N84)</f>
        <v>－</v>
      </c>
      <c r="S84" s="800"/>
      <c r="T84" s="800"/>
      <c r="U84" s="800"/>
      <c r="V84" s="137" t="str">
        <f>IF($AE$80="適","－",V80)</f>
        <v>－</v>
      </c>
      <c r="W84" s="137"/>
      <c r="X84" s="800" t="str">
        <f>IF(AE80="適","－",X80)</f>
        <v>－</v>
      </c>
      <c r="Y84" s="800"/>
      <c r="Z84" s="800"/>
      <c r="AA84" s="800" t="str">
        <f>IF(AE80="適","－",R84+X84)</f>
        <v>－</v>
      </c>
      <c r="AB84" s="800"/>
      <c r="AC84" s="800"/>
      <c r="AD84" s="800"/>
      <c r="AE84" s="32" t="str">
        <f>IF(AE80="適","－",IF(B80&gt;=AA84,"適","否"))</f>
        <v>－</v>
      </c>
    </row>
  </sheetData>
  <mergeCells count="435">
    <mergeCell ref="T64:V64"/>
    <mergeCell ref="T65:V65"/>
    <mergeCell ref="N9:O9"/>
    <mergeCell ref="P9:Q9"/>
    <mergeCell ref="P8:Q8"/>
    <mergeCell ref="H8:I8"/>
    <mergeCell ref="J8:K8"/>
    <mergeCell ref="L8:M8"/>
    <mergeCell ref="E19:J19"/>
    <mergeCell ref="B21:E21"/>
    <mergeCell ref="F21:I21"/>
    <mergeCell ref="J21:M21"/>
    <mergeCell ref="N21:Q21"/>
    <mergeCell ref="B27:D27"/>
    <mergeCell ref="E27:J27"/>
    <mergeCell ref="K27:M27"/>
    <mergeCell ref="P33:S33"/>
    <mergeCell ref="T33:U34"/>
    <mergeCell ref="V33:W34"/>
    <mergeCell ref="L31:AD31"/>
    <mergeCell ref="L32:AA32"/>
    <mergeCell ref="AB32:AD34"/>
    <mergeCell ref="L33:O33"/>
    <mergeCell ref="X9:Y9"/>
    <mergeCell ref="T4:Z4"/>
    <mergeCell ref="K19:M19"/>
    <mergeCell ref="N19:S19"/>
    <mergeCell ref="T19:V19"/>
    <mergeCell ref="V9:W9"/>
    <mergeCell ref="V7:W8"/>
    <mergeCell ref="X7:AA7"/>
    <mergeCell ref="K12:O12"/>
    <mergeCell ref="K13:O13"/>
    <mergeCell ref="P13:S13"/>
    <mergeCell ref="T13:X13"/>
    <mergeCell ref="Y13:AE13"/>
    <mergeCell ref="F4:O4"/>
    <mergeCell ref="H9:I9"/>
    <mergeCell ref="J9:K9"/>
    <mergeCell ref="L9:M9"/>
    <mergeCell ref="H7:M7"/>
    <mergeCell ref="N7:Q7"/>
    <mergeCell ref="R7:U7"/>
    <mergeCell ref="R8:S8"/>
    <mergeCell ref="K14:O14"/>
    <mergeCell ref="W19:AE19"/>
    <mergeCell ref="X8:Y8"/>
    <mergeCell ref="Z8:AA8"/>
    <mergeCell ref="Z9:AA9"/>
    <mergeCell ref="T8:U8"/>
    <mergeCell ref="J22:M22"/>
    <mergeCell ref="N22:Q22"/>
    <mergeCell ref="I31:K34"/>
    <mergeCell ref="A2:AE2"/>
    <mergeCell ref="R9:S9"/>
    <mergeCell ref="T9:U9"/>
    <mergeCell ref="N8:O8"/>
    <mergeCell ref="B19:D19"/>
    <mergeCell ref="B22:E22"/>
    <mergeCell ref="F22:I22"/>
    <mergeCell ref="AB7:AE9"/>
    <mergeCell ref="R21:AA21"/>
    <mergeCell ref="AB21:AE21"/>
    <mergeCell ref="F17:N17"/>
    <mergeCell ref="B11:F11"/>
    <mergeCell ref="G11:X11"/>
    <mergeCell ref="Y11:AE11"/>
    <mergeCell ref="B12:F12"/>
    <mergeCell ref="G12:J12"/>
    <mergeCell ref="P12:S12"/>
    <mergeCell ref="T12:X12"/>
    <mergeCell ref="Y12:AE12"/>
    <mergeCell ref="B13:F13"/>
    <mergeCell ref="G13:J13"/>
    <mergeCell ref="B14:F14"/>
    <mergeCell ref="G14:J14"/>
    <mergeCell ref="R49:S49"/>
    <mergeCell ref="B40:C40"/>
    <mergeCell ref="I40:K40"/>
    <mergeCell ref="L40:M40"/>
    <mergeCell ref="N40:O40"/>
    <mergeCell ref="B42:C42"/>
    <mergeCell ref="B43:C43"/>
    <mergeCell ref="F46:H46"/>
    <mergeCell ref="B48:D48"/>
    <mergeCell ref="I35:K35"/>
    <mergeCell ref="I42:K42"/>
    <mergeCell ref="L37:M37"/>
    <mergeCell ref="B45:C45"/>
    <mergeCell ref="B47:C47"/>
    <mergeCell ref="B39:C39"/>
    <mergeCell ref="I39:K39"/>
    <mergeCell ref="L39:M39"/>
    <mergeCell ref="L38:M38"/>
    <mergeCell ref="B44:C44"/>
    <mergeCell ref="B37:C37"/>
    <mergeCell ref="X33:Y34"/>
    <mergeCell ref="Z33:AA34"/>
    <mergeCell ref="B29:E29"/>
    <mergeCell ref="F29:M29"/>
    <mergeCell ref="N29:P29"/>
    <mergeCell ref="Q29:T29"/>
    <mergeCell ref="U29:AA29"/>
    <mergeCell ref="B34:D34"/>
    <mergeCell ref="L34:M34"/>
    <mergeCell ref="N34:O34"/>
    <mergeCell ref="P34:Q34"/>
    <mergeCell ref="R34:S34"/>
    <mergeCell ref="F31:H34"/>
    <mergeCell ref="B31:E33"/>
    <mergeCell ref="F39:H39"/>
    <mergeCell ref="AB42:AD42"/>
    <mergeCell ref="B41:C41"/>
    <mergeCell ref="B38:C38"/>
    <mergeCell ref="I38:K38"/>
    <mergeCell ref="R38:S38"/>
    <mergeCell ref="R39:S39"/>
    <mergeCell ref="V36:W36"/>
    <mergeCell ref="X36:Y36"/>
    <mergeCell ref="Z36:AA36"/>
    <mergeCell ref="N37:O37"/>
    <mergeCell ref="P37:Q37"/>
    <mergeCell ref="R37:S37"/>
    <mergeCell ref="F40:H40"/>
    <mergeCell ref="B35:C35"/>
    <mergeCell ref="L35:M35"/>
    <mergeCell ref="N35:O35"/>
    <mergeCell ref="P35:Q35"/>
    <mergeCell ref="B36:C36"/>
    <mergeCell ref="L36:M36"/>
    <mergeCell ref="N36:O36"/>
    <mergeCell ref="P36:Q36"/>
    <mergeCell ref="Z45:AA45"/>
    <mergeCell ref="F45:H45"/>
    <mergeCell ref="L45:M45"/>
    <mergeCell ref="I44:K44"/>
    <mergeCell ref="I45:K45"/>
    <mergeCell ref="F41:H41"/>
    <mergeCell ref="P45:Q45"/>
    <mergeCell ref="I43:K43"/>
    <mergeCell ref="V42:W42"/>
    <mergeCell ref="X43:Y43"/>
    <mergeCell ref="Z43:AA43"/>
    <mergeCell ref="F42:H42"/>
    <mergeCell ref="L43:M43"/>
    <mergeCell ref="N43:O43"/>
    <mergeCell ref="P43:Q43"/>
    <mergeCell ref="R43:S43"/>
    <mergeCell ref="L42:M42"/>
    <mergeCell ref="AB38:AD38"/>
    <mergeCell ref="N42:O42"/>
    <mergeCell ref="P42:Q42"/>
    <mergeCell ref="R42:S42"/>
    <mergeCell ref="T42:U42"/>
    <mergeCell ref="T43:U43"/>
    <mergeCell ref="N38:O38"/>
    <mergeCell ref="R41:S41"/>
    <mergeCell ref="P38:Q38"/>
    <mergeCell ref="X42:Y42"/>
    <mergeCell ref="Z42:AA42"/>
    <mergeCell ref="Z39:AA39"/>
    <mergeCell ref="AB39:AD39"/>
    <mergeCell ref="N39:O39"/>
    <mergeCell ref="P39:Q39"/>
    <mergeCell ref="AB43:AD43"/>
    <mergeCell ref="B46:C46"/>
    <mergeCell ref="L46:M46"/>
    <mergeCell ref="R47:S47"/>
    <mergeCell ref="T47:U47"/>
    <mergeCell ref="T46:U46"/>
    <mergeCell ref="I47:K47"/>
    <mergeCell ref="F47:H47"/>
    <mergeCell ref="N46:O46"/>
    <mergeCell ref="P46:Q46"/>
    <mergeCell ref="R46:S46"/>
    <mergeCell ref="F43:H43"/>
    <mergeCell ref="F44:H44"/>
    <mergeCell ref="AB45:AD45"/>
    <mergeCell ref="T44:U44"/>
    <mergeCell ref="V44:W44"/>
    <mergeCell ref="X44:Y44"/>
    <mergeCell ref="Z44:AA44"/>
    <mergeCell ref="AB44:AD44"/>
    <mergeCell ref="R45:S45"/>
    <mergeCell ref="N45:O45"/>
    <mergeCell ref="V45:W45"/>
    <mergeCell ref="X45:Y45"/>
    <mergeCell ref="T45:U45"/>
    <mergeCell ref="V43:W43"/>
    <mergeCell ref="L44:M44"/>
    <mergeCell ref="N44:O44"/>
    <mergeCell ref="P44:Q44"/>
    <mergeCell ref="R44:S44"/>
    <mergeCell ref="T49:U49"/>
    <mergeCell ref="V49:W49"/>
    <mergeCell ref="X49:Y49"/>
    <mergeCell ref="Z49:AA49"/>
    <mergeCell ref="P50:T50"/>
    <mergeCell ref="U50:AE50"/>
    <mergeCell ref="I49:K49"/>
    <mergeCell ref="AB46:AD46"/>
    <mergeCell ref="V47:W47"/>
    <mergeCell ref="X47:Y47"/>
    <mergeCell ref="Z47:AA47"/>
    <mergeCell ref="AB47:AD47"/>
    <mergeCell ref="V46:W46"/>
    <mergeCell ref="X46:Y46"/>
    <mergeCell ref="L47:M47"/>
    <mergeCell ref="N47:O47"/>
    <mergeCell ref="P47:Q47"/>
    <mergeCell ref="I46:K46"/>
    <mergeCell ref="Z46:AA46"/>
    <mergeCell ref="L49:M49"/>
    <mergeCell ref="N49:O49"/>
    <mergeCell ref="P49:Q49"/>
    <mergeCell ref="X35:Y35"/>
    <mergeCell ref="Z35:AA35"/>
    <mergeCell ref="AB35:AD35"/>
    <mergeCell ref="R36:S36"/>
    <mergeCell ref="I41:K41"/>
    <mergeCell ref="L41:M41"/>
    <mergeCell ref="N41:O41"/>
    <mergeCell ref="P41:Q41"/>
    <mergeCell ref="V39:W39"/>
    <mergeCell ref="T37:U37"/>
    <mergeCell ref="V37:W37"/>
    <mergeCell ref="X37:Y37"/>
    <mergeCell ref="Z37:AA37"/>
    <mergeCell ref="T38:U38"/>
    <mergeCell ref="V38:W38"/>
    <mergeCell ref="X38:Y38"/>
    <mergeCell ref="AB36:AD36"/>
    <mergeCell ref="R35:S35"/>
    <mergeCell ref="AB37:AD37"/>
    <mergeCell ref="I36:K36"/>
    <mergeCell ref="I37:K37"/>
    <mergeCell ref="T36:U36"/>
    <mergeCell ref="T39:U39"/>
    <mergeCell ref="Z38:AA38"/>
    <mergeCell ref="F49:H49"/>
    <mergeCell ref="F48:H48"/>
    <mergeCell ref="AE31:AE34"/>
    <mergeCell ref="F35:H35"/>
    <mergeCell ref="F36:H36"/>
    <mergeCell ref="F37:H37"/>
    <mergeCell ref="F38:H38"/>
    <mergeCell ref="Z41:AA41"/>
    <mergeCell ref="AB41:AD41"/>
    <mergeCell ref="T40:U40"/>
    <mergeCell ref="V40:W40"/>
    <mergeCell ref="X40:Y40"/>
    <mergeCell ref="Z40:AA40"/>
    <mergeCell ref="AB40:AD40"/>
    <mergeCell ref="T41:U41"/>
    <mergeCell ref="V41:W41"/>
    <mergeCell ref="X41:Y41"/>
    <mergeCell ref="P40:Q40"/>
    <mergeCell ref="R40:S40"/>
    <mergeCell ref="X39:Y39"/>
    <mergeCell ref="T35:U35"/>
    <mergeCell ref="I48:AE48"/>
    <mergeCell ref="AB49:AE49"/>
    <mergeCell ref="V35:W35"/>
    <mergeCell ref="P51:AE51"/>
    <mergeCell ref="P52:AE52"/>
    <mergeCell ref="C61:F61"/>
    <mergeCell ref="C60:F60"/>
    <mergeCell ref="D50:H50"/>
    <mergeCell ref="D51:H52"/>
    <mergeCell ref="I50:O50"/>
    <mergeCell ref="I51:O51"/>
    <mergeCell ref="I52:O52"/>
    <mergeCell ref="C57:F57"/>
    <mergeCell ref="B50:C52"/>
    <mergeCell ref="B53:AE53"/>
    <mergeCell ref="J57:M57"/>
    <mergeCell ref="N57:O57"/>
    <mergeCell ref="C54:F54"/>
    <mergeCell ref="G55:I55"/>
    <mergeCell ref="N58:O58"/>
    <mergeCell ref="J58:M58"/>
    <mergeCell ref="G56:I56"/>
    <mergeCell ref="G57:I57"/>
    <mergeCell ref="P56:S56"/>
    <mergeCell ref="P57:S57"/>
    <mergeCell ref="P58:S58"/>
    <mergeCell ref="D58:F58"/>
    <mergeCell ref="B49:E49"/>
    <mergeCell ref="L68:X68"/>
    <mergeCell ref="Y68:AA68"/>
    <mergeCell ref="C68:K68"/>
    <mergeCell ref="B72:E72"/>
    <mergeCell ref="B70:E71"/>
    <mergeCell ref="L73:O73"/>
    <mergeCell ref="P73:S73"/>
    <mergeCell ref="C64:S64"/>
    <mergeCell ref="G62:I62"/>
    <mergeCell ref="C63:F63"/>
    <mergeCell ref="G63:I63"/>
    <mergeCell ref="P63:S63"/>
    <mergeCell ref="J63:O63"/>
    <mergeCell ref="B67:K67"/>
    <mergeCell ref="L67:T67"/>
    <mergeCell ref="W64:AC64"/>
    <mergeCell ref="W65:AC65"/>
    <mergeCell ref="C55:F55"/>
    <mergeCell ref="C56:F56"/>
    <mergeCell ref="C59:F59"/>
    <mergeCell ref="G58:I58"/>
    <mergeCell ref="C62:F62"/>
    <mergeCell ref="P55:S55"/>
    <mergeCell ref="B83:E84"/>
    <mergeCell ref="F83:G83"/>
    <mergeCell ref="H83:K83"/>
    <mergeCell ref="L83:M83"/>
    <mergeCell ref="N83:Q83"/>
    <mergeCell ref="R83:U83"/>
    <mergeCell ref="B81:E82"/>
    <mergeCell ref="F81:G81"/>
    <mergeCell ref="F79:G79"/>
    <mergeCell ref="H79:K79"/>
    <mergeCell ref="B77:E79"/>
    <mergeCell ref="B80:E80"/>
    <mergeCell ref="B73:E74"/>
    <mergeCell ref="F74:G74"/>
    <mergeCell ref="H74:K74"/>
    <mergeCell ref="L74:O74"/>
    <mergeCell ref="P74:S74"/>
    <mergeCell ref="T74:W74"/>
    <mergeCell ref="F73:G73"/>
    <mergeCell ref="H73:K73"/>
    <mergeCell ref="X80:Z80"/>
    <mergeCell ref="X74:AA74"/>
    <mergeCell ref="T73:W73"/>
    <mergeCell ref="X73:AA73"/>
    <mergeCell ref="V80:W80"/>
    <mergeCell ref="AA78:AD79"/>
    <mergeCell ref="F78:Q78"/>
    <mergeCell ref="X78:Z79"/>
    <mergeCell ref="T59:V59"/>
    <mergeCell ref="T60:V60"/>
    <mergeCell ref="T61:V61"/>
    <mergeCell ref="V81:W81"/>
    <mergeCell ref="X82:Z82"/>
    <mergeCell ref="AA81:AD81"/>
    <mergeCell ref="AA82:AD82"/>
    <mergeCell ref="V82:W82"/>
    <mergeCell ref="AB73:AC73"/>
    <mergeCell ref="AB74:AC74"/>
    <mergeCell ref="F70:AA70"/>
    <mergeCell ref="L72:O72"/>
    <mergeCell ref="F71:G71"/>
    <mergeCell ref="AB72:AC72"/>
    <mergeCell ref="P72:S72"/>
    <mergeCell ref="T72:W72"/>
    <mergeCell ref="X72:AA72"/>
    <mergeCell ref="H72:K72"/>
    <mergeCell ref="H71:K71"/>
    <mergeCell ref="F72:G72"/>
    <mergeCell ref="L71:O71"/>
    <mergeCell ref="P71:S71"/>
    <mergeCell ref="T71:W71"/>
    <mergeCell ref="B65:S65"/>
    <mergeCell ref="X71:AA71"/>
    <mergeCell ref="T54:V54"/>
    <mergeCell ref="J54:O54"/>
    <mergeCell ref="G54:I54"/>
    <mergeCell ref="P54:S54"/>
    <mergeCell ref="P59:S59"/>
    <mergeCell ref="P60:S60"/>
    <mergeCell ref="P62:S62"/>
    <mergeCell ref="W60:AC60"/>
    <mergeCell ref="W62:AC62"/>
    <mergeCell ref="J62:O62"/>
    <mergeCell ref="W57:AC57"/>
    <mergeCell ref="W58:AC58"/>
    <mergeCell ref="W59:AC59"/>
    <mergeCell ref="T55:V55"/>
    <mergeCell ref="J55:O55"/>
    <mergeCell ref="J56:O56"/>
    <mergeCell ref="P61:S61"/>
    <mergeCell ref="G59:I59"/>
    <mergeCell ref="G60:I60"/>
    <mergeCell ref="G61:I61"/>
    <mergeCell ref="J60:O60"/>
    <mergeCell ref="J61:O61"/>
    <mergeCell ref="T63:V63"/>
    <mergeCell ref="AB22:AE22"/>
    <mergeCell ref="N27:AE27"/>
    <mergeCell ref="N79:Q79"/>
    <mergeCell ref="F82:G82"/>
    <mergeCell ref="X81:Z81"/>
    <mergeCell ref="AA80:AD80"/>
    <mergeCell ref="F80:G80"/>
    <mergeCell ref="H82:K82"/>
    <mergeCell ref="L82:Q82"/>
    <mergeCell ref="T62:V62"/>
    <mergeCell ref="W61:AC61"/>
    <mergeCell ref="AB70:AC71"/>
    <mergeCell ref="AE77:AE79"/>
    <mergeCell ref="F77:AD77"/>
    <mergeCell ref="R22:AA22"/>
    <mergeCell ref="L79:M79"/>
    <mergeCell ref="F25:N25"/>
    <mergeCell ref="W54:AC54"/>
    <mergeCell ref="W55:AC55"/>
    <mergeCell ref="W56:AC56"/>
    <mergeCell ref="W63:AC63"/>
    <mergeCell ref="T56:V56"/>
    <mergeCell ref="T57:V57"/>
    <mergeCell ref="T58:V58"/>
    <mergeCell ref="P14:S14"/>
    <mergeCell ref="T14:X14"/>
    <mergeCell ref="Y14:AE14"/>
    <mergeCell ref="V84:W84"/>
    <mergeCell ref="X84:Z84"/>
    <mergeCell ref="H81:K81"/>
    <mergeCell ref="AA84:AD84"/>
    <mergeCell ref="N80:Q80"/>
    <mergeCell ref="R78:U79"/>
    <mergeCell ref="R80:U80"/>
    <mergeCell ref="V78:W79"/>
    <mergeCell ref="R81:U81"/>
    <mergeCell ref="R82:U82"/>
    <mergeCell ref="F84:K84"/>
    <mergeCell ref="L84:M84"/>
    <mergeCell ref="N84:Q84"/>
    <mergeCell ref="H80:K80"/>
    <mergeCell ref="L80:M80"/>
    <mergeCell ref="X83:Z83"/>
    <mergeCell ref="R84:U84"/>
    <mergeCell ref="V83:W83"/>
    <mergeCell ref="AA83:AD83"/>
    <mergeCell ref="L81:M81"/>
    <mergeCell ref="N81:Q81"/>
  </mergeCells>
  <phoneticPr fontId="1"/>
  <dataValidations count="12">
    <dataValidation type="list" allowBlank="1" showInputMessage="1" showErrorMessage="1" sqref="F17:N17 F25:N25">
      <formula1>"自己所有,一部自己所有,自己所有以外"</formula1>
    </dataValidation>
    <dataValidation type="list" allowBlank="1" showInputMessage="1" showErrorMessage="1" sqref="R22:AA22">
      <formula1>"同一又は隣接敷地内,代替地"</formula1>
    </dataValidation>
    <dataValidation type="list" allowBlank="1" showInputMessage="1" showErrorMessage="1" sqref="T4:Z4">
      <formula1>"幼稚園,保育所,その他"</formula1>
    </dataValidation>
    <dataValidation type="list" allowBlank="1" showInputMessage="1" showErrorMessage="1" sqref="N57:O58">
      <formula1>"有,無"</formula1>
    </dataValidation>
    <dataValidation type="list" allowBlank="1" showInputMessage="1" showErrorMessage="1" sqref="J56:O56">
      <formula1>"職員室との兼用,単独"</formula1>
    </dataValidation>
    <dataValidation type="list" allowBlank="1" showInputMessage="1" showErrorMessage="1" sqref="J55:O55">
      <formula1>"保健室との兼用,単独"</formula1>
    </dataValidation>
    <dataValidation type="list" allowBlank="1" showInputMessage="1" showErrorMessage="1" sqref="I50:O50">
      <formula1>"耐火建築物,準耐火建築物"</formula1>
    </dataValidation>
    <dataValidation type="list" allowBlank="1" showInputMessage="1" showErrorMessage="1" sqref="Y68:AA68">
      <formula1>"適,否,－"</formula1>
    </dataValidation>
    <dataValidation type="list" allowBlank="1" showInputMessage="1" showErrorMessage="1" sqref="L67:T67">
      <formula1>"無,有（幼稚園からの移行特例）"</formula1>
    </dataValidation>
    <dataValidation type="list" allowBlank="1" showInputMessage="1" showErrorMessage="1" sqref="E35:E48">
      <formula1>"１階,２階,３階,４階"</formula1>
    </dataValidation>
    <dataValidation type="list" allowBlank="1" showInputMessage="1" showErrorMessage="1" sqref="N29:P29">
      <formula1>"平屋,２階建,３階建,４階建以上"</formula1>
    </dataValidation>
    <dataValidation type="list" allowBlank="1" showInputMessage="1" showErrorMessage="1" sqref="AF8">
      <formula1>"同一又は隣接する敷地,代替地活用"</formula1>
    </dataValidation>
  </dataValidations>
  <pageMargins left="0.70866141732283472" right="0.70866141732283472" top="0.74803149606299213" bottom="0.74803149606299213" header="0.31496062992125984" footer="0.31496062992125984"/>
  <pageSetup paperSize="9" scale="86" fitToHeight="0" orientation="portrait" r:id="rId1"/>
  <headerFooter>
    <oddHeader>&amp;R&amp;A</oddHeader>
    <oddFooter xml:space="preserve">&amp;R
</oddFooter>
  </headerFooter>
  <rowBreaks count="1" manualBreakCount="1">
    <brk id="49"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様式2-1__職員配置基準調書【認可申請用・数式有】</vt:lpstr>
      <vt:lpstr>様式3-1_施設設備認可基準調書【認可申請用・数式有】</vt:lpstr>
      <vt:lpstr>'様式2-1__職員配置基準調書【認可申請用・数式有】'!Print_Area</vt:lpstr>
      <vt:lpstr>'様式3-1_施設設備認可基準調書【認可申請用・数式有】'!Print_Area</vt:lpstr>
      <vt:lpstr>'様式2-1__職員配置基準調書【認可申請用・数式有】'!Print_Titles</vt:lpstr>
      <vt:lpstr>'様式3-1_施設設備認可基準調書【認可申請用・数式有】'!Print_Titles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2016-09-22T23:53:33Z</cp:lastPrinted>
  <dcterms:created xsi:type="dcterms:W3CDTF">2015-07-14T11:11:47Z</dcterms:created>
  <dcterms:modified xsi:type="dcterms:W3CDTF">2017-01-24T01:19:31Z</dcterms:modified>
</cp:coreProperties>
</file>