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5635" windowHeight="10470"/>
  </bookViews>
  <sheets>
    <sheet name="第２表収入状況" sheetId="1" r:id="rId1"/>
  </sheets>
  <externalReferences>
    <externalReference r:id="rId2"/>
  </externalReferences>
  <definedNames>
    <definedName name="_xlnm.Print_Area" localSheetId="0">第２表収入状況!$A$1:$AV$35</definedName>
    <definedName name="_xlnm.Print_Titles" localSheetId="0">第２表収入状況!$A:$B</definedName>
  </definedNames>
  <calcPr calcId="145621" fullCalcOnLoad="1"/>
</workbook>
</file>

<file path=xl/calcChain.xml><?xml version="1.0" encoding="utf-8"?>
<calcChain xmlns="http://schemas.openxmlformats.org/spreadsheetml/2006/main">
  <c r="AP34" i="1" l="1"/>
  <c r="AF34" i="1"/>
  <c r="U34" i="1"/>
  <c r="L34" i="1"/>
  <c r="AP33" i="1"/>
  <c r="AF33" i="1"/>
  <c r="U33" i="1"/>
  <c r="L33" i="1"/>
  <c r="AQ32" i="1"/>
  <c r="AP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F32" i="1"/>
  <c r="E32" i="1"/>
  <c r="D32" i="1"/>
  <c r="AQ31" i="1"/>
  <c r="AP31" i="1"/>
  <c r="AP12" i="1" s="1"/>
  <c r="AN31" i="1"/>
  <c r="AM31" i="1"/>
  <c r="AL31" i="1"/>
  <c r="AL12" i="1" s="1"/>
  <c r="AK31" i="1"/>
  <c r="AJ31" i="1"/>
  <c r="AI31" i="1"/>
  <c r="AH31" i="1"/>
  <c r="AH12" i="1" s="1"/>
  <c r="AG31" i="1"/>
  <c r="AF31" i="1"/>
  <c r="AE31" i="1"/>
  <c r="AD31" i="1"/>
  <c r="AD12" i="1" s="1"/>
  <c r="AC31" i="1"/>
  <c r="AB31" i="1"/>
  <c r="AA31" i="1"/>
  <c r="Z31" i="1"/>
  <c r="Z12" i="1" s="1"/>
  <c r="Y31" i="1"/>
  <c r="X31" i="1"/>
  <c r="W31" i="1"/>
  <c r="V31" i="1"/>
  <c r="V12" i="1" s="1"/>
  <c r="U31" i="1"/>
  <c r="T31" i="1"/>
  <c r="S31" i="1"/>
  <c r="R31" i="1"/>
  <c r="R12" i="1" s="1"/>
  <c r="Q31" i="1"/>
  <c r="P31" i="1"/>
  <c r="O31" i="1"/>
  <c r="N31" i="1"/>
  <c r="N12" i="1" s="1"/>
  <c r="M31" i="1"/>
  <c r="L31" i="1" s="1"/>
  <c r="F31" i="1"/>
  <c r="F12" i="1" s="1"/>
  <c r="E31" i="1"/>
  <c r="E12" i="1" s="1"/>
  <c r="D31" i="1"/>
  <c r="AQ30" i="1"/>
  <c r="AP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J30" i="1"/>
  <c r="K30" i="1" s="1"/>
  <c r="I30" i="1"/>
  <c r="H30" i="1"/>
  <c r="F30" i="1"/>
  <c r="G30" i="1" s="1"/>
  <c r="E30" i="1"/>
  <c r="D30" i="1"/>
  <c r="AQ29" i="1"/>
  <c r="AP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L29" i="1" s="1"/>
  <c r="AO29" i="1" s="1"/>
  <c r="AR29" i="1" s="1"/>
  <c r="AS29" i="1" s="1"/>
  <c r="N29" i="1"/>
  <c r="M29" i="1"/>
  <c r="K29" i="1"/>
  <c r="J29" i="1"/>
  <c r="I29" i="1"/>
  <c r="H29" i="1"/>
  <c r="G29" i="1"/>
  <c r="AV29" i="1" s="1"/>
  <c r="F29" i="1"/>
  <c r="E29" i="1"/>
  <c r="D29" i="1"/>
  <c r="C29" i="1"/>
  <c r="AU29" i="1" s="1"/>
  <c r="AQ28" i="1"/>
  <c r="AP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J28" i="1"/>
  <c r="I28" i="1"/>
  <c r="H28" i="1"/>
  <c r="F28" i="1"/>
  <c r="E28" i="1"/>
  <c r="D28" i="1"/>
  <c r="G28" i="1" s="1"/>
  <c r="AQ27" i="1"/>
  <c r="AP27" i="1"/>
  <c r="AP11" i="1" s="1"/>
  <c r="AN27" i="1"/>
  <c r="AM27" i="1"/>
  <c r="AL27" i="1"/>
  <c r="AL11" i="1" s="1"/>
  <c r="AK27" i="1"/>
  <c r="AJ27" i="1"/>
  <c r="AI27" i="1"/>
  <c r="AH27" i="1"/>
  <c r="AH11" i="1" s="1"/>
  <c r="AG27" i="1"/>
  <c r="AF27" i="1"/>
  <c r="AE27" i="1"/>
  <c r="AD27" i="1"/>
  <c r="AD11" i="1" s="1"/>
  <c r="AC27" i="1"/>
  <c r="AB27" i="1"/>
  <c r="AA27" i="1"/>
  <c r="Z27" i="1"/>
  <c r="Z11" i="1" s="1"/>
  <c r="Y27" i="1"/>
  <c r="X27" i="1"/>
  <c r="W27" i="1"/>
  <c r="V27" i="1"/>
  <c r="V11" i="1" s="1"/>
  <c r="U27" i="1"/>
  <c r="T27" i="1"/>
  <c r="S27" i="1"/>
  <c r="R27" i="1"/>
  <c r="R11" i="1" s="1"/>
  <c r="Q27" i="1"/>
  <c r="P27" i="1"/>
  <c r="O27" i="1"/>
  <c r="N27" i="1"/>
  <c r="N11" i="1" s="1"/>
  <c r="M27" i="1"/>
  <c r="J27" i="1"/>
  <c r="I27" i="1"/>
  <c r="H27" i="1"/>
  <c r="K27" i="1" s="1"/>
  <c r="F27" i="1"/>
  <c r="E27" i="1"/>
  <c r="D27" i="1"/>
  <c r="G27" i="1" s="1"/>
  <c r="AQ26" i="1"/>
  <c r="AP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 s="1"/>
  <c r="K26" i="1"/>
  <c r="J26" i="1"/>
  <c r="I26" i="1"/>
  <c r="H26" i="1"/>
  <c r="G26" i="1"/>
  <c r="AV26" i="1" s="1"/>
  <c r="F26" i="1"/>
  <c r="E26" i="1"/>
  <c r="D26" i="1"/>
  <c r="AQ25" i="1"/>
  <c r="AQ11" i="1" s="1"/>
  <c r="AP25" i="1"/>
  <c r="AN25" i="1"/>
  <c r="AM25" i="1"/>
  <c r="AM11" i="1" s="1"/>
  <c r="AL25" i="1"/>
  <c r="AK25" i="1"/>
  <c r="AJ25" i="1"/>
  <c r="AI25" i="1"/>
  <c r="AI11" i="1" s="1"/>
  <c r="AH25" i="1"/>
  <c r="AG25" i="1"/>
  <c r="AF25" i="1"/>
  <c r="AE25" i="1"/>
  <c r="AE11" i="1" s="1"/>
  <c r="AD25" i="1"/>
  <c r="AC25" i="1"/>
  <c r="AB25" i="1"/>
  <c r="AA25" i="1"/>
  <c r="AA11" i="1" s="1"/>
  <c r="Z25" i="1"/>
  <c r="Y25" i="1"/>
  <c r="X25" i="1"/>
  <c r="W25" i="1"/>
  <c r="W11" i="1" s="1"/>
  <c r="V25" i="1"/>
  <c r="U25" i="1"/>
  <c r="T25" i="1"/>
  <c r="S25" i="1"/>
  <c r="S11" i="1" s="1"/>
  <c r="R25" i="1"/>
  <c r="Q25" i="1"/>
  <c r="P25" i="1"/>
  <c r="O25" i="1"/>
  <c r="O11" i="1" s="1"/>
  <c r="N25" i="1"/>
  <c r="M25" i="1"/>
  <c r="L25" i="1"/>
  <c r="J25" i="1"/>
  <c r="I25" i="1"/>
  <c r="H25" i="1"/>
  <c r="K25" i="1" s="1"/>
  <c r="F25" i="1"/>
  <c r="E25" i="1"/>
  <c r="D25" i="1"/>
  <c r="G25" i="1" s="1"/>
  <c r="AQ24" i="1"/>
  <c r="AP24" i="1"/>
  <c r="AN24" i="1"/>
  <c r="AN11" i="1" s="1"/>
  <c r="AM24" i="1"/>
  <c r="AL24" i="1"/>
  <c r="AK24" i="1"/>
  <c r="AK11" i="1" s="1"/>
  <c r="AJ24" i="1"/>
  <c r="AJ11" i="1" s="1"/>
  <c r="AI24" i="1"/>
  <c r="AH24" i="1"/>
  <c r="AG24" i="1"/>
  <c r="AF24" i="1"/>
  <c r="AF11" i="1" s="1"/>
  <c r="AE24" i="1"/>
  <c r="AD24" i="1"/>
  <c r="AC24" i="1"/>
  <c r="AC11" i="1" s="1"/>
  <c r="AB24" i="1"/>
  <c r="AB11" i="1" s="1"/>
  <c r="AA24" i="1"/>
  <c r="Z24" i="1"/>
  <c r="Y24" i="1"/>
  <c r="X24" i="1"/>
  <c r="X11" i="1" s="1"/>
  <c r="W24" i="1"/>
  <c r="V24" i="1"/>
  <c r="U24" i="1"/>
  <c r="U11" i="1" s="1"/>
  <c r="T24" i="1"/>
  <c r="T11" i="1" s="1"/>
  <c r="S24" i="1"/>
  <c r="R24" i="1"/>
  <c r="Q24" i="1"/>
  <c r="P24" i="1"/>
  <c r="P11" i="1" s="1"/>
  <c r="O24" i="1"/>
  <c r="N24" i="1"/>
  <c r="M24" i="1"/>
  <c r="M11" i="1" s="1"/>
  <c r="L24" i="1"/>
  <c r="J24" i="1"/>
  <c r="I24" i="1"/>
  <c r="H24" i="1"/>
  <c r="F24" i="1"/>
  <c r="E24" i="1"/>
  <c r="D24" i="1"/>
  <c r="AQ23" i="1"/>
  <c r="AP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 s="1"/>
  <c r="J23" i="1"/>
  <c r="I23" i="1"/>
  <c r="H23" i="1"/>
  <c r="F23" i="1"/>
  <c r="E23" i="1"/>
  <c r="D23" i="1"/>
  <c r="AQ22" i="1"/>
  <c r="AP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L22" i="1" s="1"/>
  <c r="M22" i="1"/>
  <c r="J22" i="1"/>
  <c r="K22" i="1" s="1"/>
  <c r="I22" i="1"/>
  <c r="H22" i="1"/>
  <c r="F22" i="1"/>
  <c r="G22" i="1" s="1"/>
  <c r="E22" i="1"/>
  <c r="D22" i="1"/>
  <c r="AQ21" i="1"/>
  <c r="AP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L21" i="1" s="1"/>
  <c r="N21" i="1"/>
  <c r="M21" i="1"/>
  <c r="K21" i="1"/>
  <c r="J21" i="1"/>
  <c r="I21" i="1"/>
  <c r="H21" i="1"/>
  <c r="G21" i="1"/>
  <c r="AV21" i="1" s="1"/>
  <c r="F21" i="1"/>
  <c r="E21" i="1"/>
  <c r="D21" i="1"/>
  <c r="C21" i="1"/>
  <c r="AU21" i="1" s="1"/>
  <c r="AQ20" i="1"/>
  <c r="AP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J20" i="1"/>
  <c r="I20" i="1"/>
  <c r="H20" i="1"/>
  <c r="F20" i="1"/>
  <c r="E20" i="1"/>
  <c r="D20" i="1"/>
  <c r="G20" i="1" s="1"/>
  <c r="AQ19" i="1"/>
  <c r="AP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J19" i="1"/>
  <c r="I19" i="1"/>
  <c r="H19" i="1"/>
  <c r="K19" i="1" s="1"/>
  <c r="F19" i="1"/>
  <c r="E19" i="1"/>
  <c r="D19" i="1"/>
  <c r="G19" i="1" s="1"/>
  <c r="AQ18" i="1"/>
  <c r="AP18" i="1"/>
  <c r="AP10" i="1" s="1"/>
  <c r="AP9" i="1" s="1"/>
  <c r="AP8" i="1" s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L18" i="1" s="1"/>
  <c r="M18" i="1"/>
  <c r="K18" i="1"/>
  <c r="J18" i="1"/>
  <c r="I18" i="1"/>
  <c r="H18" i="1"/>
  <c r="G18" i="1"/>
  <c r="AV18" i="1" s="1"/>
  <c r="F18" i="1"/>
  <c r="E18" i="1"/>
  <c r="D18" i="1"/>
  <c r="C18" i="1"/>
  <c r="AU18" i="1" s="1"/>
  <c r="AQ17" i="1"/>
  <c r="AP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L17" i="1" s="1"/>
  <c r="AO17" i="1" s="1"/>
  <c r="AR17" i="1" s="1"/>
  <c r="AS17" i="1" s="1"/>
  <c r="N17" i="1"/>
  <c r="M17" i="1"/>
  <c r="K17" i="1"/>
  <c r="J17" i="1"/>
  <c r="I17" i="1"/>
  <c r="H17" i="1"/>
  <c r="G17" i="1"/>
  <c r="AV17" i="1" s="1"/>
  <c r="F17" i="1"/>
  <c r="E17" i="1"/>
  <c r="D17" i="1"/>
  <c r="C17" i="1"/>
  <c r="AU17" i="1" s="1"/>
  <c r="AQ16" i="1"/>
  <c r="AP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J16" i="1"/>
  <c r="I16" i="1"/>
  <c r="H16" i="1"/>
  <c r="K16" i="1" s="1"/>
  <c r="F16" i="1"/>
  <c r="E16" i="1"/>
  <c r="D16" i="1"/>
  <c r="G16" i="1" s="1"/>
  <c r="AQ15" i="1"/>
  <c r="AP15" i="1"/>
  <c r="AN15" i="1"/>
  <c r="AM15" i="1"/>
  <c r="AL15" i="1"/>
  <c r="AK15" i="1"/>
  <c r="AK10" i="1" s="1"/>
  <c r="AJ15" i="1"/>
  <c r="AI15" i="1"/>
  <c r="AH15" i="1"/>
  <c r="AG15" i="1"/>
  <c r="AG10" i="1" s="1"/>
  <c r="AF15" i="1"/>
  <c r="AE15" i="1"/>
  <c r="AD15" i="1"/>
  <c r="AC15" i="1"/>
  <c r="AC10" i="1" s="1"/>
  <c r="AB15" i="1"/>
  <c r="AA15" i="1"/>
  <c r="Z15" i="1"/>
  <c r="Y15" i="1"/>
  <c r="Y10" i="1" s="1"/>
  <c r="X15" i="1"/>
  <c r="W15" i="1"/>
  <c r="V15" i="1"/>
  <c r="U15" i="1"/>
  <c r="U10" i="1" s="1"/>
  <c r="T15" i="1"/>
  <c r="S15" i="1"/>
  <c r="R15" i="1"/>
  <c r="Q15" i="1"/>
  <c r="Q10" i="1" s="1"/>
  <c r="P15" i="1"/>
  <c r="O15" i="1"/>
  <c r="N15" i="1"/>
  <c r="M15" i="1"/>
  <c r="J15" i="1"/>
  <c r="I15" i="1"/>
  <c r="H15" i="1"/>
  <c r="F15" i="1"/>
  <c r="E15" i="1"/>
  <c r="D15" i="1"/>
  <c r="AQ14" i="1"/>
  <c r="AQ10" i="1" s="1"/>
  <c r="AQ9" i="1" s="1"/>
  <c r="AQ8" i="1" s="1"/>
  <c r="AP14" i="1"/>
  <c r="AN14" i="1"/>
  <c r="AM14" i="1"/>
  <c r="AL14" i="1"/>
  <c r="AL10" i="1" s="1"/>
  <c r="AL9" i="1" s="1"/>
  <c r="AL8" i="1" s="1"/>
  <c r="AK14" i="1"/>
  <c r="AJ14" i="1"/>
  <c r="AI14" i="1"/>
  <c r="AH14" i="1"/>
  <c r="AH10" i="1" s="1"/>
  <c r="AH9" i="1" s="1"/>
  <c r="AH8" i="1" s="1"/>
  <c r="AG14" i="1"/>
  <c r="AF14" i="1"/>
  <c r="AE14" i="1"/>
  <c r="AD14" i="1"/>
  <c r="AD10" i="1" s="1"/>
  <c r="AD9" i="1" s="1"/>
  <c r="AD8" i="1" s="1"/>
  <c r="AC14" i="1"/>
  <c r="AB14" i="1"/>
  <c r="AA14" i="1"/>
  <c r="Z14" i="1"/>
  <c r="Z10" i="1" s="1"/>
  <c r="Z9" i="1" s="1"/>
  <c r="Z8" i="1" s="1"/>
  <c r="Y14" i="1"/>
  <c r="X14" i="1"/>
  <c r="W14" i="1"/>
  <c r="V14" i="1"/>
  <c r="U14" i="1"/>
  <c r="T14" i="1"/>
  <c r="S14" i="1"/>
  <c r="R14" i="1"/>
  <c r="R10" i="1" s="1"/>
  <c r="R9" i="1" s="1"/>
  <c r="R8" i="1" s="1"/>
  <c r="Q14" i="1"/>
  <c r="P14" i="1"/>
  <c r="O14" i="1"/>
  <c r="N14" i="1"/>
  <c r="L14" i="1" s="1"/>
  <c r="M14" i="1"/>
  <c r="J14" i="1"/>
  <c r="K14" i="1" s="1"/>
  <c r="I14" i="1"/>
  <c r="H14" i="1"/>
  <c r="F14" i="1"/>
  <c r="G14" i="1" s="1"/>
  <c r="E14" i="1"/>
  <c r="D14" i="1"/>
  <c r="AQ13" i="1"/>
  <c r="AP13" i="1"/>
  <c r="AN13" i="1"/>
  <c r="AM13" i="1"/>
  <c r="AM10" i="1" s="1"/>
  <c r="AM9" i="1" s="1"/>
  <c r="AM8" i="1" s="1"/>
  <c r="AL13" i="1"/>
  <c r="AK13" i="1"/>
  <c r="AJ13" i="1"/>
  <c r="AI13" i="1"/>
  <c r="AI10" i="1" s="1"/>
  <c r="AH13" i="1"/>
  <c r="AG13" i="1"/>
  <c r="AF13" i="1"/>
  <c r="AE13" i="1"/>
  <c r="AE10" i="1" s="1"/>
  <c r="AE9" i="1" s="1"/>
  <c r="AE8" i="1" s="1"/>
  <c r="AD13" i="1"/>
  <c r="AC13" i="1"/>
  <c r="AB13" i="1"/>
  <c r="AA13" i="1"/>
  <c r="AA10" i="1" s="1"/>
  <c r="AA9" i="1" s="1"/>
  <c r="Z13" i="1"/>
  <c r="Y13" i="1"/>
  <c r="X13" i="1"/>
  <c r="W13" i="1"/>
  <c r="W10" i="1" s="1"/>
  <c r="W9" i="1" s="1"/>
  <c r="W8" i="1" s="1"/>
  <c r="V13" i="1"/>
  <c r="U13" i="1"/>
  <c r="T13" i="1"/>
  <c r="S13" i="1"/>
  <c r="S10" i="1" s="1"/>
  <c r="S9" i="1" s="1"/>
  <c r="R13" i="1"/>
  <c r="Q13" i="1"/>
  <c r="P13" i="1"/>
  <c r="O13" i="1"/>
  <c r="N13" i="1"/>
  <c r="M13" i="1"/>
  <c r="K13" i="1"/>
  <c r="J13" i="1"/>
  <c r="I13" i="1"/>
  <c r="H13" i="1"/>
  <c r="H10" i="1" s="1"/>
  <c r="G13" i="1"/>
  <c r="F13" i="1"/>
  <c r="E13" i="1"/>
  <c r="D13" i="1"/>
  <c r="C13" i="1"/>
  <c r="AQ12" i="1"/>
  <c r="AN12" i="1"/>
  <c r="AM12" i="1"/>
  <c r="AK12" i="1"/>
  <c r="AJ12" i="1"/>
  <c r="AI12" i="1"/>
  <c r="AG12" i="1"/>
  <c r="AF12" i="1"/>
  <c r="AE12" i="1"/>
  <c r="AC12" i="1"/>
  <c r="AB12" i="1"/>
  <c r="AA12" i="1"/>
  <c r="Y12" i="1"/>
  <c r="X12" i="1"/>
  <c r="W12" i="1"/>
  <c r="U12" i="1"/>
  <c r="T12" i="1"/>
  <c r="S12" i="1"/>
  <c r="Q12" i="1"/>
  <c r="P12" i="1"/>
  <c r="O12" i="1"/>
  <c r="M12" i="1"/>
  <c r="L12" i="1"/>
  <c r="D12" i="1"/>
  <c r="AG11" i="1"/>
  <c r="Y11" i="1"/>
  <c r="Q11" i="1"/>
  <c r="J11" i="1"/>
  <c r="I11" i="1"/>
  <c r="F11" i="1"/>
  <c r="E11" i="1"/>
  <c r="V10" i="1"/>
  <c r="V9" i="1" s="1"/>
  <c r="V8" i="1" s="1"/>
  <c r="F10" i="1"/>
  <c r="AI9" i="1"/>
  <c r="F9" i="1"/>
  <c r="F8" i="1" s="1"/>
  <c r="AI8" i="1"/>
  <c r="AA8" i="1"/>
  <c r="S8" i="1"/>
  <c r="AQ2" i="1"/>
  <c r="AG2" i="1"/>
  <c r="V2" i="1"/>
  <c r="M2" i="1"/>
  <c r="AP1" i="1"/>
  <c r="AF1" i="1"/>
  <c r="U1" i="1"/>
  <c r="L1" i="1"/>
  <c r="AV28" i="1" l="1"/>
  <c r="C28" i="1"/>
  <c r="AU28" i="1" s="1"/>
  <c r="AU13" i="1"/>
  <c r="AV13" i="1"/>
  <c r="H9" i="1"/>
  <c r="H8" i="1" s="1"/>
  <c r="E10" i="1"/>
  <c r="E9" i="1" s="1"/>
  <c r="E8" i="1" s="1"/>
  <c r="AV22" i="1"/>
  <c r="C22" i="1"/>
  <c r="AU22" i="1" s="1"/>
  <c r="L13" i="1"/>
  <c r="O10" i="1"/>
  <c r="O9" i="1" s="1"/>
  <c r="O8" i="1" s="1"/>
  <c r="C26" i="1"/>
  <c r="AU26" i="1" s="1"/>
  <c r="N10" i="1"/>
  <c r="N9" i="1" s="1"/>
  <c r="N8" i="1" s="1"/>
  <c r="AV14" i="1"/>
  <c r="C14" i="1"/>
  <c r="AU14" i="1" s="1"/>
  <c r="AV20" i="1"/>
  <c r="C20" i="1"/>
  <c r="AU20" i="1" s="1"/>
  <c r="AO21" i="1"/>
  <c r="AR21" i="1" s="1"/>
  <c r="AS21" i="1" s="1"/>
  <c r="AO22" i="1"/>
  <c r="AR22" i="1" s="1"/>
  <c r="AS22" i="1" s="1"/>
  <c r="AV25" i="1"/>
  <c r="C25" i="1"/>
  <c r="AU25" i="1" s="1"/>
  <c r="AV30" i="1"/>
  <c r="C30" i="1"/>
  <c r="AU30" i="1" s="1"/>
  <c r="P10" i="1"/>
  <c r="P9" i="1" s="1"/>
  <c r="P8" i="1" s="1"/>
  <c r="T10" i="1"/>
  <c r="T9" i="1" s="1"/>
  <c r="T8" i="1" s="1"/>
  <c r="AB10" i="1"/>
  <c r="AB9" i="1" s="1"/>
  <c r="AB8" i="1" s="1"/>
  <c r="AJ10" i="1"/>
  <c r="AJ9" i="1" s="1"/>
  <c r="AJ8" i="1" s="1"/>
  <c r="L15" i="1"/>
  <c r="M10" i="1"/>
  <c r="M9" i="1" s="1"/>
  <c r="M8" i="1" s="1"/>
  <c r="U9" i="1"/>
  <c r="U8" i="1" s="1"/>
  <c r="AC9" i="1"/>
  <c r="AC8" i="1" s="1"/>
  <c r="AK9" i="1"/>
  <c r="AK8" i="1" s="1"/>
  <c r="K24" i="1"/>
  <c r="K11" i="1" s="1"/>
  <c r="H11" i="1"/>
  <c r="J10" i="1"/>
  <c r="J9" i="1" s="1"/>
  <c r="J8" i="1" s="1"/>
  <c r="K15" i="1"/>
  <c r="K10" i="1" s="1"/>
  <c r="K9" i="1" s="1"/>
  <c r="K8" i="1" s="1"/>
  <c r="AV16" i="1"/>
  <c r="C16" i="1"/>
  <c r="AU16" i="1" s="1"/>
  <c r="AO18" i="1"/>
  <c r="AR18" i="1" s="1"/>
  <c r="AS18" i="1" s="1"/>
  <c r="K23" i="1"/>
  <c r="G24" i="1"/>
  <c r="D11" i="1"/>
  <c r="D10" i="1"/>
  <c r="X10" i="1"/>
  <c r="X9" i="1" s="1"/>
  <c r="X8" i="1" s="1"/>
  <c r="AF10" i="1"/>
  <c r="AF9" i="1" s="1"/>
  <c r="AF8" i="1" s="1"/>
  <c r="AN10" i="1"/>
  <c r="AN9" i="1" s="1"/>
  <c r="AN8" i="1" s="1"/>
  <c r="Q9" i="1"/>
  <c r="Q8" i="1" s="1"/>
  <c r="Y9" i="1"/>
  <c r="Y8" i="1" s="1"/>
  <c r="AG9" i="1"/>
  <c r="AG8" i="1" s="1"/>
  <c r="AV19" i="1"/>
  <c r="C19" i="1"/>
  <c r="AU19" i="1" s="1"/>
  <c r="AV27" i="1"/>
  <c r="C27" i="1"/>
  <c r="AU27" i="1" s="1"/>
  <c r="G15" i="1"/>
  <c r="G10" i="1" s="1"/>
  <c r="I10" i="1"/>
  <c r="I9" i="1" s="1"/>
  <c r="I8" i="1" s="1"/>
  <c r="L19" i="1"/>
  <c r="AO19" i="1" s="1"/>
  <c r="AR19" i="1" s="1"/>
  <c r="AS19" i="1" s="1"/>
  <c r="K20" i="1"/>
  <c r="G23" i="1"/>
  <c r="L27" i="1"/>
  <c r="AO27" i="1" s="1"/>
  <c r="AR27" i="1" s="1"/>
  <c r="AS27" i="1" s="1"/>
  <c r="K28" i="1"/>
  <c r="L30" i="1"/>
  <c r="AO30" i="1" s="1"/>
  <c r="AR30" i="1" s="1"/>
  <c r="AS30" i="1" s="1"/>
  <c r="G31" i="1"/>
  <c r="G32" i="1"/>
  <c r="AV10" i="1" l="1"/>
  <c r="AV32" i="1"/>
  <c r="C32" i="1"/>
  <c r="G12" i="1"/>
  <c r="AV12" i="1" s="1"/>
  <c r="AV31" i="1"/>
  <c r="C31" i="1"/>
  <c r="AO25" i="1"/>
  <c r="AR25" i="1" s="1"/>
  <c r="AS25" i="1" s="1"/>
  <c r="D9" i="1"/>
  <c r="D8" i="1" s="1"/>
  <c r="AV23" i="1"/>
  <c r="C23" i="1"/>
  <c r="AV15" i="1"/>
  <c r="C15" i="1"/>
  <c r="AU15" i="1" s="1"/>
  <c r="AO26" i="1"/>
  <c r="AR26" i="1" s="1"/>
  <c r="AS26" i="1" s="1"/>
  <c r="AO13" i="1"/>
  <c r="L10" i="1"/>
  <c r="AO20" i="1"/>
  <c r="AR20" i="1" s="1"/>
  <c r="AS20" i="1" s="1"/>
  <c r="AO16" i="1"/>
  <c r="AR16" i="1" s="1"/>
  <c r="AS16" i="1" s="1"/>
  <c r="AV24" i="1"/>
  <c r="C24" i="1"/>
  <c r="G11" i="1"/>
  <c r="AV11" i="1" s="1"/>
  <c r="L11" i="1"/>
  <c r="AO28" i="1"/>
  <c r="AR28" i="1" s="1"/>
  <c r="AS28" i="1" s="1"/>
  <c r="AO14" i="1"/>
  <c r="AR14" i="1" s="1"/>
  <c r="AS14" i="1" s="1"/>
  <c r="AR13" i="1" l="1"/>
  <c r="AU23" i="1"/>
  <c r="AO23" i="1"/>
  <c r="AR23" i="1" s="1"/>
  <c r="AS23" i="1" s="1"/>
  <c r="AU32" i="1"/>
  <c r="AO32" i="1"/>
  <c r="AR32" i="1" s="1"/>
  <c r="AS32" i="1" s="1"/>
  <c r="C10" i="1"/>
  <c r="C12" i="1"/>
  <c r="AU12" i="1" s="1"/>
  <c r="AU31" i="1"/>
  <c r="AO31" i="1"/>
  <c r="AU24" i="1"/>
  <c r="C11" i="1"/>
  <c r="AU11" i="1" s="1"/>
  <c r="AO24" i="1"/>
  <c r="AO15" i="1"/>
  <c r="AR15" i="1" s="1"/>
  <c r="AS15" i="1" s="1"/>
  <c r="G9" i="1"/>
  <c r="L9" i="1"/>
  <c r="L8" i="1" s="1"/>
  <c r="AV9" i="1" l="1"/>
  <c r="G8" i="1"/>
  <c r="AV8" i="1" s="1"/>
  <c r="AS13" i="1"/>
  <c r="AR10" i="1"/>
  <c r="C9" i="1"/>
  <c r="AU10" i="1"/>
  <c r="AR31" i="1"/>
  <c r="AO12" i="1"/>
  <c r="AO11" i="1"/>
  <c r="AR24" i="1"/>
  <c r="AO10" i="1"/>
  <c r="AO9" i="1" s="1"/>
  <c r="AO8" i="1" l="1"/>
  <c r="AS10" i="1"/>
  <c r="AR9" i="1"/>
  <c r="AR12" i="1"/>
  <c r="AS12" i="1" s="1"/>
  <c r="AS31" i="1"/>
  <c r="AR11" i="1"/>
  <c r="AS11" i="1" s="1"/>
  <c r="AS24" i="1"/>
  <c r="AU9" i="1"/>
  <c r="C8" i="1"/>
  <c r="AU8" i="1" s="1"/>
  <c r="AS9" i="1" l="1"/>
  <c r="AR8" i="1"/>
  <c r="AS8" i="1" s="1"/>
</calcChain>
</file>

<file path=xl/sharedStrings.xml><?xml version="1.0" encoding="utf-8"?>
<sst xmlns="http://schemas.openxmlformats.org/spreadsheetml/2006/main" count="107" uniqueCount="89">
  <si>
    <t>平成28年度国民健康保険事業状況（大分県）</t>
    <rPh sb="0" eb="2">
      <t>ヘイセイ</t>
    </rPh>
    <rPh sb="4" eb="6">
      <t>ネンド</t>
    </rPh>
    <rPh sb="6" eb="8">
      <t>コクミン</t>
    </rPh>
    <rPh sb="8" eb="10">
      <t>ケンコウ</t>
    </rPh>
    <rPh sb="10" eb="14">
      <t>ホケンジギョウ</t>
    </rPh>
    <rPh sb="14" eb="16">
      <t>ジョウキョウ</t>
    </rPh>
    <rPh sb="17" eb="20">
      <t>オオイタケン</t>
    </rPh>
    <phoneticPr fontId="3"/>
  </si>
  <si>
    <t>第２表　保険者別経理状況（国保全体［収入］）</t>
    <rPh sb="0" eb="1">
      <t>ダイ</t>
    </rPh>
    <rPh sb="2" eb="3">
      <t>ヒョウ</t>
    </rPh>
    <rPh sb="4" eb="7">
      <t>ホケンシャ</t>
    </rPh>
    <rPh sb="7" eb="8">
      <t>ベツ</t>
    </rPh>
    <rPh sb="8" eb="10">
      <t>ケイリ</t>
    </rPh>
    <rPh sb="10" eb="12">
      <t>ジョウキョウ</t>
    </rPh>
    <rPh sb="13" eb="15">
      <t>コクホ</t>
    </rPh>
    <rPh sb="15" eb="17">
      <t>ゼンタイ</t>
    </rPh>
    <rPh sb="18" eb="20">
      <t>シュウニュウ</t>
    </rPh>
    <phoneticPr fontId="3"/>
  </si>
  <si>
    <t>（単位 ： 円）</t>
    <rPh sb="1" eb="3">
      <t>タンイ</t>
    </rPh>
    <rPh sb="6" eb="7">
      <t>エン</t>
    </rPh>
    <phoneticPr fontId="3"/>
  </si>
  <si>
    <t>保険者番号</t>
    <rPh sb="0" eb="3">
      <t>ホケンシャ</t>
    </rPh>
    <rPh sb="3" eb="5">
      <t>バンゴウ</t>
    </rPh>
    <phoneticPr fontId="3"/>
  </si>
  <si>
    <t>保険者名</t>
    <rPh sb="0" eb="3">
      <t>ホケンシャ</t>
    </rPh>
    <rPh sb="3" eb="4">
      <t>メイ</t>
    </rPh>
    <phoneticPr fontId="3"/>
  </si>
  <si>
    <t>保　　　　　　　　　　険　　　　　　　　　　税　　　　　　　　　　（　料　）</t>
    <rPh sb="0" eb="1">
      <t>ホ</t>
    </rPh>
    <rPh sb="11" eb="12">
      <t>ケン</t>
    </rPh>
    <rPh sb="22" eb="23">
      <t>ゼイ</t>
    </rPh>
    <rPh sb="35" eb="36">
      <t>リョウ</t>
    </rPh>
    <phoneticPr fontId="3"/>
  </si>
  <si>
    <t>国庫支出金</t>
    <rPh sb="0" eb="2">
      <t>コッコ</t>
    </rPh>
    <rPh sb="2" eb="5">
      <t>シシュツキン</t>
    </rPh>
    <phoneticPr fontId="3"/>
  </si>
  <si>
    <t>療養給付費等
交付金</t>
    <rPh sb="0" eb="2">
      <t>リョウヨウ</t>
    </rPh>
    <rPh sb="2" eb="5">
      <t>キュウフヒ</t>
    </rPh>
    <rPh sb="5" eb="6">
      <t>トウ</t>
    </rPh>
    <rPh sb="7" eb="10">
      <t>コウフキン</t>
    </rPh>
    <phoneticPr fontId="3"/>
  </si>
  <si>
    <t>前期高齢者
交付金</t>
    <rPh sb="0" eb="2">
      <t>ゼンキ</t>
    </rPh>
    <rPh sb="2" eb="5">
      <t>コウレイシャ</t>
    </rPh>
    <rPh sb="6" eb="9">
      <t>コウフキン</t>
    </rPh>
    <phoneticPr fontId="3"/>
  </si>
  <si>
    <t>県支出金</t>
    <rPh sb="0" eb="1">
      <t>ケン</t>
    </rPh>
    <rPh sb="1" eb="4">
      <t>シシュツキン</t>
    </rPh>
    <phoneticPr fontId="3"/>
  </si>
  <si>
    <t>連合会
支出金</t>
    <rPh sb="0" eb="3">
      <t>レンゴウカイ</t>
    </rPh>
    <rPh sb="4" eb="7">
      <t>シシュツキン</t>
    </rPh>
    <phoneticPr fontId="3"/>
  </si>
  <si>
    <t>共同事業交付金</t>
    <rPh sb="0" eb="2">
      <t>キョウドウ</t>
    </rPh>
    <rPh sb="2" eb="4">
      <t>ジギョウ</t>
    </rPh>
    <rPh sb="4" eb="7">
      <t>コウフキン</t>
    </rPh>
    <phoneticPr fontId="3"/>
  </si>
  <si>
    <t>繰入金</t>
    <rPh sb="0" eb="3">
      <t>クリイレキン</t>
    </rPh>
    <phoneticPr fontId="3"/>
  </si>
  <si>
    <t>その他
の収入</t>
    <rPh sb="2" eb="3">
      <t>タ</t>
    </rPh>
    <rPh sb="5" eb="7">
      <t>シュウニュウ</t>
    </rPh>
    <phoneticPr fontId="3"/>
  </si>
  <si>
    <t>収入合計
（単年度収入）</t>
    <rPh sb="0" eb="2">
      <t>シュウニュウ</t>
    </rPh>
    <rPh sb="2" eb="4">
      <t>ゴウケイ</t>
    </rPh>
    <rPh sb="6" eb="9">
      <t>タンネンド</t>
    </rPh>
    <rPh sb="9" eb="11">
      <t>シュウニュウ</t>
    </rPh>
    <phoneticPr fontId="3"/>
  </si>
  <si>
    <t>基金等繰入金</t>
    <rPh sb="0" eb="2">
      <t>キキン</t>
    </rPh>
    <rPh sb="2" eb="3">
      <t>トウ</t>
    </rPh>
    <rPh sb="3" eb="6">
      <t>クリイレキン</t>
    </rPh>
    <phoneticPr fontId="3"/>
  </si>
  <si>
    <t>繰越金</t>
    <rPh sb="0" eb="3">
      <t>クリコシキン</t>
    </rPh>
    <phoneticPr fontId="3"/>
  </si>
  <si>
    <t>収入合計</t>
    <rPh sb="0" eb="2">
      <t>シュウニュウ</t>
    </rPh>
    <rPh sb="2" eb="4">
      <t>ゴウケイ</t>
    </rPh>
    <phoneticPr fontId="3"/>
  </si>
  <si>
    <t>被保険者
一人当たり
収入額</t>
    <rPh sb="0" eb="4">
      <t>ヒホケンシャ</t>
    </rPh>
    <rPh sb="5" eb="6">
      <t>1</t>
    </rPh>
    <rPh sb="6" eb="7">
      <t>ニン</t>
    </rPh>
    <rPh sb="7" eb="8">
      <t>ア</t>
    </rPh>
    <rPh sb="11" eb="14">
      <t>シュウニュウガク</t>
    </rPh>
    <phoneticPr fontId="3"/>
  </si>
  <si>
    <t>被保険者
一人当たり
保険料（税）額</t>
    <rPh sb="0" eb="4">
      <t>ヒホケンシャ</t>
    </rPh>
    <rPh sb="5" eb="6">
      <t>1</t>
    </rPh>
    <rPh sb="6" eb="7">
      <t>ニン</t>
    </rPh>
    <rPh sb="7" eb="8">
      <t>ア</t>
    </rPh>
    <rPh sb="11" eb="13">
      <t>ホケン</t>
    </rPh>
    <rPh sb="13" eb="14">
      <t>リョウ</t>
    </rPh>
    <rPh sb="15" eb="16">
      <t>ゼイ</t>
    </rPh>
    <rPh sb="17" eb="18">
      <t>ガク</t>
    </rPh>
    <phoneticPr fontId="3"/>
  </si>
  <si>
    <t>一般被保険者
一人当たり
保険料（税）額</t>
    <rPh sb="0" eb="2">
      <t>イッパン</t>
    </rPh>
    <rPh sb="2" eb="6">
      <t>ヒホケンシャ</t>
    </rPh>
    <rPh sb="7" eb="8">
      <t>1</t>
    </rPh>
    <rPh sb="8" eb="9">
      <t>ニン</t>
    </rPh>
    <rPh sb="9" eb="10">
      <t>ア</t>
    </rPh>
    <rPh sb="13" eb="15">
      <t>ホケン</t>
    </rPh>
    <rPh sb="15" eb="16">
      <t>リョウ</t>
    </rPh>
    <rPh sb="17" eb="18">
      <t>ゼイ</t>
    </rPh>
    <rPh sb="19" eb="20">
      <t>ガク</t>
    </rPh>
    <phoneticPr fontId="3"/>
  </si>
  <si>
    <t>保険税（料）・計</t>
    <rPh sb="0" eb="2">
      <t>ホケン</t>
    </rPh>
    <rPh sb="2" eb="3">
      <t>ゼイ</t>
    </rPh>
    <rPh sb="4" eb="5">
      <t>リョウ</t>
    </rPh>
    <rPh sb="7" eb="8">
      <t>ケイ</t>
    </rPh>
    <phoneticPr fontId="3"/>
  </si>
  <si>
    <t>一般被保険者分</t>
    <rPh sb="0" eb="2">
      <t>イッパン</t>
    </rPh>
    <rPh sb="2" eb="6">
      <t>ヒホケンシャ</t>
    </rPh>
    <rPh sb="6" eb="7">
      <t>ブン</t>
    </rPh>
    <phoneticPr fontId="3"/>
  </si>
  <si>
    <t>退職者医療分</t>
    <rPh sb="0" eb="2">
      <t>タイショク</t>
    </rPh>
    <rPh sb="3" eb="5">
      <t>イリョウ</t>
    </rPh>
    <rPh sb="5" eb="6">
      <t>ブン</t>
    </rPh>
    <phoneticPr fontId="3"/>
  </si>
  <si>
    <t>国庫支出金・計</t>
    <rPh sb="0" eb="2">
      <t>コッコ</t>
    </rPh>
    <rPh sb="2" eb="5">
      <t>シシュツキン</t>
    </rPh>
    <rPh sb="6" eb="7">
      <t>ケイ</t>
    </rPh>
    <phoneticPr fontId="3"/>
  </si>
  <si>
    <t>事務費
負担金</t>
    <rPh sb="0" eb="3">
      <t>ジムヒ</t>
    </rPh>
    <rPh sb="4" eb="7">
      <t>フタンキン</t>
    </rPh>
    <phoneticPr fontId="3"/>
  </si>
  <si>
    <t>療養給付費等
負担金等</t>
    <rPh sb="0" eb="2">
      <t>リョウヨウ</t>
    </rPh>
    <rPh sb="2" eb="5">
      <t>キュウフヒ</t>
    </rPh>
    <rPh sb="5" eb="6">
      <t>トウ</t>
    </rPh>
    <rPh sb="7" eb="10">
      <t>フタンキン</t>
    </rPh>
    <rPh sb="10" eb="11">
      <t>トウ</t>
    </rPh>
    <phoneticPr fontId="3"/>
  </si>
  <si>
    <t>高額医療費
共同事業
負担金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フタンキン</t>
    </rPh>
    <phoneticPr fontId="3"/>
  </si>
  <si>
    <t>特定健康診査
等負担金</t>
    <rPh sb="0" eb="2">
      <t>トクテイ</t>
    </rPh>
    <rPh sb="2" eb="4">
      <t>ケンコウ</t>
    </rPh>
    <rPh sb="4" eb="6">
      <t>シンサ</t>
    </rPh>
    <rPh sb="7" eb="8">
      <t>トウ</t>
    </rPh>
    <rPh sb="8" eb="11">
      <t>フタンキン</t>
    </rPh>
    <phoneticPr fontId="3"/>
  </si>
  <si>
    <t>普通
調整交付金</t>
    <rPh sb="0" eb="2">
      <t>フツウ</t>
    </rPh>
    <rPh sb="3" eb="5">
      <t>チョウセイ</t>
    </rPh>
    <rPh sb="5" eb="8">
      <t>コウフキン</t>
    </rPh>
    <phoneticPr fontId="3"/>
  </si>
  <si>
    <t>特別
調整交付金</t>
    <rPh sb="0" eb="2">
      <t>トクベツ</t>
    </rPh>
    <rPh sb="3" eb="5">
      <t>チョウセイ</t>
    </rPh>
    <rPh sb="5" eb="8">
      <t>コウフキン</t>
    </rPh>
    <phoneticPr fontId="3"/>
  </si>
  <si>
    <t>出産育児
一時金等
補助金</t>
    <rPh sb="0" eb="2">
      <t>シュッサン</t>
    </rPh>
    <rPh sb="2" eb="4">
      <t>イクジ</t>
    </rPh>
    <rPh sb="5" eb="8">
      <t>イチジキン</t>
    </rPh>
    <rPh sb="8" eb="9">
      <t>トウ</t>
    </rPh>
    <rPh sb="10" eb="13">
      <t>ホジョキン</t>
    </rPh>
    <phoneticPr fontId="3"/>
  </si>
  <si>
    <t>特別対策費
補助金</t>
    <rPh sb="0" eb="2">
      <t>トクベツ</t>
    </rPh>
    <rPh sb="2" eb="5">
      <t>タイサクヒ</t>
    </rPh>
    <rPh sb="6" eb="9">
      <t>ホジョキン</t>
    </rPh>
    <phoneticPr fontId="3"/>
  </si>
  <si>
    <t>特定健康
診査等
負担金</t>
    <rPh sb="0" eb="2">
      <t>トクテイ</t>
    </rPh>
    <rPh sb="2" eb="4">
      <t>ケンコウ</t>
    </rPh>
    <rPh sb="5" eb="7">
      <t>シンサ</t>
    </rPh>
    <rPh sb="7" eb="8">
      <t>トウ</t>
    </rPh>
    <rPh sb="9" eb="12">
      <t>フタンキン</t>
    </rPh>
    <phoneticPr fontId="3"/>
  </si>
  <si>
    <t>第一号県
調整交付金</t>
    <rPh sb="0" eb="1">
      <t>ダイ</t>
    </rPh>
    <rPh sb="1" eb="2">
      <t>イチ</t>
    </rPh>
    <rPh sb="2" eb="3">
      <t>ゴウ</t>
    </rPh>
    <rPh sb="3" eb="4">
      <t>ケン</t>
    </rPh>
    <rPh sb="5" eb="7">
      <t>チョウセイ</t>
    </rPh>
    <rPh sb="7" eb="10">
      <t>コウフキン</t>
    </rPh>
    <phoneticPr fontId="3"/>
  </si>
  <si>
    <t>第二号県
調整交付金</t>
    <rPh sb="0" eb="1">
      <t>ダイ</t>
    </rPh>
    <rPh sb="1" eb="2">
      <t>ニ</t>
    </rPh>
    <rPh sb="2" eb="3">
      <t>ゴウ</t>
    </rPh>
    <rPh sb="3" eb="4">
      <t>アガタ</t>
    </rPh>
    <rPh sb="5" eb="7">
      <t>チョウセイ</t>
    </rPh>
    <rPh sb="7" eb="10">
      <t>コウフキン</t>
    </rPh>
    <phoneticPr fontId="3"/>
  </si>
  <si>
    <t>広域化等
支援基金
支出金</t>
    <rPh sb="0" eb="3">
      <t>コウイキカ</t>
    </rPh>
    <rPh sb="3" eb="4">
      <t>トウ</t>
    </rPh>
    <rPh sb="5" eb="7">
      <t>シエン</t>
    </rPh>
    <rPh sb="7" eb="9">
      <t>キキン</t>
    </rPh>
    <rPh sb="10" eb="13">
      <t>シシュツキン</t>
    </rPh>
    <phoneticPr fontId="3"/>
  </si>
  <si>
    <t>その他</t>
    <rPh sb="2" eb="3">
      <t>タ</t>
    </rPh>
    <phoneticPr fontId="3"/>
  </si>
  <si>
    <t>高額医療費
共同事業
交付金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コウフキン</t>
    </rPh>
    <phoneticPr fontId="3"/>
  </si>
  <si>
    <t>保険財政
共同安定化
事業交付金</t>
    <rPh sb="0" eb="2">
      <t>ホケン</t>
    </rPh>
    <rPh sb="2" eb="4">
      <t>ザイセイ</t>
    </rPh>
    <rPh sb="5" eb="7">
      <t>キョウドウ</t>
    </rPh>
    <rPh sb="7" eb="10">
      <t>アンテイカ</t>
    </rPh>
    <rPh sb="11" eb="13">
      <t>ジギョウ</t>
    </rPh>
    <rPh sb="13" eb="16">
      <t>コウフキン</t>
    </rPh>
    <phoneticPr fontId="3"/>
  </si>
  <si>
    <t>一般会計繰入金</t>
    <rPh sb="0" eb="2">
      <t>イッパン</t>
    </rPh>
    <rPh sb="2" eb="4">
      <t>カイケイ</t>
    </rPh>
    <rPh sb="4" eb="7">
      <t>クリイレキン</t>
    </rPh>
    <phoneticPr fontId="3"/>
  </si>
  <si>
    <t>直診勘定</t>
    <rPh sb="0" eb="1">
      <t>チョク</t>
    </rPh>
    <rPh sb="1" eb="2">
      <t>ミ</t>
    </rPh>
    <rPh sb="2" eb="4">
      <t>カンジョウ</t>
    </rPh>
    <phoneticPr fontId="3"/>
  </si>
  <si>
    <t>医療給付費分</t>
    <rPh sb="0" eb="2">
      <t>イリョウ</t>
    </rPh>
    <rPh sb="2" eb="5">
      <t>キュウフヒ</t>
    </rPh>
    <rPh sb="5" eb="6">
      <t>ブン</t>
    </rPh>
    <phoneticPr fontId="3"/>
  </si>
  <si>
    <t>後期高齢者
支援金分</t>
    <rPh sb="0" eb="2">
      <t>コウキ</t>
    </rPh>
    <rPh sb="2" eb="5">
      <t>コウレイシャ</t>
    </rPh>
    <rPh sb="6" eb="8">
      <t>シエン</t>
    </rPh>
    <rPh sb="8" eb="10">
      <t>キンブン</t>
    </rPh>
    <phoneticPr fontId="3"/>
  </si>
  <si>
    <t>介護納付金分</t>
    <rPh sb="0" eb="2">
      <t>カイゴ</t>
    </rPh>
    <rPh sb="2" eb="5">
      <t>ノウフキン</t>
    </rPh>
    <rPh sb="5" eb="6">
      <t>ブン</t>
    </rPh>
    <phoneticPr fontId="3"/>
  </si>
  <si>
    <t>一般分・計</t>
    <rPh sb="0" eb="2">
      <t>イッパン</t>
    </rPh>
    <rPh sb="2" eb="3">
      <t>ブン</t>
    </rPh>
    <rPh sb="4" eb="5">
      <t>ケイ</t>
    </rPh>
    <phoneticPr fontId="3"/>
  </si>
  <si>
    <t>介護
納付金分</t>
    <rPh sb="0" eb="2">
      <t>カイゴ</t>
    </rPh>
    <rPh sb="3" eb="6">
      <t>ノウフキン</t>
    </rPh>
    <rPh sb="6" eb="7">
      <t>ブン</t>
    </rPh>
    <phoneticPr fontId="3"/>
  </si>
  <si>
    <t>退職分・計</t>
    <rPh sb="0" eb="2">
      <t>タイショク</t>
    </rPh>
    <rPh sb="2" eb="3">
      <t>ブン</t>
    </rPh>
    <rPh sb="4" eb="5">
      <t>ケイ</t>
    </rPh>
    <phoneticPr fontId="3"/>
  </si>
  <si>
    <t>保険基盤安定</t>
    <rPh sb="0" eb="2">
      <t>ホケン</t>
    </rPh>
    <rPh sb="2" eb="4">
      <t>キバン</t>
    </rPh>
    <rPh sb="4" eb="6">
      <t>アンテイ</t>
    </rPh>
    <phoneticPr fontId="3"/>
  </si>
  <si>
    <t>基準超過
費用</t>
    <rPh sb="0" eb="2">
      <t>キジュン</t>
    </rPh>
    <rPh sb="2" eb="4">
      <t>チョウカ</t>
    </rPh>
    <rPh sb="5" eb="7">
      <t>ヒヨウ</t>
    </rPh>
    <phoneticPr fontId="3"/>
  </si>
  <si>
    <t>職員
給与費等</t>
    <rPh sb="0" eb="2">
      <t>ショクイン</t>
    </rPh>
    <rPh sb="3" eb="6">
      <t>キュウヨヒ</t>
    </rPh>
    <rPh sb="6" eb="7">
      <t>トウ</t>
    </rPh>
    <phoneticPr fontId="3"/>
  </si>
  <si>
    <t>出産育児
一時金等</t>
    <rPh sb="0" eb="2">
      <t>シュッサン</t>
    </rPh>
    <rPh sb="2" eb="4">
      <t>イクジ</t>
    </rPh>
    <rPh sb="5" eb="8">
      <t>イチジキン</t>
    </rPh>
    <rPh sb="8" eb="9">
      <t>トウ</t>
    </rPh>
    <phoneticPr fontId="3"/>
  </si>
  <si>
    <t>財政安定化
支援事業</t>
    <rPh sb="0" eb="2">
      <t>ザイセイ</t>
    </rPh>
    <rPh sb="2" eb="5">
      <t>アンテイカ</t>
    </rPh>
    <rPh sb="6" eb="8">
      <t>シエン</t>
    </rPh>
    <rPh sb="8" eb="10">
      <t>ジギョウ</t>
    </rPh>
    <phoneticPr fontId="3"/>
  </si>
  <si>
    <t>（保険者軽減分）</t>
    <rPh sb="1" eb="4">
      <t>ホケンシャ</t>
    </rPh>
    <rPh sb="4" eb="7">
      <t>ケイゲンブン</t>
    </rPh>
    <phoneticPr fontId="3"/>
  </si>
  <si>
    <t>（保険者支援分）</t>
    <rPh sb="1" eb="4">
      <t>ホケンシャ</t>
    </rPh>
    <rPh sb="4" eb="6">
      <t>シエン</t>
    </rPh>
    <rPh sb="6" eb="7">
      <t>ブン</t>
    </rPh>
    <phoneticPr fontId="3"/>
  </si>
  <si>
    <t>県計</t>
    <phoneticPr fontId="3"/>
  </si>
  <si>
    <t>市町村計</t>
  </si>
  <si>
    <t>市　小計</t>
    <rPh sb="0" eb="1">
      <t>シ</t>
    </rPh>
    <rPh sb="2" eb="4">
      <t>ショウケイ</t>
    </rPh>
    <phoneticPr fontId="3"/>
  </si>
  <si>
    <t>町村小計</t>
    <rPh sb="0" eb="2">
      <t>チョウソン</t>
    </rPh>
    <rPh sb="2" eb="3">
      <t>ショウ</t>
    </rPh>
    <rPh sb="3" eb="4">
      <t>ケイ</t>
    </rPh>
    <phoneticPr fontId="3"/>
  </si>
  <si>
    <t>組合計</t>
  </si>
  <si>
    <t>-</t>
    <phoneticPr fontId="3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</si>
  <si>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</si>
  <si>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</si>
  <si>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</si>
  <si>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</si>
  <si>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</si>
  <si>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</si>
  <si>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</si>
  <si>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</si>
  <si>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</si>
  <si>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</si>
  <si>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</si>
  <si>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</si>
  <si>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</si>
  <si>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</si>
  <si>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</si>
  <si>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</si>
  <si>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</si>
  <si>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</si>
  <si>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歯科医師</t>
  </si>
  <si>
    <t>-</t>
    <phoneticPr fontId="3"/>
  </si>
  <si>
    <t>医師</t>
  </si>
  <si>
    <t>注）　１．平成28年度国民健康保険事業状況報告書（事業年報）Ｂ表（１）より作成。</t>
    <rPh sb="0" eb="1">
      <t>チュウ</t>
    </rPh>
    <rPh sb="5" eb="7">
      <t>ヘイセイ</t>
    </rPh>
    <rPh sb="9" eb="11">
      <t>ネンド</t>
    </rPh>
    <rPh sb="11" eb="13">
      <t>コクミン</t>
    </rPh>
    <rPh sb="13" eb="15">
      <t>ケンコウ</t>
    </rPh>
    <rPh sb="15" eb="17">
      <t>ホケン</t>
    </rPh>
    <rPh sb="17" eb="19">
      <t>ジギョウ</t>
    </rPh>
    <rPh sb="19" eb="21">
      <t>ジョウキョウ</t>
    </rPh>
    <rPh sb="21" eb="23">
      <t>ホウコク</t>
    </rPh>
    <rPh sb="23" eb="24">
      <t>ショ</t>
    </rPh>
    <rPh sb="25" eb="27">
      <t>ジギョウ</t>
    </rPh>
    <rPh sb="27" eb="29">
      <t>ネンポウ</t>
    </rPh>
    <rPh sb="31" eb="32">
      <t>ヒョウ</t>
    </rPh>
    <rPh sb="37" eb="39">
      <t>サクセイ</t>
    </rPh>
    <phoneticPr fontId="3"/>
  </si>
  <si>
    <t>　　　２．被保険者一人当たり収入額　＝　収入合計　／　「第１表　保険者別一般状況」被保険者数総数年度平均</t>
    <rPh sb="5" eb="9">
      <t>ヒホケンシャ</t>
    </rPh>
    <rPh sb="9" eb="11">
      <t>ヒトリ</t>
    </rPh>
    <rPh sb="11" eb="12">
      <t>ア</t>
    </rPh>
    <rPh sb="14" eb="17">
      <t>シュウニュウガク</t>
    </rPh>
    <rPh sb="20" eb="22">
      <t>シュウニュウ</t>
    </rPh>
    <rPh sb="22" eb="24">
      <t>ゴウケイ</t>
    </rPh>
    <rPh sb="28" eb="29">
      <t>ダイ</t>
    </rPh>
    <rPh sb="30" eb="31">
      <t>ヒョウ</t>
    </rPh>
    <rPh sb="32" eb="36">
      <t>ホケンシャベツ</t>
    </rPh>
    <rPh sb="36" eb="38">
      <t>イッパン</t>
    </rPh>
    <rPh sb="38" eb="40">
      <t>ジョウキョウ</t>
    </rPh>
    <rPh sb="41" eb="45">
      <t>ヒホケンシャ</t>
    </rPh>
    <rPh sb="45" eb="46">
      <t>スウ</t>
    </rPh>
    <rPh sb="46" eb="48">
      <t>ソウスウ</t>
    </rPh>
    <rPh sb="48" eb="50">
      <t>ネンド</t>
    </rPh>
    <rPh sb="50" eb="52">
      <t>ヘイキン</t>
    </rPh>
    <phoneticPr fontId="3"/>
  </si>
  <si>
    <t>－　１７　－</t>
    <phoneticPr fontId="3"/>
  </si>
  <si>
    <t>－　１８　－</t>
    <phoneticPr fontId="3"/>
  </si>
  <si>
    <t>－　１９　－</t>
    <phoneticPr fontId="3"/>
  </si>
  <si>
    <t>－　２０　－</t>
    <phoneticPr fontId="3"/>
  </si>
  <si>
    <t>－　２１　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</si>
</sst>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6" xfId="0" applyFont="1" applyFill="1" applyBorder="1" applyAlignment="1">
      <alignment horizontal="distributed" vertical="center" wrapText="1" justifyLastLine="1"/>
    </xf>
    <xf numFmtId="0" fontId="2" fillId="0" borderId="14" xfId="0" applyFont="1" applyFill="1" applyBorder="1" applyAlignment="1">
      <alignment horizontal="center" vertical="center" textRotation="255" shrinkToFit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wrapText="1" justifyLastLine="1"/>
    </xf>
    <xf numFmtId="0" fontId="2" fillId="0" borderId="18" xfId="0" applyFont="1" applyFill="1" applyBorder="1" applyAlignment="1">
      <alignment horizontal="distributed" vertical="center" wrapText="1" justifyLastLine="1"/>
    </xf>
    <xf numFmtId="0" fontId="2" fillId="0" borderId="15" xfId="0" applyFont="1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distributed" vertical="center" wrapText="1" justifyLastLine="1"/>
    </xf>
    <xf numFmtId="0" fontId="2" fillId="0" borderId="20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textRotation="255" shrinkToFit="1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distributed" vertical="center" wrapText="1" justifyLastLine="1"/>
    </xf>
    <xf numFmtId="0" fontId="2" fillId="0" borderId="30" xfId="0" applyFont="1" applyFill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2" fillId="0" borderId="31" xfId="0" applyFont="1" applyFill="1" applyBorder="1" applyAlignment="1">
      <alignment horizontal="distributed" vertical="center" wrapText="1" justifyLastLine="1"/>
    </xf>
    <xf numFmtId="0" fontId="2" fillId="0" borderId="32" xfId="0" applyFont="1" applyFill="1" applyBorder="1" applyAlignment="1">
      <alignment horizontal="distributed" vertical="center" wrapText="1" justifyLastLine="1"/>
    </xf>
    <xf numFmtId="0" fontId="2" fillId="0" borderId="33" xfId="0" applyFont="1" applyFill="1" applyBorder="1" applyAlignment="1">
      <alignment horizontal="distributed" vertical="center" wrapText="1" justifyLastLine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distributed" vertical="center" justifyLastLine="1"/>
    </xf>
    <xf numFmtId="0" fontId="2" fillId="0" borderId="35" xfId="0" applyFont="1" applyFill="1" applyBorder="1" applyAlignment="1">
      <alignment horizontal="distributed" vertical="center" wrapText="1" justifyLastLine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176" fontId="2" fillId="0" borderId="1" xfId="0" applyNumberFormat="1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 indent="1" shrinkToFit="1"/>
    </xf>
    <xf numFmtId="176" fontId="2" fillId="0" borderId="14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6" fontId="2" fillId="0" borderId="15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left" vertical="center" indent="2" shrinkToFit="1"/>
    </xf>
    <xf numFmtId="176" fontId="2" fillId="0" borderId="14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left" vertical="center" indent="1" shrinkToFit="1"/>
    </xf>
    <xf numFmtId="176" fontId="2" fillId="0" borderId="25" xfId="0" applyNumberFormat="1" applyFont="1" applyFill="1" applyBorder="1" applyAlignment="1">
      <alignment vertical="center" shrinkToFit="1"/>
    </xf>
    <xf numFmtId="176" fontId="2" fillId="0" borderId="28" xfId="0" applyNumberFormat="1" applyFont="1" applyFill="1" applyBorder="1" applyAlignment="1">
      <alignment vertical="center" shrinkToFit="1"/>
    </xf>
    <xf numFmtId="176" fontId="2" fillId="0" borderId="30" xfId="0" applyNumberFormat="1" applyFont="1" applyFill="1" applyBorder="1" applyAlignment="1">
      <alignment vertical="center" shrinkToFit="1"/>
    </xf>
    <xf numFmtId="176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0" fontId="2" fillId="0" borderId="15" xfId="0" applyFont="1" applyFill="1" applyBorder="1">
      <alignment vertical="center"/>
    </xf>
    <xf numFmtId="0" fontId="2" fillId="0" borderId="26" xfId="0" applyFont="1" applyFill="1" applyBorder="1">
      <alignment vertical="center"/>
    </xf>
    <xf numFmtId="176" fontId="4" fillId="0" borderId="17" xfId="0" applyNumberFormat="1" applyFont="1" applyFill="1" applyBorder="1" applyAlignment="1">
      <alignment vertical="center" shrinkToFit="1"/>
    </xf>
    <xf numFmtId="176" fontId="4" fillId="0" borderId="18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indent="3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right" vertical="center"/>
    </xf>
    <xf numFmtId="176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&#21508;&#31278;&#32113;&#35336;&#22577;&#21578;/&#22269;&#20445;&#20107;&#26989;&#29366;&#27841;/H28&#22269;&#20445;&#20107;&#26989;&#29366;&#27841;/H28&#22269;&#20445;&#29366;&#27841;&#30906;&#23450;/3&#22522;&#30990;&#34920;/&#31532;&#65298;&#34920;&#20840;&#20307;&#32076;&#29702;&#65288;&#21454;&#2083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収入状況"/>
      <sheetName val="JK第2表"/>
    </sheetNames>
    <sheetDataSet>
      <sheetData sheetId="0"/>
      <sheetData sheetId="1">
        <row r="4">
          <cell r="D4">
            <v>6159526070</v>
          </cell>
          <cell r="E4">
            <v>1778788019</v>
          </cell>
          <cell r="F4">
            <v>577848342</v>
          </cell>
          <cell r="H4">
            <v>220006524</v>
          </cell>
          <cell r="I4">
            <v>63867758</v>
          </cell>
          <cell r="J4">
            <v>55936123</v>
          </cell>
          <cell r="M4">
            <v>0</v>
          </cell>
          <cell r="N4">
            <v>8088598417</v>
          </cell>
          <cell r="O4">
            <v>284793688</v>
          </cell>
          <cell r="P4">
            <v>47373000</v>
          </cell>
          <cell r="Q4">
            <v>3650986000</v>
          </cell>
          <cell r="R4">
            <v>369116000</v>
          </cell>
          <cell r="S4">
            <v>6420000</v>
          </cell>
          <cell r="T4">
            <v>0</v>
          </cell>
          <cell r="U4">
            <v>1401083456</v>
          </cell>
          <cell r="V4">
            <v>15322322052</v>
          </cell>
          <cell r="W4">
            <v>284793688</v>
          </cell>
          <cell r="X4">
            <v>47373000</v>
          </cell>
          <cell r="Y4">
            <v>1817618000</v>
          </cell>
          <cell r="Z4">
            <v>234704000</v>
          </cell>
          <cell r="AA4">
            <v>0</v>
          </cell>
          <cell r="AB4">
            <v>0</v>
          </cell>
          <cell r="AC4">
            <v>0</v>
          </cell>
          <cell r="AD4">
            <v>1214706317</v>
          </cell>
          <cell r="AE4">
            <v>11238478516</v>
          </cell>
          <cell r="AF4">
            <v>1844910550</v>
          </cell>
          <cell r="AG4">
            <v>899166618</v>
          </cell>
          <cell r="AH4">
            <v>0</v>
          </cell>
          <cell r="AI4">
            <v>213271463</v>
          </cell>
          <cell r="AJ4">
            <v>107502000</v>
          </cell>
          <cell r="AK4">
            <v>715778000</v>
          </cell>
          <cell r="AL4">
            <v>206395698</v>
          </cell>
          <cell r="AM4">
            <v>0</v>
          </cell>
          <cell r="AN4">
            <v>119529112</v>
          </cell>
          <cell r="AP4">
            <v>0</v>
          </cell>
          <cell r="AQ4">
            <v>0</v>
          </cell>
          <cell r="AS4">
            <v>100537</v>
          </cell>
          <cell r="AT4">
            <v>97609</v>
          </cell>
        </row>
        <row r="5">
          <cell r="D5">
            <v>1720102897</v>
          </cell>
          <cell r="E5">
            <v>394246683</v>
          </cell>
          <cell r="F5">
            <v>165796716</v>
          </cell>
          <cell r="H5">
            <v>50187507</v>
          </cell>
          <cell r="I5">
            <v>11358605</v>
          </cell>
          <cell r="J5">
            <v>13752646</v>
          </cell>
          <cell r="M5">
            <v>0</v>
          </cell>
          <cell r="N5">
            <v>2492458019</v>
          </cell>
          <cell r="O5">
            <v>93995782</v>
          </cell>
          <cell r="P5">
            <v>18468000</v>
          </cell>
          <cell r="Q5">
            <v>1367545000</v>
          </cell>
          <cell r="R5">
            <v>165180000</v>
          </cell>
          <cell r="S5">
            <v>2052000</v>
          </cell>
          <cell r="T5">
            <v>0</v>
          </cell>
          <cell r="U5">
            <v>246459440</v>
          </cell>
          <cell r="V5">
            <v>4071108366</v>
          </cell>
          <cell r="W5">
            <v>93995782</v>
          </cell>
          <cell r="X5">
            <v>18507000</v>
          </cell>
          <cell r="Y5">
            <v>564332000</v>
          </cell>
          <cell r="Z5">
            <v>127020000</v>
          </cell>
          <cell r="AA5">
            <v>0</v>
          </cell>
          <cell r="AB5">
            <v>0</v>
          </cell>
          <cell r="AC5">
            <v>0</v>
          </cell>
          <cell r="AD5">
            <v>374078714</v>
          </cell>
          <cell r="AE5">
            <v>3502067886</v>
          </cell>
          <cell r="AF5">
            <v>698841560</v>
          </cell>
          <cell r="AG5">
            <v>304615107</v>
          </cell>
          <cell r="AH5">
            <v>0</v>
          </cell>
          <cell r="AI5">
            <v>222295603</v>
          </cell>
          <cell r="AJ5">
            <v>26526866</v>
          </cell>
          <cell r="AK5">
            <v>325871000</v>
          </cell>
          <cell r="AL5">
            <v>50938923</v>
          </cell>
          <cell r="AM5">
            <v>0</v>
          </cell>
          <cell r="AN5">
            <v>28718276</v>
          </cell>
          <cell r="AP5">
            <v>0</v>
          </cell>
          <cell r="AQ5">
            <v>0</v>
          </cell>
          <cell r="AS5">
            <v>30502</v>
          </cell>
          <cell r="AT5">
            <v>29845</v>
          </cell>
        </row>
        <row r="6">
          <cell r="D6">
            <v>1099927235</v>
          </cell>
          <cell r="E6">
            <v>337627652</v>
          </cell>
          <cell r="F6">
            <v>115879881</v>
          </cell>
          <cell r="H6">
            <v>44004534</v>
          </cell>
          <cell r="I6">
            <v>13465306</v>
          </cell>
          <cell r="J6">
            <v>12473778</v>
          </cell>
          <cell r="M6">
            <v>0</v>
          </cell>
          <cell r="N6">
            <v>1576329097</v>
          </cell>
          <cell r="O6">
            <v>51955559</v>
          </cell>
          <cell r="P6">
            <v>10811000</v>
          </cell>
          <cell r="Q6">
            <v>771851000</v>
          </cell>
          <cell r="R6">
            <v>21840000</v>
          </cell>
          <cell r="S6">
            <v>972000</v>
          </cell>
          <cell r="T6">
            <v>0</v>
          </cell>
          <cell r="U6">
            <v>401304079</v>
          </cell>
          <cell r="V6">
            <v>2805912716</v>
          </cell>
          <cell r="W6">
            <v>51955559</v>
          </cell>
          <cell r="X6">
            <v>8596000</v>
          </cell>
          <cell r="Y6">
            <v>349919000</v>
          </cell>
          <cell r="Z6">
            <v>35902000</v>
          </cell>
          <cell r="AA6">
            <v>0</v>
          </cell>
          <cell r="AB6">
            <v>357000</v>
          </cell>
          <cell r="AC6">
            <v>0</v>
          </cell>
          <cell r="AD6">
            <v>222810331</v>
          </cell>
          <cell r="AE6">
            <v>2147395399</v>
          </cell>
          <cell r="AF6">
            <v>338500975</v>
          </cell>
          <cell r="AG6">
            <v>177141328</v>
          </cell>
          <cell r="AH6">
            <v>0</v>
          </cell>
          <cell r="AI6">
            <v>35783000</v>
          </cell>
          <cell r="AJ6">
            <v>28000000</v>
          </cell>
          <cell r="AK6">
            <v>141694000</v>
          </cell>
          <cell r="AL6">
            <v>33844000</v>
          </cell>
          <cell r="AM6">
            <v>0</v>
          </cell>
          <cell r="AN6">
            <v>28843026</v>
          </cell>
          <cell r="AP6">
            <v>130000000</v>
          </cell>
          <cell r="AQ6">
            <v>259110895</v>
          </cell>
          <cell r="AS6">
            <v>19348</v>
          </cell>
          <cell r="AT6">
            <v>18675</v>
          </cell>
        </row>
        <row r="7">
          <cell r="D7">
            <v>1088703640</v>
          </cell>
          <cell r="E7">
            <v>340875512</v>
          </cell>
          <cell r="F7">
            <v>145638905</v>
          </cell>
          <cell r="H7">
            <v>38656687</v>
          </cell>
          <cell r="I7">
            <v>12050138</v>
          </cell>
          <cell r="J7">
            <v>11704187</v>
          </cell>
          <cell r="M7">
            <v>0</v>
          </cell>
          <cell r="N7">
            <v>1453595973</v>
          </cell>
          <cell r="O7">
            <v>57849893</v>
          </cell>
          <cell r="P7">
            <v>9785000</v>
          </cell>
          <cell r="Q7">
            <v>617898000</v>
          </cell>
          <cell r="R7">
            <v>206982000</v>
          </cell>
          <cell r="S7">
            <v>972000</v>
          </cell>
          <cell r="T7">
            <v>0</v>
          </cell>
          <cell r="U7">
            <v>249372215</v>
          </cell>
          <cell r="V7">
            <v>2333816580</v>
          </cell>
          <cell r="W7">
            <v>57849893</v>
          </cell>
          <cell r="X7">
            <v>9437000</v>
          </cell>
          <cell r="Y7">
            <v>334691000</v>
          </cell>
          <cell r="Z7">
            <v>61418000</v>
          </cell>
          <cell r="AA7">
            <v>0</v>
          </cell>
          <cell r="AB7">
            <v>0</v>
          </cell>
          <cell r="AC7">
            <v>0</v>
          </cell>
          <cell r="AD7">
            <v>244314383</v>
          </cell>
          <cell r="AE7">
            <v>2026813317</v>
          </cell>
          <cell r="AF7">
            <v>284701200</v>
          </cell>
          <cell r="AG7">
            <v>153916341</v>
          </cell>
          <cell r="AH7">
            <v>0</v>
          </cell>
          <cell r="AI7">
            <v>138849878</v>
          </cell>
          <cell r="AJ7">
            <v>17007233</v>
          </cell>
          <cell r="AK7">
            <v>106043000</v>
          </cell>
          <cell r="AL7">
            <v>300376109</v>
          </cell>
          <cell r="AM7">
            <v>0</v>
          </cell>
          <cell r="AN7">
            <v>28001225</v>
          </cell>
          <cell r="AP7">
            <v>0</v>
          </cell>
          <cell r="AQ7">
            <v>40997202</v>
          </cell>
          <cell r="AS7">
            <v>17778</v>
          </cell>
          <cell r="AT7">
            <v>17215</v>
          </cell>
        </row>
        <row r="8">
          <cell r="D8">
            <v>1323915910</v>
          </cell>
          <cell r="E8">
            <v>309869109</v>
          </cell>
          <cell r="F8">
            <v>124875030</v>
          </cell>
          <cell r="H8">
            <v>40509598</v>
          </cell>
          <cell r="I8">
            <v>9570667</v>
          </cell>
          <cell r="J8">
            <v>9053852</v>
          </cell>
          <cell r="M8">
            <v>0</v>
          </cell>
          <cell r="N8">
            <v>1734142254</v>
          </cell>
          <cell r="O8">
            <v>75237649</v>
          </cell>
          <cell r="P8">
            <v>15075000</v>
          </cell>
          <cell r="Q8">
            <v>695486000</v>
          </cell>
          <cell r="R8">
            <v>50818000</v>
          </cell>
          <cell r="S8">
            <v>1082000</v>
          </cell>
          <cell r="T8">
            <v>0</v>
          </cell>
          <cell r="U8">
            <v>360258766</v>
          </cell>
          <cell r="V8">
            <v>3015371330</v>
          </cell>
          <cell r="W8">
            <v>75237649</v>
          </cell>
          <cell r="X8">
            <v>13392000</v>
          </cell>
          <cell r="Y8">
            <v>382003000</v>
          </cell>
          <cell r="Z8">
            <v>258516000</v>
          </cell>
          <cell r="AA8">
            <v>0</v>
          </cell>
          <cell r="AB8">
            <v>0</v>
          </cell>
          <cell r="AC8">
            <v>0</v>
          </cell>
          <cell r="AD8">
            <v>275531229</v>
          </cell>
          <cell r="AE8">
            <v>2373663164</v>
          </cell>
          <cell r="AF8">
            <v>401337898</v>
          </cell>
          <cell r="AG8">
            <v>198983822</v>
          </cell>
          <cell r="AH8">
            <v>0</v>
          </cell>
          <cell r="AI8">
            <v>134793043</v>
          </cell>
          <cell r="AJ8">
            <v>16248516</v>
          </cell>
          <cell r="AK8">
            <v>173070000</v>
          </cell>
          <cell r="AL8">
            <v>62831596</v>
          </cell>
          <cell r="AM8">
            <v>0</v>
          </cell>
          <cell r="AN8">
            <v>42740951</v>
          </cell>
          <cell r="AP8">
            <v>0</v>
          </cell>
          <cell r="AQ8">
            <v>45749723</v>
          </cell>
          <cell r="AS8">
            <v>20973</v>
          </cell>
          <cell r="AT8">
            <v>20299</v>
          </cell>
        </row>
        <row r="9">
          <cell r="D9">
            <v>701323695</v>
          </cell>
          <cell r="E9">
            <v>148117364</v>
          </cell>
          <cell r="F9">
            <v>49683572</v>
          </cell>
          <cell r="H9">
            <v>23941092</v>
          </cell>
          <cell r="I9">
            <v>5176837</v>
          </cell>
          <cell r="J9">
            <v>4676345</v>
          </cell>
          <cell r="M9">
            <v>0</v>
          </cell>
          <cell r="N9">
            <v>795259560</v>
          </cell>
          <cell r="O9">
            <v>37391662</v>
          </cell>
          <cell r="P9">
            <v>7063000</v>
          </cell>
          <cell r="Q9">
            <v>362435000</v>
          </cell>
          <cell r="R9">
            <v>38937000</v>
          </cell>
          <cell r="S9">
            <v>2082000</v>
          </cell>
          <cell r="T9">
            <v>0</v>
          </cell>
          <cell r="U9">
            <v>178743202</v>
          </cell>
          <cell r="V9">
            <v>1902084279</v>
          </cell>
          <cell r="W9">
            <v>37391662</v>
          </cell>
          <cell r="X9">
            <v>6935000</v>
          </cell>
          <cell r="Y9">
            <v>180852000</v>
          </cell>
          <cell r="Z9">
            <v>147625000</v>
          </cell>
          <cell r="AA9">
            <v>0</v>
          </cell>
          <cell r="AB9">
            <v>0</v>
          </cell>
          <cell r="AC9">
            <v>0</v>
          </cell>
          <cell r="AD9">
            <v>105200833</v>
          </cell>
          <cell r="AE9">
            <v>1195828456</v>
          </cell>
          <cell r="AF9">
            <v>199273808</v>
          </cell>
          <cell r="AG9">
            <v>99630837</v>
          </cell>
          <cell r="AH9">
            <v>0</v>
          </cell>
          <cell r="AI9">
            <v>66651418</v>
          </cell>
          <cell r="AJ9">
            <v>7878120</v>
          </cell>
          <cell r="AK9">
            <v>85406000</v>
          </cell>
          <cell r="AL9">
            <v>5060265</v>
          </cell>
          <cell r="AM9">
            <v>0</v>
          </cell>
          <cell r="AN9">
            <v>17242599</v>
          </cell>
          <cell r="AP9">
            <v>0</v>
          </cell>
          <cell r="AQ9">
            <v>144012235</v>
          </cell>
          <cell r="AS9">
            <v>10244</v>
          </cell>
          <cell r="AT9">
            <v>9942</v>
          </cell>
        </row>
        <row r="10">
          <cell r="D10">
            <v>289520340</v>
          </cell>
          <cell r="E10">
            <v>68808176</v>
          </cell>
          <cell r="F10">
            <v>18327110</v>
          </cell>
          <cell r="H10">
            <v>9458770</v>
          </cell>
          <cell r="I10">
            <v>2176725</v>
          </cell>
          <cell r="J10">
            <v>1621123</v>
          </cell>
          <cell r="M10">
            <v>0</v>
          </cell>
          <cell r="N10">
            <v>293382991</v>
          </cell>
          <cell r="O10">
            <v>17387711</v>
          </cell>
          <cell r="P10">
            <v>4347000</v>
          </cell>
          <cell r="Q10">
            <v>162432000</v>
          </cell>
          <cell r="R10">
            <v>19897000</v>
          </cell>
          <cell r="S10">
            <v>2082000</v>
          </cell>
          <cell r="T10">
            <v>0</v>
          </cell>
          <cell r="U10">
            <v>57259497</v>
          </cell>
          <cell r="V10">
            <v>1155315035</v>
          </cell>
          <cell r="W10">
            <v>17387711</v>
          </cell>
          <cell r="X10">
            <v>3091000</v>
          </cell>
          <cell r="Y10">
            <v>68241000</v>
          </cell>
          <cell r="Z10">
            <v>101922000</v>
          </cell>
          <cell r="AA10">
            <v>0</v>
          </cell>
          <cell r="AB10">
            <v>0</v>
          </cell>
          <cell r="AC10">
            <v>0</v>
          </cell>
          <cell r="AD10">
            <v>51000869</v>
          </cell>
          <cell r="AE10">
            <v>476519671</v>
          </cell>
          <cell r="AF10">
            <v>93080170</v>
          </cell>
          <cell r="AG10">
            <v>46222460</v>
          </cell>
          <cell r="AH10">
            <v>0</v>
          </cell>
          <cell r="AI10">
            <v>50036233</v>
          </cell>
          <cell r="AJ10">
            <v>1400000</v>
          </cell>
          <cell r="AK10">
            <v>40493000</v>
          </cell>
          <cell r="AL10">
            <v>3059100</v>
          </cell>
          <cell r="AM10">
            <v>0</v>
          </cell>
          <cell r="AN10">
            <v>4641842</v>
          </cell>
          <cell r="AP10">
            <v>0</v>
          </cell>
          <cell r="AQ10">
            <v>100105048</v>
          </cell>
          <cell r="AS10">
            <v>4566</v>
          </cell>
          <cell r="AT10">
            <v>4434</v>
          </cell>
        </row>
        <row r="11">
          <cell r="D11">
            <v>536158072</v>
          </cell>
          <cell r="E11">
            <v>141147179</v>
          </cell>
          <cell r="F11">
            <v>50923935</v>
          </cell>
          <cell r="H11">
            <v>18088192</v>
          </cell>
          <cell r="I11">
            <v>4502409</v>
          </cell>
          <cell r="J11">
            <v>3782198</v>
          </cell>
          <cell r="M11">
            <v>0</v>
          </cell>
          <cell r="N11">
            <v>567347371</v>
          </cell>
          <cell r="O11">
            <v>20308141</v>
          </cell>
          <cell r="P11">
            <v>5495000</v>
          </cell>
          <cell r="Q11">
            <v>156152000</v>
          </cell>
          <cell r="R11">
            <v>31230000</v>
          </cell>
          <cell r="S11">
            <v>2082000</v>
          </cell>
          <cell r="T11">
            <v>0</v>
          </cell>
          <cell r="U11">
            <v>109475072</v>
          </cell>
          <cell r="V11">
            <v>1009403201</v>
          </cell>
          <cell r="W11">
            <v>20308141</v>
          </cell>
          <cell r="X11">
            <v>5354000</v>
          </cell>
          <cell r="Y11">
            <v>123060000</v>
          </cell>
          <cell r="Z11">
            <v>38345000</v>
          </cell>
          <cell r="AA11">
            <v>0</v>
          </cell>
          <cell r="AB11">
            <v>0</v>
          </cell>
          <cell r="AC11">
            <v>0</v>
          </cell>
          <cell r="AD11">
            <v>73508559</v>
          </cell>
          <cell r="AE11">
            <v>824211965</v>
          </cell>
          <cell r="AF11">
            <v>126643566</v>
          </cell>
          <cell r="AG11">
            <v>68542011</v>
          </cell>
          <cell r="AH11">
            <v>0</v>
          </cell>
          <cell r="AI11">
            <v>19347834</v>
          </cell>
          <cell r="AJ11">
            <v>4690646</v>
          </cell>
          <cell r="AK11">
            <v>47753000</v>
          </cell>
          <cell r="AL11">
            <v>5893647</v>
          </cell>
          <cell r="AM11">
            <v>0</v>
          </cell>
          <cell r="AN11">
            <v>18081011</v>
          </cell>
          <cell r="AP11">
            <v>0</v>
          </cell>
          <cell r="AQ11">
            <v>13491495</v>
          </cell>
          <cell r="AS11">
            <v>6780</v>
          </cell>
          <cell r="AT11">
            <v>6528</v>
          </cell>
        </row>
        <row r="12">
          <cell r="D12">
            <v>366281307</v>
          </cell>
          <cell r="E12">
            <v>91769996</v>
          </cell>
          <cell r="F12">
            <v>31740162</v>
          </cell>
          <cell r="H12">
            <v>13871204</v>
          </cell>
          <cell r="I12">
            <v>3342345</v>
          </cell>
          <cell r="J12">
            <v>2958438</v>
          </cell>
          <cell r="M12">
            <v>0</v>
          </cell>
          <cell r="N12">
            <v>487730132</v>
          </cell>
          <cell r="O12">
            <v>18328566</v>
          </cell>
          <cell r="P12">
            <v>5052000</v>
          </cell>
          <cell r="Q12">
            <v>216596000</v>
          </cell>
          <cell r="R12">
            <v>22321000</v>
          </cell>
          <cell r="S12">
            <v>2082000</v>
          </cell>
          <cell r="T12">
            <v>0</v>
          </cell>
          <cell r="U12">
            <v>71439662</v>
          </cell>
          <cell r="V12">
            <v>908952293</v>
          </cell>
          <cell r="W12">
            <v>18328566</v>
          </cell>
          <cell r="X12">
            <v>4275000</v>
          </cell>
          <cell r="Y12">
            <v>110196000</v>
          </cell>
          <cell r="Z12">
            <v>35108000</v>
          </cell>
          <cell r="AA12">
            <v>0</v>
          </cell>
          <cell r="AB12">
            <v>0</v>
          </cell>
          <cell r="AC12">
            <v>0</v>
          </cell>
          <cell r="AD12">
            <v>63741409</v>
          </cell>
          <cell r="AE12">
            <v>700550286</v>
          </cell>
          <cell r="AF12">
            <v>115998453</v>
          </cell>
          <cell r="AG12">
            <v>57413194</v>
          </cell>
          <cell r="AH12">
            <v>0</v>
          </cell>
          <cell r="AI12">
            <v>9085977</v>
          </cell>
          <cell r="AJ12">
            <v>5039473</v>
          </cell>
          <cell r="AK12">
            <v>50206000</v>
          </cell>
          <cell r="AL12">
            <v>4908392</v>
          </cell>
          <cell r="AM12">
            <v>0</v>
          </cell>
          <cell r="AN12">
            <v>8746572</v>
          </cell>
          <cell r="AP12">
            <v>0</v>
          </cell>
          <cell r="AQ12">
            <v>0</v>
          </cell>
          <cell r="AS12">
            <v>6057</v>
          </cell>
          <cell r="AT12">
            <v>5841</v>
          </cell>
        </row>
        <row r="13">
          <cell r="D13">
            <v>470449976</v>
          </cell>
          <cell r="E13">
            <v>127982156</v>
          </cell>
          <cell r="F13">
            <v>47082142</v>
          </cell>
          <cell r="H13">
            <v>20961873</v>
          </cell>
          <cell r="I13">
            <v>5546838</v>
          </cell>
          <cell r="J13">
            <v>5345662</v>
          </cell>
          <cell r="M13">
            <v>0</v>
          </cell>
          <cell r="N13">
            <v>740212514</v>
          </cell>
          <cell r="O13">
            <v>23178575</v>
          </cell>
          <cell r="P13">
            <v>5979000</v>
          </cell>
          <cell r="Q13">
            <v>363475000</v>
          </cell>
          <cell r="R13">
            <v>76572000</v>
          </cell>
          <cell r="S13">
            <v>972000</v>
          </cell>
          <cell r="T13">
            <v>0</v>
          </cell>
          <cell r="U13">
            <v>165628625</v>
          </cell>
          <cell r="V13">
            <v>1089665358</v>
          </cell>
          <cell r="W13">
            <v>23178575</v>
          </cell>
          <cell r="X13">
            <v>5757000</v>
          </cell>
          <cell r="Y13">
            <v>161847000</v>
          </cell>
          <cell r="Z13">
            <v>28463000</v>
          </cell>
          <cell r="AA13">
            <v>0</v>
          </cell>
          <cell r="AB13">
            <v>0</v>
          </cell>
          <cell r="AC13">
            <v>0</v>
          </cell>
          <cell r="AD13">
            <v>133192633</v>
          </cell>
          <cell r="AE13">
            <v>974606188</v>
          </cell>
          <cell r="AF13">
            <v>142322676</v>
          </cell>
          <cell r="AG13">
            <v>72328751</v>
          </cell>
          <cell r="AH13">
            <v>0</v>
          </cell>
          <cell r="AI13">
            <v>12867738</v>
          </cell>
          <cell r="AJ13">
            <v>5037107</v>
          </cell>
          <cell r="AK13">
            <v>63833000</v>
          </cell>
          <cell r="AL13">
            <v>17114462</v>
          </cell>
          <cell r="AM13">
            <v>0</v>
          </cell>
          <cell r="AN13">
            <v>6587299</v>
          </cell>
          <cell r="AP13">
            <v>0</v>
          </cell>
          <cell r="AQ13">
            <v>0</v>
          </cell>
          <cell r="AS13">
            <v>7912</v>
          </cell>
          <cell r="AT13">
            <v>7597</v>
          </cell>
        </row>
        <row r="14">
          <cell r="D14">
            <v>717744252</v>
          </cell>
          <cell r="E14">
            <v>223444270</v>
          </cell>
          <cell r="F14">
            <v>78518026</v>
          </cell>
          <cell r="H14">
            <v>34216442</v>
          </cell>
          <cell r="I14">
            <v>10690143</v>
          </cell>
          <cell r="J14">
            <v>10487595</v>
          </cell>
          <cell r="M14">
            <v>0</v>
          </cell>
          <cell r="N14">
            <v>1121393163</v>
          </cell>
          <cell r="O14">
            <v>45068509</v>
          </cell>
          <cell r="P14">
            <v>10512000</v>
          </cell>
          <cell r="Q14">
            <v>552388000</v>
          </cell>
          <cell r="R14">
            <v>126246000</v>
          </cell>
          <cell r="S14">
            <v>972000</v>
          </cell>
          <cell r="T14">
            <v>0</v>
          </cell>
          <cell r="U14">
            <v>320301124</v>
          </cell>
          <cell r="V14">
            <v>2200026066</v>
          </cell>
          <cell r="W14">
            <v>45068509</v>
          </cell>
          <cell r="X14">
            <v>10512000</v>
          </cell>
          <cell r="Y14">
            <v>258113000</v>
          </cell>
          <cell r="Z14">
            <v>46978000</v>
          </cell>
          <cell r="AA14">
            <v>0</v>
          </cell>
          <cell r="AB14">
            <v>0</v>
          </cell>
          <cell r="AC14">
            <v>0</v>
          </cell>
          <cell r="AD14">
            <v>161025444</v>
          </cell>
          <cell r="AE14">
            <v>1617519166</v>
          </cell>
          <cell r="AF14">
            <v>239311494</v>
          </cell>
          <cell r="AG14">
            <v>121034616</v>
          </cell>
          <cell r="AH14">
            <v>0</v>
          </cell>
          <cell r="AI14">
            <v>13620728</v>
          </cell>
          <cell r="AJ14">
            <v>11469333</v>
          </cell>
          <cell r="AK14">
            <v>107054000</v>
          </cell>
          <cell r="AL14">
            <v>28921493</v>
          </cell>
          <cell r="AM14">
            <v>0</v>
          </cell>
          <cell r="AN14">
            <v>17002399</v>
          </cell>
          <cell r="AP14">
            <v>0</v>
          </cell>
          <cell r="AQ14">
            <v>80171668</v>
          </cell>
          <cell r="AS14">
            <v>13889</v>
          </cell>
          <cell r="AT14">
            <v>13310</v>
          </cell>
        </row>
        <row r="15">
          <cell r="D15">
            <v>27525370</v>
          </cell>
          <cell r="E15">
            <v>8722518</v>
          </cell>
          <cell r="F15">
            <v>2282850</v>
          </cell>
          <cell r="H15">
            <v>1498940</v>
          </cell>
          <cell r="I15">
            <v>475053</v>
          </cell>
          <cell r="J15">
            <v>279169</v>
          </cell>
          <cell r="M15">
            <v>0</v>
          </cell>
          <cell r="N15">
            <v>68503068</v>
          </cell>
          <cell r="O15">
            <v>2163229</v>
          </cell>
          <cell r="P15">
            <v>983000</v>
          </cell>
          <cell r="Q15">
            <v>40150000</v>
          </cell>
          <cell r="R15">
            <v>47898000</v>
          </cell>
          <cell r="S15">
            <v>7671000</v>
          </cell>
          <cell r="T15">
            <v>0</v>
          </cell>
          <cell r="U15">
            <v>10578000</v>
          </cell>
          <cell r="V15">
            <v>77985366</v>
          </cell>
          <cell r="W15">
            <v>2163229</v>
          </cell>
          <cell r="X15">
            <v>903000</v>
          </cell>
          <cell r="Y15">
            <v>15350000</v>
          </cell>
          <cell r="Z15">
            <v>7700000</v>
          </cell>
          <cell r="AA15">
            <v>0</v>
          </cell>
          <cell r="AB15">
            <v>0</v>
          </cell>
          <cell r="AC15">
            <v>0</v>
          </cell>
          <cell r="AD15">
            <v>12593545</v>
          </cell>
          <cell r="AE15">
            <v>83386843</v>
          </cell>
          <cell r="AF15">
            <v>9686009</v>
          </cell>
          <cell r="AG15">
            <v>5038104</v>
          </cell>
          <cell r="AH15">
            <v>0</v>
          </cell>
          <cell r="AI15">
            <v>2003326</v>
          </cell>
          <cell r="AJ15">
            <v>0</v>
          </cell>
          <cell r="AK15">
            <v>5740000</v>
          </cell>
          <cell r="AL15">
            <v>863093</v>
          </cell>
          <cell r="AM15">
            <v>0</v>
          </cell>
          <cell r="AN15">
            <v>387426</v>
          </cell>
          <cell r="AP15">
            <v>10400000</v>
          </cell>
          <cell r="AQ15">
            <v>241287</v>
          </cell>
          <cell r="AS15">
            <v>751</v>
          </cell>
          <cell r="AT15">
            <v>706</v>
          </cell>
        </row>
        <row r="16">
          <cell r="D16">
            <v>395713324</v>
          </cell>
          <cell r="E16">
            <v>108041636</v>
          </cell>
          <cell r="F16">
            <v>33635690</v>
          </cell>
          <cell r="H16">
            <v>17021113</v>
          </cell>
          <cell r="I16">
            <v>4610030</v>
          </cell>
          <cell r="J16">
            <v>4253133</v>
          </cell>
          <cell r="M16">
            <v>0</v>
          </cell>
          <cell r="N16">
            <v>520056845</v>
          </cell>
          <cell r="O16">
            <v>20987135</v>
          </cell>
          <cell r="P16">
            <v>5002000</v>
          </cell>
          <cell r="Q16">
            <v>256658000</v>
          </cell>
          <cell r="R16">
            <v>6531000</v>
          </cell>
          <cell r="S16">
            <v>2082000</v>
          </cell>
          <cell r="T16">
            <v>0</v>
          </cell>
          <cell r="U16">
            <v>78618491</v>
          </cell>
          <cell r="V16">
            <v>975945661</v>
          </cell>
          <cell r="W16">
            <v>20987135</v>
          </cell>
          <cell r="X16">
            <v>3969000</v>
          </cell>
          <cell r="Y16">
            <v>120129000</v>
          </cell>
          <cell r="Z16">
            <v>15451000</v>
          </cell>
          <cell r="AA16">
            <v>0</v>
          </cell>
          <cell r="AB16">
            <v>0</v>
          </cell>
          <cell r="AC16">
            <v>0</v>
          </cell>
          <cell r="AD16">
            <v>103002804</v>
          </cell>
          <cell r="AE16">
            <v>728721330</v>
          </cell>
          <cell r="AF16">
            <v>100913200</v>
          </cell>
          <cell r="AG16">
            <v>53615138</v>
          </cell>
          <cell r="AH16">
            <v>0</v>
          </cell>
          <cell r="AI16">
            <v>7018598</v>
          </cell>
          <cell r="AJ16">
            <v>6989333</v>
          </cell>
          <cell r="AK16">
            <v>48705000</v>
          </cell>
          <cell r="AL16">
            <v>9701731</v>
          </cell>
          <cell r="AM16">
            <v>0</v>
          </cell>
          <cell r="AN16">
            <v>5927644</v>
          </cell>
          <cell r="AP16">
            <v>0</v>
          </cell>
          <cell r="AQ16">
            <v>26000000</v>
          </cell>
          <cell r="AS16">
            <v>6417</v>
          </cell>
          <cell r="AT16">
            <v>6211</v>
          </cell>
        </row>
        <row r="17">
          <cell r="D17">
            <v>189482627</v>
          </cell>
          <cell r="E17">
            <v>56289866</v>
          </cell>
          <cell r="F17">
            <v>23714064</v>
          </cell>
          <cell r="H17">
            <v>9581657</v>
          </cell>
          <cell r="I17">
            <v>2839081</v>
          </cell>
          <cell r="J17">
            <v>2557587</v>
          </cell>
          <cell r="M17">
            <v>0</v>
          </cell>
          <cell r="N17">
            <v>227155839</v>
          </cell>
          <cell r="O17">
            <v>12069490</v>
          </cell>
          <cell r="P17">
            <v>1912000</v>
          </cell>
          <cell r="Q17">
            <v>99211000</v>
          </cell>
          <cell r="R17">
            <v>5604000</v>
          </cell>
          <cell r="S17">
            <v>972000</v>
          </cell>
          <cell r="T17">
            <v>0</v>
          </cell>
          <cell r="U17">
            <v>47897356</v>
          </cell>
          <cell r="V17">
            <v>461772456</v>
          </cell>
          <cell r="W17">
            <v>12069490</v>
          </cell>
          <cell r="X17">
            <v>1900000</v>
          </cell>
          <cell r="Y17">
            <v>53478000</v>
          </cell>
          <cell r="Z17">
            <v>29105000</v>
          </cell>
          <cell r="AA17">
            <v>0</v>
          </cell>
          <cell r="AB17">
            <v>0</v>
          </cell>
          <cell r="AC17">
            <v>0</v>
          </cell>
          <cell r="AD17">
            <v>32438389</v>
          </cell>
          <cell r="AE17">
            <v>327846397</v>
          </cell>
          <cell r="AF17">
            <v>44330730</v>
          </cell>
          <cell r="AG17">
            <v>24386124</v>
          </cell>
          <cell r="AH17">
            <v>0</v>
          </cell>
          <cell r="AI17">
            <v>0</v>
          </cell>
          <cell r="AJ17">
            <v>3359786</v>
          </cell>
          <cell r="AK17">
            <v>22893000</v>
          </cell>
          <cell r="AL17">
            <v>30800000</v>
          </cell>
          <cell r="AM17">
            <v>0</v>
          </cell>
          <cell r="AN17">
            <v>2531900</v>
          </cell>
          <cell r="AP17">
            <v>0</v>
          </cell>
          <cell r="AQ17">
            <v>12724779</v>
          </cell>
          <cell r="AS17">
            <v>3030</v>
          </cell>
          <cell r="AT17">
            <v>2899</v>
          </cell>
        </row>
        <row r="18">
          <cell r="D18">
            <v>299825162</v>
          </cell>
          <cell r="E18">
            <v>85988257</v>
          </cell>
          <cell r="F18">
            <v>33898915</v>
          </cell>
          <cell r="H18">
            <v>9309723</v>
          </cell>
          <cell r="I18">
            <v>2677419</v>
          </cell>
          <cell r="J18">
            <v>2472234</v>
          </cell>
          <cell r="M18">
            <v>0</v>
          </cell>
          <cell r="N18">
            <v>441427169</v>
          </cell>
          <cell r="O18">
            <v>21370279</v>
          </cell>
          <cell r="P18">
            <v>2867000</v>
          </cell>
          <cell r="Q18">
            <v>168004000</v>
          </cell>
          <cell r="R18">
            <v>3205000</v>
          </cell>
          <cell r="S18">
            <v>1540000</v>
          </cell>
          <cell r="T18">
            <v>0</v>
          </cell>
          <cell r="U18">
            <v>53655312</v>
          </cell>
          <cell r="V18">
            <v>673949827</v>
          </cell>
          <cell r="W18">
            <v>21370279</v>
          </cell>
          <cell r="X18">
            <v>2564000</v>
          </cell>
          <cell r="Y18">
            <v>86498000</v>
          </cell>
          <cell r="Z18">
            <v>52419000</v>
          </cell>
          <cell r="AA18">
            <v>0</v>
          </cell>
          <cell r="AB18">
            <v>0</v>
          </cell>
          <cell r="AC18">
            <v>0</v>
          </cell>
          <cell r="AD18">
            <v>74534447</v>
          </cell>
          <cell r="AE18">
            <v>496364564</v>
          </cell>
          <cell r="AF18">
            <v>82143490</v>
          </cell>
          <cell r="AG18">
            <v>42722081</v>
          </cell>
          <cell r="AH18">
            <v>0</v>
          </cell>
          <cell r="AI18">
            <v>3587000</v>
          </cell>
          <cell r="AJ18">
            <v>1960000</v>
          </cell>
          <cell r="AK18">
            <v>28289000</v>
          </cell>
          <cell r="AL18">
            <v>2072662</v>
          </cell>
          <cell r="AM18">
            <v>0</v>
          </cell>
          <cell r="AN18">
            <v>10632718</v>
          </cell>
          <cell r="AP18">
            <v>0</v>
          </cell>
          <cell r="AQ18">
            <v>0</v>
          </cell>
          <cell r="AS18">
            <v>4473</v>
          </cell>
          <cell r="AT18">
            <v>4327</v>
          </cell>
        </row>
        <row r="19">
          <cell r="D19">
            <v>540396780</v>
          </cell>
          <cell r="E19">
            <v>193112085</v>
          </cell>
          <cell r="F19">
            <v>59434391</v>
          </cell>
          <cell r="H19">
            <v>28366097</v>
          </cell>
          <cell r="I19">
            <v>10086690</v>
          </cell>
          <cell r="J19">
            <v>8979635</v>
          </cell>
          <cell r="M19">
            <v>0</v>
          </cell>
          <cell r="N19">
            <v>777338080</v>
          </cell>
          <cell r="O19">
            <v>24806049</v>
          </cell>
          <cell r="P19">
            <v>6816000</v>
          </cell>
          <cell r="Q19">
            <v>373986000</v>
          </cell>
          <cell r="R19">
            <v>23933000</v>
          </cell>
          <cell r="S19">
            <v>972000</v>
          </cell>
          <cell r="T19">
            <v>0</v>
          </cell>
          <cell r="U19">
            <v>191009544</v>
          </cell>
          <cell r="V19">
            <v>1738528665</v>
          </cell>
          <cell r="W19">
            <v>24806049</v>
          </cell>
          <cell r="X19">
            <v>6725000</v>
          </cell>
          <cell r="Y19">
            <v>170350000</v>
          </cell>
          <cell r="Z19">
            <v>31755000</v>
          </cell>
          <cell r="AA19">
            <v>0</v>
          </cell>
          <cell r="AB19">
            <v>0</v>
          </cell>
          <cell r="AC19">
            <v>0</v>
          </cell>
          <cell r="AD19">
            <v>114854438</v>
          </cell>
          <cell r="AE19">
            <v>1083452384</v>
          </cell>
          <cell r="AF19">
            <v>167571875</v>
          </cell>
          <cell r="AG19">
            <v>86908073</v>
          </cell>
          <cell r="AH19">
            <v>0</v>
          </cell>
          <cell r="AI19">
            <v>86356864</v>
          </cell>
          <cell r="AJ19">
            <v>6440000</v>
          </cell>
          <cell r="AK19">
            <v>73968000</v>
          </cell>
          <cell r="AL19">
            <v>5975174</v>
          </cell>
          <cell r="AM19">
            <v>0</v>
          </cell>
          <cell r="AN19">
            <v>28750167</v>
          </cell>
          <cell r="AP19">
            <v>0</v>
          </cell>
          <cell r="AQ19">
            <v>152832627</v>
          </cell>
          <cell r="AS19">
            <v>9390</v>
          </cell>
          <cell r="AT19">
            <v>8950</v>
          </cell>
        </row>
        <row r="20">
          <cell r="D20">
            <v>469763847</v>
          </cell>
          <cell r="E20">
            <v>157192739</v>
          </cell>
          <cell r="F20">
            <v>33157916</v>
          </cell>
          <cell r="H20">
            <v>15575963</v>
          </cell>
          <cell r="I20">
            <v>5188192</v>
          </cell>
          <cell r="J20">
            <v>3118924</v>
          </cell>
          <cell r="M20">
            <v>0</v>
          </cell>
          <cell r="N20">
            <v>642666035</v>
          </cell>
          <cell r="O20">
            <v>32055199</v>
          </cell>
          <cell r="P20">
            <v>7972000</v>
          </cell>
          <cell r="Q20">
            <v>291342000</v>
          </cell>
          <cell r="R20">
            <v>8609000</v>
          </cell>
          <cell r="S20">
            <v>2082000</v>
          </cell>
          <cell r="T20">
            <v>0</v>
          </cell>
          <cell r="U20">
            <v>102438984</v>
          </cell>
          <cell r="V20">
            <v>1324184365</v>
          </cell>
          <cell r="W20">
            <v>32055199</v>
          </cell>
          <cell r="X20">
            <v>7870000</v>
          </cell>
          <cell r="Y20">
            <v>144891000</v>
          </cell>
          <cell r="Z20">
            <v>49135000</v>
          </cell>
          <cell r="AA20">
            <v>0</v>
          </cell>
          <cell r="AB20">
            <v>0</v>
          </cell>
          <cell r="AC20">
            <v>0</v>
          </cell>
          <cell r="AD20">
            <v>99545278</v>
          </cell>
          <cell r="AE20">
            <v>912414600</v>
          </cell>
          <cell r="AF20">
            <v>127028050</v>
          </cell>
          <cell r="AG20">
            <v>68807286</v>
          </cell>
          <cell r="AH20">
            <v>0</v>
          </cell>
          <cell r="AI20">
            <v>15115224</v>
          </cell>
          <cell r="AJ20">
            <v>6691676</v>
          </cell>
          <cell r="AK20">
            <v>50453000</v>
          </cell>
          <cell r="AL20">
            <v>41088322</v>
          </cell>
          <cell r="AM20">
            <v>0</v>
          </cell>
          <cell r="AN20">
            <v>9403396</v>
          </cell>
          <cell r="AP20">
            <v>130000000</v>
          </cell>
          <cell r="AQ20">
            <v>163244716</v>
          </cell>
          <cell r="AS20">
            <v>8311</v>
          </cell>
          <cell r="AT20">
            <v>8032</v>
          </cell>
        </row>
        <row r="21">
          <cell r="D21">
            <v>459830765</v>
          </cell>
          <cell r="E21">
            <v>132963265</v>
          </cell>
          <cell r="F21">
            <v>46736665</v>
          </cell>
          <cell r="H21">
            <v>20266560</v>
          </cell>
          <cell r="I21">
            <v>5872337</v>
          </cell>
          <cell r="J21">
            <v>5556598</v>
          </cell>
          <cell r="M21">
            <v>0</v>
          </cell>
          <cell r="N21">
            <v>613185719</v>
          </cell>
          <cell r="O21">
            <v>23332269</v>
          </cell>
          <cell r="P21">
            <v>6558000</v>
          </cell>
          <cell r="Q21">
            <v>317948000</v>
          </cell>
          <cell r="R21">
            <v>18418000</v>
          </cell>
          <cell r="S21">
            <v>2082000</v>
          </cell>
          <cell r="T21">
            <v>0</v>
          </cell>
          <cell r="U21">
            <v>138318000</v>
          </cell>
          <cell r="V21">
            <v>1308857269</v>
          </cell>
          <cell r="W21">
            <v>23332269</v>
          </cell>
          <cell r="X21">
            <v>6415000</v>
          </cell>
          <cell r="Y21">
            <v>144308000</v>
          </cell>
          <cell r="Z21">
            <v>50885000</v>
          </cell>
          <cell r="AA21">
            <v>0</v>
          </cell>
          <cell r="AB21">
            <v>0</v>
          </cell>
          <cell r="AC21">
            <v>0</v>
          </cell>
          <cell r="AD21">
            <v>93037942</v>
          </cell>
          <cell r="AE21">
            <v>894925553</v>
          </cell>
          <cell r="AF21">
            <v>145909835</v>
          </cell>
          <cell r="AG21">
            <v>72644708</v>
          </cell>
          <cell r="AH21">
            <v>0</v>
          </cell>
          <cell r="AI21">
            <v>95717852</v>
          </cell>
          <cell r="AJ21">
            <v>4472080</v>
          </cell>
          <cell r="AK21">
            <v>63225000</v>
          </cell>
          <cell r="AL21">
            <v>3523107</v>
          </cell>
          <cell r="AM21">
            <v>0</v>
          </cell>
          <cell r="AN21">
            <v>17924287</v>
          </cell>
          <cell r="AP21">
            <v>0</v>
          </cell>
          <cell r="AQ21">
            <v>44607035</v>
          </cell>
          <cell r="AS21">
            <v>8091</v>
          </cell>
          <cell r="AT21">
            <v>7718</v>
          </cell>
        </row>
        <row r="22">
          <cell r="D22">
            <v>505503086</v>
          </cell>
          <cell r="E22">
            <v>0</v>
          </cell>
          <cell r="F22">
            <v>47964800</v>
          </cell>
          <cell r="M22">
            <v>3604775</v>
          </cell>
          <cell r="N22">
            <v>244063391</v>
          </cell>
          <cell r="O22">
            <v>796000</v>
          </cell>
          <cell r="P22">
            <v>996000</v>
          </cell>
          <cell r="Q22">
            <v>0</v>
          </cell>
          <cell r="R22">
            <v>0</v>
          </cell>
          <cell r="S22">
            <v>3255000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34966000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21070786</v>
          </cell>
          <cell r="AP22">
            <v>30000000</v>
          </cell>
          <cell r="AQ22">
            <v>94956020</v>
          </cell>
          <cell r="AS22">
            <v>3120</v>
          </cell>
          <cell r="AT22">
            <v>3120</v>
          </cell>
        </row>
        <row r="23">
          <cell r="D23">
            <v>652458200</v>
          </cell>
          <cell r="E23">
            <v>185068000</v>
          </cell>
          <cell r="F23">
            <v>86208000</v>
          </cell>
          <cell r="M23">
            <v>3780090</v>
          </cell>
          <cell r="N23">
            <v>185763098</v>
          </cell>
          <cell r="O23">
            <v>1109000</v>
          </cell>
          <cell r="P23">
            <v>1011000</v>
          </cell>
          <cell r="Q23">
            <v>0</v>
          </cell>
          <cell r="R23">
            <v>0</v>
          </cell>
          <cell r="S23">
            <v>3150000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14530000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1432910</v>
          </cell>
          <cell r="AP23">
            <v>0</v>
          </cell>
          <cell r="AQ23">
            <v>34395754</v>
          </cell>
          <cell r="AS23">
            <v>3859</v>
          </cell>
          <cell r="AT23">
            <v>3859</v>
          </cell>
        </row>
        <row r="26">
          <cell r="AS26">
            <v>286028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13" sqref="K13"/>
    </sheetView>
  </sheetViews>
  <sheetFormatPr defaultColWidth="15.625" defaultRowHeight="13.5" x14ac:dyDescent="0.15"/>
  <cols>
    <col min="1" max="1" width="4.5" style="1" customWidth="1"/>
    <col min="2" max="2" width="11.625" style="1" customWidth="1"/>
    <col min="3" max="4" width="13.625" style="1" customWidth="1"/>
    <col min="5" max="6" width="12.625" style="1" customWidth="1"/>
    <col min="7" max="7" width="14.625" style="1" customWidth="1"/>
    <col min="8" max="11" width="12.625" style="1" customWidth="1"/>
    <col min="12" max="12" width="15.625" style="1"/>
    <col min="13" max="13" width="10.625" style="1" customWidth="1"/>
    <col min="14" max="14" width="15.625" style="1"/>
    <col min="15" max="16" width="12.625" style="1" customWidth="1"/>
    <col min="17" max="18" width="13.625" style="1" customWidth="1"/>
    <col min="19" max="20" width="10.625" style="1" customWidth="1"/>
    <col min="21" max="21" width="12.125" style="1" customWidth="1"/>
    <col min="22" max="22" width="12.625" style="1" customWidth="1"/>
    <col min="23" max="24" width="10.875" style="1" customWidth="1"/>
    <col min="25" max="25" width="12.125" style="1" customWidth="1"/>
    <col min="26" max="26" width="10.875" style="1" customWidth="1"/>
    <col min="27" max="29" width="7.625" style="1" customWidth="1"/>
    <col min="30" max="30" width="12.125" style="1" customWidth="1"/>
    <col min="31" max="32" width="12.625" style="1" customWidth="1"/>
    <col min="33" max="33" width="11.625" style="1" customWidth="1"/>
    <col min="34" max="34" width="10.625" style="1" customWidth="1"/>
    <col min="35" max="35" width="12.625" style="1" customWidth="1"/>
    <col min="36" max="36" width="11.625" style="1" customWidth="1"/>
    <col min="37" max="37" width="12.625" style="1" customWidth="1"/>
    <col min="38" max="38" width="10.625" style="1" customWidth="1"/>
    <col min="39" max="39" width="9.625" style="1" customWidth="1"/>
    <col min="40" max="40" width="11.625" style="1" customWidth="1"/>
    <col min="41" max="41" width="13.625" style="1" customWidth="1"/>
    <col min="42" max="42" width="12.625" style="1" customWidth="1"/>
    <col min="43" max="43" width="13.625" style="1" customWidth="1"/>
    <col min="44" max="44" width="17.875" style="1" bestFit="1" customWidth="1"/>
    <col min="45" max="45" width="12.625" style="1" customWidth="1"/>
    <col min="46" max="46" width="3.125" style="1" customWidth="1"/>
    <col min="47" max="48" width="12.625" style="1" customWidth="1"/>
    <col min="49" max="16384" width="15.625" style="1"/>
  </cols>
  <sheetData>
    <row r="1" spans="1:48" x14ac:dyDescent="0.15">
      <c r="C1" s="2" t="s">
        <v>0</v>
      </c>
      <c r="L1" s="2" t="str">
        <f>C1</f>
        <v>平成28年度国民健康保険事業状況（大分県）</v>
      </c>
      <c r="U1" s="2" t="str">
        <f>C1</f>
        <v>平成28年度国民健康保険事業状況（大分県）</v>
      </c>
      <c r="AF1" s="2" t="str">
        <f>C1</f>
        <v>平成28年度国民健康保険事業状況（大分県）</v>
      </c>
      <c r="AP1" s="2" t="str">
        <f>C1</f>
        <v>平成28年度国民健康保険事業状況（大分県）</v>
      </c>
    </row>
    <row r="2" spans="1:48" x14ac:dyDescent="0.15">
      <c r="D2" s="3" t="s">
        <v>1</v>
      </c>
      <c r="M2" s="3" t="str">
        <f>D2</f>
        <v>第２表　保険者別経理状況（国保全体［収入］）</v>
      </c>
      <c r="V2" s="3" t="str">
        <f>D2</f>
        <v>第２表　保険者別経理状況（国保全体［収入］）</v>
      </c>
      <c r="AG2" s="3" t="str">
        <f>D2</f>
        <v>第２表　保険者別経理状況（国保全体［収入］）</v>
      </c>
      <c r="AQ2" s="3" t="str">
        <f>D2</f>
        <v>第２表　保険者別経理状況（国保全体［収入］）</v>
      </c>
    </row>
    <row r="3" spans="1:48" s="2" customFormat="1" ht="11.25" x14ac:dyDescent="0.15">
      <c r="K3" s="4" t="s">
        <v>2</v>
      </c>
      <c r="L3" s="4"/>
      <c r="T3" s="4" t="s">
        <v>2</v>
      </c>
      <c r="AE3" s="4" t="s">
        <v>2</v>
      </c>
      <c r="AM3" s="4"/>
      <c r="AN3" s="4"/>
      <c r="AO3" s="4" t="s">
        <v>2</v>
      </c>
      <c r="AS3" s="4" t="s">
        <v>2</v>
      </c>
      <c r="AU3" s="4"/>
      <c r="AV3" s="4"/>
    </row>
    <row r="4" spans="1:48" s="2" customFormat="1" ht="13.5" customHeight="1" x14ac:dyDescent="0.15">
      <c r="A4" s="5" t="s">
        <v>3</v>
      </c>
      <c r="B4" s="6" t="s">
        <v>4</v>
      </c>
      <c r="C4" s="7" t="s">
        <v>5</v>
      </c>
      <c r="D4" s="8"/>
      <c r="E4" s="8"/>
      <c r="F4" s="8"/>
      <c r="G4" s="8"/>
      <c r="H4" s="8"/>
      <c r="I4" s="8"/>
      <c r="J4" s="8"/>
      <c r="K4" s="9"/>
      <c r="L4" s="10"/>
      <c r="M4" s="11" t="s">
        <v>6</v>
      </c>
      <c r="N4" s="12"/>
      <c r="O4" s="12"/>
      <c r="P4" s="12"/>
      <c r="Q4" s="12"/>
      <c r="R4" s="12"/>
      <c r="S4" s="12"/>
      <c r="T4" s="13"/>
      <c r="U4" s="14" t="s">
        <v>7</v>
      </c>
      <c r="V4" s="14" t="s">
        <v>8</v>
      </c>
      <c r="W4" s="15" t="s">
        <v>9</v>
      </c>
      <c r="X4" s="16"/>
      <c r="Y4" s="16"/>
      <c r="Z4" s="16"/>
      <c r="AA4" s="16"/>
      <c r="AB4" s="17"/>
      <c r="AC4" s="14" t="s">
        <v>10</v>
      </c>
      <c r="AD4" s="18" t="s">
        <v>11</v>
      </c>
      <c r="AE4" s="19"/>
      <c r="AF4" s="18" t="s">
        <v>12</v>
      </c>
      <c r="AG4" s="16"/>
      <c r="AH4" s="16"/>
      <c r="AI4" s="16"/>
      <c r="AJ4" s="16"/>
      <c r="AK4" s="16"/>
      <c r="AL4" s="16"/>
      <c r="AM4" s="19"/>
      <c r="AN4" s="14" t="s">
        <v>13</v>
      </c>
      <c r="AO4" s="14" t="s">
        <v>14</v>
      </c>
      <c r="AP4" s="20" t="s">
        <v>15</v>
      </c>
      <c r="AQ4" s="14" t="s">
        <v>16</v>
      </c>
      <c r="AR4" s="21" t="s">
        <v>17</v>
      </c>
      <c r="AS4" s="14" t="s">
        <v>18</v>
      </c>
      <c r="AU4" s="14" t="s">
        <v>19</v>
      </c>
      <c r="AV4" s="14" t="s">
        <v>20</v>
      </c>
    </row>
    <row r="5" spans="1:48" s="2" customFormat="1" ht="13.5" customHeight="1" x14ac:dyDescent="0.15">
      <c r="A5" s="22"/>
      <c r="B5" s="23"/>
      <c r="C5" s="24" t="s">
        <v>21</v>
      </c>
      <c r="D5" s="25" t="s">
        <v>22</v>
      </c>
      <c r="E5" s="25"/>
      <c r="F5" s="25"/>
      <c r="G5" s="25"/>
      <c r="H5" s="25" t="s">
        <v>23</v>
      </c>
      <c r="I5" s="25"/>
      <c r="J5" s="25"/>
      <c r="K5" s="26"/>
      <c r="L5" s="24" t="s">
        <v>24</v>
      </c>
      <c r="M5" s="27" t="s">
        <v>25</v>
      </c>
      <c r="N5" s="27" t="s">
        <v>26</v>
      </c>
      <c r="O5" s="27" t="s">
        <v>27</v>
      </c>
      <c r="P5" s="27" t="s">
        <v>28</v>
      </c>
      <c r="Q5" s="27" t="s">
        <v>29</v>
      </c>
      <c r="R5" s="27" t="s">
        <v>30</v>
      </c>
      <c r="S5" s="27" t="s">
        <v>31</v>
      </c>
      <c r="T5" s="28" t="s">
        <v>32</v>
      </c>
      <c r="U5" s="29"/>
      <c r="V5" s="29"/>
      <c r="W5" s="30" t="s">
        <v>27</v>
      </c>
      <c r="X5" s="27" t="s">
        <v>33</v>
      </c>
      <c r="Y5" s="27" t="s">
        <v>34</v>
      </c>
      <c r="Z5" s="27" t="s">
        <v>35</v>
      </c>
      <c r="AA5" s="27" t="s">
        <v>36</v>
      </c>
      <c r="AB5" s="31" t="s">
        <v>37</v>
      </c>
      <c r="AC5" s="29"/>
      <c r="AD5" s="32" t="s">
        <v>38</v>
      </c>
      <c r="AE5" s="28" t="s">
        <v>39</v>
      </c>
      <c r="AF5" s="33" t="s">
        <v>40</v>
      </c>
      <c r="AG5" s="25"/>
      <c r="AH5" s="25"/>
      <c r="AI5" s="25"/>
      <c r="AJ5" s="25"/>
      <c r="AK5" s="25"/>
      <c r="AL5" s="25"/>
      <c r="AM5" s="28" t="s">
        <v>41</v>
      </c>
      <c r="AN5" s="29"/>
      <c r="AO5" s="29"/>
      <c r="AP5" s="34"/>
      <c r="AQ5" s="29"/>
      <c r="AR5" s="35"/>
      <c r="AS5" s="29"/>
      <c r="AU5" s="29"/>
      <c r="AV5" s="29"/>
    </row>
    <row r="6" spans="1:48" s="2" customFormat="1" ht="12.6" customHeight="1" x14ac:dyDescent="0.15">
      <c r="A6" s="22"/>
      <c r="B6" s="23"/>
      <c r="C6" s="24"/>
      <c r="D6" s="36" t="s">
        <v>42</v>
      </c>
      <c r="E6" s="36" t="s">
        <v>43</v>
      </c>
      <c r="F6" s="36" t="s">
        <v>44</v>
      </c>
      <c r="G6" s="36" t="s">
        <v>45</v>
      </c>
      <c r="H6" s="36" t="s">
        <v>42</v>
      </c>
      <c r="I6" s="36" t="s">
        <v>43</v>
      </c>
      <c r="J6" s="37" t="s">
        <v>46</v>
      </c>
      <c r="K6" s="38" t="s">
        <v>47</v>
      </c>
      <c r="L6" s="24"/>
      <c r="M6" s="27"/>
      <c r="N6" s="27"/>
      <c r="O6" s="27"/>
      <c r="P6" s="27"/>
      <c r="Q6" s="27"/>
      <c r="R6" s="27"/>
      <c r="S6" s="27"/>
      <c r="T6" s="28"/>
      <c r="U6" s="29"/>
      <c r="V6" s="29"/>
      <c r="W6" s="30"/>
      <c r="X6" s="27"/>
      <c r="Y6" s="27"/>
      <c r="Z6" s="27"/>
      <c r="AA6" s="27"/>
      <c r="AB6" s="31"/>
      <c r="AC6" s="29"/>
      <c r="AD6" s="32"/>
      <c r="AE6" s="28"/>
      <c r="AF6" s="33" t="s">
        <v>48</v>
      </c>
      <c r="AG6" s="25"/>
      <c r="AH6" s="27" t="s">
        <v>49</v>
      </c>
      <c r="AI6" s="27" t="s">
        <v>50</v>
      </c>
      <c r="AJ6" s="27" t="s">
        <v>51</v>
      </c>
      <c r="AK6" s="27" t="s">
        <v>52</v>
      </c>
      <c r="AL6" s="27" t="s">
        <v>37</v>
      </c>
      <c r="AM6" s="28"/>
      <c r="AN6" s="29"/>
      <c r="AO6" s="29"/>
      <c r="AP6" s="34"/>
      <c r="AQ6" s="29"/>
      <c r="AR6" s="35"/>
      <c r="AS6" s="29"/>
      <c r="AU6" s="29"/>
      <c r="AV6" s="29"/>
    </row>
    <row r="7" spans="1:48" s="2" customFormat="1" ht="12.6" customHeight="1" x14ac:dyDescent="0.15">
      <c r="A7" s="39"/>
      <c r="B7" s="40"/>
      <c r="C7" s="41"/>
      <c r="D7" s="42"/>
      <c r="E7" s="42"/>
      <c r="F7" s="42"/>
      <c r="G7" s="42"/>
      <c r="H7" s="42"/>
      <c r="I7" s="42"/>
      <c r="J7" s="43"/>
      <c r="K7" s="44"/>
      <c r="L7" s="41"/>
      <c r="M7" s="45"/>
      <c r="N7" s="45"/>
      <c r="O7" s="45"/>
      <c r="P7" s="45"/>
      <c r="Q7" s="45"/>
      <c r="R7" s="45"/>
      <c r="S7" s="45"/>
      <c r="T7" s="46"/>
      <c r="U7" s="47"/>
      <c r="V7" s="47"/>
      <c r="W7" s="48"/>
      <c r="X7" s="45"/>
      <c r="Y7" s="45"/>
      <c r="Z7" s="45"/>
      <c r="AA7" s="45"/>
      <c r="AB7" s="49"/>
      <c r="AC7" s="47"/>
      <c r="AD7" s="50"/>
      <c r="AE7" s="46"/>
      <c r="AF7" s="51" t="s">
        <v>53</v>
      </c>
      <c r="AG7" s="52" t="s">
        <v>54</v>
      </c>
      <c r="AH7" s="45"/>
      <c r="AI7" s="45"/>
      <c r="AJ7" s="45"/>
      <c r="AK7" s="45"/>
      <c r="AL7" s="45"/>
      <c r="AM7" s="46"/>
      <c r="AN7" s="47"/>
      <c r="AO7" s="47"/>
      <c r="AP7" s="53"/>
      <c r="AQ7" s="47"/>
      <c r="AR7" s="54"/>
      <c r="AS7" s="47"/>
      <c r="AU7" s="47"/>
      <c r="AV7" s="47"/>
    </row>
    <row r="8" spans="1:48" s="2" customFormat="1" ht="17.45" customHeight="1" x14ac:dyDescent="0.15">
      <c r="A8" s="55"/>
      <c r="B8" s="56" t="s">
        <v>55</v>
      </c>
      <c r="C8" s="57">
        <f>C9+C12</f>
        <v>25625582425</v>
      </c>
      <c r="D8" s="58">
        <f>D9+D12</f>
        <v>18014152555</v>
      </c>
      <c r="E8" s="58">
        <f>E9+E12</f>
        <v>4890054482</v>
      </c>
      <c r="F8" s="58">
        <f>F9+F12</f>
        <v>1773347112</v>
      </c>
      <c r="G8" s="58">
        <f>G9+G12</f>
        <v>24677554149</v>
      </c>
      <c r="H8" s="58">
        <f>H9</f>
        <v>615522476</v>
      </c>
      <c r="I8" s="58">
        <f>I9</f>
        <v>173496573</v>
      </c>
      <c r="J8" s="58">
        <f>J9</f>
        <v>159009227</v>
      </c>
      <c r="K8" s="59">
        <f>K9</f>
        <v>948028276</v>
      </c>
      <c r="L8" s="57">
        <f t="shared" ref="L8:AR8" si="0">L9+L12</f>
        <v>35869710985</v>
      </c>
      <c r="M8" s="58">
        <f t="shared" si="0"/>
        <v>7384865</v>
      </c>
      <c r="N8" s="58">
        <f t="shared" si="0"/>
        <v>23070608735</v>
      </c>
      <c r="O8" s="58">
        <f t="shared" si="0"/>
        <v>864184385</v>
      </c>
      <c r="P8" s="58">
        <f t="shared" si="0"/>
        <v>174077000</v>
      </c>
      <c r="Q8" s="58">
        <f t="shared" si="0"/>
        <v>10464543000</v>
      </c>
      <c r="R8" s="58">
        <f t="shared" si="0"/>
        <v>1243337000</v>
      </c>
      <c r="S8" s="58">
        <f t="shared" si="0"/>
        <v>45576000</v>
      </c>
      <c r="T8" s="59">
        <f t="shared" si="0"/>
        <v>0</v>
      </c>
      <c r="U8" s="60">
        <f t="shared" si="0"/>
        <v>4183840825</v>
      </c>
      <c r="V8" s="60">
        <f t="shared" si="0"/>
        <v>42375200885</v>
      </c>
      <c r="W8" s="61">
        <f t="shared" si="0"/>
        <v>862279385</v>
      </c>
      <c r="X8" s="58">
        <f t="shared" si="0"/>
        <v>163575000</v>
      </c>
      <c r="Y8" s="58">
        <f t="shared" si="0"/>
        <v>5085876000</v>
      </c>
      <c r="Z8" s="58">
        <f t="shared" si="0"/>
        <v>1352451000</v>
      </c>
      <c r="AA8" s="58">
        <f t="shared" si="0"/>
        <v>0</v>
      </c>
      <c r="AB8" s="59">
        <f t="shared" si="0"/>
        <v>357000</v>
      </c>
      <c r="AC8" s="60">
        <f t="shared" si="0"/>
        <v>0</v>
      </c>
      <c r="AD8" s="61">
        <f t="shared" si="0"/>
        <v>3498613564</v>
      </c>
      <c r="AE8" s="59">
        <f t="shared" si="0"/>
        <v>31604765685</v>
      </c>
      <c r="AF8" s="61">
        <f t="shared" si="0"/>
        <v>5162505539</v>
      </c>
      <c r="AG8" s="58">
        <f t="shared" si="0"/>
        <v>2553116599</v>
      </c>
      <c r="AH8" s="58">
        <f t="shared" si="0"/>
        <v>0</v>
      </c>
      <c r="AI8" s="58">
        <f t="shared" si="0"/>
        <v>1126401779</v>
      </c>
      <c r="AJ8" s="58">
        <f t="shared" si="0"/>
        <v>260712169</v>
      </c>
      <c r="AK8" s="58">
        <f t="shared" si="0"/>
        <v>2150474000</v>
      </c>
      <c r="AL8" s="58">
        <f t="shared" si="0"/>
        <v>813367774</v>
      </c>
      <c r="AM8" s="59">
        <f t="shared" si="0"/>
        <v>0</v>
      </c>
      <c r="AN8" s="60">
        <f t="shared" si="0"/>
        <v>418195546</v>
      </c>
      <c r="AO8" s="60">
        <f t="shared" si="0"/>
        <v>163107026160</v>
      </c>
      <c r="AP8" s="60">
        <f t="shared" si="0"/>
        <v>300400000</v>
      </c>
      <c r="AQ8" s="60">
        <f t="shared" si="0"/>
        <v>1212640484</v>
      </c>
      <c r="AR8" s="60">
        <f t="shared" si="0"/>
        <v>164620066644</v>
      </c>
      <c r="AS8" s="60">
        <f>ROUND(AR8/[1]JK第2表!AS26,0)</f>
        <v>575538</v>
      </c>
      <c r="AU8" s="60">
        <f>ROUND(C8/SUM([1]JK第2表!AS4:AS23),0)</f>
        <v>89591</v>
      </c>
      <c r="AV8" s="60">
        <f>ROUND(G8/SUM([1]JK第2表!AT4:AT23),0)</f>
        <v>89051</v>
      </c>
    </row>
    <row r="9" spans="1:48" s="2" customFormat="1" ht="17.45" customHeight="1" x14ac:dyDescent="0.15">
      <c r="A9" s="62"/>
      <c r="B9" s="63" t="s">
        <v>56</v>
      </c>
      <c r="C9" s="64">
        <f t="shared" ref="C9:AR9" si="1">SUM(C10:C11)</f>
        <v>24148380339</v>
      </c>
      <c r="D9" s="65">
        <f t="shared" si="1"/>
        <v>16856191269</v>
      </c>
      <c r="E9" s="65">
        <f t="shared" si="1"/>
        <v>4704986482</v>
      </c>
      <c r="F9" s="65">
        <f t="shared" si="1"/>
        <v>1639174312</v>
      </c>
      <c r="G9" s="65">
        <f t="shared" si="1"/>
        <v>23200352063</v>
      </c>
      <c r="H9" s="65">
        <f t="shared" si="1"/>
        <v>615522476</v>
      </c>
      <c r="I9" s="65">
        <f t="shared" si="1"/>
        <v>173496573</v>
      </c>
      <c r="J9" s="65">
        <f t="shared" si="1"/>
        <v>159009227</v>
      </c>
      <c r="K9" s="66">
        <f t="shared" si="1"/>
        <v>948028276</v>
      </c>
      <c r="L9" s="64">
        <f t="shared" si="1"/>
        <v>35422182631</v>
      </c>
      <c r="M9" s="65">
        <f t="shared" si="1"/>
        <v>0</v>
      </c>
      <c r="N9" s="65">
        <f t="shared" si="1"/>
        <v>22640782246</v>
      </c>
      <c r="O9" s="65">
        <f t="shared" si="1"/>
        <v>862279385</v>
      </c>
      <c r="P9" s="65">
        <f t="shared" si="1"/>
        <v>172070000</v>
      </c>
      <c r="Q9" s="65">
        <f t="shared" si="1"/>
        <v>10464543000</v>
      </c>
      <c r="R9" s="65">
        <f t="shared" si="1"/>
        <v>1243337000</v>
      </c>
      <c r="S9" s="65">
        <f t="shared" si="1"/>
        <v>39171000</v>
      </c>
      <c r="T9" s="66">
        <f t="shared" si="1"/>
        <v>0</v>
      </c>
      <c r="U9" s="67">
        <f t="shared" si="1"/>
        <v>4183840825</v>
      </c>
      <c r="V9" s="67">
        <f t="shared" si="1"/>
        <v>42375200885</v>
      </c>
      <c r="W9" s="68">
        <f t="shared" si="1"/>
        <v>862279385</v>
      </c>
      <c r="X9" s="65">
        <f t="shared" si="1"/>
        <v>163575000</v>
      </c>
      <c r="Y9" s="65">
        <f t="shared" si="1"/>
        <v>5085876000</v>
      </c>
      <c r="Z9" s="65">
        <f t="shared" si="1"/>
        <v>1352451000</v>
      </c>
      <c r="AA9" s="65">
        <f t="shared" si="1"/>
        <v>0</v>
      </c>
      <c r="AB9" s="66">
        <f t="shared" si="1"/>
        <v>357000</v>
      </c>
      <c r="AC9" s="67">
        <f t="shared" si="1"/>
        <v>0</v>
      </c>
      <c r="AD9" s="68">
        <f t="shared" si="1"/>
        <v>3449117564</v>
      </c>
      <c r="AE9" s="66">
        <f t="shared" si="1"/>
        <v>31604765685</v>
      </c>
      <c r="AF9" s="68">
        <f t="shared" si="1"/>
        <v>5162505539</v>
      </c>
      <c r="AG9" s="65">
        <f t="shared" si="1"/>
        <v>2553116599</v>
      </c>
      <c r="AH9" s="65">
        <f t="shared" si="1"/>
        <v>0</v>
      </c>
      <c r="AI9" s="65">
        <f t="shared" si="1"/>
        <v>1126401779</v>
      </c>
      <c r="AJ9" s="65">
        <f t="shared" si="1"/>
        <v>260712169</v>
      </c>
      <c r="AK9" s="65">
        <f t="shared" si="1"/>
        <v>2150474000</v>
      </c>
      <c r="AL9" s="65">
        <f t="shared" si="1"/>
        <v>813367774</v>
      </c>
      <c r="AM9" s="66">
        <f t="shared" si="1"/>
        <v>0</v>
      </c>
      <c r="AN9" s="67">
        <f t="shared" si="1"/>
        <v>395691850</v>
      </c>
      <c r="AO9" s="67">
        <f t="shared" si="1"/>
        <v>161110296024</v>
      </c>
      <c r="AP9" s="67">
        <f t="shared" si="1"/>
        <v>270400000</v>
      </c>
      <c r="AQ9" s="67">
        <f t="shared" si="1"/>
        <v>1083288710</v>
      </c>
      <c r="AR9" s="67">
        <f t="shared" si="1"/>
        <v>162463984734</v>
      </c>
      <c r="AS9" s="67">
        <f>ROUND(AR9/SUM([1]JK第2表!AS4:AS21),0)</f>
        <v>582206</v>
      </c>
      <c r="AU9" s="67">
        <f>ROUND(C9/SUM([1]JK第2表!AS4:AS21),0)</f>
        <v>86538</v>
      </c>
      <c r="AV9" s="67">
        <f>ROUND(G9/SUM([1]JK第2表!AT4:AT21),0)</f>
        <v>85883</v>
      </c>
    </row>
    <row r="10" spans="1:48" s="2" customFormat="1" ht="17.45" customHeight="1" x14ac:dyDescent="0.15">
      <c r="A10" s="62"/>
      <c r="B10" s="69" t="s">
        <v>57</v>
      </c>
      <c r="C10" s="70">
        <f t="shared" ref="C10:AO10" si="2">SUM(C13:C23)+SUM(C28:C30)</f>
        <v>22825684921</v>
      </c>
      <c r="D10" s="71">
        <f t="shared" si="2"/>
        <v>15943644786</v>
      </c>
      <c r="E10" s="71">
        <f t="shared" si="2"/>
        <v>4445944205</v>
      </c>
      <c r="F10" s="71">
        <f t="shared" si="2"/>
        <v>1545642793</v>
      </c>
      <c r="G10" s="71">
        <f t="shared" si="2"/>
        <v>21935231784</v>
      </c>
      <c r="H10" s="71">
        <f t="shared" si="2"/>
        <v>578111043</v>
      </c>
      <c r="I10" s="71">
        <f t="shared" si="2"/>
        <v>162894990</v>
      </c>
      <c r="J10" s="71">
        <f t="shared" si="2"/>
        <v>149447104</v>
      </c>
      <c r="K10" s="72">
        <f t="shared" si="2"/>
        <v>890453137</v>
      </c>
      <c r="L10" s="70">
        <f t="shared" si="2"/>
        <v>33458159577</v>
      </c>
      <c r="M10" s="71">
        <f t="shared" si="2"/>
        <v>0</v>
      </c>
      <c r="N10" s="71">
        <f t="shared" si="2"/>
        <v>21383639325</v>
      </c>
      <c r="O10" s="71">
        <f t="shared" si="2"/>
        <v>805689252</v>
      </c>
      <c r="P10" s="71">
        <f t="shared" si="2"/>
        <v>161306000</v>
      </c>
      <c r="Q10" s="71">
        <f t="shared" si="2"/>
        <v>9900520000</v>
      </c>
      <c r="R10" s="71">
        <f t="shared" si="2"/>
        <v>1180099000</v>
      </c>
      <c r="S10" s="71">
        <f t="shared" si="2"/>
        <v>26906000</v>
      </c>
      <c r="T10" s="72">
        <f t="shared" si="2"/>
        <v>0</v>
      </c>
      <c r="U10" s="73">
        <f t="shared" si="2"/>
        <v>3993091666</v>
      </c>
      <c r="V10" s="73">
        <f t="shared" si="2"/>
        <v>40185547575</v>
      </c>
      <c r="W10" s="74">
        <f t="shared" si="2"/>
        <v>805689252</v>
      </c>
      <c r="X10" s="71">
        <f t="shared" si="2"/>
        <v>154239000</v>
      </c>
      <c r="Y10" s="71">
        <f t="shared" si="2"/>
        <v>4810421000</v>
      </c>
      <c r="Z10" s="71">
        <f t="shared" si="2"/>
        <v>1247776000</v>
      </c>
      <c r="AA10" s="71">
        <f t="shared" si="2"/>
        <v>0</v>
      </c>
      <c r="AB10" s="72">
        <f t="shared" si="2"/>
        <v>357000</v>
      </c>
      <c r="AC10" s="73">
        <f t="shared" si="2"/>
        <v>0</v>
      </c>
      <c r="AD10" s="74">
        <f t="shared" si="2"/>
        <v>3226548379</v>
      </c>
      <c r="AE10" s="72">
        <f t="shared" si="2"/>
        <v>29968446551</v>
      </c>
      <c r="AF10" s="74">
        <f t="shared" si="2"/>
        <v>4925432110</v>
      </c>
      <c r="AG10" s="71">
        <f t="shared" si="2"/>
        <v>2427355152</v>
      </c>
      <c r="AH10" s="71">
        <f t="shared" si="2"/>
        <v>0</v>
      </c>
      <c r="AI10" s="71">
        <f t="shared" si="2"/>
        <v>1113792855</v>
      </c>
      <c r="AJ10" s="71">
        <f t="shared" si="2"/>
        <v>248403050</v>
      </c>
      <c r="AK10" s="71">
        <f t="shared" si="2"/>
        <v>2044847000</v>
      </c>
      <c r="AL10" s="71">
        <f t="shared" si="2"/>
        <v>769930288</v>
      </c>
      <c r="AM10" s="72">
        <f t="shared" si="2"/>
        <v>0</v>
      </c>
      <c r="AN10" s="73">
        <f t="shared" si="2"/>
        <v>376212162</v>
      </c>
      <c r="AO10" s="73">
        <f t="shared" si="2"/>
        <v>152581933538</v>
      </c>
      <c r="AP10" s="73">
        <f>SUM(AP13:AP23)+SUM(AP28:AP30)</f>
        <v>260000000</v>
      </c>
      <c r="AQ10" s="73">
        <f>SUM(AQ13:AQ23)+SUM(AQ28:AQ30)</f>
        <v>1044322644</v>
      </c>
      <c r="AR10" s="73">
        <f>SUM(AR13:AR23)+SUM(AR28:AR30)</f>
        <v>153886256182</v>
      </c>
      <c r="AS10" s="67">
        <f>ROUND(AR10/(SUM([1]JK第2表!AS4:AS21)-SUM([1]JK第2表!AS15:AS18)),0)</f>
        <v>582069</v>
      </c>
      <c r="AU10" s="67">
        <f>ROUND(C10/(SUM([1]JK第2表!AS4:AS21)-SUM([1]JK第2表!AS15:AS18)),0)</f>
        <v>86337</v>
      </c>
      <c r="AV10" s="67">
        <f>ROUND(G10/(SUM([1]JK第2表!AT4:AT21)-SUM([1]JK第2表!AT15:AT18)),0)</f>
        <v>85686</v>
      </c>
    </row>
    <row r="11" spans="1:48" s="2" customFormat="1" ht="17.45" customHeight="1" x14ac:dyDescent="0.15">
      <c r="A11" s="62"/>
      <c r="B11" s="69" t="s">
        <v>58</v>
      </c>
      <c r="C11" s="70">
        <f t="shared" ref="C11:AO11" si="3">SUM(C24:C27)</f>
        <v>1322695418</v>
      </c>
      <c r="D11" s="71">
        <f t="shared" si="3"/>
        <v>912546483</v>
      </c>
      <c r="E11" s="71">
        <f t="shared" si="3"/>
        <v>259042277</v>
      </c>
      <c r="F11" s="71">
        <f t="shared" si="3"/>
        <v>93531519</v>
      </c>
      <c r="G11" s="71">
        <f t="shared" si="3"/>
        <v>1265120279</v>
      </c>
      <c r="H11" s="71">
        <f t="shared" si="3"/>
        <v>37411433</v>
      </c>
      <c r="I11" s="71">
        <f t="shared" si="3"/>
        <v>10601583</v>
      </c>
      <c r="J11" s="71">
        <f t="shared" si="3"/>
        <v>9562123</v>
      </c>
      <c r="K11" s="72">
        <f t="shared" si="3"/>
        <v>57575139</v>
      </c>
      <c r="L11" s="70">
        <f t="shared" si="3"/>
        <v>1964023054</v>
      </c>
      <c r="M11" s="71">
        <f t="shared" si="3"/>
        <v>0</v>
      </c>
      <c r="N11" s="71">
        <f t="shared" si="3"/>
        <v>1257142921</v>
      </c>
      <c r="O11" s="71">
        <f t="shared" si="3"/>
        <v>56590133</v>
      </c>
      <c r="P11" s="71">
        <f t="shared" si="3"/>
        <v>10764000</v>
      </c>
      <c r="Q11" s="71">
        <f t="shared" si="3"/>
        <v>564023000</v>
      </c>
      <c r="R11" s="71">
        <f t="shared" si="3"/>
        <v>63238000</v>
      </c>
      <c r="S11" s="71">
        <f t="shared" si="3"/>
        <v>12265000</v>
      </c>
      <c r="T11" s="72">
        <f t="shared" si="3"/>
        <v>0</v>
      </c>
      <c r="U11" s="73">
        <f t="shared" si="3"/>
        <v>190749159</v>
      </c>
      <c r="V11" s="73">
        <f t="shared" si="3"/>
        <v>2189653310</v>
      </c>
      <c r="W11" s="74">
        <f t="shared" si="3"/>
        <v>56590133</v>
      </c>
      <c r="X11" s="71">
        <f t="shared" si="3"/>
        <v>9336000</v>
      </c>
      <c r="Y11" s="71">
        <f t="shared" si="3"/>
        <v>275455000</v>
      </c>
      <c r="Z11" s="71">
        <f t="shared" si="3"/>
        <v>104675000</v>
      </c>
      <c r="AA11" s="71">
        <f t="shared" si="3"/>
        <v>0</v>
      </c>
      <c r="AB11" s="72">
        <f t="shared" si="3"/>
        <v>0</v>
      </c>
      <c r="AC11" s="73">
        <f t="shared" si="3"/>
        <v>0</v>
      </c>
      <c r="AD11" s="74">
        <f t="shared" si="3"/>
        <v>222569185</v>
      </c>
      <c r="AE11" s="72">
        <f t="shared" si="3"/>
        <v>1636319134</v>
      </c>
      <c r="AF11" s="74">
        <f t="shared" si="3"/>
        <v>237073429</v>
      </c>
      <c r="AG11" s="71">
        <f t="shared" si="3"/>
        <v>125761447</v>
      </c>
      <c r="AH11" s="71">
        <f t="shared" si="3"/>
        <v>0</v>
      </c>
      <c r="AI11" s="71">
        <f t="shared" si="3"/>
        <v>12608924</v>
      </c>
      <c r="AJ11" s="71">
        <f t="shared" si="3"/>
        <v>12309119</v>
      </c>
      <c r="AK11" s="71">
        <f t="shared" si="3"/>
        <v>105627000</v>
      </c>
      <c r="AL11" s="71">
        <f t="shared" si="3"/>
        <v>43437486</v>
      </c>
      <c r="AM11" s="72">
        <f t="shared" si="3"/>
        <v>0</v>
      </c>
      <c r="AN11" s="73">
        <f t="shared" si="3"/>
        <v>19479688</v>
      </c>
      <c r="AO11" s="73">
        <f t="shared" si="3"/>
        <v>8528362486</v>
      </c>
      <c r="AP11" s="73">
        <f>SUM(AP24:AP27)</f>
        <v>10400000</v>
      </c>
      <c r="AQ11" s="73">
        <f>SUM(AQ24:AQ27)</f>
        <v>38966066</v>
      </c>
      <c r="AR11" s="73">
        <f>SUM(AR24:AR27)</f>
        <v>8577728552</v>
      </c>
      <c r="AS11" s="67">
        <f>ROUND(AR11/SUM([1]JK第2表!AS15:AS18),0)</f>
        <v>584672</v>
      </c>
      <c r="AU11" s="67">
        <f>ROUND(C11/SUM([1]JK第2表!AS15:AS18),0)</f>
        <v>90157</v>
      </c>
      <c r="AV11" s="67">
        <f>ROUND(G11/SUM([1]JK第2表!AT15:AT18),0)</f>
        <v>89452</v>
      </c>
    </row>
    <row r="12" spans="1:48" s="2" customFormat="1" ht="17.45" customHeight="1" x14ac:dyDescent="0.15">
      <c r="A12" s="75"/>
      <c r="B12" s="76" t="s">
        <v>59</v>
      </c>
      <c r="C12" s="77">
        <f>C31+C32</f>
        <v>1477202086</v>
      </c>
      <c r="D12" s="78">
        <f>D31+D32</f>
        <v>1157961286</v>
      </c>
      <c r="E12" s="78">
        <f>E31+E32</f>
        <v>185068000</v>
      </c>
      <c r="F12" s="78">
        <f>F31+F32</f>
        <v>134172800</v>
      </c>
      <c r="G12" s="78">
        <f>G31+G32</f>
        <v>1477202086</v>
      </c>
      <c r="H12" s="78" t="s">
        <v>60</v>
      </c>
      <c r="I12" s="78" t="s">
        <v>60</v>
      </c>
      <c r="J12" s="78" t="s">
        <v>60</v>
      </c>
      <c r="K12" s="79" t="s">
        <v>60</v>
      </c>
      <c r="L12" s="77">
        <f t="shared" ref="L12:AO12" si="4">L31+L32</f>
        <v>447528354</v>
      </c>
      <c r="M12" s="78">
        <f t="shared" si="4"/>
        <v>7384865</v>
      </c>
      <c r="N12" s="78">
        <f t="shared" si="4"/>
        <v>429826489</v>
      </c>
      <c r="O12" s="78">
        <f t="shared" si="4"/>
        <v>1905000</v>
      </c>
      <c r="P12" s="78">
        <f t="shared" si="4"/>
        <v>2007000</v>
      </c>
      <c r="Q12" s="78">
        <f t="shared" si="4"/>
        <v>0</v>
      </c>
      <c r="R12" s="78">
        <f t="shared" si="4"/>
        <v>0</v>
      </c>
      <c r="S12" s="78">
        <f t="shared" si="4"/>
        <v>6405000</v>
      </c>
      <c r="T12" s="79">
        <f t="shared" si="4"/>
        <v>0</v>
      </c>
      <c r="U12" s="80">
        <f t="shared" si="4"/>
        <v>0</v>
      </c>
      <c r="V12" s="80">
        <f t="shared" si="4"/>
        <v>0</v>
      </c>
      <c r="W12" s="81">
        <f t="shared" si="4"/>
        <v>0</v>
      </c>
      <c r="X12" s="78">
        <f t="shared" si="4"/>
        <v>0</v>
      </c>
      <c r="Y12" s="78">
        <f t="shared" si="4"/>
        <v>0</v>
      </c>
      <c r="Z12" s="78">
        <f t="shared" si="4"/>
        <v>0</v>
      </c>
      <c r="AA12" s="78">
        <f t="shared" si="4"/>
        <v>0</v>
      </c>
      <c r="AB12" s="79">
        <f t="shared" si="4"/>
        <v>0</v>
      </c>
      <c r="AC12" s="80">
        <f t="shared" si="4"/>
        <v>0</v>
      </c>
      <c r="AD12" s="81">
        <f t="shared" si="4"/>
        <v>49496000</v>
      </c>
      <c r="AE12" s="79">
        <f t="shared" si="4"/>
        <v>0</v>
      </c>
      <c r="AF12" s="81">
        <f t="shared" si="4"/>
        <v>0</v>
      </c>
      <c r="AG12" s="78">
        <f t="shared" si="4"/>
        <v>0</v>
      </c>
      <c r="AH12" s="78">
        <f t="shared" si="4"/>
        <v>0</v>
      </c>
      <c r="AI12" s="78">
        <f t="shared" si="4"/>
        <v>0</v>
      </c>
      <c r="AJ12" s="78">
        <f t="shared" si="4"/>
        <v>0</v>
      </c>
      <c r="AK12" s="78">
        <f t="shared" si="4"/>
        <v>0</v>
      </c>
      <c r="AL12" s="78">
        <f t="shared" si="4"/>
        <v>0</v>
      </c>
      <c r="AM12" s="79">
        <f t="shared" si="4"/>
        <v>0</v>
      </c>
      <c r="AN12" s="80">
        <f t="shared" si="4"/>
        <v>22503696</v>
      </c>
      <c r="AO12" s="80">
        <f t="shared" si="4"/>
        <v>1996730136</v>
      </c>
      <c r="AP12" s="80">
        <f>AP31+AP32</f>
        <v>30000000</v>
      </c>
      <c r="AQ12" s="80">
        <f>AQ31+AQ32</f>
        <v>129351774</v>
      </c>
      <c r="AR12" s="80">
        <f>AR31+AR32</f>
        <v>2156081910</v>
      </c>
      <c r="AS12" s="80">
        <f>ROUND(AR12/SUM([1]JK第2表!AS22:AS23),0)</f>
        <v>308939</v>
      </c>
      <c r="AU12" s="80">
        <f>ROUND(C12/SUM([1]JK第2表!AS22:AS23),0)</f>
        <v>211664</v>
      </c>
      <c r="AV12" s="80">
        <f>ROUND(G12/SUM([1]JK第2表!AT22:AT23),0)</f>
        <v>211664</v>
      </c>
    </row>
    <row r="13" spans="1:48" s="2" customFormat="1" ht="17.45" customHeight="1" x14ac:dyDescent="0.15">
      <c r="A13" s="56">
        <v>1</v>
      </c>
      <c r="B13" s="56" t="s">
        <v>61</v>
      </c>
      <c r="C13" s="57">
        <f>G13+K13</f>
        <v>8855972836</v>
      </c>
      <c r="D13" s="58">
        <f>[1]JK第2表!D4</f>
        <v>6159526070</v>
      </c>
      <c r="E13" s="58">
        <f>[1]JK第2表!E4</f>
        <v>1778788019</v>
      </c>
      <c r="F13" s="58">
        <f>[1]JK第2表!F4</f>
        <v>577848342</v>
      </c>
      <c r="G13" s="58">
        <f>SUM(D13:F13)</f>
        <v>8516162431</v>
      </c>
      <c r="H13" s="58">
        <f>[1]JK第2表!H4</f>
        <v>220006524</v>
      </c>
      <c r="I13" s="58">
        <f>[1]JK第2表!I4</f>
        <v>63867758</v>
      </c>
      <c r="J13" s="58">
        <f>[1]JK第2表!J4</f>
        <v>55936123</v>
      </c>
      <c r="K13" s="59">
        <f>SUM(H13:J13)</f>
        <v>339810405</v>
      </c>
      <c r="L13" s="57">
        <f>SUM(M13:T13)</f>
        <v>12447287105</v>
      </c>
      <c r="M13" s="58">
        <f>[1]JK第2表!M4</f>
        <v>0</v>
      </c>
      <c r="N13" s="58">
        <f>[1]JK第2表!N4</f>
        <v>8088598417</v>
      </c>
      <c r="O13" s="58">
        <f>[1]JK第2表!O4</f>
        <v>284793688</v>
      </c>
      <c r="P13" s="58">
        <f>[1]JK第2表!P4</f>
        <v>47373000</v>
      </c>
      <c r="Q13" s="58">
        <f>[1]JK第2表!Q4</f>
        <v>3650986000</v>
      </c>
      <c r="R13" s="58">
        <f>[1]JK第2表!R4</f>
        <v>369116000</v>
      </c>
      <c r="S13" s="58">
        <f>[1]JK第2表!S4</f>
        <v>6420000</v>
      </c>
      <c r="T13" s="59">
        <f>[1]JK第2表!T4</f>
        <v>0</v>
      </c>
      <c r="U13" s="60">
        <f>[1]JK第2表!U4</f>
        <v>1401083456</v>
      </c>
      <c r="V13" s="60">
        <f>[1]JK第2表!V4</f>
        <v>15322322052</v>
      </c>
      <c r="W13" s="61">
        <f>[1]JK第2表!W4</f>
        <v>284793688</v>
      </c>
      <c r="X13" s="58">
        <f>[1]JK第2表!X4</f>
        <v>47373000</v>
      </c>
      <c r="Y13" s="58">
        <f>[1]JK第2表!Y4</f>
        <v>1817618000</v>
      </c>
      <c r="Z13" s="58">
        <f>[1]JK第2表!Z4</f>
        <v>234704000</v>
      </c>
      <c r="AA13" s="58">
        <f>[1]JK第2表!AA4</f>
        <v>0</v>
      </c>
      <c r="AB13" s="59">
        <f>[1]JK第2表!AB4</f>
        <v>0</v>
      </c>
      <c r="AC13" s="60">
        <f>[1]JK第2表!AC4</f>
        <v>0</v>
      </c>
      <c r="AD13" s="61">
        <f>[1]JK第2表!AD4</f>
        <v>1214706317</v>
      </c>
      <c r="AE13" s="59">
        <f>[1]JK第2表!AE4</f>
        <v>11238478516</v>
      </c>
      <c r="AF13" s="61">
        <f>[1]JK第2表!AF4</f>
        <v>1844910550</v>
      </c>
      <c r="AG13" s="58">
        <f>[1]JK第2表!AG4</f>
        <v>899166618</v>
      </c>
      <c r="AH13" s="58">
        <f>[1]JK第2表!AH4</f>
        <v>0</v>
      </c>
      <c r="AI13" s="58">
        <f>[1]JK第2表!AI4</f>
        <v>213271463</v>
      </c>
      <c r="AJ13" s="58">
        <f>[1]JK第2表!AJ4</f>
        <v>107502000</v>
      </c>
      <c r="AK13" s="58">
        <f>[1]JK第2表!AK4</f>
        <v>715778000</v>
      </c>
      <c r="AL13" s="58">
        <f>[1]JK第2表!AL4</f>
        <v>206395698</v>
      </c>
      <c r="AM13" s="59">
        <f>[1]JK第2表!AM4</f>
        <v>0</v>
      </c>
      <c r="AN13" s="60">
        <f>[1]JK第2表!AN4</f>
        <v>119529112</v>
      </c>
      <c r="AO13" s="60">
        <f t="shared" ref="AO13:AO29" si="5">SUM(U13:AN13)+L13+C13</f>
        <v>56970892411</v>
      </c>
      <c r="AP13" s="60">
        <f>[1]JK第2表!AP4</f>
        <v>0</v>
      </c>
      <c r="AQ13" s="60">
        <f>[1]JK第2表!AQ4</f>
        <v>0</v>
      </c>
      <c r="AR13" s="60">
        <f>SUM(AO13:AQ13)</f>
        <v>56970892411</v>
      </c>
      <c r="AS13" s="60">
        <f>ROUND(AR13/[1]JK第2表!AS4,0)</f>
        <v>566666</v>
      </c>
      <c r="AU13" s="60">
        <f>ROUND(C13/[1]JK第2表!AS4,0)</f>
        <v>88087</v>
      </c>
      <c r="AV13" s="60">
        <f>ROUND(G13/[1]JK第2表!AT4,0)</f>
        <v>87248</v>
      </c>
    </row>
    <row r="14" spans="1:48" s="2" customFormat="1" ht="17.45" customHeight="1" x14ac:dyDescent="0.15">
      <c r="A14" s="82">
        <v>2</v>
      </c>
      <c r="B14" s="82" t="s">
        <v>62</v>
      </c>
      <c r="C14" s="64">
        <f t="shared" ref="C14:C30" si="6">G14+K14</f>
        <v>2355445054</v>
      </c>
      <c r="D14" s="65">
        <f>[1]JK第2表!D5</f>
        <v>1720102897</v>
      </c>
      <c r="E14" s="65">
        <f>[1]JK第2表!E5</f>
        <v>394246683</v>
      </c>
      <c r="F14" s="65">
        <f>[1]JK第2表!F5</f>
        <v>165796716</v>
      </c>
      <c r="G14" s="65">
        <f t="shared" ref="G14:G32" si="7">SUM(D14:F14)</f>
        <v>2280146296</v>
      </c>
      <c r="H14" s="65">
        <f>[1]JK第2表!H5</f>
        <v>50187507</v>
      </c>
      <c r="I14" s="65">
        <f>[1]JK第2表!I5</f>
        <v>11358605</v>
      </c>
      <c r="J14" s="65">
        <f>[1]JK第2表!J5</f>
        <v>13752646</v>
      </c>
      <c r="K14" s="66">
        <f t="shared" ref="K14:K30" si="8">SUM(H14:J14)</f>
        <v>75298758</v>
      </c>
      <c r="L14" s="64">
        <f t="shared" ref="L14:L32" si="9">SUM(M14:T14)</f>
        <v>4139698801</v>
      </c>
      <c r="M14" s="65">
        <f>[1]JK第2表!M5</f>
        <v>0</v>
      </c>
      <c r="N14" s="65">
        <f>[1]JK第2表!N5</f>
        <v>2492458019</v>
      </c>
      <c r="O14" s="65">
        <f>[1]JK第2表!O5</f>
        <v>93995782</v>
      </c>
      <c r="P14" s="65">
        <f>[1]JK第2表!P5</f>
        <v>18468000</v>
      </c>
      <c r="Q14" s="65">
        <f>[1]JK第2表!Q5</f>
        <v>1367545000</v>
      </c>
      <c r="R14" s="65">
        <f>[1]JK第2表!R5</f>
        <v>165180000</v>
      </c>
      <c r="S14" s="65">
        <f>[1]JK第2表!S5</f>
        <v>2052000</v>
      </c>
      <c r="T14" s="66">
        <f>[1]JK第2表!T5</f>
        <v>0</v>
      </c>
      <c r="U14" s="67">
        <f>[1]JK第2表!U5</f>
        <v>246459440</v>
      </c>
      <c r="V14" s="67">
        <f>[1]JK第2表!V5</f>
        <v>4071108366</v>
      </c>
      <c r="W14" s="68">
        <f>[1]JK第2表!W5</f>
        <v>93995782</v>
      </c>
      <c r="X14" s="65">
        <f>[1]JK第2表!X5</f>
        <v>18507000</v>
      </c>
      <c r="Y14" s="65">
        <f>[1]JK第2表!Y5</f>
        <v>564332000</v>
      </c>
      <c r="Z14" s="65">
        <f>[1]JK第2表!Z5</f>
        <v>127020000</v>
      </c>
      <c r="AA14" s="65">
        <f>[1]JK第2表!AA5</f>
        <v>0</v>
      </c>
      <c r="AB14" s="66">
        <f>[1]JK第2表!AB5</f>
        <v>0</v>
      </c>
      <c r="AC14" s="67">
        <f>[1]JK第2表!AC5</f>
        <v>0</v>
      </c>
      <c r="AD14" s="68">
        <f>[1]JK第2表!AD5</f>
        <v>374078714</v>
      </c>
      <c r="AE14" s="66">
        <f>[1]JK第2表!AE5</f>
        <v>3502067886</v>
      </c>
      <c r="AF14" s="68">
        <f>[1]JK第2表!AF5</f>
        <v>698841560</v>
      </c>
      <c r="AG14" s="65">
        <f>[1]JK第2表!AG5</f>
        <v>304615107</v>
      </c>
      <c r="AH14" s="65">
        <f>[1]JK第2表!AH5</f>
        <v>0</v>
      </c>
      <c r="AI14" s="65">
        <f>[1]JK第2表!AI5</f>
        <v>222295603</v>
      </c>
      <c r="AJ14" s="65">
        <f>[1]JK第2表!AJ5</f>
        <v>26526866</v>
      </c>
      <c r="AK14" s="65">
        <f>[1]JK第2表!AK5</f>
        <v>325871000</v>
      </c>
      <c r="AL14" s="65">
        <f>[1]JK第2表!AL5</f>
        <v>50938923</v>
      </c>
      <c r="AM14" s="66">
        <f>[1]JK第2表!AM5</f>
        <v>0</v>
      </c>
      <c r="AN14" s="67">
        <f>[1]JK第2表!AN5</f>
        <v>28718276</v>
      </c>
      <c r="AO14" s="67">
        <f t="shared" si="5"/>
        <v>17150520378</v>
      </c>
      <c r="AP14" s="67">
        <f>[1]JK第2表!AP5</f>
        <v>0</v>
      </c>
      <c r="AQ14" s="67">
        <f>[1]JK第2表!AQ5</f>
        <v>0</v>
      </c>
      <c r="AR14" s="67">
        <f t="shared" ref="AR14:AR32" si="10">SUM(AO14:AQ14)</f>
        <v>17150520378</v>
      </c>
      <c r="AS14" s="67">
        <f>ROUND(AR14/[1]JK第2表!AS5,0)</f>
        <v>562275</v>
      </c>
      <c r="AU14" s="67">
        <f>ROUND(C14/[1]JK第2表!AS5,0)</f>
        <v>77223</v>
      </c>
      <c r="AV14" s="67">
        <f>ROUND(G14/[1]JK第2表!AT5,0)</f>
        <v>76400</v>
      </c>
    </row>
    <row r="15" spans="1:48" s="2" customFormat="1" ht="17.45" customHeight="1" x14ac:dyDescent="0.15">
      <c r="A15" s="82">
        <v>3</v>
      </c>
      <c r="B15" s="82" t="s">
        <v>63</v>
      </c>
      <c r="C15" s="64">
        <f t="shared" si="6"/>
        <v>1623378386</v>
      </c>
      <c r="D15" s="65">
        <f>[1]JK第2表!D6</f>
        <v>1099927235</v>
      </c>
      <c r="E15" s="65">
        <f>[1]JK第2表!E6</f>
        <v>337627652</v>
      </c>
      <c r="F15" s="65">
        <f>[1]JK第2表!F6</f>
        <v>115879881</v>
      </c>
      <c r="G15" s="65">
        <f t="shared" si="7"/>
        <v>1553434768</v>
      </c>
      <c r="H15" s="65">
        <f>[1]JK第2表!H6</f>
        <v>44004534</v>
      </c>
      <c r="I15" s="65">
        <f>[1]JK第2表!I6</f>
        <v>13465306</v>
      </c>
      <c r="J15" s="65">
        <f>[1]JK第2表!J6</f>
        <v>12473778</v>
      </c>
      <c r="K15" s="66">
        <f t="shared" si="8"/>
        <v>69943618</v>
      </c>
      <c r="L15" s="64">
        <f t="shared" si="9"/>
        <v>2433758656</v>
      </c>
      <c r="M15" s="65">
        <f>[1]JK第2表!M6</f>
        <v>0</v>
      </c>
      <c r="N15" s="65">
        <f>[1]JK第2表!N6</f>
        <v>1576329097</v>
      </c>
      <c r="O15" s="65">
        <f>[1]JK第2表!O6</f>
        <v>51955559</v>
      </c>
      <c r="P15" s="65">
        <f>[1]JK第2表!P6</f>
        <v>10811000</v>
      </c>
      <c r="Q15" s="65">
        <f>[1]JK第2表!Q6</f>
        <v>771851000</v>
      </c>
      <c r="R15" s="65">
        <f>[1]JK第2表!R6</f>
        <v>21840000</v>
      </c>
      <c r="S15" s="65">
        <f>[1]JK第2表!S6</f>
        <v>972000</v>
      </c>
      <c r="T15" s="66">
        <f>[1]JK第2表!T6</f>
        <v>0</v>
      </c>
      <c r="U15" s="67">
        <f>[1]JK第2表!U6</f>
        <v>401304079</v>
      </c>
      <c r="V15" s="67">
        <f>[1]JK第2表!V6</f>
        <v>2805912716</v>
      </c>
      <c r="W15" s="68">
        <f>[1]JK第2表!W6</f>
        <v>51955559</v>
      </c>
      <c r="X15" s="65">
        <f>[1]JK第2表!X6</f>
        <v>8596000</v>
      </c>
      <c r="Y15" s="65">
        <f>[1]JK第2表!Y6</f>
        <v>349919000</v>
      </c>
      <c r="Z15" s="65">
        <f>[1]JK第2表!Z6</f>
        <v>35902000</v>
      </c>
      <c r="AA15" s="65">
        <f>[1]JK第2表!AA6</f>
        <v>0</v>
      </c>
      <c r="AB15" s="66">
        <f>[1]JK第2表!AB6</f>
        <v>357000</v>
      </c>
      <c r="AC15" s="67">
        <f>[1]JK第2表!AC6</f>
        <v>0</v>
      </c>
      <c r="AD15" s="68">
        <f>[1]JK第2表!AD6</f>
        <v>222810331</v>
      </c>
      <c r="AE15" s="66">
        <f>[1]JK第2表!AE6</f>
        <v>2147395399</v>
      </c>
      <c r="AF15" s="68">
        <f>[1]JK第2表!AF6</f>
        <v>338500975</v>
      </c>
      <c r="AG15" s="65">
        <f>[1]JK第2表!AG6</f>
        <v>177141328</v>
      </c>
      <c r="AH15" s="65">
        <f>[1]JK第2表!AH6</f>
        <v>0</v>
      </c>
      <c r="AI15" s="65">
        <f>[1]JK第2表!AI6</f>
        <v>35783000</v>
      </c>
      <c r="AJ15" s="65">
        <f>[1]JK第2表!AJ6</f>
        <v>28000000</v>
      </c>
      <c r="AK15" s="65">
        <f>[1]JK第2表!AK6</f>
        <v>141694000</v>
      </c>
      <c r="AL15" s="65">
        <f>[1]JK第2表!AL6</f>
        <v>33844000</v>
      </c>
      <c r="AM15" s="66">
        <f>[1]JK第2表!AM6</f>
        <v>0</v>
      </c>
      <c r="AN15" s="67">
        <f>[1]JK第2表!AN6</f>
        <v>28843026</v>
      </c>
      <c r="AO15" s="67">
        <f t="shared" si="5"/>
        <v>10865095455</v>
      </c>
      <c r="AP15" s="67">
        <f>[1]JK第2表!AP6</f>
        <v>130000000</v>
      </c>
      <c r="AQ15" s="67">
        <f>[1]JK第2表!AQ6</f>
        <v>259110895</v>
      </c>
      <c r="AR15" s="67">
        <f t="shared" si="10"/>
        <v>11254206350</v>
      </c>
      <c r="AS15" s="67">
        <f>ROUND(AR15/[1]JK第2表!AS6,0)</f>
        <v>581673</v>
      </c>
      <c r="AU15" s="67">
        <f>ROUND(C15/[1]JK第2表!AS6,0)</f>
        <v>83904</v>
      </c>
      <c r="AV15" s="67">
        <f>ROUND(G15/[1]JK第2表!AT6,0)</f>
        <v>83183</v>
      </c>
    </row>
    <row r="16" spans="1:48" s="2" customFormat="1" ht="17.45" customHeight="1" x14ac:dyDescent="0.15">
      <c r="A16" s="82">
        <v>4</v>
      </c>
      <c r="B16" s="82" t="s">
        <v>64</v>
      </c>
      <c r="C16" s="64">
        <f t="shared" si="6"/>
        <v>1637629069</v>
      </c>
      <c r="D16" s="65">
        <f>[1]JK第2表!D7</f>
        <v>1088703640</v>
      </c>
      <c r="E16" s="65">
        <f>[1]JK第2表!E7</f>
        <v>340875512</v>
      </c>
      <c r="F16" s="65">
        <f>[1]JK第2表!F7</f>
        <v>145638905</v>
      </c>
      <c r="G16" s="65">
        <f t="shared" si="7"/>
        <v>1575218057</v>
      </c>
      <c r="H16" s="65">
        <f>[1]JK第2表!H7</f>
        <v>38656687</v>
      </c>
      <c r="I16" s="65">
        <f>[1]JK第2表!I7</f>
        <v>12050138</v>
      </c>
      <c r="J16" s="65">
        <f>[1]JK第2表!J7</f>
        <v>11704187</v>
      </c>
      <c r="K16" s="66">
        <f t="shared" si="8"/>
        <v>62411012</v>
      </c>
      <c r="L16" s="64">
        <f t="shared" si="9"/>
        <v>2347082866</v>
      </c>
      <c r="M16" s="65">
        <f>[1]JK第2表!M7</f>
        <v>0</v>
      </c>
      <c r="N16" s="65">
        <f>[1]JK第2表!N7</f>
        <v>1453595973</v>
      </c>
      <c r="O16" s="65">
        <f>[1]JK第2表!O7</f>
        <v>57849893</v>
      </c>
      <c r="P16" s="65">
        <f>[1]JK第2表!P7</f>
        <v>9785000</v>
      </c>
      <c r="Q16" s="65">
        <f>[1]JK第2表!Q7</f>
        <v>617898000</v>
      </c>
      <c r="R16" s="65">
        <f>[1]JK第2表!R7</f>
        <v>206982000</v>
      </c>
      <c r="S16" s="65">
        <f>[1]JK第2表!S7</f>
        <v>972000</v>
      </c>
      <c r="T16" s="66">
        <f>[1]JK第2表!T7</f>
        <v>0</v>
      </c>
      <c r="U16" s="67">
        <f>[1]JK第2表!U7</f>
        <v>249372215</v>
      </c>
      <c r="V16" s="67">
        <f>[1]JK第2表!V7</f>
        <v>2333816580</v>
      </c>
      <c r="W16" s="68">
        <f>[1]JK第2表!W7</f>
        <v>57849893</v>
      </c>
      <c r="X16" s="65">
        <f>[1]JK第2表!X7</f>
        <v>9437000</v>
      </c>
      <c r="Y16" s="65">
        <f>[1]JK第2表!Y7</f>
        <v>334691000</v>
      </c>
      <c r="Z16" s="65">
        <f>[1]JK第2表!Z7</f>
        <v>61418000</v>
      </c>
      <c r="AA16" s="65">
        <f>[1]JK第2表!AA7</f>
        <v>0</v>
      </c>
      <c r="AB16" s="66">
        <f>[1]JK第2表!AB7</f>
        <v>0</v>
      </c>
      <c r="AC16" s="67">
        <f>[1]JK第2表!AC7</f>
        <v>0</v>
      </c>
      <c r="AD16" s="68">
        <f>[1]JK第2表!AD7</f>
        <v>244314383</v>
      </c>
      <c r="AE16" s="66">
        <f>[1]JK第2表!AE7</f>
        <v>2026813317</v>
      </c>
      <c r="AF16" s="68">
        <f>[1]JK第2表!AF7</f>
        <v>284701200</v>
      </c>
      <c r="AG16" s="65">
        <f>[1]JK第2表!AG7</f>
        <v>153916341</v>
      </c>
      <c r="AH16" s="65">
        <f>[1]JK第2表!AH7</f>
        <v>0</v>
      </c>
      <c r="AI16" s="65">
        <f>[1]JK第2表!AI7</f>
        <v>138849878</v>
      </c>
      <c r="AJ16" s="65">
        <f>[1]JK第2表!AJ7</f>
        <v>17007233</v>
      </c>
      <c r="AK16" s="65">
        <f>[1]JK第2表!AK7</f>
        <v>106043000</v>
      </c>
      <c r="AL16" s="65">
        <f>[1]JK第2表!AL7</f>
        <v>300376109</v>
      </c>
      <c r="AM16" s="66">
        <f>[1]JK第2表!AM7</f>
        <v>0</v>
      </c>
      <c r="AN16" s="67">
        <f>[1]JK第2表!AN7</f>
        <v>28001225</v>
      </c>
      <c r="AO16" s="67">
        <f t="shared" si="5"/>
        <v>10331319309</v>
      </c>
      <c r="AP16" s="67">
        <f>[1]JK第2表!AP7</f>
        <v>0</v>
      </c>
      <c r="AQ16" s="67">
        <f>[1]JK第2表!AQ7</f>
        <v>40997202</v>
      </c>
      <c r="AR16" s="67">
        <f t="shared" si="10"/>
        <v>10372316511</v>
      </c>
      <c r="AS16" s="67">
        <f>ROUND(AR16/[1]JK第2表!AS7,0)</f>
        <v>583436</v>
      </c>
      <c r="AU16" s="67">
        <f>ROUND(C16/[1]JK第2表!AS7,0)</f>
        <v>92115</v>
      </c>
      <c r="AV16" s="67">
        <f>ROUND(G16/[1]JK第2表!AT7,0)</f>
        <v>91503</v>
      </c>
    </row>
    <row r="17" spans="1:48" s="2" customFormat="1" ht="17.45" customHeight="1" x14ac:dyDescent="0.15">
      <c r="A17" s="83">
        <v>5</v>
      </c>
      <c r="B17" s="83" t="s">
        <v>65</v>
      </c>
      <c r="C17" s="77">
        <f t="shared" si="6"/>
        <v>1817794166</v>
      </c>
      <c r="D17" s="78">
        <f>[1]JK第2表!D8</f>
        <v>1323915910</v>
      </c>
      <c r="E17" s="78">
        <f>[1]JK第2表!E8</f>
        <v>309869109</v>
      </c>
      <c r="F17" s="78">
        <f>[1]JK第2表!F8</f>
        <v>124875030</v>
      </c>
      <c r="G17" s="78">
        <f t="shared" si="7"/>
        <v>1758660049</v>
      </c>
      <c r="H17" s="78">
        <f>[1]JK第2表!H8</f>
        <v>40509598</v>
      </c>
      <c r="I17" s="78">
        <f>[1]JK第2表!I8</f>
        <v>9570667</v>
      </c>
      <c r="J17" s="78">
        <f>[1]JK第2表!J8</f>
        <v>9053852</v>
      </c>
      <c r="K17" s="79">
        <f t="shared" si="8"/>
        <v>59134117</v>
      </c>
      <c r="L17" s="77">
        <f t="shared" si="9"/>
        <v>2571840903</v>
      </c>
      <c r="M17" s="78">
        <f>[1]JK第2表!M8</f>
        <v>0</v>
      </c>
      <c r="N17" s="78">
        <f>[1]JK第2表!N8</f>
        <v>1734142254</v>
      </c>
      <c r="O17" s="78">
        <f>[1]JK第2表!O8</f>
        <v>75237649</v>
      </c>
      <c r="P17" s="78">
        <f>[1]JK第2表!P8</f>
        <v>15075000</v>
      </c>
      <c r="Q17" s="78">
        <f>[1]JK第2表!Q8</f>
        <v>695486000</v>
      </c>
      <c r="R17" s="78">
        <f>[1]JK第2表!R8</f>
        <v>50818000</v>
      </c>
      <c r="S17" s="78">
        <f>[1]JK第2表!S8</f>
        <v>1082000</v>
      </c>
      <c r="T17" s="79">
        <f>[1]JK第2表!T8</f>
        <v>0</v>
      </c>
      <c r="U17" s="80">
        <f>[1]JK第2表!U8</f>
        <v>360258766</v>
      </c>
      <c r="V17" s="80">
        <f>[1]JK第2表!V8</f>
        <v>3015371330</v>
      </c>
      <c r="W17" s="81">
        <f>[1]JK第2表!W8</f>
        <v>75237649</v>
      </c>
      <c r="X17" s="78">
        <f>[1]JK第2表!X8</f>
        <v>13392000</v>
      </c>
      <c r="Y17" s="78">
        <f>[1]JK第2表!Y8</f>
        <v>382003000</v>
      </c>
      <c r="Z17" s="78">
        <f>[1]JK第2表!Z8</f>
        <v>258516000</v>
      </c>
      <c r="AA17" s="78">
        <f>[1]JK第2表!AA8</f>
        <v>0</v>
      </c>
      <c r="AB17" s="79">
        <f>[1]JK第2表!AB8</f>
        <v>0</v>
      </c>
      <c r="AC17" s="80">
        <f>[1]JK第2表!AC8</f>
        <v>0</v>
      </c>
      <c r="AD17" s="81">
        <f>[1]JK第2表!AD8</f>
        <v>275531229</v>
      </c>
      <c r="AE17" s="79">
        <f>[1]JK第2表!AE8</f>
        <v>2373663164</v>
      </c>
      <c r="AF17" s="81">
        <f>[1]JK第2表!AF8</f>
        <v>401337898</v>
      </c>
      <c r="AG17" s="78">
        <f>[1]JK第2表!AG8</f>
        <v>198983822</v>
      </c>
      <c r="AH17" s="78">
        <f>[1]JK第2表!AH8</f>
        <v>0</v>
      </c>
      <c r="AI17" s="78">
        <f>[1]JK第2表!AI8</f>
        <v>134793043</v>
      </c>
      <c r="AJ17" s="78">
        <f>[1]JK第2表!AJ8</f>
        <v>16248516</v>
      </c>
      <c r="AK17" s="78">
        <f>[1]JK第2表!AK8</f>
        <v>173070000</v>
      </c>
      <c r="AL17" s="78">
        <f>[1]JK第2表!AL8</f>
        <v>62831596</v>
      </c>
      <c r="AM17" s="79">
        <f>[1]JK第2表!AM8</f>
        <v>0</v>
      </c>
      <c r="AN17" s="80">
        <f>[1]JK第2表!AN8</f>
        <v>42740951</v>
      </c>
      <c r="AO17" s="80">
        <f t="shared" si="5"/>
        <v>12173614033</v>
      </c>
      <c r="AP17" s="80">
        <f>[1]JK第2表!AP8</f>
        <v>0</v>
      </c>
      <c r="AQ17" s="80">
        <f>[1]JK第2表!AQ8</f>
        <v>45749723</v>
      </c>
      <c r="AR17" s="80">
        <f t="shared" si="10"/>
        <v>12219363756</v>
      </c>
      <c r="AS17" s="80">
        <f>ROUND(AR17/[1]JK第2表!AS8,0)</f>
        <v>582624</v>
      </c>
      <c r="AU17" s="80">
        <f>ROUND(C17/[1]JK第2表!AS8,0)</f>
        <v>86673</v>
      </c>
      <c r="AV17" s="80">
        <f>ROUND(G17/[1]JK第2表!AT8,0)</f>
        <v>86638</v>
      </c>
    </row>
    <row r="18" spans="1:48" s="2" customFormat="1" ht="17.45" customHeight="1" x14ac:dyDescent="0.15">
      <c r="A18" s="56">
        <v>6</v>
      </c>
      <c r="B18" s="56" t="s">
        <v>66</v>
      </c>
      <c r="C18" s="57">
        <f t="shared" si="6"/>
        <v>932918905</v>
      </c>
      <c r="D18" s="58">
        <f>[1]JK第2表!D9</f>
        <v>701323695</v>
      </c>
      <c r="E18" s="58">
        <f>[1]JK第2表!E9</f>
        <v>148117364</v>
      </c>
      <c r="F18" s="58">
        <f>[1]JK第2表!F9</f>
        <v>49683572</v>
      </c>
      <c r="G18" s="58">
        <f t="shared" si="7"/>
        <v>899124631</v>
      </c>
      <c r="H18" s="58">
        <f>[1]JK第2表!H9</f>
        <v>23941092</v>
      </c>
      <c r="I18" s="58">
        <f>[1]JK第2表!I9</f>
        <v>5176837</v>
      </c>
      <c r="J18" s="58">
        <f>[1]JK第2表!J9</f>
        <v>4676345</v>
      </c>
      <c r="K18" s="59">
        <f t="shared" si="8"/>
        <v>33794274</v>
      </c>
      <c r="L18" s="57">
        <f t="shared" si="9"/>
        <v>1243168222</v>
      </c>
      <c r="M18" s="58">
        <f>[1]JK第2表!M9</f>
        <v>0</v>
      </c>
      <c r="N18" s="58">
        <f>[1]JK第2表!N9</f>
        <v>795259560</v>
      </c>
      <c r="O18" s="58">
        <f>[1]JK第2表!O9</f>
        <v>37391662</v>
      </c>
      <c r="P18" s="58">
        <f>[1]JK第2表!P9</f>
        <v>7063000</v>
      </c>
      <c r="Q18" s="58">
        <f>[1]JK第2表!Q9</f>
        <v>362435000</v>
      </c>
      <c r="R18" s="58">
        <f>[1]JK第2表!R9</f>
        <v>38937000</v>
      </c>
      <c r="S18" s="58">
        <f>[1]JK第2表!S9</f>
        <v>2082000</v>
      </c>
      <c r="T18" s="59">
        <f>[1]JK第2表!T9</f>
        <v>0</v>
      </c>
      <c r="U18" s="60">
        <f>[1]JK第2表!U9</f>
        <v>178743202</v>
      </c>
      <c r="V18" s="60">
        <f>[1]JK第2表!V9</f>
        <v>1902084279</v>
      </c>
      <c r="W18" s="61">
        <f>[1]JK第2表!W9</f>
        <v>37391662</v>
      </c>
      <c r="X18" s="58">
        <f>[1]JK第2表!X9</f>
        <v>6935000</v>
      </c>
      <c r="Y18" s="58">
        <f>[1]JK第2表!Y9</f>
        <v>180852000</v>
      </c>
      <c r="Z18" s="58">
        <f>[1]JK第2表!Z9</f>
        <v>147625000</v>
      </c>
      <c r="AA18" s="58">
        <f>[1]JK第2表!AA9</f>
        <v>0</v>
      </c>
      <c r="AB18" s="59">
        <f>[1]JK第2表!AB9</f>
        <v>0</v>
      </c>
      <c r="AC18" s="60">
        <f>[1]JK第2表!AC9</f>
        <v>0</v>
      </c>
      <c r="AD18" s="61">
        <f>[1]JK第2表!AD9</f>
        <v>105200833</v>
      </c>
      <c r="AE18" s="59">
        <f>[1]JK第2表!AE9</f>
        <v>1195828456</v>
      </c>
      <c r="AF18" s="61">
        <f>[1]JK第2表!AF9</f>
        <v>199273808</v>
      </c>
      <c r="AG18" s="58">
        <f>[1]JK第2表!AG9</f>
        <v>99630837</v>
      </c>
      <c r="AH18" s="58">
        <f>[1]JK第2表!AH9</f>
        <v>0</v>
      </c>
      <c r="AI18" s="58">
        <f>[1]JK第2表!AI9</f>
        <v>66651418</v>
      </c>
      <c r="AJ18" s="58">
        <f>[1]JK第2表!AJ9</f>
        <v>7878120</v>
      </c>
      <c r="AK18" s="58">
        <f>[1]JK第2表!AK9</f>
        <v>85406000</v>
      </c>
      <c r="AL18" s="58">
        <f>[1]JK第2表!AL9</f>
        <v>5060265</v>
      </c>
      <c r="AM18" s="59">
        <f>[1]JK第2表!AM9</f>
        <v>0</v>
      </c>
      <c r="AN18" s="60">
        <f>[1]JK第2表!AN9</f>
        <v>17242599</v>
      </c>
      <c r="AO18" s="60">
        <f t="shared" si="5"/>
        <v>6411890606</v>
      </c>
      <c r="AP18" s="60">
        <f>[1]JK第2表!AP9</f>
        <v>0</v>
      </c>
      <c r="AQ18" s="60">
        <f>[1]JK第2表!AQ9</f>
        <v>144012235</v>
      </c>
      <c r="AR18" s="60">
        <f t="shared" si="10"/>
        <v>6555902841</v>
      </c>
      <c r="AS18" s="60">
        <f>ROUND(AR18/[1]JK第2表!AS9,0)</f>
        <v>639975</v>
      </c>
      <c r="AU18" s="60">
        <f>ROUND(C18/[1]JK第2表!AS9,0)</f>
        <v>91070</v>
      </c>
      <c r="AV18" s="60">
        <f>ROUND(G18/[1]JK第2表!AT9,0)</f>
        <v>90437</v>
      </c>
    </row>
    <row r="19" spans="1:48" s="2" customFormat="1" ht="17.45" customHeight="1" x14ac:dyDescent="0.15">
      <c r="A19" s="82">
        <v>7</v>
      </c>
      <c r="B19" s="82" t="s">
        <v>67</v>
      </c>
      <c r="C19" s="64">
        <f t="shared" si="6"/>
        <v>389912244</v>
      </c>
      <c r="D19" s="65">
        <f>[1]JK第2表!D10</f>
        <v>289520340</v>
      </c>
      <c r="E19" s="65">
        <f>[1]JK第2表!E10</f>
        <v>68808176</v>
      </c>
      <c r="F19" s="65">
        <f>[1]JK第2表!F10</f>
        <v>18327110</v>
      </c>
      <c r="G19" s="65">
        <f t="shared" si="7"/>
        <v>376655626</v>
      </c>
      <c r="H19" s="65">
        <f>[1]JK第2表!H10</f>
        <v>9458770</v>
      </c>
      <c r="I19" s="65">
        <f>[1]JK第2表!I10</f>
        <v>2176725</v>
      </c>
      <c r="J19" s="65">
        <f>[1]JK第2表!J10</f>
        <v>1621123</v>
      </c>
      <c r="K19" s="66">
        <f t="shared" si="8"/>
        <v>13256618</v>
      </c>
      <c r="L19" s="64">
        <f t="shared" si="9"/>
        <v>499528702</v>
      </c>
      <c r="M19" s="65">
        <f>[1]JK第2表!M10</f>
        <v>0</v>
      </c>
      <c r="N19" s="65">
        <f>[1]JK第2表!N10</f>
        <v>293382991</v>
      </c>
      <c r="O19" s="65">
        <f>[1]JK第2表!O10</f>
        <v>17387711</v>
      </c>
      <c r="P19" s="65">
        <f>[1]JK第2表!P10</f>
        <v>4347000</v>
      </c>
      <c r="Q19" s="65">
        <f>[1]JK第2表!Q10</f>
        <v>162432000</v>
      </c>
      <c r="R19" s="65">
        <f>[1]JK第2表!R10</f>
        <v>19897000</v>
      </c>
      <c r="S19" s="65">
        <f>[1]JK第2表!S10</f>
        <v>2082000</v>
      </c>
      <c r="T19" s="66">
        <f>[1]JK第2表!T10</f>
        <v>0</v>
      </c>
      <c r="U19" s="67">
        <f>[1]JK第2表!U10</f>
        <v>57259497</v>
      </c>
      <c r="V19" s="67">
        <f>[1]JK第2表!V10</f>
        <v>1155315035</v>
      </c>
      <c r="W19" s="68">
        <f>[1]JK第2表!W10</f>
        <v>17387711</v>
      </c>
      <c r="X19" s="65">
        <f>[1]JK第2表!X10</f>
        <v>3091000</v>
      </c>
      <c r="Y19" s="65">
        <f>[1]JK第2表!Y10</f>
        <v>68241000</v>
      </c>
      <c r="Z19" s="65">
        <f>[1]JK第2表!Z10</f>
        <v>101922000</v>
      </c>
      <c r="AA19" s="65">
        <f>[1]JK第2表!AA10</f>
        <v>0</v>
      </c>
      <c r="AB19" s="66">
        <f>[1]JK第2表!AB10</f>
        <v>0</v>
      </c>
      <c r="AC19" s="67">
        <f>[1]JK第2表!AC10</f>
        <v>0</v>
      </c>
      <c r="AD19" s="68">
        <f>[1]JK第2表!AD10</f>
        <v>51000869</v>
      </c>
      <c r="AE19" s="66">
        <f>[1]JK第2表!AE10</f>
        <v>476519671</v>
      </c>
      <c r="AF19" s="68">
        <f>[1]JK第2表!AF10</f>
        <v>93080170</v>
      </c>
      <c r="AG19" s="65">
        <f>[1]JK第2表!AG10</f>
        <v>46222460</v>
      </c>
      <c r="AH19" s="65">
        <f>[1]JK第2表!AH10</f>
        <v>0</v>
      </c>
      <c r="AI19" s="65">
        <f>[1]JK第2表!AI10</f>
        <v>50036233</v>
      </c>
      <c r="AJ19" s="65">
        <f>[1]JK第2表!AJ10</f>
        <v>1400000</v>
      </c>
      <c r="AK19" s="65">
        <f>[1]JK第2表!AK10</f>
        <v>40493000</v>
      </c>
      <c r="AL19" s="65">
        <f>[1]JK第2表!AL10</f>
        <v>3059100</v>
      </c>
      <c r="AM19" s="66">
        <f>[1]JK第2表!AM10</f>
        <v>0</v>
      </c>
      <c r="AN19" s="67">
        <f>[1]JK第2表!AN10</f>
        <v>4641842</v>
      </c>
      <c r="AO19" s="67">
        <f t="shared" si="5"/>
        <v>3059110534</v>
      </c>
      <c r="AP19" s="67">
        <f>[1]JK第2表!AP10</f>
        <v>0</v>
      </c>
      <c r="AQ19" s="67">
        <f>[1]JK第2表!AQ10</f>
        <v>100105048</v>
      </c>
      <c r="AR19" s="67">
        <f t="shared" si="10"/>
        <v>3159215582</v>
      </c>
      <c r="AS19" s="67">
        <f>ROUND(AR19/[1]JK第2表!AS10,0)</f>
        <v>691900</v>
      </c>
      <c r="AU19" s="67">
        <f>ROUND(C19/[1]JK第2表!AS10,0)</f>
        <v>85395</v>
      </c>
      <c r="AV19" s="67">
        <f>ROUND(G19/[1]JK第2表!AT10,0)</f>
        <v>84947</v>
      </c>
    </row>
    <row r="20" spans="1:48" s="2" customFormat="1" ht="17.45" customHeight="1" x14ac:dyDescent="0.15">
      <c r="A20" s="82">
        <v>8</v>
      </c>
      <c r="B20" s="82" t="s">
        <v>68</v>
      </c>
      <c r="C20" s="64">
        <f t="shared" si="6"/>
        <v>754601985</v>
      </c>
      <c r="D20" s="65">
        <f>[1]JK第2表!D11</f>
        <v>536158072</v>
      </c>
      <c r="E20" s="65">
        <f>[1]JK第2表!E11</f>
        <v>141147179</v>
      </c>
      <c r="F20" s="65">
        <f>[1]JK第2表!F11</f>
        <v>50923935</v>
      </c>
      <c r="G20" s="65">
        <f t="shared" si="7"/>
        <v>728229186</v>
      </c>
      <c r="H20" s="65">
        <f>[1]JK第2表!H11</f>
        <v>18088192</v>
      </c>
      <c r="I20" s="65">
        <f>[1]JK第2表!I11</f>
        <v>4502409</v>
      </c>
      <c r="J20" s="65">
        <f>[1]JK第2表!J11</f>
        <v>3782198</v>
      </c>
      <c r="K20" s="66">
        <f t="shared" si="8"/>
        <v>26372799</v>
      </c>
      <c r="L20" s="64">
        <f t="shared" si="9"/>
        <v>782614512</v>
      </c>
      <c r="M20" s="65">
        <f>[1]JK第2表!M11</f>
        <v>0</v>
      </c>
      <c r="N20" s="65">
        <f>[1]JK第2表!N11</f>
        <v>567347371</v>
      </c>
      <c r="O20" s="65">
        <f>[1]JK第2表!O11</f>
        <v>20308141</v>
      </c>
      <c r="P20" s="65">
        <f>[1]JK第2表!P11</f>
        <v>5495000</v>
      </c>
      <c r="Q20" s="65">
        <f>[1]JK第2表!Q11</f>
        <v>156152000</v>
      </c>
      <c r="R20" s="65">
        <f>[1]JK第2表!R11</f>
        <v>31230000</v>
      </c>
      <c r="S20" s="65">
        <f>[1]JK第2表!S11</f>
        <v>2082000</v>
      </c>
      <c r="T20" s="66">
        <f>[1]JK第2表!T11</f>
        <v>0</v>
      </c>
      <c r="U20" s="67">
        <f>[1]JK第2表!U11</f>
        <v>109475072</v>
      </c>
      <c r="V20" s="67">
        <f>[1]JK第2表!V11</f>
        <v>1009403201</v>
      </c>
      <c r="W20" s="68">
        <f>[1]JK第2表!W11</f>
        <v>20308141</v>
      </c>
      <c r="X20" s="65">
        <f>[1]JK第2表!X11</f>
        <v>5354000</v>
      </c>
      <c r="Y20" s="65">
        <f>[1]JK第2表!Y11</f>
        <v>123060000</v>
      </c>
      <c r="Z20" s="65">
        <f>[1]JK第2表!Z11</f>
        <v>38345000</v>
      </c>
      <c r="AA20" s="65">
        <f>[1]JK第2表!AA11</f>
        <v>0</v>
      </c>
      <c r="AB20" s="66">
        <f>[1]JK第2表!AB11</f>
        <v>0</v>
      </c>
      <c r="AC20" s="67">
        <f>[1]JK第2表!AC11</f>
        <v>0</v>
      </c>
      <c r="AD20" s="68">
        <f>[1]JK第2表!AD11</f>
        <v>73508559</v>
      </c>
      <c r="AE20" s="66">
        <f>[1]JK第2表!AE11</f>
        <v>824211965</v>
      </c>
      <c r="AF20" s="68">
        <f>[1]JK第2表!AF11</f>
        <v>126643566</v>
      </c>
      <c r="AG20" s="65">
        <f>[1]JK第2表!AG11</f>
        <v>68542011</v>
      </c>
      <c r="AH20" s="65">
        <f>[1]JK第2表!AH11</f>
        <v>0</v>
      </c>
      <c r="AI20" s="65">
        <f>[1]JK第2表!AI11</f>
        <v>19347834</v>
      </c>
      <c r="AJ20" s="65">
        <f>[1]JK第2表!AJ11</f>
        <v>4690646</v>
      </c>
      <c r="AK20" s="65">
        <f>[1]JK第2表!AK11</f>
        <v>47753000</v>
      </c>
      <c r="AL20" s="65">
        <f>[1]JK第2表!AL11</f>
        <v>5893647</v>
      </c>
      <c r="AM20" s="66">
        <f>[1]JK第2表!AM11</f>
        <v>0</v>
      </c>
      <c r="AN20" s="67">
        <f>[1]JK第2表!AN11</f>
        <v>18081011</v>
      </c>
      <c r="AO20" s="67">
        <f t="shared" si="5"/>
        <v>4031834150</v>
      </c>
      <c r="AP20" s="67">
        <f>[1]JK第2表!AP11</f>
        <v>0</v>
      </c>
      <c r="AQ20" s="67">
        <f>[1]JK第2表!AQ11</f>
        <v>13491495</v>
      </c>
      <c r="AR20" s="67">
        <f t="shared" si="10"/>
        <v>4045325645</v>
      </c>
      <c r="AS20" s="67">
        <f>ROUND(AR20/[1]JK第2表!AS11,0)</f>
        <v>596656</v>
      </c>
      <c r="AU20" s="67">
        <f>ROUND(C20/[1]JK第2表!AS11,0)</f>
        <v>111298</v>
      </c>
      <c r="AV20" s="67">
        <f>ROUND(G20/[1]JK第2表!AT11,0)</f>
        <v>111555</v>
      </c>
    </row>
    <row r="21" spans="1:48" s="2" customFormat="1" ht="17.45" customHeight="1" x14ac:dyDescent="0.15">
      <c r="A21" s="82">
        <v>9</v>
      </c>
      <c r="B21" s="82" t="s">
        <v>69</v>
      </c>
      <c r="C21" s="64">
        <f t="shared" si="6"/>
        <v>509963452</v>
      </c>
      <c r="D21" s="65">
        <f>[1]JK第2表!D12</f>
        <v>366281307</v>
      </c>
      <c r="E21" s="65">
        <f>[1]JK第2表!E12</f>
        <v>91769996</v>
      </c>
      <c r="F21" s="65">
        <f>[1]JK第2表!F12</f>
        <v>31740162</v>
      </c>
      <c r="G21" s="65">
        <f t="shared" si="7"/>
        <v>489791465</v>
      </c>
      <c r="H21" s="65">
        <f>[1]JK第2表!H12</f>
        <v>13871204</v>
      </c>
      <c r="I21" s="65">
        <f>[1]JK第2表!I12</f>
        <v>3342345</v>
      </c>
      <c r="J21" s="65">
        <f>[1]JK第2表!J12</f>
        <v>2958438</v>
      </c>
      <c r="K21" s="66">
        <f t="shared" si="8"/>
        <v>20171987</v>
      </c>
      <c r="L21" s="64">
        <f t="shared" si="9"/>
        <v>752109698</v>
      </c>
      <c r="M21" s="65">
        <f>[1]JK第2表!M12</f>
        <v>0</v>
      </c>
      <c r="N21" s="65">
        <f>[1]JK第2表!N12</f>
        <v>487730132</v>
      </c>
      <c r="O21" s="65">
        <f>[1]JK第2表!O12</f>
        <v>18328566</v>
      </c>
      <c r="P21" s="65">
        <f>[1]JK第2表!P12</f>
        <v>5052000</v>
      </c>
      <c r="Q21" s="65">
        <f>[1]JK第2表!Q12</f>
        <v>216596000</v>
      </c>
      <c r="R21" s="65">
        <f>[1]JK第2表!R12</f>
        <v>22321000</v>
      </c>
      <c r="S21" s="65">
        <f>[1]JK第2表!S12</f>
        <v>2082000</v>
      </c>
      <c r="T21" s="66">
        <f>[1]JK第2表!T12</f>
        <v>0</v>
      </c>
      <c r="U21" s="67">
        <f>[1]JK第2表!U12</f>
        <v>71439662</v>
      </c>
      <c r="V21" s="67">
        <f>[1]JK第2表!V12</f>
        <v>908952293</v>
      </c>
      <c r="W21" s="68">
        <f>[1]JK第2表!W12</f>
        <v>18328566</v>
      </c>
      <c r="X21" s="65">
        <f>[1]JK第2表!X12</f>
        <v>4275000</v>
      </c>
      <c r="Y21" s="65">
        <f>[1]JK第2表!Y12</f>
        <v>110196000</v>
      </c>
      <c r="Z21" s="65">
        <f>[1]JK第2表!Z12</f>
        <v>35108000</v>
      </c>
      <c r="AA21" s="65">
        <f>[1]JK第2表!AA12</f>
        <v>0</v>
      </c>
      <c r="AB21" s="66">
        <f>[1]JK第2表!AB12</f>
        <v>0</v>
      </c>
      <c r="AC21" s="67">
        <f>[1]JK第2表!AC12</f>
        <v>0</v>
      </c>
      <c r="AD21" s="68">
        <f>[1]JK第2表!AD12</f>
        <v>63741409</v>
      </c>
      <c r="AE21" s="66">
        <f>[1]JK第2表!AE12</f>
        <v>700550286</v>
      </c>
      <c r="AF21" s="68">
        <f>[1]JK第2表!AF12</f>
        <v>115998453</v>
      </c>
      <c r="AG21" s="65">
        <f>[1]JK第2表!AG12</f>
        <v>57413194</v>
      </c>
      <c r="AH21" s="65">
        <f>[1]JK第2表!AH12</f>
        <v>0</v>
      </c>
      <c r="AI21" s="65">
        <f>[1]JK第2表!AI12</f>
        <v>9085977</v>
      </c>
      <c r="AJ21" s="65">
        <f>[1]JK第2表!AJ12</f>
        <v>5039473</v>
      </c>
      <c r="AK21" s="65">
        <f>[1]JK第2表!AK12</f>
        <v>50206000</v>
      </c>
      <c r="AL21" s="65">
        <f>[1]JK第2表!AL12</f>
        <v>4908392</v>
      </c>
      <c r="AM21" s="66">
        <f>[1]JK第2表!AM12</f>
        <v>0</v>
      </c>
      <c r="AN21" s="67">
        <f>[1]JK第2表!AN12</f>
        <v>8746572</v>
      </c>
      <c r="AO21" s="67">
        <f t="shared" si="5"/>
        <v>3426062427</v>
      </c>
      <c r="AP21" s="67">
        <f>[1]JK第2表!AP12</f>
        <v>0</v>
      </c>
      <c r="AQ21" s="67">
        <f>[1]JK第2表!AQ12</f>
        <v>0</v>
      </c>
      <c r="AR21" s="67">
        <f t="shared" si="10"/>
        <v>3426062427</v>
      </c>
      <c r="AS21" s="67">
        <f>ROUND(AR21/[1]JK第2表!AS12,0)</f>
        <v>565637</v>
      </c>
      <c r="AU21" s="67">
        <f>ROUND(C21/[1]JK第2表!AS12,0)</f>
        <v>84194</v>
      </c>
      <c r="AV21" s="67">
        <f>ROUND(G21/[1]JK第2表!AT12,0)</f>
        <v>83854</v>
      </c>
    </row>
    <row r="22" spans="1:48" s="2" customFormat="1" ht="17.45" customHeight="1" x14ac:dyDescent="0.15">
      <c r="A22" s="83">
        <v>10</v>
      </c>
      <c r="B22" s="83" t="s">
        <v>70</v>
      </c>
      <c r="C22" s="77">
        <f t="shared" si="6"/>
        <v>677368647</v>
      </c>
      <c r="D22" s="78">
        <f>[1]JK第2表!D13</f>
        <v>470449976</v>
      </c>
      <c r="E22" s="78">
        <f>[1]JK第2表!E13</f>
        <v>127982156</v>
      </c>
      <c r="F22" s="78">
        <f>[1]JK第2表!F13</f>
        <v>47082142</v>
      </c>
      <c r="G22" s="78">
        <f t="shared" si="7"/>
        <v>645514274</v>
      </c>
      <c r="H22" s="78">
        <f>[1]JK第2表!H13</f>
        <v>20961873</v>
      </c>
      <c r="I22" s="78">
        <f>[1]JK第2表!I13</f>
        <v>5546838</v>
      </c>
      <c r="J22" s="78">
        <f>[1]JK第2表!J13</f>
        <v>5345662</v>
      </c>
      <c r="K22" s="79">
        <f t="shared" si="8"/>
        <v>31854373</v>
      </c>
      <c r="L22" s="77">
        <f t="shared" si="9"/>
        <v>1210389089</v>
      </c>
      <c r="M22" s="78">
        <f>[1]JK第2表!M13</f>
        <v>0</v>
      </c>
      <c r="N22" s="78">
        <f>[1]JK第2表!N13</f>
        <v>740212514</v>
      </c>
      <c r="O22" s="78">
        <f>[1]JK第2表!O13</f>
        <v>23178575</v>
      </c>
      <c r="P22" s="78">
        <f>[1]JK第2表!P13</f>
        <v>5979000</v>
      </c>
      <c r="Q22" s="78">
        <f>[1]JK第2表!Q13</f>
        <v>363475000</v>
      </c>
      <c r="R22" s="78">
        <f>[1]JK第2表!R13</f>
        <v>76572000</v>
      </c>
      <c r="S22" s="78">
        <f>[1]JK第2表!S13</f>
        <v>972000</v>
      </c>
      <c r="T22" s="79">
        <f>[1]JK第2表!T13</f>
        <v>0</v>
      </c>
      <c r="U22" s="80">
        <f>[1]JK第2表!U13</f>
        <v>165628625</v>
      </c>
      <c r="V22" s="80">
        <f>[1]JK第2表!V13</f>
        <v>1089665358</v>
      </c>
      <c r="W22" s="81">
        <f>[1]JK第2表!W13</f>
        <v>23178575</v>
      </c>
      <c r="X22" s="78">
        <f>[1]JK第2表!X13</f>
        <v>5757000</v>
      </c>
      <c r="Y22" s="78">
        <f>[1]JK第2表!Y13</f>
        <v>161847000</v>
      </c>
      <c r="Z22" s="78">
        <f>[1]JK第2表!Z13</f>
        <v>28463000</v>
      </c>
      <c r="AA22" s="78">
        <f>[1]JK第2表!AA13</f>
        <v>0</v>
      </c>
      <c r="AB22" s="79">
        <f>[1]JK第2表!AB13</f>
        <v>0</v>
      </c>
      <c r="AC22" s="80">
        <f>[1]JK第2表!AC13</f>
        <v>0</v>
      </c>
      <c r="AD22" s="81">
        <f>[1]JK第2表!AD13</f>
        <v>133192633</v>
      </c>
      <c r="AE22" s="79">
        <f>[1]JK第2表!AE13</f>
        <v>974606188</v>
      </c>
      <c r="AF22" s="81">
        <f>[1]JK第2表!AF13</f>
        <v>142322676</v>
      </c>
      <c r="AG22" s="78">
        <f>[1]JK第2表!AG13</f>
        <v>72328751</v>
      </c>
      <c r="AH22" s="78">
        <f>[1]JK第2表!AH13</f>
        <v>0</v>
      </c>
      <c r="AI22" s="78">
        <f>[1]JK第2表!AI13</f>
        <v>12867738</v>
      </c>
      <c r="AJ22" s="78">
        <f>[1]JK第2表!AJ13</f>
        <v>5037107</v>
      </c>
      <c r="AK22" s="78">
        <f>[1]JK第2表!AK13</f>
        <v>63833000</v>
      </c>
      <c r="AL22" s="78">
        <f>[1]JK第2表!AL13</f>
        <v>17114462</v>
      </c>
      <c r="AM22" s="79">
        <f>[1]JK第2表!AM13</f>
        <v>0</v>
      </c>
      <c r="AN22" s="80">
        <f>[1]JK第2表!AN13</f>
        <v>6587299</v>
      </c>
      <c r="AO22" s="80">
        <f t="shared" si="5"/>
        <v>4790187148</v>
      </c>
      <c r="AP22" s="80">
        <f>[1]JK第2表!AP13</f>
        <v>0</v>
      </c>
      <c r="AQ22" s="80">
        <f>[1]JK第2表!AQ13</f>
        <v>0</v>
      </c>
      <c r="AR22" s="80">
        <f t="shared" si="10"/>
        <v>4790187148</v>
      </c>
      <c r="AS22" s="80">
        <f>ROUND(AR22/[1]JK第2表!AS13,0)</f>
        <v>605433</v>
      </c>
      <c r="AU22" s="80">
        <f>ROUND(C22/[1]JK第2表!AS13,0)</f>
        <v>85613</v>
      </c>
      <c r="AV22" s="80">
        <f>ROUND(G22/[1]JK第2表!AT13,0)</f>
        <v>84970</v>
      </c>
    </row>
    <row r="23" spans="1:48" s="2" customFormat="1" ht="17.45" customHeight="1" x14ac:dyDescent="0.15">
      <c r="A23" s="56">
        <v>11</v>
      </c>
      <c r="B23" s="56" t="s">
        <v>71</v>
      </c>
      <c r="C23" s="57">
        <f t="shared" si="6"/>
        <v>1075100728</v>
      </c>
      <c r="D23" s="58">
        <f>[1]JK第2表!D14</f>
        <v>717744252</v>
      </c>
      <c r="E23" s="58">
        <f>[1]JK第2表!E14</f>
        <v>223444270</v>
      </c>
      <c r="F23" s="58">
        <f>[1]JK第2表!F14</f>
        <v>78518026</v>
      </c>
      <c r="G23" s="58">
        <f t="shared" si="7"/>
        <v>1019706548</v>
      </c>
      <c r="H23" s="58">
        <f>[1]JK第2表!H14</f>
        <v>34216442</v>
      </c>
      <c r="I23" s="58">
        <f>[1]JK第2表!I14</f>
        <v>10690143</v>
      </c>
      <c r="J23" s="58">
        <f>[1]JK第2表!J14</f>
        <v>10487595</v>
      </c>
      <c r="K23" s="59">
        <f t="shared" si="8"/>
        <v>55394180</v>
      </c>
      <c r="L23" s="57">
        <f t="shared" si="9"/>
        <v>1856579672</v>
      </c>
      <c r="M23" s="58">
        <f>[1]JK第2表!M14</f>
        <v>0</v>
      </c>
      <c r="N23" s="58">
        <f>[1]JK第2表!N14</f>
        <v>1121393163</v>
      </c>
      <c r="O23" s="58">
        <f>[1]JK第2表!O14</f>
        <v>45068509</v>
      </c>
      <c r="P23" s="58">
        <f>[1]JK第2表!P14</f>
        <v>10512000</v>
      </c>
      <c r="Q23" s="58">
        <f>[1]JK第2表!Q14</f>
        <v>552388000</v>
      </c>
      <c r="R23" s="58">
        <f>[1]JK第2表!R14</f>
        <v>126246000</v>
      </c>
      <c r="S23" s="58">
        <f>[1]JK第2表!S14</f>
        <v>972000</v>
      </c>
      <c r="T23" s="59">
        <f>[1]JK第2表!T14</f>
        <v>0</v>
      </c>
      <c r="U23" s="60">
        <f>[1]JK第2表!U14</f>
        <v>320301124</v>
      </c>
      <c r="V23" s="60">
        <f>[1]JK第2表!V14</f>
        <v>2200026066</v>
      </c>
      <c r="W23" s="61">
        <f>[1]JK第2表!W14</f>
        <v>45068509</v>
      </c>
      <c r="X23" s="58">
        <f>[1]JK第2表!X14</f>
        <v>10512000</v>
      </c>
      <c r="Y23" s="58">
        <f>[1]JK第2表!Y14</f>
        <v>258113000</v>
      </c>
      <c r="Z23" s="58">
        <f>[1]JK第2表!Z14</f>
        <v>46978000</v>
      </c>
      <c r="AA23" s="58">
        <f>[1]JK第2表!AA14</f>
        <v>0</v>
      </c>
      <c r="AB23" s="59">
        <f>[1]JK第2表!AB14</f>
        <v>0</v>
      </c>
      <c r="AC23" s="60">
        <f>[1]JK第2表!AC14</f>
        <v>0</v>
      </c>
      <c r="AD23" s="61">
        <f>[1]JK第2表!AD14</f>
        <v>161025444</v>
      </c>
      <c r="AE23" s="59">
        <f>[1]JK第2表!AE14</f>
        <v>1617519166</v>
      </c>
      <c r="AF23" s="61">
        <f>[1]JK第2表!AF14</f>
        <v>239311494</v>
      </c>
      <c r="AG23" s="58">
        <f>[1]JK第2表!AG14</f>
        <v>121034616</v>
      </c>
      <c r="AH23" s="58">
        <f>[1]JK第2表!AH14</f>
        <v>0</v>
      </c>
      <c r="AI23" s="58">
        <f>[1]JK第2表!AI14</f>
        <v>13620728</v>
      </c>
      <c r="AJ23" s="58">
        <f>[1]JK第2表!AJ14</f>
        <v>11469333</v>
      </c>
      <c r="AK23" s="58">
        <f>[1]JK第2表!AK14</f>
        <v>107054000</v>
      </c>
      <c r="AL23" s="58">
        <f>[1]JK第2表!AL14</f>
        <v>28921493</v>
      </c>
      <c r="AM23" s="59">
        <f>[1]JK第2表!AM14</f>
        <v>0</v>
      </c>
      <c r="AN23" s="60">
        <f>[1]JK第2表!AN14</f>
        <v>17002399</v>
      </c>
      <c r="AO23" s="60">
        <f t="shared" si="5"/>
        <v>8129637772</v>
      </c>
      <c r="AP23" s="60">
        <f>[1]JK第2表!AP14</f>
        <v>0</v>
      </c>
      <c r="AQ23" s="60">
        <f>[1]JK第2表!AQ14</f>
        <v>80171668</v>
      </c>
      <c r="AR23" s="60">
        <f t="shared" si="10"/>
        <v>8209809440</v>
      </c>
      <c r="AS23" s="60">
        <f>ROUND(AR23/[1]JK第2表!AS14,0)</f>
        <v>591102</v>
      </c>
      <c r="AU23" s="60">
        <f>ROUND(C23/[1]JK第2表!AS14,0)</f>
        <v>77407</v>
      </c>
      <c r="AV23" s="60">
        <f>ROUND(G23/[1]JK第2表!AT14,0)</f>
        <v>76612</v>
      </c>
    </row>
    <row r="24" spans="1:48" s="2" customFormat="1" ht="17.45" customHeight="1" x14ac:dyDescent="0.15">
      <c r="A24" s="82">
        <v>16</v>
      </c>
      <c r="B24" s="82" t="s">
        <v>72</v>
      </c>
      <c r="C24" s="64">
        <f t="shared" si="6"/>
        <v>40783900</v>
      </c>
      <c r="D24" s="65">
        <f>[1]JK第2表!D15</f>
        <v>27525370</v>
      </c>
      <c r="E24" s="65">
        <f>[1]JK第2表!E15</f>
        <v>8722518</v>
      </c>
      <c r="F24" s="65">
        <f>[1]JK第2表!F15</f>
        <v>2282850</v>
      </c>
      <c r="G24" s="65">
        <f t="shared" si="7"/>
        <v>38530738</v>
      </c>
      <c r="H24" s="65">
        <f>[1]JK第2表!H15</f>
        <v>1498940</v>
      </c>
      <c r="I24" s="65">
        <f>[1]JK第2表!I15</f>
        <v>475053</v>
      </c>
      <c r="J24" s="65">
        <f>[1]JK第2表!J15</f>
        <v>279169</v>
      </c>
      <c r="K24" s="66">
        <f t="shared" si="8"/>
        <v>2253162</v>
      </c>
      <c r="L24" s="64">
        <f t="shared" si="9"/>
        <v>167368297</v>
      </c>
      <c r="M24" s="65">
        <f>[1]JK第2表!M15</f>
        <v>0</v>
      </c>
      <c r="N24" s="65">
        <f>[1]JK第2表!N15</f>
        <v>68503068</v>
      </c>
      <c r="O24" s="65">
        <f>[1]JK第2表!O15</f>
        <v>2163229</v>
      </c>
      <c r="P24" s="65">
        <f>[1]JK第2表!P15</f>
        <v>983000</v>
      </c>
      <c r="Q24" s="65">
        <f>[1]JK第2表!Q15</f>
        <v>40150000</v>
      </c>
      <c r="R24" s="65">
        <f>[1]JK第2表!R15</f>
        <v>47898000</v>
      </c>
      <c r="S24" s="65">
        <f>[1]JK第2表!S15</f>
        <v>7671000</v>
      </c>
      <c r="T24" s="66">
        <f>[1]JK第2表!T15</f>
        <v>0</v>
      </c>
      <c r="U24" s="67">
        <f>[1]JK第2表!U15</f>
        <v>10578000</v>
      </c>
      <c r="V24" s="67">
        <f>[1]JK第2表!V15</f>
        <v>77985366</v>
      </c>
      <c r="W24" s="68">
        <f>[1]JK第2表!W15</f>
        <v>2163229</v>
      </c>
      <c r="X24" s="65">
        <f>[1]JK第2表!X15</f>
        <v>903000</v>
      </c>
      <c r="Y24" s="65">
        <f>[1]JK第2表!Y15</f>
        <v>15350000</v>
      </c>
      <c r="Z24" s="65">
        <f>[1]JK第2表!Z15</f>
        <v>7700000</v>
      </c>
      <c r="AA24" s="65">
        <f>[1]JK第2表!AA15</f>
        <v>0</v>
      </c>
      <c r="AB24" s="66">
        <f>[1]JK第2表!AB15</f>
        <v>0</v>
      </c>
      <c r="AC24" s="67">
        <f>[1]JK第2表!AC15</f>
        <v>0</v>
      </c>
      <c r="AD24" s="68">
        <f>[1]JK第2表!AD15</f>
        <v>12593545</v>
      </c>
      <c r="AE24" s="66">
        <f>[1]JK第2表!AE15</f>
        <v>83386843</v>
      </c>
      <c r="AF24" s="68">
        <f>[1]JK第2表!AF15</f>
        <v>9686009</v>
      </c>
      <c r="AG24" s="65">
        <f>[1]JK第2表!AG15</f>
        <v>5038104</v>
      </c>
      <c r="AH24" s="65">
        <f>[1]JK第2表!AH15</f>
        <v>0</v>
      </c>
      <c r="AI24" s="65">
        <f>[1]JK第2表!AI15</f>
        <v>2003326</v>
      </c>
      <c r="AJ24" s="65">
        <f>[1]JK第2表!AJ15</f>
        <v>0</v>
      </c>
      <c r="AK24" s="65">
        <f>[1]JK第2表!AK15</f>
        <v>5740000</v>
      </c>
      <c r="AL24" s="65">
        <f>[1]JK第2表!AL15</f>
        <v>863093</v>
      </c>
      <c r="AM24" s="66">
        <f>[1]JK第2表!AM15</f>
        <v>0</v>
      </c>
      <c r="AN24" s="67">
        <f>[1]JK第2表!AN15</f>
        <v>387426</v>
      </c>
      <c r="AO24" s="67">
        <f t="shared" si="5"/>
        <v>442530138</v>
      </c>
      <c r="AP24" s="67">
        <f>[1]JK第2表!AP15</f>
        <v>10400000</v>
      </c>
      <c r="AQ24" s="67">
        <f>[1]JK第2表!AQ15</f>
        <v>241287</v>
      </c>
      <c r="AR24" s="67">
        <f t="shared" si="10"/>
        <v>453171425</v>
      </c>
      <c r="AS24" s="67">
        <f>ROUND(AR24/[1]JK第2表!AS15,0)</f>
        <v>603424</v>
      </c>
      <c r="AU24" s="67">
        <f>ROUND(C24/[1]JK第2表!AS15,0)</f>
        <v>54306</v>
      </c>
      <c r="AV24" s="67">
        <f>ROUND(G24/[1]JK第2表!AT15,0)</f>
        <v>54576</v>
      </c>
    </row>
    <row r="25" spans="1:48" s="2" customFormat="1" ht="17.45" customHeight="1" x14ac:dyDescent="0.15">
      <c r="A25" s="82">
        <v>20</v>
      </c>
      <c r="B25" s="82" t="s">
        <v>73</v>
      </c>
      <c r="C25" s="64">
        <f t="shared" si="6"/>
        <v>563274926</v>
      </c>
      <c r="D25" s="65">
        <f>[1]JK第2表!D16</f>
        <v>395713324</v>
      </c>
      <c r="E25" s="65">
        <f>[1]JK第2表!E16</f>
        <v>108041636</v>
      </c>
      <c r="F25" s="65">
        <f>[1]JK第2表!F16</f>
        <v>33635690</v>
      </c>
      <c r="G25" s="65">
        <f t="shared" si="7"/>
        <v>537390650</v>
      </c>
      <c r="H25" s="65">
        <f>[1]JK第2表!H16</f>
        <v>17021113</v>
      </c>
      <c r="I25" s="65">
        <f>[1]JK第2表!I16</f>
        <v>4610030</v>
      </c>
      <c r="J25" s="65">
        <f>[1]JK第2表!J16</f>
        <v>4253133</v>
      </c>
      <c r="K25" s="66">
        <f t="shared" si="8"/>
        <v>25884276</v>
      </c>
      <c r="L25" s="64">
        <f t="shared" si="9"/>
        <v>811316980</v>
      </c>
      <c r="M25" s="65">
        <f>[1]JK第2表!M16</f>
        <v>0</v>
      </c>
      <c r="N25" s="65">
        <f>[1]JK第2表!N16</f>
        <v>520056845</v>
      </c>
      <c r="O25" s="65">
        <f>[1]JK第2表!O16</f>
        <v>20987135</v>
      </c>
      <c r="P25" s="65">
        <f>[1]JK第2表!P16</f>
        <v>5002000</v>
      </c>
      <c r="Q25" s="65">
        <f>[1]JK第2表!Q16</f>
        <v>256658000</v>
      </c>
      <c r="R25" s="65">
        <f>[1]JK第2表!R16</f>
        <v>6531000</v>
      </c>
      <c r="S25" s="84">
        <f>[1]JK第2表!S16</f>
        <v>2082000</v>
      </c>
      <c r="T25" s="85">
        <f>[1]JK第2表!T16</f>
        <v>0</v>
      </c>
      <c r="U25" s="67">
        <f>[1]JK第2表!U16</f>
        <v>78618491</v>
      </c>
      <c r="V25" s="67">
        <f>[1]JK第2表!V16</f>
        <v>975945661</v>
      </c>
      <c r="W25" s="68">
        <f>[1]JK第2表!W16</f>
        <v>20987135</v>
      </c>
      <c r="X25" s="65">
        <f>[1]JK第2表!X16</f>
        <v>3969000</v>
      </c>
      <c r="Y25" s="65">
        <f>[1]JK第2表!Y16</f>
        <v>120129000</v>
      </c>
      <c r="Z25" s="65">
        <f>[1]JK第2表!Z16</f>
        <v>15451000</v>
      </c>
      <c r="AA25" s="65">
        <f>[1]JK第2表!AA16</f>
        <v>0</v>
      </c>
      <c r="AB25" s="66">
        <f>[1]JK第2表!AB16</f>
        <v>0</v>
      </c>
      <c r="AC25" s="67">
        <f>[1]JK第2表!AC16</f>
        <v>0</v>
      </c>
      <c r="AD25" s="68">
        <f>[1]JK第2表!AD16</f>
        <v>103002804</v>
      </c>
      <c r="AE25" s="66">
        <f>[1]JK第2表!AE16</f>
        <v>728721330</v>
      </c>
      <c r="AF25" s="68">
        <f>[1]JK第2表!AF16</f>
        <v>100913200</v>
      </c>
      <c r="AG25" s="65">
        <f>[1]JK第2表!AG16</f>
        <v>53615138</v>
      </c>
      <c r="AH25" s="65">
        <f>[1]JK第2表!AH16</f>
        <v>0</v>
      </c>
      <c r="AI25" s="65">
        <f>[1]JK第2表!AI16</f>
        <v>7018598</v>
      </c>
      <c r="AJ25" s="65">
        <f>[1]JK第2表!AJ16</f>
        <v>6989333</v>
      </c>
      <c r="AK25" s="65">
        <f>[1]JK第2表!AK16</f>
        <v>48705000</v>
      </c>
      <c r="AL25" s="65">
        <f>[1]JK第2表!AL16</f>
        <v>9701731</v>
      </c>
      <c r="AM25" s="66">
        <f>[1]JK第2表!AM16</f>
        <v>0</v>
      </c>
      <c r="AN25" s="67">
        <f>[1]JK第2表!AN16</f>
        <v>5927644</v>
      </c>
      <c r="AO25" s="67">
        <f t="shared" si="5"/>
        <v>3654286971</v>
      </c>
      <c r="AP25" s="67">
        <f>[1]JK第2表!AP16</f>
        <v>0</v>
      </c>
      <c r="AQ25" s="67">
        <f>[1]JK第2表!AQ16</f>
        <v>26000000</v>
      </c>
      <c r="AR25" s="67">
        <f t="shared" si="10"/>
        <v>3680286971</v>
      </c>
      <c r="AS25" s="67">
        <f>ROUND(AR25/[1]JK第2表!AS16,0)</f>
        <v>573521</v>
      </c>
      <c r="AU25" s="67">
        <f>ROUND(C25/[1]JK第2表!AS16,0)</f>
        <v>87779</v>
      </c>
      <c r="AV25" s="67">
        <f>ROUND(G25/[1]JK第2表!AT16,0)</f>
        <v>86522</v>
      </c>
    </row>
    <row r="26" spans="1:48" s="2" customFormat="1" ht="17.45" customHeight="1" x14ac:dyDescent="0.15">
      <c r="A26" s="82">
        <v>46</v>
      </c>
      <c r="B26" s="82" t="s">
        <v>74</v>
      </c>
      <c r="C26" s="64">
        <f t="shared" si="6"/>
        <v>284464882</v>
      </c>
      <c r="D26" s="65">
        <f>[1]JK第2表!D17</f>
        <v>189482627</v>
      </c>
      <c r="E26" s="65">
        <f>[1]JK第2表!E17</f>
        <v>56289866</v>
      </c>
      <c r="F26" s="65">
        <f>[1]JK第2表!F17</f>
        <v>23714064</v>
      </c>
      <c r="G26" s="65">
        <f t="shared" si="7"/>
        <v>269486557</v>
      </c>
      <c r="H26" s="65">
        <f>[1]JK第2表!H17</f>
        <v>9581657</v>
      </c>
      <c r="I26" s="65">
        <f>[1]JK第2表!I17</f>
        <v>2839081</v>
      </c>
      <c r="J26" s="65">
        <f>[1]JK第2表!J17</f>
        <v>2557587</v>
      </c>
      <c r="K26" s="66">
        <f t="shared" si="8"/>
        <v>14978325</v>
      </c>
      <c r="L26" s="64">
        <f t="shared" si="9"/>
        <v>346924329</v>
      </c>
      <c r="M26" s="65">
        <f>[1]JK第2表!M17</f>
        <v>0</v>
      </c>
      <c r="N26" s="65">
        <f>[1]JK第2表!N17</f>
        <v>227155839</v>
      </c>
      <c r="O26" s="65">
        <f>[1]JK第2表!O17</f>
        <v>12069490</v>
      </c>
      <c r="P26" s="65">
        <f>[1]JK第2表!P17</f>
        <v>1912000</v>
      </c>
      <c r="Q26" s="65">
        <f>[1]JK第2表!Q17</f>
        <v>99211000</v>
      </c>
      <c r="R26" s="65">
        <f>[1]JK第2表!R17</f>
        <v>5604000</v>
      </c>
      <c r="S26" s="65">
        <f>[1]JK第2表!S17</f>
        <v>972000</v>
      </c>
      <c r="T26" s="66">
        <f>[1]JK第2表!T17</f>
        <v>0</v>
      </c>
      <c r="U26" s="67">
        <f>[1]JK第2表!U17</f>
        <v>47897356</v>
      </c>
      <c r="V26" s="67">
        <f>[1]JK第2表!V17</f>
        <v>461772456</v>
      </c>
      <c r="W26" s="68">
        <f>[1]JK第2表!W17</f>
        <v>12069490</v>
      </c>
      <c r="X26" s="65">
        <f>[1]JK第2表!X17</f>
        <v>1900000</v>
      </c>
      <c r="Y26" s="65">
        <f>[1]JK第2表!Y17</f>
        <v>53478000</v>
      </c>
      <c r="Z26" s="65">
        <f>[1]JK第2表!Z17</f>
        <v>29105000</v>
      </c>
      <c r="AA26" s="65">
        <f>[1]JK第2表!AA17</f>
        <v>0</v>
      </c>
      <c r="AB26" s="66">
        <f>[1]JK第2表!AB17</f>
        <v>0</v>
      </c>
      <c r="AC26" s="67">
        <f>[1]JK第2表!AC17</f>
        <v>0</v>
      </c>
      <c r="AD26" s="68">
        <f>[1]JK第2表!AD17</f>
        <v>32438389</v>
      </c>
      <c r="AE26" s="66">
        <f>[1]JK第2表!AE17</f>
        <v>327846397</v>
      </c>
      <c r="AF26" s="68">
        <f>[1]JK第2表!AF17</f>
        <v>44330730</v>
      </c>
      <c r="AG26" s="65">
        <f>[1]JK第2表!AG17</f>
        <v>24386124</v>
      </c>
      <c r="AH26" s="65">
        <f>[1]JK第2表!AH17</f>
        <v>0</v>
      </c>
      <c r="AI26" s="65">
        <f>[1]JK第2表!AI17</f>
        <v>0</v>
      </c>
      <c r="AJ26" s="65">
        <f>[1]JK第2表!AJ17</f>
        <v>3359786</v>
      </c>
      <c r="AK26" s="65">
        <f>[1]JK第2表!AK17</f>
        <v>22893000</v>
      </c>
      <c r="AL26" s="65">
        <f>[1]JK第2表!AL17</f>
        <v>30800000</v>
      </c>
      <c r="AM26" s="66">
        <f>[1]JK第2表!AM17</f>
        <v>0</v>
      </c>
      <c r="AN26" s="67">
        <f>[1]JK第2表!AN17</f>
        <v>2531900</v>
      </c>
      <c r="AO26" s="67">
        <f t="shared" si="5"/>
        <v>1726197839</v>
      </c>
      <c r="AP26" s="67">
        <f>[1]JK第2表!AP17</f>
        <v>0</v>
      </c>
      <c r="AQ26" s="67">
        <f>[1]JK第2表!AQ17</f>
        <v>12724779</v>
      </c>
      <c r="AR26" s="67">
        <f t="shared" si="10"/>
        <v>1738922618</v>
      </c>
      <c r="AS26" s="67">
        <f>ROUND(AR26/[1]JK第2表!AS17,0)</f>
        <v>573902</v>
      </c>
      <c r="AU26" s="67">
        <f>ROUND(C26/[1]JK第2表!AS17,0)</f>
        <v>93883</v>
      </c>
      <c r="AV26" s="67">
        <f>ROUND(G26/[1]JK第2表!AT17,0)</f>
        <v>92958</v>
      </c>
    </row>
    <row r="27" spans="1:48" s="2" customFormat="1" ht="17.45" customHeight="1" x14ac:dyDescent="0.15">
      <c r="A27" s="83">
        <v>47</v>
      </c>
      <c r="B27" s="83" t="s">
        <v>75</v>
      </c>
      <c r="C27" s="77">
        <f t="shared" si="6"/>
        <v>434171710</v>
      </c>
      <c r="D27" s="78">
        <f>[1]JK第2表!D18</f>
        <v>299825162</v>
      </c>
      <c r="E27" s="78">
        <f>[1]JK第2表!E18</f>
        <v>85988257</v>
      </c>
      <c r="F27" s="78">
        <f>[1]JK第2表!F18</f>
        <v>33898915</v>
      </c>
      <c r="G27" s="78">
        <f t="shared" si="7"/>
        <v>419712334</v>
      </c>
      <c r="H27" s="78">
        <f>[1]JK第2表!H18</f>
        <v>9309723</v>
      </c>
      <c r="I27" s="78">
        <f>[1]JK第2表!I18</f>
        <v>2677419</v>
      </c>
      <c r="J27" s="78">
        <f>[1]JK第2表!J18</f>
        <v>2472234</v>
      </c>
      <c r="K27" s="79">
        <f t="shared" si="8"/>
        <v>14459376</v>
      </c>
      <c r="L27" s="77">
        <f t="shared" si="9"/>
        <v>638413448</v>
      </c>
      <c r="M27" s="78">
        <f>[1]JK第2表!M18</f>
        <v>0</v>
      </c>
      <c r="N27" s="78">
        <f>[1]JK第2表!N18</f>
        <v>441427169</v>
      </c>
      <c r="O27" s="78">
        <f>[1]JK第2表!O18</f>
        <v>21370279</v>
      </c>
      <c r="P27" s="78">
        <f>[1]JK第2表!P18</f>
        <v>2867000</v>
      </c>
      <c r="Q27" s="78">
        <f>[1]JK第2表!Q18</f>
        <v>168004000</v>
      </c>
      <c r="R27" s="78">
        <f>[1]JK第2表!R18</f>
        <v>3205000</v>
      </c>
      <c r="S27" s="78">
        <f>[1]JK第2表!S18</f>
        <v>1540000</v>
      </c>
      <c r="T27" s="79">
        <f>[1]JK第2表!T18</f>
        <v>0</v>
      </c>
      <c r="U27" s="80">
        <f>[1]JK第2表!U18</f>
        <v>53655312</v>
      </c>
      <c r="V27" s="80">
        <f>[1]JK第2表!V18</f>
        <v>673949827</v>
      </c>
      <c r="W27" s="81">
        <f>[1]JK第2表!W18</f>
        <v>21370279</v>
      </c>
      <c r="X27" s="78">
        <f>[1]JK第2表!X18</f>
        <v>2564000</v>
      </c>
      <c r="Y27" s="78">
        <f>[1]JK第2表!Y18</f>
        <v>86498000</v>
      </c>
      <c r="Z27" s="78">
        <f>[1]JK第2表!Z18</f>
        <v>52419000</v>
      </c>
      <c r="AA27" s="78">
        <f>[1]JK第2表!AA18</f>
        <v>0</v>
      </c>
      <c r="AB27" s="79">
        <f>[1]JK第2表!AB18</f>
        <v>0</v>
      </c>
      <c r="AC27" s="80">
        <f>[1]JK第2表!AC18</f>
        <v>0</v>
      </c>
      <c r="AD27" s="81">
        <f>[1]JK第2表!AD18</f>
        <v>74534447</v>
      </c>
      <c r="AE27" s="79">
        <f>[1]JK第2表!AE18</f>
        <v>496364564</v>
      </c>
      <c r="AF27" s="81">
        <f>[1]JK第2表!AF18</f>
        <v>82143490</v>
      </c>
      <c r="AG27" s="78">
        <f>[1]JK第2表!AG18</f>
        <v>42722081</v>
      </c>
      <c r="AH27" s="78">
        <f>[1]JK第2表!AH18</f>
        <v>0</v>
      </c>
      <c r="AI27" s="78">
        <f>[1]JK第2表!AI18</f>
        <v>3587000</v>
      </c>
      <c r="AJ27" s="78">
        <f>[1]JK第2表!AJ18</f>
        <v>1960000</v>
      </c>
      <c r="AK27" s="78">
        <f>[1]JK第2表!AK18</f>
        <v>28289000</v>
      </c>
      <c r="AL27" s="78">
        <f>[1]JK第2表!AL18</f>
        <v>2072662</v>
      </c>
      <c r="AM27" s="79">
        <f>[1]JK第2表!AM18</f>
        <v>0</v>
      </c>
      <c r="AN27" s="80">
        <f>[1]JK第2表!AN18</f>
        <v>10632718</v>
      </c>
      <c r="AO27" s="80">
        <f t="shared" si="5"/>
        <v>2705347538</v>
      </c>
      <c r="AP27" s="80">
        <f>[1]JK第2表!AP18</f>
        <v>0</v>
      </c>
      <c r="AQ27" s="80">
        <f>[1]JK第2表!AQ18</f>
        <v>0</v>
      </c>
      <c r="AR27" s="80">
        <f t="shared" si="10"/>
        <v>2705347538</v>
      </c>
      <c r="AS27" s="80">
        <f>ROUND(AR27/[1]JK第2表!AS18,0)</f>
        <v>604817</v>
      </c>
      <c r="AU27" s="80">
        <f>ROUND(C27/[1]JK第2表!AS18,0)</f>
        <v>97065</v>
      </c>
      <c r="AV27" s="80">
        <f>ROUND(G27/[1]JK第2表!AT18,0)</f>
        <v>96998</v>
      </c>
    </row>
    <row r="28" spans="1:48" s="2" customFormat="1" ht="17.45" customHeight="1" x14ac:dyDescent="0.15">
      <c r="A28" s="56">
        <v>101</v>
      </c>
      <c r="B28" s="56" t="s">
        <v>76</v>
      </c>
      <c r="C28" s="57">
        <f t="shared" si="6"/>
        <v>840375678</v>
      </c>
      <c r="D28" s="58">
        <f>[1]JK第2表!D19</f>
        <v>540396780</v>
      </c>
      <c r="E28" s="58">
        <f>[1]JK第2表!E19</f>
        <v>193112085</v>
      </c>
      <c r="F28" s="58">
        <f>[1]JK第2表!F19</f>
        <v>59434391</v>
      </c>
      <c r="G28" s="58">
        <f t="shared" si="7"/>
        <v>792943256</v>
      </c>
      <c r="H28" s="58">
        <f>[1]JK第2表!H19</f>
        <v>28366097</v>
      </c>
      <c r="I28" s="58">
        <f>[1]JK第2表!I19</f>
        <v>10086690</v>
      </c>
      <c r="J28" s="58">
        <f>[1]JK第2表!J19</f>
        <v>8979635</v>
      </c>
      <c r="K28" s="59">
        <f t="shared" si="8"/>
        <v>47432422</v>
      </c>
      <c r="L28" s="57">
        <f t="shared" si="9"/>
        <v>1207851129</v>
      </c>
      <c r="M28" s="58">
        <f>[1]JK第2表!M19</f>
        <v>0</v>
      </c>
      <c r="N28" s="58">
        <f>[1]JK第2表!N19</f>
        <v>777338080</v>
      </c>
      <c r="O28" s="58">
        <f>[1]JK第2表!O19</f>
        <v>24806049</v>
      </c>
      <c r="P28" s="58">
        <f>[1]JK第2表!P19</f>
        <v>6816000</v>
      </c>
      <c r="Q28" s="58">
        <f>[1]JK第2表!Q19</f>
        <v>373986000</v>
      </c>
      <c r="R28" s="58">
        <f>[1]JK第2表!R19</f>
        <v>23933000</v>
      </c>
      <c r="S28" s="58">
        <f>[1]JK第2表!S19</f>
        <v>972000</v>
      </c>
      <c r="T28" s="59">
        <f>[1]JK第2表!T19</f>
        <v>0</v>
      </c>
      <c r="U28" s="60">
        <f>[1]JK第2表!U19</f>
        <v>191009544</v>
      </c>
      <c r="V28" s="60">
        <f>[1]JK第2表!V19</f>
        <v>1738528665</v>
      </c>
      <c r="W28" s="61">
        <f>[1]JK第2表!W19</f>
        <v>24806049</v>
      </c>
      <c r="X28" s="58">
        <f>[1]JK第2表!X19</f>
        <v>6725000</v>
      </c>
      <c r="Y28" s="58">
        <f>[1]JK第2表!Y19</f>
        <v>170350000</v>
      </c>
      <c r="Z28" s="58">
        <f>[1]JK第2表!Z19</f>
        <v>31755000</v>
      </c>
      <c r="AA28" s="58">
        <f>[1]JK第2表!AA19</f>
        <v>0</v>
      </c>
      <c r="AB28" s="59">
        <f>[1]JK第2表!AB19</f>
        <v>0</v>
      </c>
      <c r="AC28" s="60">
        <f>[1]JK第2表!AC19</f>
        <v>0</v>
      </c>
      <c r="AD28" s="61">
        <f>[1]JK第2表!AD19</f>
        <v>114854438</v>
      </c>
      <c r="AE28" s="59">
        <f>[1]JK第2表!AE19</f>
        <v>1083452384</v>
      </c>
      <c r="AF28" s="61">
        <f>[1]JK第2表!AF19</f>
        <v>167571875</v>
      </c>
      <c r="AG28" s="58">
        <f>[1]JK第2表!AG19</f>
        <v>86908073</v>
      </c>
      <c r="AH28" s="58">
        <f>[1]JK第2表!AH19</f>
        <v>0</v>
      </c>
      <c r="AI28" s="58">
        <f>[1]JK第2表!AI19</f>
        <v>86356864</v>
      </c>
      <c r="AJ28" s="58">
        <f>[1]JK第2表!AJ19</f>
        <v>6440000</v>
      </c>
      <c r="AK28" s="58">
        <f>[1]JK第2表!AK19</f>
        <v>73968000</v>
      </c>
      <c r="AL28" s="58">
        <f>[1]JK第2表!AL19</f>
        <v>5975174</v>
      </c>
      <c r="AM28" s="59">
        <f>[1]JK第2表!AM19</f>
        <v>0</v>
      </c>
      <c r="AN28" s="60">
        <f>[1]JK第2表!AN19</f>
        <v>28750167</v>
      </c>
      <c r="AO28" s="60">
        <f t="shared" si="5"/>
        <v>5865678040</v>
      </c>
      <c r="AP28" s="60">
        <f>[1]JK第2表!AP19</f>
        <v>0</v>
      </c>
      <c r="AQ28" s="60">
        <f>[1]JK第2表!AQ19</f>
        <v>152832627</v>
      </c>
      <c r="AR28" s="60">
        <f t="shared" si="10"/>
        <v>6018510667</v>
      </c>
      <c r="AS28" s="60">
        <f>ROUND(AR28/[1]JK第2表!AS19,0)</f>
        <v>640949</v>
      </c>
      <c r="AU28" s="60">
        <f>ROUND(C28/[1]JK第2表!AS19,0)</f>
        <v>89497</v>
      </c>
      <c r="AV28" s="60">
        <f>ROUND(G28/[1]JK第2表!AT19,0)</f>
        <v>88597</v>
      </c>
    </row>
    <row r="29" spans="1:48" s="2" customFormat="1" ht="17.45" customHeight="1" x14ac:dyDescent="0.15">
      <c r="A29" s="82">
        <v>102</v>
      </c>
      <c r="B29" s="82" t="s">
        <v>77</v>
      </c>
      <c r="C29" s="64">
        <f t="shared" si="6"/>
        <v>683997581</v>
      </c>
      <c r="D29" s="65">
        <f>[1]JK第2表!D20</f>
        <v>469763847</v>
      </c>
      <c r="E29" s="65">
        <f>[1]JK第2表!E20</f>
        <v>157192739</v>
      </c>
      <c r="F29" s="65">
        <f>[1]JK第2表!F20</f>
        <v>33157916</v>
      </c>
      <c r="G29" s="65">
        <f t="shared" si="7"/>
        <v>660114502</v>
      </c>
      <c r="H29" s="65">
        <f>[1]JK第2表!H20</f>
        <v>15575963</v>
      </c>
      <c r="I29" s="65">
        <f>[1]JK第2表!I20</f>
        <v>5188192</v>
      </c>
      <c r="J29" s="65">
        <f>[1]JK第2表!J20</f>
        <v>3118924</v>
      </c>
      <c r="K29" s="66">
        <f t="shared" si="8"/>
        <v>23883079</v>
      </c>
      <c r="L29" s="64">
        <f t="shared" si="9"/>
        <v>984726234</v>
      </c>
      <c r="M29" s="65">
        <f>[1]JK第2表!M20</f>
        <v>0</v>
      </c>
      <c r="N29" s="65">
        <f>[1]JK第2表!N20</f>
        <v>642666035</v>
      </c>
      <c r="O29" s="65">
        <f>[1]JK第2表!O20</f>
        <v>32055199</v>
      </c>
      <c r="P29" s="65">
        <f>[1]JK第2表!P20</f>
        <v>7972000</v>
      </c>
      <c r="Q29" s="65">
        <f>[1]JK第2表!Q20</f>
        <v>291342000</v>
      </c>
      <c r="R29" s="65">
        <f>[1]JK第2表!R20</f>
        <v>8609000</v>
      </c>
      <c r="S29" s="65">
        <f>[1]JK第2表!S20</f>
        <v>2082000</v>
      </c>
      <c r="T29" s="66">
        <f>[1]JK第2表!T20</f>
        <v>0</v>
      </c>
      <c r="U29" s="67">
        <f>[1]JK第2表!U20</f>
        <v>102438984</v>
      </c>
      <c r="V29" s="67">
        <f>[1]JK第2表!V20</f>
        <v>1324184365</v>
      </c>
      <c r="W29" s="68">
        <f>[1]JK第2表!W20</f>
        <v>32055199</v>
      </c>
      <c r="X29" s="65">
        <f>[1]JK第2表!X20</f>
        <v>7870000</v>
      </c>
      <c r="Y29" s="65">
        <f>[1]JK第2表!Y20</f>
        <v>144891000</v>
      </c>
      <c r="Z29" s="65">
        <f>[1]JK第2表!Z20</f>
        <v>49135000</v>
      </c>
      <c r="AA29" s="65">
        <f>[1]JK第2表!AA20</f>
        <v>0</v>
      </c>
      <c r="AB29" s="66">
        <f>[1]JK第2表!AB20</f>
        <v>0</v>
      </c>
      <c r="AC29" s="67">
        <f>[1]JK第2表!AC20</f>
        <v>0</v>
      </c>
      <c r="AD29" s="68">
        <f>[1]JK第2表!AD20</f>
        <v>99545278</v>
      </c>
      <c r="AE29" s="66">
        <f>[1]JK第2表!AE20</f>
        <v>912414600</v>
      </c>
      <c r="AF29" s="68">
        <f>[1]JK第2表!AF20</f>
        <v>127028050</v>
      </c>
      <c r="AG29" s="65">
        <f>[1]JK第2表!AG20</f>
        <v>68807286</v>
      </c>
      <c r="AH29" s="65">
        <f>[1]JK第2表!AH20</f>
        <v>0</v>
      </c>
      <c r="AI29" s="65">
        <f>[1]JK第2表!AI20</f>
        <v>15115224</v>
      </c>
      <c r="AJ29" s="65">
        <f>[1]JK第2表!AJ20</f>
        <v>6691676</v>
      </c>
      <c r="AK29" s="65">
        <f>[1]JK第2表!AK20</f>
        <v>50453000</v>
      </c>
      <c r="AL29" s="65">
        <f>[1]JK第2表!AL20</f>
        <v>41088322</v>
      </c>
      <c r="AM29" s="66">
        <f>[1]JK第2表!AM20</f>
        <v>0</v>
      </c>
      <c r="AN29" s="67">
        <f>[1]JK第2表!AN20</f>
        <v>9403396</v>
      </c>
      <c r="AO29" s="67">
        <f t="shared" si="5"/>
        <v>4659845195</v>
      </c>
      <c r="AP29" s="67">
        <f>[1]JK第2表!AP20</f>
        <v>130000000</v>
      </c>
      <c r="AQ29" s="67">
        <f>[1]JK第2表!AQ20</f>
        <v>163244716</v>
      </c>
      <c r="AR29" s="67">
        <f t="shared" si="10"/>
        <v>4953089911</v>
      </c>
      <c r="AS29" s="67">
        <f>ROUND(AR29/[1]JK第2表!AS20,0)</f>
        <v>595968</v>
      </c>
      <c r="AU29" s="67">
        <f>ROUND(C29/[1]JK第2表!AS20,0)</f>
        <v>82300</v>
      </c>
      <c r="AV29" s="67">
        <f>ROUND(G29/[1]JK第2表!AT20,0)</f>
        <v>82186</v>
      </c>
    </row>
    <row r="30" spans="1:48" s="2" customFormat="1" ht="17.45" customHeight="1" x14ac:dyDescent="0.15">
      <c r="A30" s="83">
        <v>103</v>
      </c>
      <c r="B30" s="83" t="s">
        <v>78</v>
      </c>
      <c r="C30" s="77">
        <f t="shared" si="6"/>
        <v>671226190</v>
      </c>
      <c r="D30" s="78">
        <f>[1]JK第2表!D21</f>
        <v>459830765</v>
      </c>
      <c r="E30" s="78">
        <f>[1]JK第2表!E21</f>
        <v>132963265</v>
      </c>
      <c r="F30" s="78">
        <f>[1]JK第2表!F21</f>
        <v>46736665</v>
      </c>
      <c r="G30" s="78">
        <f t="shared" si="7"/>
        <v>639530695</v>
      </c>
      <c r="H30" s="78">
        <f>[1]JK第2表!H21</f>
        <v>20266560</v>
      </c>
      <c r="I30" s="78">
        <f>[1]JK第2表!I21</f>
        <v>5872337</v>
      </c>
      <c r="J30" s="78">
        <f>[1]JK第2表!J21</f>
        <v>5556598</v>
      </c>
      <c r="K30" s="79">
        <f t="shared" si="8"/>
        <v>31695495</v>
      </c>
      <c r="L30" s="77">
        <f t="shared" si="9"/>
        <v>981523988</v>
      </c>
      <c r="M30" s="78">
        <f>[1]JK第2表!M21</f>
        <v>0</v>
      </c>
      <c r="N30" s="78">
        <f>[1]JK第2表!N21</f>
        <v>613185719</v>
      </c>
      <c r="O30" s="78">
        <f>[1]JK第2表!O21</f>
        <v>23332269</v>
      </c>
      <c r="P30" s="78">
        <f>[1]JK第2表!P21</f>
        <v>6558000</v>
      </c>
      <c r="Q30" s="78">
        <f>[1]JK第2表!Q21</f>
        <v>317948000</v>
      </c>
      <c r="R30" s="78">
        <f>[1]JK第2表!R21</f>
        <v>18418000</v>
      </c>
      <c r="S30" s="78">
        <f>[1]JK第2表!S21</f>
        <v>2082000</v>
      </c>
      <c r="T30" s="79">
        <f>[1]JK第2表!T21</f>
        <v>0</v>
      </c>
      <c r="U30" s="80">
        <f>[1]JK第2表!U21</f>
        <v>138318000</v>
      </c>
      <c r="V30" s="80">
        <f>[1]JK第2表!V21</f>
        <v>1308857269</v>
      </c>
      <c r="W30" s="81">
        <f>[1]JK第2表!W21</f>
        <v>23332269</v>
      </c>
      <c r="X30" s="78">
        <f>[1]JK第2表!X21</f>
        <v>6415000</v>
      </c>
      <c r="Y30" s="78">
        <f>[1]JK第2表!Y21</f>
        <v>144308000</v>
      </c>
      <c r="Z30" s="78">
        <f>[1]JK第2表!Z21</f>
        <v>50885000</v>
      </c>
      <c r="AA30" s="78">
        <f>[1]JK第2表!AA21</f>
        <v>0</v>
      </c>
      <c r="AB30" s="79">
        <f>[1]JK第2表!AB21</f>
        <v>0</v>
      </c>
      <c r="AC30" s="80">
        <f>[1]JK第2表!AC21</f>
        <v>0</v>
      </c>
      <c r="AD30" s="81">
        <f>[1]JK第2表!AD21</f>
        <v>93037942</v>
      </c>
      <c r="AE30" s="79">
        <f>[1]JK第2表!AE21</f>
        <v>894925553</v>
      </c>
      <c r="AF30" s="81">
        <f>[1]JK第2表!AF21</f>
        <v>145909835</v>
      </c>
      <c r="AG30" s="78">
        <f>[1]JK第2表!AG21</f>
        <v>72644708</v>
      </c>
      <c r="AH30" s="78">
        <f>[1]JK第2表!AH21</f>
        <v>0</v>
      </c>
      <c r="AI30" s="78">
        <f>[1]JK第2表!AI21</f>
        <v>95717852</v>
      </c>
      <c r="AJ30" s="78">
        <f>[1]JK第2表!AJ21</f>
        <v>4472080</v>
      </c>
      <c r="AK30" s="78">
        <f>[1]JK第2表!AK21</f>
        <v>63225000</v>
      </c>
      <c r="AL30" s="78">
        <f>[1]JK第2表!AL21</f>
        <v>3523107</v>
      </c>
      <c r="AM30" s="79">
        <f>[1]JK第2表!AM21</f>
        <v>0</v>
      </c>
      <c r="AN30" s="80">
        <f>[1]JK第2表!AN21</f>
        <v>17924287</v>
      </c>
      <c r="AO30" s="80">
        <f>SUM(U30:AN30)+L30+C30</f>
        <v>4716246080</v>
      </c>
      <c r="AP30" s="80">
        <f>[1]JK第2表!AP21</f>
        <v>0</v>
      </c>
      <c r="AQ30" s="80">
        <f>[1]JK第2表!AQ21</f>
        <v>44607035</v>
      </c>
      <c r="AR30" s="80">
        <f t="shared" si="10"/>
        <v>4760853115</v>
      </c>
      <c r="AS30" s="80">
        <f>ROUND(AR30/[1]JK第2表!AS21,0)</f>
        <v>588413</v>
      </c>
      <c r="AU30" s="80">
        <f>ROUND(C30/[1]JK第2表!AS21,0)</f>
        <v>82960</v>
      </c>
      <c r="AV30" s="80">
        <f>ROUND(G30/[1]JK第2表!AT21,0)</f>
        <v>82862</v>
      </c>
    </row>
    <row r="31" spans="1:48" s="2" customFormat="1" ht="17.45" customHeight="1" x14ac:dyDescent="0.15">
      <c r="A31" s="56">
        <v>301</v>
      </c>
      <c r="B31" s="56" t="s">
        <v>79</v>
      </c>
      <c r="C31" s="57">
        <f>G31</f>
        <v>553467886</v>
      </c>
      <c r="D31" s="58">
        <f>[1]JK第2表!D22</f>
        <v>505503086</v>
      </c>
      <c r="E31" s="58">
        <f>[1]JK第2表!E22</f>
        <v>0</v>
      </c>
      <c r="F31" s="58">
        <f>[1]JK第2表!F22</f>
        <v>47964800</v>
      </c>
      <c r="G31" s="58">
        <f t="shared" si="7"/>
        <v>553467886</v>
      </c>
      <c r="H31" s="58" t="s">
        <v>80</v>
      </c>
      <c r="I31" s="58" t="s">
        <v>80</v>
      </c>
      <c r="J31" s="58" t="s">
        <v>80</v>
      </c>
      <c r="K31" s="59" t="s">
        <v>80</v>
      </c>
      <c r="L31" s="57">
        <f t="shared" si="9"/>
        <v>252715166</v>
      </c>
      <c r="M31" s="58">
        <f>[1]JK第2表!M22</f>
        <v>3604775</v>
      </c>
      <c r="N31" s="58">
        <f>[1]JK第2表!N22</f>
        <v>244063391</v>
      </c>
      <c r="O31" s="58">
        <f>[1]JK第2表!O22</f>
        <v>796000</v>
      </c>
      <c r="P31" s="58">
        <f>[1]JK第2表!P22</f>
        <v>996000</v>
      </c>
      <c r="Q31" s="58">
        <f>[1]JK第2表!Q22</f>
        <v>0</v>
      </c>
      <c r="R31" s="58">
        <f>[1]JK第2表!R22</f>
        <v>0</v>
      </c>
      <c r="S31" s="58">
        <f>[1]JK第2表!S22</f>
        <v>3255000</v>
      </c>
      <c r="T31" s="59">
        <f>[1]JK第2表!T22</f>
        <v>0</v>
      </c>
      <c r="U31" s="60">
        <f>[1]JK第2表!U22</f>
        <v>0</v>
      </c>
      <c r="V31" s="60">
        <f>[1]JK第2表!V22</f>
        <v>0</v>
      </c>
      <c r="W31" s="61">
        <f>[1]JK第2表!W22</f>
        <v>0</v>
      </c>
      <c r="X31" s="58">
        <f>[1]JK第2表!X22</f>
        <v>0</v>
      </c>
      <c r="Y31" s="58">
        <f>[1]JK第2表!Y22</f>
        <v>0</v>
      </c>
      <c r="Z31" s="58">
        <f>[1]JK第2表!Z22</f>
        <v>0</v>
      </c>
      <c r="AA31" s="58">
        <f>[1]JK第2表!AA22</f>
        <v>0</v>
      </c>
      <c r="AB31" s="59">
        <f>[1]JK第2表!AB22</f>
        <v>0</v>
      </c>
      <c r="AC31" s="60">
        <f>[1]JK第2表!AC22</f>
        <v>0</v>
      </c>
      <c r="AD31" s="61">
        <f>[1]JK第2表!AD22</f>
        <v>34966000</v>
      </c>
      <c r="AE31" s="59">
        <f>[1]JK第2表!AE22</f>
        <v>0</v>
      </c>
      <c r="AF31" s="61">
        <f>[1]JK第2表!AF22</f>
        <v>0</v>
      </c>
      <c r="AG31" s="58">
        <f>[1]JK第2表!AG22</f>
        <v>0</v>
      </c>
      <c r="AH31" s="58">
        <f>[1]JK第2表!AH22</f>
        <v>0</v>
      </c>
      <c r="AI31" s="58">
        <f>[1]JK第2表!AI22</f>
        <v>0</v>
      </c>
      <c r="AJ31" s="58">
        <f>[1]JK第2表!AJ22</f>
        <v>0</v>
      </c>
      <c r="AK31" s="58">
        <f>[1]JK第2表!AK22</f>
        <v>0</v>
      </c>
      <c r="AL31" s="58">
        <f>[1]JK第2表!AL22</f>
        <v>0</v>
      </c>
      <c r="AM31" s="59">
        <f>[1]JK第2表!AM22</f>
        <v>0</v>
      </c>
      <c r="AN31" s="60">
        <f>[1]JK第2表!AN22</f>
        <v>21070786</v>
      </c>
      <c r="AO31" s="60">
        <f>SUM(U31:AN31)+L31+C31</f>
        <v>862219838</v>
      </c>
      <c r="AP31" s="60">
        <f>[1]JK第2表!AP22</f>
        <v>30000000</v>
      </c>
      <c r="AQ31" s="60">
        <f>[1]JK第2表!AQ22</f>
        <v>94956020</v>
      </c>
      <c r="AR31" s="60">
        <f t="shared" si="10"/>
        <v>987175858</v>
      </c>
      <c r="AS31" s="60">
        <f>ROUND(AR31/[1]JK第2表!AS22,0)</f>
        <v>316403</v>
      </c>
      <c r="AU31" s="60">
        <f>ROUND(C31/[1]JK第2表!AS22,0)</f>
        <v>177394</v>
      </c>
      <c r="AV31" s="60">
        <f>ROUND(G31/[1]JK第2表!AT22,0)</f>
        <v>177394</v>
      </c>
    </row>
    <row r="32" spans="1:48" s="2" customFormat="1" ht="17.45" customHeight="1" x14ac:dyDescent="0.15">
      <c r="A32" s="83">
        <v>302</v>
      </c>
      <c r="B32" s="83" t="s">
        <v>81</v>
      </c>
      <c r="C32" s="77">
        <f>G32</f>
        <v>923734200</v>
      </c>
      <c r="D32" s="78">
        <f>[1]JK第2表!D23</f>
        <v>652458200</v>
      </c>
      <c r="E32" s="78">
        <f>[1]JK第2表!E23</f>
        <v>185068000</v>
      </c>
      <c r="F32" s="78">
        <f>[1]JK第2表!F23</f>
        <v>86208000</v>
      </c>
      <c r="G32" s="78">
        <f t="shared" si="7"/>
        <v>923734200</v>
      </c>
      <c r="H32" s="78" t="s">
        <v>80</v>
      </c>
      <c r="I32" s="78" t="s">
        <v>80</v>
      </c>
      <c r="J32" s="78" t="s">
        <v>80</v>
      </c>
      <c r="K32" s="79" t="s">
        <v>80</v>
      </c>
      <c r="L32" s="77">
        <f t="shared" si="9"/>
        <v>194813188</v>
      </c>
      <c r="M32" s="78">
        <f>[1]JK第2表!M23</f>
        <v>3780090</v>
      </c>
      <c r="N32" s="78">
        <f>[1]JK第2表!N23</f>
        <v>185763098</v>
      </c>
      <c r="O32" s="78">
        <f>[1]JK第2表!O23</f>
        <v>1109000</v>
      </c>
      <c r="P32" s="78">
        <f>[1]JK第2表!P23</f>
        <v>1011000</v>
      </c>
      <c r="Q32" s="78">
        <f>[1]JK第2表!Q23</f>
        <v>0</v>
      </c>
      <c r="R32" s="78">
        <f>[1]JK第2表!R23</f>
        <v>0</v>
      </c>
      <c r="S32" s="78">
        <f>[1]JK第2表!S23</f>
        <v>3150000</v>
      </c>
      <c r="T32" s="79">
        <f>[1]JK第2表!T23</f>
        <v>0</v>
      </c>
      <c r="U32" s="80">
        <f>[1]JK第2表!U23</f>
        <v>0</v>
      </c>
      <c r="V32" s="80">
        <f>[1]JK第2表!V23</f>
        <v>0</v>
      </c>
      <c r="W32" s="81">
        <f>[1]JK第2表!W23</f>
        <v>0</v>
      </c>
      <c r="X32" s="78">
        <f>[1]JK第2表!X23</f>
        <v>0</v>
      </c>
      <c r="Y32" s="78">
        <f>[1]JK第2表!Y23</f>
        <v>0</v>
      </c>
      <c r="Z32" s="78">
        <f>[1]JK第2表!Z23</f>
        <v>0</v>
      </c>
      <c r="AA32" s="78">
        <f>[1]JK第2表!AA23</f>
        <v>0</v>
      </c>
      <c r="AB32" s="79">
        <f>[1]JK第2表!AB23</f>
        <v>0</v>
      </c>
      <c r="AC32" s="80">
        <f>[1]JK第2表!AC23</f>
        <v>0</v>
      </c>
      <c r="AD32" s="81">
        <f>[1]JK第2表!AD23</f>
        <v>14530000</v>
      </c>
      <c r="AE32" s="79">
        <f>[1]JK第2表!AE23</f>
        <v>0</v>
      </c>
      <c r="AF32" s="81">
        <f>[1]JK第2表!AF23</f>
        <v>0</v>
      </c>
      <c r="AG32" s="78">
        <f>[1]JK第2表!AG23</f>
        <v>0</v>
      </c>
      <c r="AH32" s="78">
        <f>[1]JK第2表!AH23</f>
        <v>0</v>
      </c>
      <c r="AI32" s="78">
        <f>[1]JK第2表!AI23</f>
        <v>0</v>
      </c>
      <c r="AJ32" s="78">
        <f>[1]JK第2表!AJ23</f>
        <v>0</v>
      </c>
      <c r="AK32" s="78">
        <f>[1]JK第2表!AK23</f>
        <v>0</v>
      </c>
      <c r="AL32" s="78">
        <f>[1]JK第2表!AL23</f>
        <v>0</v>
      </c>
      <c r="AM32" s="79">
        <f>[1]JK第2表!AM23</f>
        <v>0</v>
      </c>
      <c r="AN32" s="80">
        <f>[1]JK第2表!AN23</f>
        <v>1432910</v>
      </c>
      <c r="AO32" s="80">
        <f>SUM(U32:AN32)+L32+C32</f>
        <v>1134510298</v>
      </c>
      <c r="AP32" s="80">
        <f>[1]JK第2表!AP23</f>
        <v>0</v>
      </c>
      <c r="AQ32" s="80">
        <f>[1]JK第2表!AQ23</f>
        <v>34395754</v>
      </c>
      <c r="AR32" s="80">
        <f t="shared" si="10"/>
        <v>1168906052</v>
      </c>
      <c r="AS32" s="80">
        <f>ROUND(AR32/[1]JK第2表!AS23,0)</f>
        <v>302904</v>
      </c>
      <c r="AU32" s="80">
        <f>ROUND(C32/[1]JK第2表!AS23,0)</f>
        <v>239371</v>
      </c>
      <c r="AV32" s="80">
        <f>ROUND(G32/[1]JK第2表!AT23,0)</f>
        <v>239371</v>
      </c>
    </row>
    <row r="33" spans="2:48" s="2" customFormat="1" ht="11.25" x14ac:dyDescent="0.15">
      <c r="B33" s="86"/>
      <c r="C33" s="87" t="s">
        <v>82</v>
      </c>
      <c r="L33" s="2" t="str">
        <f>C33</f>
        <v>注）　１．平成28年度国民健康保険事業状況報告書（事業年報）Ｂ表（１）より作成。</v>
      </c>
      <c r="U33" s="2" t="str">
        <f>C33</f>
        <v>注）　１．平成28年度国民健康保険事業状況報告書（事業年報）Ｂ表（１）より作成。</v>
      </c>
      <c r="AF33" s="2" t="str">
        <f>C33</f>
        <v>注）　１．平成28年度国民健康保険事業状況報告書（事業年報）Ｂ表（１）より作成。</v>
      </c>
      <c r="AP33" s="2" t="str">
        <f>C33</f>
        <v>注）　１．平成28年度国民健康保険事業状況報告書（事業年報）Ｂ表（１）より作成。</v>
      </c>
    </row>
    <row r="34" spans="2:48" s="2" customFormat="1" ht="11.25" x14ac:dyDescent="0.15">
      <c r="B34" s="86"/>
      <c r="C34" s="87" t="s">
        <v>83</v>
      </c>
      <c r="L34" s="2" t="str">
        <f>C34</f>
        <v>　　　２．被保険者一人当たり収入額　＝　収入合計　／　「第１表　保険者別一般状況」被保険者数総数年度平均</v>
      </c>
      <c r="U34" s="2" t="str">
        <f>C34</f>
        <v>　　　２．被保険者一人当たり収入額　＝　収入合計　／　「第１表　保険者別一般状況」被保険者数総数年度平均</v>
      </c>
      <c r="AF34" s="2" t="str">
        <f>C34</f>
        <v>　　　２．被保険者一人当たり収入額　＝　収入合計　／　「第１表　保険者別一般状況」被保険者数総数年度平均</v>
      </c>
      <c r="AP34" s="2" t="str">
        <f>C34</f>
        <v>　　　２．被保険者一人当たり収入額　＝　収入合計　／　「第１表　保険者別一般状況」被保険者数総数年度平均</v>
      </c>
    </row>
    <row r="35" spans="2:48" s="88" customFormat="1" ht="11.25" x14ac:dyDescent="0.15">
      <c r="K35" s="89" t="s">
        <v>84</v>
      </c>
      <c r="L35" s="89"/>
      <c r="T35" s="89" t="s">
        <v>85</v>
      </c>
      <c r="AE35" s="89" t="s">
        <v>86</v>
      </c>
      <c r="AM35" s="89"/>
      <c r="AN35" s="89"/>
      <c r="AO35" s="89" t="s">
        <v>87</v>
      </c>
      <c r="AS35" s="89"/>
      <c r="AU35" s="89"/>
      <c r="AV35" s="89" t="s">
        <v>88</v>
      </c>
    </row>
    <row r="39" spans="2:48" x14ac:dyDescent="0.15"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U39" s="90"/>
      <c r="AV39" s="90"/>
    </row>
  </sheetData>
  <mergeCells count="55">
    <mergeCell ref="A8:A12"/>
    <mergeCell ref="AF6:AG6"/>
    <mergeCell ref="AH6:AH7"/>
    <mergeCell ref="AI6:AI7"/>
    <mergeCell ref="AJ6:AJ7"/>
    <mergeCell ref="AK6:AK7"/>
    <mergeCell ref="AL6:AL7"/>
    <mergeCell ref="AF5:AL5"/>
    <mergeCell ref="AM5:AM7"/>
    <mergeCell ref="D6:D7"/>
    <mergeCell ref="E6:E7"/>
    <mergeCell ref="F6:F7"/>
    <mergeCell ref="G6:G7"/>
    <mergeCell ref="H6:H7"/>
    <mergeCell ref="I6:I7"/>
    <mergeCell ref="J6:J7"/>
    <mergeCell ref="K6:K7"/>
    <mergeCell ref="S5:S7"/>
    <mergeCell ref="T5:T7"/>
    <mergeCell ref="W5:W7"/>
    <mergeCell ref="X5:X7"/>
    <mergeCell ref="Y5:Y7"/>
    <mergeCell ref="Z5:Z7"/>
    <mergeCell ref="M5:M7"/>
    <mergeCell ref="N5:N7"/>
    <mergeCell ref="O5:O7"/>
    <mergeCell ref="P5:P7"/>
    <mergeCell ref="Q5:Q7"/>
    <mergeCell ref="R5:R7"/>
    <mergeCell ref="AP4:AP7"/>
    <mergeCell ref="AQ4:AQ7"/>
    <mergeCell ref="AR4:AR7"/>
    <mergeCell ref="AS4:AS7"/>
    <mergeCell ref="AU4:AU7"/>
    <mergeCell ref="AV4:AV7"/>
    <mergeCell ref="W4:AB4"/>
    <mergeCell ref="AC4:AC7"/>
    <mergeCell ref="AD4:AE4"/>
    <mergeCell ref="AF4:AM4"/>
    <mergeCell ref="AN4:AN7"/>
    <mergeCell ref="AO4:AO7"/>
    <mergeCell ref="AA5:AA7"/>
    <mergeCell ref="AB5:AB7"/>
    <mergeCell ref="AD5:AD7"/>
    <mergeCell ref="AE5:AE7"/>
    <mergeCell ref="A4:A7"/>
    <mergeCell ref="B4:B7"/>
    <mergeCell ref="C4:K4"/>
    <mergeCell ref="M4:T4"/>
    <mergeCell ref="U4:U7"/>
    <mergeCell ref="V4:V7"/>
    <mergeCell ref="C5:C7"/>
    <mergeCell ref="D5:G5"/>
    <mergeCell ref="H5:K5"/>
    <mergeCell ref="L5:L7"/>
  </mergeCells>
  <phoneticPr fontId="1"/>
  <pageMargins left="0.70866141732283472" right="0.70866141732283472" top="0.55118110236220474" bottom="0.55118110236220474" header="0.31496062992125984" footer="0.31496062992125984"/>
  <pageSetup paperSize="9" scale="97" fitToWidth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第２表収入状況</vt:lpstr>
      <vt:lpstr>第２表収入状況!Print_Area</vt:lpstr>
      <vt:lpstr>第２表収入状況!Print_Titles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2018-04-25T04:45:24Z</dcterms:created>
  <dcterms:modified xsi:type="dcterms:W3CDTF">2018-04-25T04:45:42Z</dcterms:modified>
</cp:coreProperties>
</file>