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5875" windowHeight="10755"/>
  </bookViews>
  <sheets>
    <sheet name="第３表支出状況" sheetId="1" r:id="rId1"/>
  </sheets>
  <externalReferences>
    <externalReference r:id="rId2"/>
  </externalReferences>
  <definedNames>
    <definedName name="_xlnm.Print_Area" localSheetId="0">第３表支出状況!$C$1:$AQ$35</definedName>
    <definedName name="_xlnm.Print_Titles" localSheetId="0">第３表支出状況!$A:$B</definedName>
  </definedNames>
  <calcPr calcId="145621" fullCalcOnLoad="1"/>
</workbook>
</file>

<file path=xl/calcChain.xml><?xml version="1.0" encoding="utf-8"?>
<calcChain xmlns="http://schemas.openxmlformats.org/spreadsheetml/2006/main">
  <c r="AL34" i="1" l="1"/>
  <c r="AB34" i="1"/>
  <c r="P34" i="1"/>
  <c r="AL33" i="1"/>
  <c r="AB33" i="1"/>
  <c r="P33" i="1"/>
  <c r="AM32" i="1"/>
  <c r="AL32" i="1"/>
  <c r="AK32" i="1"/>
  <c r="AI32" i="1"/>
  <c r="AH32" i="1"/>
  <c r="AG32" i="1"/>
  <c r="AF32" i="1"/>
  <c r="AE32" i="1"/>
  <c r="AD32" i="1"/>
  <c r="AC32" i="1"/>
  <c r="AC12" i="1" s="1"/>
  <c r="AB32" i="1"/>
  <c r="AB12" i="1" s="1"/>
  <c r="AA32" i="1"/>
  <c r="Z32" i="1"/>
  <c r="Y32" i="1"/>
  <c r="Y12" i="1" s="1"/>
  <c r="X32" i="1"/>
  <c r="W32" i="1"/>
  <c r="V32" i="1"/>
  <c r="U32" i="1"/>
  <c r="T32" i="1"/>
  <c r="R32" i="1" s="1"/>
  <c r="S32" i="1"/>
  <c r="Q32" i="1"/>
  <c r="P32" i="1"/>
  <c r="N32" i="1"/>
  <c r="M32" i="1"/>
  <c r="L32" i="1"/>
  <c r="K32" i="1"/>
  <c r="J32" i="1"/>
  <c r="I32" i="1"/>
  <c r="H32" i="1"/>
  <c r="F32" i="1"/>
  <c r="E32" i="1"/>
  <c r="G32" i="1" s="1"/>
  <c r="O32" i="1" s="1"/>
  <c r="D32" i="1" s="1"/>
  <c r="AJ32" i="1" s="1"/>
  <c r="AN32" i="1" s="1"/>
  <c r="AO32" i="1" s="1"/>
  <c r="C32" i="1"/>
  <c r="AM31" i="1"/>
  <c r="AM12" i="1" s="1"/>
  <c r="AL31" i="1"/>
  <c r="AK31" i="1"/>
  <c r="AI31" i="1"/>
  <c r="AI12" i="1" s="1"/>
  <c r="AH31" i="1"/>
  <c r="AG31" i="1"/>
  <c r="AF31" i="1"/>
  <c r="AE31" i="1"/>
  <c r="AE12" i="1" s="1"/>
  <c r="AD31" i="1"/>
  <c r="AC31" i="1"/>
  <c r="AB31" i="1"/>
  <c r="AA31" i="1"/>
  <c r="AA12" i="1" s="1"/>
  <c r="Z31" i="1"/>
  <c r="Y31" i="1"/>
  <c r="X31" i="1"/>
  <c r="X12" i="1" s="1"/>
  <c r="W31" i="1"/>
  <c r="V31" i="1"/>
  <c r="T31" i="1"/>
  <c r="S31" i="1"/>
  <c r="Q31" i="1"/>
  <c r="P31" i="1"/>
  <c r="N31" i="1"/>
  <c r="M31" i="1"/>
  <c r="L31" i="1"/>
  <c r="K31" i="1"/>
  <c r="K12" i="1" s="1"/>
  <c r="J31" i="1"/>
  <c r="I31" i="1"/>
  <c r="H31" i="1"/>
  <c r="G31" i="1"/>
  <c r="F31" i="1"/>
  <c r="E31" i="1"/>
  <c r="C31" i="1"/>
  <c r="C12" i="1" s="1"/>
  <c r="AM30" i="1"/>
  <c r="AL30" i="1"/>
  <c r="AK30" i="1"/>
  <c r="AI30" i="1"/>
  <c r="AH30" i="1"/>
  <c r="AG30" i="1"/>
  <c r="AF30" i="1"/>
  <c r="AE30" i="1"/>
  <c r="AD30" i="1"/>
  <c r="AC30" i="1"/>
  <c r="AB30" i="1"/>
  <c r="AA30" i="1"/>
  <c r="Z30" i="1"/>
  <c r="X30" i="1" s="1"/>
  <c r="Y30" i="1"/>
  <c r="W30" i="1"/>
  <c r="V30" i="1"/>
  <c r="U30" i="1" s="1"/>
  <c r="T30" i="1"/>
  <c r="S30" i="1"/>
  <c r="R30" i="1" s="1"/>
  <c r="Q30" i="1"/>
  <c r="P30" i="1"/>
  <c r="N30" i="1"/>
  <c r="M30" i="1"/>
  <c r="L30" i="1"/>
  <c r="K30" i="1"/>
  <c r="J30" i="1"/>
  <c r="I30" i="1"/>
  <c r="H30" i="1"/>
  <c r="G30" i="1"/>
  <c r="O30" i="1" s="1"/>
  <c r="D30" i="1" s="1"/>
  <c r="F30" i="1"/>
  <c r="E30" i="1"/>
  <c r="C30" i="1"/>
  <c r="AM29" i="1"/>
  <c r="AL29" i="1"/>
  <c r="AK29" i="1"/>
  <c r="AI29" i="1"/>
  <c r="AH29" i="1"/>
  <c r="AG29" i="1"/>
  <c r="AF29" i="1"/>
  <c r="AE29" i="1"/>
  <c r="AD29" i="1"/>
  <c r="AC29" i="1"/>
  <c r="AB29" i="1"/>
  <c r="AA29" i="1"/>
  <c r="Z29" i="1"/>
  <c r="Y29" i="1"/>
  <c r="X29" i="1" s="1"/>
  <c r="W29" i="1"/>
  <c r="V29" i="1"/>
  <c r="U29" i="1" s="1"/>
  <c r="T29" i="1"/>
  <c r="S29" i="1"/>
  <c r="R29" i="1"/>
  <c r="Q29" i="1"/>
  <c r="P29" i="1"/>
  <c r="N29" i="1"/>
  <c r="M29" i="1"/>
  <c r="L29" i="1"/>
  <c r="K29" i="1"/>
  <c r="J29" i="1"/>
  <c r="I29" i="1"/>
  <c r="H29" i="1"/>
  <c r="F29" i="1"/>
  <c r="E29" i="1"/>
  <c r="G29" i="1" s="1"/>
  <c r="C29" i="1"/>
  <c r="AM28" i="1"/>
  <c r="AL28" i="1"/>
  <c r="AK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R28" i="1" s="1"/>
  <c r="S28" i="1"/>
  <c r="Q28" i="1"/>
  <c r="P28" i="1"/>
  <c r="N28" i="1"/>
  <c r="M28" i="1"/>
  <c r="L28" i="1"/>
  <c r="K28" i="1"/>
  <c r="J28" i="1"/>
  <c r="I28" i="1"/>
  <c r="H28" i="1"/>
  <c r="F28" i="1"/>
  <c r="E28" i="1"/>
  <c r="G28" i="1" s="1"/>
  <c r="C28" i="1"/>
  <c r="AM27" i="1"/>
  <c r="AL27" i="1"/>
  <c r="AK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U27" i="1" s="1"/>
  <c r="V27" i="1"/>
  <c r="T27" i="1"/>
  <c r="S27" i="1"/>
  <c r="Q27" i="1"/>
  <c r="P27" i="1"/>
  <c r="N27" i="1"/>
  <c r="M27" i="1"/>
  <c r="L27" i="1"/>
  <c r="K27" i="1"/>
  <c r="J27" i="1"/>
  <c r="I27" i="1"/>
  <c r="H27" i="1"/>
  <c r="H11" i="1" s="1"/>
  <c r="G27" i="1"/>
  <c r="O27" i="1" s="1"/>
  <c r="D27" i="1" s="1"/>
  <c r="F27" i="1"/>
  <c r="E27" i="1"/>
  <c r="C27" i="1"/>
  <c r="AM26" i="1"/>
  <c r="AL26" i="1"/>
  <c r="AK26" i="1"/>
  <c r="AI26" i="1"/>
  <c r="AH26" i="1"/>
  <c r="AG26" i="1"/>
  <c r="AF26" i="1"/>
  <c r="AE26" i="1"/>
  <c r="AE11" i="1" s="1"/>
  <c r="AD26" i="1"/>
  <c r="AC26" i="1"/>
  <c r="AB26" i="1"/>
  <c r="AA26" i="1"/>
  <c r="Z26" i="1"/>
  <c r="X26" i="1" s="1"/>
  <c r="Y26" i="1"/>
  <c r="W26" i="1"/>
  <c r="W11" i="1" s="1"/>
  <c r="V26" i="1"/>
  <c r="U26" i="1" s="1"/>
  <c r="T26" i="1"/>
  <c r="S26" i="1"/>
  <c r="R26" i="1"/>
  <c r="Q26" i="1"/>
  <c r="P26" i="1"/>
  <c r="N26" i="1"/>
  <c r="M26" i="1"/>
  <c r="L26" i="1"/>
  <c r="K26" i="1"/>
  <c r="J26" i="1"/>
  <c r="I26" i="1"/>
  <c r="H26" i="1"/>
  <c r="F26" i="1"/>
  <c r="G26" i="1" s="1"/>
  <c r="O26" i="1" s="1"/>
  <c r="D26" i="1" s="1"/>
  <c r="E26" i="1"/>
  <c r="C26" i="1"/>
  <c r="AM25" i="1"/>
  <c r="AL25" i="1"/>
  <c r="AL11" i="1" s="1"/>
  <c r="AK25" i="1"/>
  <c r="AI25" i="1"/>
  <c r="AH25" i="1"/>
  <c r="AH11" i="1" s="1"/>
  <c r="AG25" i="1"/>
  <c r="AF25" i="1"/>
  <c r="AE25" i="1"/>
  <c r="AD25" i="1"/>
  <c r="AD11" i="1" s="1"/>
  <c r="AC25" i="1"/>
  <c r="AB25" i="1"/>
  <c r="AA25" i="1"/>
  <c r="Z25" i="1"/>
  <c r="Z11" i="1" s="1"/>
  <c r="Y25" i="1"/>
  <c r="X25" i="1" s="1"/>
  <c r="W25" i="1"/>
  <c r="V25" i="1"/>
  <c r="U25" i="1"/>
  <c r="T25" i="1"/>
  <c r="S25" i="1"/>
  <c r="R25" i="1"/>
  <c r="Q25" i="1"/>
  <c r="P25" i="1"/>
  <c r="N25" i="1"/>
  <c r="M25" i="1"/>
  <c r="L25" i="1"/>
  <c r="K25" i="1"/>
  <c r="J25" i="1"/>
  <c r="I25" i="1"/>
  <c r="H25" i="1"/>
  <c r="F25" i="1"/>
  <c r="F11" i="1" s="1"/>
  <c r="E25" i="1"/>
  <c r="C25" i="1"/>
  <c r="AM24" i="1"/>
  <c r="AL24" i="1"/>
  <c r="AK24" i="1"/>
  <c r="AK11" i="1" s="1"/>
  <c r="AI24" i="1"/>
  <c r="AH24" i="1"/>
  <c r="AG24" i="1"/>
  <c r="AF24" i="1"/>
  <c r="AF11" i="1" s="1"/>
  <c r="AE24" i="1"/>
  <c r="AD24" i="1"/>
  <c r="AC24" i="1"/>
  <c r="AB24" i="1"/>
  <c r="AB11" i="1" s="1"/>
  <c r="AA24" i="1"/>
  <c r="Z24" i="1"/>
  <c r="Y24" i="1"/>
  <c r="X24" i="1"/>
  <c r="X11" i="1" s="1"/>
  <c r="W24" i="1"/>
  <c r="V24" i="1"/>
  <c r="U24" i="1"/>
  <c r="T24" i="1"/>
  <c r="R24" i="1" s="1"/>
  <c r="S24" i="1"/>
  <c r="Q24" i="1"/>
  <c r="P24" i="1"/>
  <c r="P11" i="1" s="1"/>
  <c r="N24" i="1"/>
  <c r="M24" i="1"/>
  <c r="L24" i="1"/>
  <c r="K24" i="1"/>
  <c r="J24" i="1"/>
  <c r="I24" i="1"/>
  <c r="H24" i="1"/>
  <c r="F24" i="1"/>
  <c r="E24" i="1"/>
  <c r="C24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U23" i="1" s="1"/>
  <c r="V23" i="1"/>
  <c r="T23" i="1"/>
  <c r="S23" i="1"/>
  <c r="R23" i="1" s="1"/>
  <c r="Q23" i="1"/>
  <c r="P23" i="1"/>
  <c r="N23" i="1"/>
  <c r="M23" i="1"/>
  <c r="L23" i="1"/>
  <c r="K23" i="1"/>
  <c r="J23" i="1"/>
  <c r="I23" i="1"/>
  <c r="H23" i="1"/>
  <c r="G23" i="1"/>
  <c r="O23" i="1" s="1"/>
  <c r="D23" i="1" s="1"/>
  <c r="AJ23" i="1" s="1"/>
  <c r="AN23" i="1" s="1"/>
  <c r="AO23" i="1" s="1"/>
  <c r="F23" i="1"/>
  <c r="E23" i="1"/>
  <c r="C23" i="1"/>
  <c r="AM22" i="1"/>
  <c r="AL22" i="1"/>
  <c r="AK22" i="1"/>
  <c r="AI22" i="1"/>
  <c r="AH22" i="1"/>
  <c r="AG22" i="1"/>
  <c r="AF22" i="1"/>
  <c r="AE22" i="1"/>
  <c r="AD22" i="1"/>
  <c r="AC22" i="1"/>
  <c r="AB22" i="1"/>
  <c r="AA22" i="1"/>
  <c r="Z22" i="1"/>
  <c r="X22" i="1" s="1"/>
  <c r="Y22" i="1"/>
  <c r="W22" i="1"/>
  <c r="V22" i="1"/>
  <c r="U22" i="1" s="1"/>
  <c r="T22" i="1"/>
  <c r="S22" i="1"/>
  <c r="R22" i="1" s="1"/>
  <c r="Q22" i="1"/>
  <c r="P22" i="1"/>
  <c r="N22" i="1"/>
  <c r="M22" i="1"/>
  <c r="L22" i="1"/>
  <c r="K22" i="1"/>
  <c r="J22" i="1"/>
  <c r="I22" i="1"/>
  <c r="H22" i="1"/>
  <c r="G22" i="1"/>
  <c r="O22" i="1" s="1"/>
  <c r="D22" i="1" s="1"/>
  <c r="F22" i="1"/>
  <c r="E22" i="1"/>
  <c r="C22" i="1"/>
  <c r="AM21" i="1"/>
  <c r="AL21" i="1"/>
  <c r="AK21" i="1"/>
  <c r="AI21" i="1"/>
  <c r="AH21" i="1"/>
  <c r="AG21" i="1"/>
  <c r="AF21" i="1"/>
  <c r="AE21" i="1"/>
  <c r="AD21" i="1"/>
  <c r="AC21" i="1"/>
  <c r="AB21" i="1"/>
  <c r="AA21" i="1"/>
  <c r="Z21" i="1"/>
  <c r="Y21" i="1"/>
  <c r="X21" i="1" s="1"/>
  <c r="W21" i="1"/>
  <c r="V21" i="1"/>
  <c r="U21" i="1" s="1"/>
  <c r="T21" i="1"/>
  <c r="S21" i="1"/>
  <c r="R21" i="1"/>
  <c r="Q21" i="1"/>
  <c r="P21" i="1"/>
  <c r="N21" i="1"/>
  <c r="M21" i="1"/>
  <c r="L21" i="1"/>
  <c r="K21" i="1"/>
  <c r="J21" i="1"/>
  <c r="I21" i="1"/>
  <c r="H21" i="1"/>
  <c r="F21" i="1"/>
  <c r="E21" i="1"/>
  <c r="G21" i="1" s="1"/>
  <c r="C21" i="1"/>
  <c r="AM20" i="1"/>
  <c r="AL20" i="1"/>
  <c r="AK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 s="1"/>
  <c r="Q20" i="1"/>
  <c r="P20" i="1"/>
  <c r="N20" i="1"/>
  <c r="M20" i="1"/>
  <c r="L20" i="1"/>
  <c r="K20" i="1"/>
  <c r="J20" i="1"/>
  <c r="I20" i="1"/>
  <c r="H20" i="1"/>
  <c r="F20" i="1"/>
  <c r="E20" i="1"/>
  <c r="G20" i="1" s="1"/>
  <c r="C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 s="1"/>
  <c r="T19" i="1"/>
  <c r="S19" i="1"/>
  <c r="Q19" i="1"/>
  <c r="P19" i="1"/>
  <c r="N19" i="1"/>
  <c r="M19" i="1"/>
  <c r="L19" i="1"/>
  <c r="K19" i="1"/>
  <c r="J19" i="1"/>
  <c r="I19" i="1"/>
  <c r="H19" i="1"/>
  <c r="G19" i="1"/>
  <c r="O19" i="1" s="1"/>
  <c r="D19" i="1" s="1"/>
  <c r="F19" i="1"/>
  <c r="E19" i="1"/>
  <c r="C19" i="1"/>
  <c r="AM18" i="1"/>
  <c r="AL18" i="1"/>
  <c r="AK18" i="1"/>
  <c r="AI18" i="1"/>
  <c r="AH18" i="1"/>
  <c r="AG18" i="1"/>
  <c r="AF18" i="1"/>
  <c r="AE18" i="1"/>
  <c r="AD18" i="1"/>
  <c r="AC18" i="1"/>
  <c r="AB18" i="1"/>
  <c r="AA18" i="1"/>
  <c r="Z18" i="1"/>
  <c r="Y18" i="1"/>
  <c r="X18" i="1" s="1"/>
  <c r="W18" i="1"/>
  <c r="V18" i="1"/>
  <c r="U18" i="1" s="1"/>
  <c r="T18" i="1"/>
  <c r="S18" i="1"/>
  <c r="R18" i="1"/>
  <c r="Q18" i="1"/>
  <c r="P18" i="1"/>
  <c r="N18" i="1"/>
  <c r="M18" i="1"/>
  <c r="L18" i="1"/>
  <c r="K18" i="1"/>
  <c r="J18" i="1"/>
  <c r="I18" i="1"/>
  <c r="H18" i="1"/>
  <c r="F18" i="1"/>
  <c r="G18" i="1" s="1"/>
  <c r="O18" i="1" s="1"/>
  <c r="D18" i="1" s="1"/>
  <c r="E18" i="1"/>
  <c r="C18" i="1"/>
  <c r="AM17" i="1"/>
  <c r="AL17" i="1"/>
  <c r="AK17" i="1"/>
  <c r="AI17" i="1"/>
  <c r="AH17" i="1"/>
  <c r="AG17" i="1"/>
  <c r="AF17" i="1"/>
  <c r="AE17" i="1"/>
  <c r="AD17" i="1"/>
  <c r="AC17" i="1"/>
  <c r="AB17" i="1"/>
  <c r="AA17" i="1"/>
  <c r="Z17" i="1"/>
  <c r="Y17" i="1"/>
  <c r="X17" i="1" s="1"/>
  <c r="W17" i="1"/>
  <c r="V17" i="1"/>
  <c r="U17" i="1"/>
  <c r="T17" i="1"/>
  <c r="S17" i="1"/>
  <c r="R17" i="1"/>
  <c r="Q17" i="1"/>
  <c r="P17" i="1"/>
  <c r="N17" i="1"/>
  <c r="M17" i="1"/>
  <c r="L17" i="1"/>
  <c r="K17" i="1"/>
  <c r="J17" i="1"/>
  <c r="I17" i="1"/>
  <c r="H17" i="1"/>
  <c r="F17" i="1"/>
  <c r="F10" i="1" s="1"/>
  <c r="F9" i="1" s="1"/>
  <c r="F8" i="1" s="1"/>
  <c r="E17" i="1"/>
  <c r="C17" i="1"/>
  <c r="AM16" i="1"/>
  <c r="AL16" i="1"/>
  <c r="AK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Q16" i="1"/>
  <c r="P16" i="1"/>
  <c r="N16" i="1"/>
  <c r="M16" i="1"/>
  <c r="L16" i="1"/>
  <c r="K16" i="1"/>
  <c r="J16" i="1"/>
  <c r="I16" i="1"/>
  <c r="H16" i="1"/>
  <c r="F16" i="1"/>
  <c r="E16" i="1"/>
  <c r="G16" i="1" s="1"/>
  <c r="O16" i="1" s="1"/>
  <c r="D16" i="1" s="1"/>
  <c r="C16" i="1"/>
  <c r="AM15" i="1"/>
  <c r="AL15" i="1"/>
  <c r="AK15" i="1"/>
  <c r="AI15" i="1"/>
  <c r="AI10" i="1" s="1"/>
  <c r="AI9" i="1" s="1"/>
  <c r="AI8" i="1" s="1"/>
  <c r="AH15" i="1"/>
  <c r="AG15" i="1"/>
  <c r="AF15" i="1"/>
  <c r="AE15" i="1"/>
  <c r="AE10" i="1" s="1"/>
  <c r="AE9" i="1" s="1"/>
  <c r="AE8" i="1" s="1"/>
  <c r="AD15" i="1"/>
  <c r="AC15" i="1"/>
  <c r="AB15" i="1"/>
  <c r="AA15" i="1"/>
  <c r="AA10" i="1" s="1"/>
  <c r="AA9" i="1" s="1"/>
  <c r="AA8" i="1" s="1"/>
  <c r="Z15" i="1"/>
  <c r="Y15" i="1"/>
  <c r="X15" i="1"/>
  <c r="W15" i="1"/>
  <c r="W10" i="1" s="1"/>
  <c r="V15" i="1"/>
  <c r="T15" i="1"/>
  <c r="S15" i="1"/>
  <c r="R15" i="1" s="1"/>
  <c r="Q15" i="1"/>
  <c r="P15" i="1"/>
  <c r="N15" i="1"/>
  <c r="M15" i="1"/>
  <c r="L15" i="1"/>
  <c r="K15" i="1"/>
  <c r="J15" i="1"/>
  <c r="I15" i="1"/>
  <c r="H15" i="1"/>
  <c r="G15" i="1"/>
  <c r="O15" i="1" s="1"/>
  <c r="D15" i="1" s="1"/>
  <c r="F15" i="1"/>
  <c r="E15" i="1"/>
  <c r="C15" i="1"/>
  <c r="AM14" i="1"/>
  <c r="AM10" i="1" s="1"/>
  <c r="AM9" i="1" s="1"/>
  <c r="AM8" i="1" s="1"/>
  <c r="AL14" i="1"/>
  <c r="AL10" i="1" s="1"/>
  <c r="AL9" i="1" s="1"/>
  <c r="AL8" i="1" s="1"/>
  <c r="AK14" i="1"/>
  <c r="AI14" i="1"/>
  <c r="AH14" i="1"/>
  <c r="AG14" i="1"/>
  <c r="AF14" i="1"/>
  <c r="AE14" i="1"/>
  <c r="AD14" i="1"/>
  <c r="AD10" i="1" s="1"/>
  <c r="AD9" i="1" s="1"/>
  <c r="AD8" i="1" s="1"/>
  <c r="AC14" i="1"/>
  <c r="AB14" i="1"/>
  <c r="AA14" i="1"/>
  <c r="Z14" i="1"/>
  <c r="Y14" i="1"/>
  <c r="X14" i="1" s="1"/>
  <c r="W14" i="1"/>
  <c r="V14" i="1"/>
  <c r="U14" i="1" s="1"/>
  <c r="T14" i="1"/>
  <c r="S14" i="1"/>
  <c r="R14" i="1" s="1"/>
  <c r="Q14" i="1"/>
  <c r="P14" i="1"/>
  <c r="N14" i="1"/>
  <c r="M14" i="1"/>
  <c r="L14" i="1"/>
  <c r="K14" i="1"/>
  <c r="K10" i="1" s="1"/>
  <c r="K9" i="1" s="1"/>
  <c r="K8" i="1" s="1"/>
  <c r="J14" i="1"/>
  <c r="I14" i="1"/>
  <c r="H14" i="1"/>
  <c r="G14" i="1"/>
  <c r="O14" i="1" s="1"/>
  <c r="D14" i="1" s="1"/>
  <c r="F14" i="1"/>
  <c r="E14" i="1"/>
  <c r="C14" i="1"/>
  <c r="AM13" i="1"/>
  <c r="AL13" i="1"/>
  <c r="AK13" i="1"/>
  <c r="AK10" i="1" s="1"/>
  <c r="AK9" i="1" s="1"/>
  <c r="AK8" i="1" s="1"/>
  <c r="AI13" i="1"/>
  <c r="AH13" i="1"/>
  <c r="AG13" i="1"/>
  <c r="AF13" i="1"/>
  <c r="AE13" i="1"/>
  <c r="AD13" i="1"/>
  <c r="AC13" i="1"/>
  <c r="AB13" i="1"/>
  <c r="AA13" i="1"/>
  <c r="Z13" i="1"/>
  <c r="Y13" i="1"/>
  <c r="W13" i="1"/>
  <c r="V13" i="1"/>
  <c r="U13" i="1" s="1"/>
  <c r="T13" i="1"/>
  <c r="S13" i="1"/>
  <c r="R13" i="1"/>
  <c r="Q13" i="1"/>
  <c r="P13" i="1"/>
  <c r="N13" i="1"/>
  <c r="N10" i="1" s="1"/>
  <c r="M13" i="1"/>
  <c r="M10" i="1" s="1"/>
  <c r="L13" i="1"/>
  <c r="K13" i="1"/>
  <c r="J13" i="1"/>
  <c r="I13" i="1"/>
  <c r="I10" i="1" s="1"/>
  <c r="H13" i="1"/>
  <c r="F13" i="1"/>
  <c r="E13" i="1"/>
  <c r="C13" i="1"/>
  <c r="AL12" i="1"/>
  <c r="AK12" i="1"/>
  <c r="AH12" i="1"/>
  <c r="AG12" i="1"/>
  <c r="AF12" i="1"/>
  <c r="AD12" i="1"/>
  <c r="Z12" i="1"/>
  <c r="V12" i="1"/>
  <c r="Q12" i="1"/>
  <c r="P12" i="1"/>
  <c r="N12" i="1"/>
  <c r="M12" i="1"/>
  <c r="L12" i="1"/>
  <c r="J12" i="1"/>
  <c r="I12" i="1"/>
  <c r="H12" i="1"/>
  <c r="F12" i="1"/>
  <c r="AM11" i="1"/>
  <c r="AI11" i="1"/>
  <c r="AA11" i="1"/>
  <c r="S11" i="1"/>
  <c r="L11" i="1"/>
  <c r="K11" i="1"/>
  <c r="C11" i="1"/>
  <c r="AH10" i="1"/>
  <c r="AH9" i="1" s="1"/>
  <c r="AH8" i="1" s="1"/>
  <c r="Z10" i="1"/>
  <c r="Z9" i="1" s="1"/>
  <c r="Z8" i="1" s="1"/>
  <c r="J10" i="1"/>
  <c r="AM2" i="1"/>
  <c r="AC2" i="1"/>
  <c r="Q2" i="1"/>
  <c r="AL1" i="1"/>
  <c r="AB1" i="1"/>
  <c r="P1" i="1"/>
  <c r="R10" i="1" l="1"/>
  <c r="W9" i="1"/>
  <c r="W8" i="1" s="1"/>
  <c r="U10" i="1"/>
  <c r="J9" i="1"/>
  <c r="J8" i="1" s="1"/>
  <c r="AJ19" i="1"/>
  <c r="AN19" i="1" s="1"/>
  <c r="AO19" i="1" s="1"/>
  <c r="W12" i="1"/>
  <c r="U31" i="1"/>
  <c r="U12" i="1" s="1"/>
  <c r="E10" i="1"/>
  <c r="E9" i="1" s="1"/>
  <c r="G13" i="1"/>
  <c r="AF10" i="1"/>
  <c r="AF9" i="1" s="1"/>
  <c r="AF8" i="1" s="1"/>
  <c r="O21" i="1"/>
  <c r="D21" i="1" s="1"/>
  <c r="AJ21" i="1" s="1"/>
  <c r="AN21" i="1" s="1"/>
  <c r="AO21" i="1" s="1"/>
  <c r="Y11" i="1"/>
  <c r="AG11" i="1"/>
  <c r="AJ30" i="1"/>
  <c r="AN30" i="1" s="1"/>
  <c r="AO30" i="1" s="1"/>
  <c r="V10" i="1"/>
  <c r="V9" i="1" s="1"/>
  <c r="V8" i="1" s="1"/>
  <c r="X13" i="1"/>
  <c r="X10" i="1" s="1"/>
  <c r="X9" i="1" s="1"/>
  <c r="X8" i="1" s="1"/>
  <c r="Y10" i="1"/>
  <c r="AC10" i="1"/>
  <c r="AG10" i="1"/>
  <c r="AG9" i="1" s="1"/>
  <c r="AG8" i="1" s="1"/>
  <c r="T10" i="1"/>
  <c r="T9" i="1" s="1"/>
  <c r="T8" i="1" s="1"/>
  <c r="O20" i="1"/>
  <c r="D20" i="1" s="1"/>
  <c r="AJ20" i="1" s="1"/>
  <c r="AN20" i="1" s="1"/>
  <c r="AO20" i="1" s="1"/>
  <c r="Q11" i="1"/>
  <c r="AJ25" i="1"/>
  <c r="AN25" i="1" s="1"/>
  <c r="AO25" i="1" s="1"/>
  <c r="V11" i="1"/>
  <c r="O28" i="1"/>
  <c r="D28" i="1" s="1"/>
  <c r="AJ28" i="1" s="1"/>
  <c r="AN28" i="1" s="1"/>
  <c r="AO28" i="1" s="1"/>
  <c r="G12" i="1"/>
  <c r="O31" i="1"/>
  <c r="G24" i="1"/>
  <c r="E11" i="1"/>
  <c r="AJ29" i="1"/>
  <c r="AN29" i="1" s="1"/>
  <c r="AO29" i="1" s="1"/>
  <c r="C10" i="1"/>
  <c r="C9" i="1" s="1"/>
  <c r="C8" i="1" s="1"/>
  <c r="S10" i="1"/>
  <c r="S9" i="1" s="1"/>
  <c r="T11" i="1"/>
  <c r="E12" i="1"/>
  <c r="AJ14" i="1"/>
  <c r="AN14" i="1" s="1"/>
  <c r="AO14" i="1" s="1"/>
  <c r="AB10" i="1"/>
  <c r="AB9" i="1" s="1"/>
  <c r="AB8" i="1" s="1"/>
  <c r="AJ22" i="1"/>
  <c r="AN22" i="1" s="1"/>
  <c r="AO22" i="1" s="1"/>
  <c r="U11" i="1"/>
  <c r="AC11" i="1"/>
  <c r="O29" i="1"/>
  <c r="D29" i="1" s="1"/>
  <c r="R31" i="1"/>
  <c r="R12" i="1" s="1"/>
  <c r="S12" i="1"/>
  <c r="T12" i="1"/>
  <c r="Q10" i="1"/>
  <c r="H10" i="1"/>
  <c r="H9" i="1" s="1"/>
  <c r="H8" i="1" s="1"/>
  <c r="L10" i="1"/>
  <c r="L9" i="1" s="1"/>
  <c r="L8" i="1" s="1"/>
  <c r="P10" i="1"/>
  <c r="P9" i="1" s="1"/>
  <c r="P8" i="1" s="1"/>
  <c r="U15" i="1"/>
  <c r="AJ15" i="1" s="1"/>
  <c r="AN15" i="1" s="1"/>
  <c r="AO15" i="1" s="1"/>
  <c r="R16" i="1"/>
  <c r="AJ16" i="1" s="1"/>
  <c r="AN16" i="1" s="1"/>
  <c r="AO16" i="1" s="1"/>
  <c r="G17" i="1"/>
  <c r="O17" i="1" s="1"/>
  <c r="D17" i="1" s="1"/>
  <c r="AJ17" i="1" s="1"/>
  <c r="AN17" i="1" s="1"/>
  <c r="AO17" i="1" s="1"/>
  <c r="AJ18" i="1"/>
  <c r="AN18" i="1" s="1"/>
  <c r="AO18" i="1" s="1"/>
  <c r="R19" i="1"/>
  <c r="I11" i="1"/>
  <c r="I9" i="1" s="1"/>
  <c r="I8" i="1" s="1"/>
  <c r="M11" i="1"/>
  <c r="M9" i="1" s="1"/>
  <c r="M8" i="1" s="1"/>
  <c r="G25" i="1"/>
  <c r="O25" i="1" s="1"/>
  <c r="D25" i="1" s="1"/>
  <c r="J11" i="1"/>
  <c r="N11" i="1"/>
  <c r="N9" i="1" s="1"/>
  <c r="N8" i="1" s="1"/>
  <c r="AJ26" i="1"/>
  <c r="AN26" i="1" s="1"/>
  <c r="AO26" i="1" s="1"/>
  <c r="R27" i="1"/>
  <c r="AJ27" i="1" s="1"/>
  <c r="AN27" i="1" s="1"/>
  <c r="AO27" i="1" s="1"/>
  <c r="Y9" i="1" l="1"/>
  <c r="Y8" i="1" s="1"/>
  <c r="O13" i="1"/>
  <c r="G10" i="1"/>
  <c r="G9" i="1" s="1"/>
  <c r="G8" i="1" s="1"/>
  <c r="R11" i="1"/>
  <c r="R9" i="1" s="1"/>
  <c r="R8" i="1" s="1"/>
  <c r="O12" i="1"/>
  <c r="D31" i="1"/>
  <c r="E8" i="1"/>
  <c r="U9" i="1"/>
  <c r="U8" i="1" s="1"/>
  <c r="Q9" i="1"/>
  <c r="Q8" i="1" s="1"/>
  <c r="S8" i="1"/>
  <c r="O24" i="1"/>
  <c r="G11" i="1"/>
  <c r="AC9" i="1"/>
  <c r="AC8" i="1" s="1"/>
  <c r="AJ31" i="1" l="1"/>
  <c r="D12" i="1"/>
  <c r="D24" i="1"/>
  <c r="O11" i="1"/>
  <c r="D13" i="1"/>
  <c r="O10" i="1"/>
  <c r="O9" i="1" s="1"/>
  <c r="O8" i="1" s="1"/>
  <c r="D11" i="1" l="1"/>
  <c r="AJ24" i="1"/>
  <c r="D10" i="1"/>
  <c r="D9" i="1" s="1"/>
  <c r="D8" i="1" s="1"/>
  <c r="AJ13" i="1"/>
  <c r="AJ12" i="1"/>
  <c r="AN31" i="1"/>
  <c r="AN13" i="1" l="1"/>
  <c r="AJ10" i="1"/>
  <c r="AJ11" i="1"/>
  <c r="AN24" i="1"/>
  <c r="AO31" i="1"/>
  <c r="AN12" i="1"/>
  <c r="AO12" i="1" s="1"/>
  <c r="AJ9" i="1" l="1"/>
  <c r="AJ8" i="1" s="1"/>
  <c r="AN11" i="1"/>
  <c r="AO11" i="1" s="1"/>
  <c r="AO24" i="1"/>
  <c r="AN10" i="1"/>
  <c r="AO13" i="1"/>
  <c r="AO10" i="1" l="1"/>
  <c r="AN9" i="1"/>
  <c r="AN8" i="1" l="1"/>
  <c r="AO8" i="1" s="1"/>
  <c r="AO9" i="1"/>
</calcChain>
</file>

<file path=xl/sharedStrings.xml><?xml version="1.0" encoding="utf-8"?>
<sst xmlns="http://schemas.openxmlformats.org/spreadsheetml/2006/main" count="87" uniqueCount="81">
  <si>
    <t>平成28年度国民健康保険事業状況（大分県）</t>
    <rPh sb="0" eb="2">
      <t>ヘイセイ</t>
    </rPh>
    <rPh sb="4" eb="6">
      <t>ネンド</t>
    </rPh>
    <rPh sb="6" eb="8">
      <t>コクミン</t>
    </rPh>
    <rPh sb="8" eb="10">
      <t>ケンコウ</t>
    </rPh>
    <rPh sb="10" eb="14">
      <t>ホケンジギョウ</t>
    </rPh>
    <rPh sb="14" eb="16">
      <t>ジョウキョウ</t>
    </rPh>
    <rPh sb="17" eb="20">
      <t>オオイタケン</t>
    </rPh>
    <phoneticPr fontId="3"/>
  </si>
  <si>
    <t>第３表　保険者別経理状況（国保全体［支出］）</t>
    <rPh sb="0" eb="1">
      <t>ダイ</t>
    </rPh>
    <rPh sb="2" eb="3">
      <t>ヒョウ</t>
    </rPh>
    <rPh sb="4" eb="7">
      <t>ホケンシャ</t>
    </rPh>
    <rPh sb="7" eb="8">
      <t>ベツ</t>
    </rPh>
    <rPh sb="8" eb="10">
      <t>ケイリ</t>
    </rPh>
    <rPh sb="10" eb="12">
      <t>ジョウキョウ</t>
    </rPh>
    <rPh sb="13" eb="15">
      <t>コクホ</t>
    </rPh>
    <rPh sb="15" eb="17">
      <t>ゼンタイ</t>
    </rPh>
    <rPh sb="18" eb="20">
      <t>シシュツ</t>
    </rPh>
    <phoneticPr fontId="3"/>
  </si>
  <si>
    <t>（単位 ： 円）</t>
    <rPh sb="1" eb="3">
      <t>タンイ</t>
    </rPh>
    <rPh sb="6" eb="7">
      <t>エン</t>
    </rPh>
    <phoneticPr fontId="3"/>
  </si>
  <si>
    <t>保険者番号</t>
  </si>
  <si>
    <t>保険者名</t>
  </si>
  <si>
    <t>総務費</t>
    <rPh sb="0" eb="3">
      <t>ソウムヒ</t>
    </rPh>
    <phoneticPr fontId="3"/>
  </si>
  <si>
    <t>保険給付費</t>
    <rPh sb="0" eb="2">
      <t>ホケン</t>
    </rPh>
    <rPh sb="2" eb="5">
      <t>キュウフヒ</t>
    </rPh>
    <phoneticPr fontId="3"/>
  </si>
  <si>
    <t>（保険給付費）</t>
    <rPh sb="1" eb="3">
      <t>ホケン</t>
    </rPh>
    <rPh sb="3" eb="6">
      <t>キュウフヒ</t>
    </rPh>
    <phoneticPr fontId="3"/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</si>
  <si>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トウ</t>
    </rPh>
    <phoneticPr fontId="3"/>
  </si>
  <si>
    <t>前期高齢者納付金等</t>
    <rPh sb="0" eb="2">
      <t>ゼンキ</t>
    </rPh>
    <rPh sb="2" eb="5">
      <t>コウレイシャ</t>
    </rPh>
    <rPh sb="5" eb="7">
      <t>ノウフ</t>
    </rPh>
    <rPh sb="8" eb="9">
      <t>トウ</t>
    </rPh>
    <phoneticPr fontId="3"/>
  </si>
  <si>
    <t>老人保健拠出金</t>
    <rPh sb="0" eb="2">
      <t>ロウジン</t>
    </rPh>
    <rPh sb="2" eb="4">
      <t>ホケン</t>
    </rPh>
    <rPh sb="4" eb="7">
      <t>キョシュツキン</t>
    </rPh>
    <phoneticPr fontId="3"/>
  </si>
  <si>
    <t>介護納付金</t>
    <rPh sb="0" eb="2">
      <t>カイゴ</t>
    </rPh>
    <rPh sb="2" eb="5">
      <t>ノウフキン</t>
    </rPh>
    <phoneticPr fontId="3"/>
  </si>
  <si>
    <t>共同事業拠出金</t>
    <rPh sb="0" eb="2">
      <t>キョウドウ</t>
    </rPh>
    <rPh sb="2" eb="4">
      <t>ジギョウ</t>
    </rPh>
    <rPh sb="4" eb="7">
      <t>キョシュツキン</t>
    </rPh>
    <phoneticPr fontId="3"/>
  </si>
  <si>
    <t>保健事業費</t>
    <rPh sb="0" eb="4">
      <t>ホケンジギョウ</t>
    </rPh>
    <rPh sb="4" eb="5">
      <t>ヒ</t>
    </rPh>
    <phoneticPr fontId="3"/>
  </si>
  <si>
    <t>直診勘定
操出金</t>
    <rPh sb="0" eb="1">
      <t>チョク</t>
    </rPh>
    <rPh sb="1" eb="2">
      <t>ミ</t>
    </rPh>
    <rPh sb="2" eb="4">
      <t>カンジョウ</t>
    </rPh>
    <rPh sb="5" eb="7">
      <t>クリダシ</t>
    </rPh>
    <rPh sb="7" eb="8">
      <t>キン</t>
    </rPh>
    <phoneticPr fontId="3"/>
  </si>
  <si>
    <t>その他の支出</t>
    <rPh sb="2" eb="3">
      <t>タ</t>
    </rPh>
    <rPh sb="4" eb="6">
      <t>シシュツ</t>
    </rPh>
    <phoneticPr fontId="3"/>
  </si>
  <si>
    <t>支出合計
（単年度支出）</t>
    <rPh sb="0" eb="2">
      <t>シシュツ</t>
    </rPh>
    <rPh sb="2" eb="4">
      <t>ゴウケイ</t>
    </rPh>
    <rPh sb="6" eb="9">
      <t>タンネンド</t>
    </rPh>
    <rPh sb="9" eb="11">
      <t>シシュツ</t>
    </rPh>
    <phoneticPr fontId="3"/>
  </si>
  <si>
    <t>基金等
積立金</t>
    <rPh sb="0" eb="2">
      <t>キキン</t>
    </rPh>
    <rPh sb="2" eb="3">
      <t>トウ</t>
    </rPh>
    <rPh sb="4" eb="7">
      <t>ツミタテキン</t>
    </rPh>
    <phoneticPr fontId="3"/>
  </si>
  <si>
    <t>前年度繰上
充用金</t>
    <rPh sb="0" eb="3">
      <t>ゼンネンド</t>
    </rPh>
    <rPh sb="3" eb="5">
      <t>クリアゲ</t>
    </rPh>
    <rPh sb="6" eb="8">
      <t>ジュウヨウ</t>
    </rPh>
    <rPh sb="8" eb="9">
      <t>キン</t>
    </rPh>
    <phoneticPr fontId="3"/>
  </si>
  <si>
    <t>公債費</t>
    <rPh sb="0" eb="3">
      <t>コウサイヒ</t>
    </rPh>
    <phoneticPr fontId="3"/>
  </si>
  <si>
    <t>支出合計</t>
    <rPh sb="0" eb="2">
      <t>シシュツ</t>
    </rPh>
    <rPh sb="2" eb="4">
      <t>ゴウケイ</t>
    </rPh>
    <phoneticPr fontId="3"/>
  </si>
  <si>
    <t>被保険者
一人当たり
支出額</t>
    <rPh sb="0" eb="4">
      <t>ヒホケンシャ</t>
    </rPh>
    <rPh sb="5" eb="7">
      <t>ヒトリ</t>
    </rPh>
    <rPh sb="7" eb="8">
      <t>ア</t>
    </rPh>
    <rPh sb="11" eb="14">
      <t>シシュツガク</t>
    </rPh>
    <phoneticPr fontId="3"/>
  </si>
  <si>
    <t>保険給付費・計</t>
    <rPh sb="0" eb="2">
      <t>ホケン</t>
    </rPh>
    <rPh sb="2" eb="5">
      <t>キュウフヒ</t>
    </rPh>
    <rPh sb="6" eb="7">
      <t>ケイ</t>
    </rPh>
    <phoneticPr fontId="3"/>
  </si>
  <si>
    <t>一般被保険者分</t>
    <rPh sb="0" eb="2">
      <t>イッパン</t>
    </rPh>
    <rPh sb="2" eb="6">
      <t>ヒホケンシャ</t>
    </rPh>
    <rPh sb="6" eb="7">
      <t>ブン</t>
    </rPh>
    <phoneticPr fontId="3"/>
  </si>
  <si>
    <t>退職者医療分
療養給付費等</t>
    <rPh sb="0" eb="2">
      <t>タイショク</t>
    </rPh>
    <rPh sb="2" eb="3">
      <t>シャ</t>
    </rPh>
    <rPh sb="3" eb="5">
      <t>イリョウ</t>
    </rPh>
    <rPh sb="5" eb="6">
      <t>ブン</t>
    </rPh>
    <rPh sb="7" eb="9">
      <t>リョウヨウ</t>
    </rPh>
    <rPh sb="9" eb="12">
      <t>キュウフヒ</t>
    </rPh>
    <rPh sb="12" eb="13">
      <t>トウ</t>
    </rPh>
    <phoneticPr fontId="3"/>
  </si>
  <si>
    <t>審査支払
手数料</t>
    <rPh sb="0" eb="2">
      <t>シンサ</t>
    </rPh>
    <rPh sb="2" eb="4">
      <t>シハライ</t>
    </rPh>
    <rPh sb="5" eb="8">
      <t>テスウリョウ</t>
    </rPh>
    <phoneticPr fontId="3"/>
  </si>
  <si>
    <t>後期高齢者
支援金等
計</t>
    <rPh sb="0" eb="2">
      <t>コウキ</t>
    </rPh>
    <rPh sb="2" eb="5">
      <t>コウレイシャ</t>
    </rPh>
    <rPh sb="6" eb="9">
      <t>シエンキン</t>
    </rPh>
    <rPh sb="9" eb="10">
      <t>トウ</t>
    </rPh>
    <rPh sb="11" eb="12">
      <t>ケイ</t>
    </rPh>
    <phoneticPr fontId="3"/>
  </si>
  <si>
    <t>後期高齢者
支援金</t>
    <rPh sb="0" eb="2">
      <t>コウキ</t>
    </rPh>
    <rPh sb="2" eb="5">
      <t>コウレイシャ</t>
    </rPh>
    <rPh sb="6" eb="9">
      <t>シエンキン</t>
    </rPh>
    <phoneticPr fontId="3"/>
  </si>
  <si>
    <t>事務費
拠出金</t>
    <rPh sb="0" eb="3">
      <t>ジムヒ</t>
    </rPh>
    <rPh sb="4" eb="7">
      <t>キョシュツキン</t>
    </rPh>
    <phoneticPr fontId="3"/>
  </si>
  <si>
    <t>前期高齢者
納付金等
計</t>
    <rPh sb="0" eb="2">
      <t>ゼンキ</t>
    </rPh>
    <rPh sb="2" eb="5">
      <t>コウレイシャ</t>
    </rPh>
    <rPh sb="6" eb="9">
      <t>ノウフキン</t>
    </rPh>
    <rPh sb="9" eb="10">
      <t>トウ</t>
    </rPh>
    <rPh sb="11" eb="12">
      <t>ケイ</t>
    </rPh>
    <phoneticPr fontId="3"/>
  </si>
  <si>
    <t>前期高齢者
納付金</t>
    <rPh sb="0" eb="2">
      <t>ゼンキ</t>
    </rPh>
    <rPh sb="2" eb="5">
      <t>コウレイシャ</t>
    </rPh>
    <rPh sb="6" eb="9">
      <t>ノウフキン</t>
    </rPh>
    <phoneticPr fontId="3"/>
  </si>
  <si>
    <t>老人保健
拠出金
計</t>
    <rPh sb="0" eb="2">
      <t>ロウジン</t>
    </rPh>
    <rPh sb="2" eb="4">
      <t>ホケン</t>
    </rPh>
    <rPh sb="5" eb="8">
      <t>キョシュツキン</t>
    </rPh>
    <rPh sb="9" eb="10">
      <t>ケイ</t>
    </rPh>
    <phoneticPr fontId="3"/>
  </si>
  <si>
    <t>医療費
拠出金</t>
    <rPh sb="0" eb="3">
      <t>イリョウヒ</t>
    </rPh>
    <rPh sb="4" eb="7">
      <t>キョシュツキン</t>
    </rPh>
    <phoneticPr fontId="3"/>
  </si>
  <si>
    <t>高額医療費
共同事業
拠出金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キョシュツキン</t>
    </rPh>
    <phoneticPr fontId="3"/>
  </si>
  <si>
    <t>保険財政
共同安定化
事業拠出金</t>
    <rPh sb="0" eb="2">
      <t>ホケン</t>
    </rPh>
    <rPh sb="2" eb="4">
      <t>ザイセイ</t>
    </rPh>
    <rPh sb="5" eb="7">
      <t>キョウドウ</t>
    </rPh>
    <rPh sb="7" eb="10">
      <t>アンテイカ</t>
    </rPh>
    <rPh sb="11" eb="13">
      <t>ジギョウ</t>
    </rPh>
    <rPh sb="13" eb="16">
      <t>キョシュツキン</t>
    </rPh>
    <phoneticPr fontId="3"/>
  </si>
  <si>
    <t>その他</t>
    <rPh sb="2" eb="3">
      <t>タ</t>
    </rPh>
    <phoneticPr fontId="3"/>
  </si>
  <si>
    <t>特定健康
診査等
事業費</t>
    <rPh sb="0" eb="2">
      <t>トクテイ</t>
    </rPh>
    <rPh sb="2" eb="4">
      <t>ケンコウ</t>
    </rPh>
    <rPh sb="5" eb="7">
      <t>シンサ</t>
    </rPh>
    <rPh sb="7" eb="8">
      <t>トウ</t>
    </rPh>
    <rPh sb="9" eb="12">
      <t>ジギョウヒ</t>
    </rPh>
    <phoneticPr fontId="3"/>
  </si>
  <si>
    <t>保健事業費</t>
    <rPh sb="0" eb="5">
      <t>ホケンジギョウヒ</t>
    </rPh>
    <phoneticPr fontId="3"/>
  </si>
  <si>
    <t>健康管理
センター
事業費</t>
    <rPh sb="0" eb="2">
      <t>ケンコウ</t>
    </rPh>
    <rPh sb="2" eb="4">
      <t>カンリ</t>
    </rPh>
    <rPh sb="10" eb="13">
      <t>ジギョウヒ</t>
    </rPh>
    <phoneticPr fontId="3"/>
  </si>
  <si>
    <t>療養諸費</t>
    <rPh sb="0" eb="2">
      <t>リョウヨウ</t>
    </rPh>
    <rPh sb="2" eb="4">
      <t>ショヒ</t>
    </rPh>
    <phoneticPr fontId="3"/>
  </si>
  <si>
    <t>高額療養費</t>
    <rPh sb="0" eb="2">
      <t>コウガク</t>
    </rPh>
    <rPh sb="2" eb="5">
      <t>リョウヨウヒ</t>
    </rPh>
    <phoneticPr fontId="3"/>
  </si>
  <si>
    <t>高額介護
合算療養費</t>
    <rPh sb="0" eb="2">
      <t>コウガク</t>
    </rPh>
    <rPh sb="2" eb="4">
      <t>カイゴ</t>
    </rPh>
    <rPh sb="5" eb="7">
      <t>ガッサン</t>
    </rPh>
    <rPh sb="7" eb="10">
      <t>リョウヨウヒ</t>
    </rPh>
    <phoneticPr fontId="3"/>
  </si>
  <si>
    <t>移送費</t>
    <rPh sb="0" eb="3">
      <t>イソウヒ</t>
    </rPh>
    <phoneticPr fontId="3"/>
  </si>
  <si>
    <t>出産育児
諸費</t>
    <rPh sb="0" eb="2">
      <t>シュッサン</t>
    </rPh>
    <rPh sb="2" eb="4">
      <t>イクジ</t>
    </rPh>
    <rPh sb="5" eb="7">
      <t>ショヒ</t>
    </rPh>
    <phoneticPr fontId="3"/>
  </si>
  <si>
    <t>葬祭
諸費</t>
    <rPh sb="0" eb="2">
      <t>ソウサイ</t>
    </rPh>
    <rPh sb="3" eb="5">
      <t>ショヒ</t>
    </rPh>
    <phoneticPr fontId="3"/>
  </si>
  <si>
    <t>育児
諸費</t>
    <rPh sb="0" eb="2">
      <t>イクジ</t>
    </rPh>
    <rPh sb="3" eb="5">
      <t>ショヒ</t>
    </rPh>
    <phoneticPr fontId="3"/>
  </si>
  <si>
    <t>一般分・計</t>
    <rPh sb="0" eb="2">
      <t>イッパン</t>
    </rPh>
    <rPh sb="2" eb="3">
      <t>ブン</t>
    </rPh>
    <rPh sb="4" eb="5">
      <t>ケイ</t>
    </rPh>
    <phoneticPr fontId="3"/>
  </si>
  <si>
    <t>療養給付費</t>
    <rPh sb="0" eb="2">
      <t>リョウヨウ</t>
    </rPh>
    <rPh sb="2" eb="5">
      <t>キュウフヒ</t>
    </rPh>
    <phoneticPr fontId="3"/>
  </si>
  <si>
    <t>療養費</t>
    <rPh sb="0" eb="3">
      <t>リョウヨウヒ</t>
    </rPh>
    <phoneticPr fontId="3"/>
  </si>
  <si>
    <t>療養諸費・計</t>
    <rPh sb="0" eb="2">
      <t>リョウヨウ</t>
    </rPh>
    <rPh sb="2" eb="4">
      <t>ショヒ</t>
    </rPh>
    <rPh sb="5" eb="6">
      <t>ケイ</t>
    </rPh>
    <phoneticPr fontId="3"/>
  </si>
  <si>
    <t>県計</t>
    <phoneticPr fontId="3"/>
  </si>
  <si>
    <t>市町村計</t>
  </si>
  <si>
    <t>市　小計</t>
    <rPh sb="0" eb="1">
      <t>シ</t>
    </rPh>
    <rPh sb="2" eb="4">
      <t>ショウケイ</t>
    </rPh>
    <phoneticPr fontId="3"/>
  </si>
  <si>
    <t>町村小計</t>
    <rPh sb="0" eb="2">
      <t>チョウソン</t>
    </rPh>
    <rPh sb="2" eb="4">
      <t>ショウケイ</t>
    </rPh>
    <phoneticPr fontId="3"/>
  </si>
  <si>
    <t>組合計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</si>
  <si>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</si>
  <si>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</si>
  <si>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</si>
  <si>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</si>
  <si>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</si>
  <si>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</si>
  <si>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</si>
  <si>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</si>
  <si>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</si>
  <si>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</si>
  <si>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</si>
  <si>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</si>
  <si>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</si>
  <si>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</si>
  <si>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</si>
  <si>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</si>
  <si>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</si>
  <si>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</si>
  <si>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歯科医師</t>
  </si>
  <si>
    <t>医師</t>
  </si>
  <si>
    <t>注）　１．平成28年度国民健康保険事業状況報告書（事業年報）Ｂ表（１）より作成。</t>
    <rPh sb="0" eb="1">
      <t>チュウ</t>
    </rPh>
    <rPh sb="5" eb="7">
      <t>ヘイセイ</t>
    </rPh>
    <rPh sb="9" eb="11">
      <t>ネンド</t>
    </rPh>
    <rPh sb="11" eb="13">
      <t>コクミン</t>
    </rPh>
    <rPh sb="13" eb="15">
      <t>ケンコウ</t>
    </rPh>
    <rPh sb="15" eb="17">
      <t>ホケン</t>
    </rPh>
    <rPh sb="17" eb="19">
      <t>ジギョウ</t>
    </rPh>
    <rPh sb="19" eb="21">
      <t>ジョウキョウ</t>
    </rPh>
    <rPh sb="21" eb="23">
      <t>ホウコク</t>
    </rPh>
    <rPh sb="23" eb="24">
      <t>ショ</t>
    </rPh>
    <rPh sb="25" eb="27">
      <t>ジギョウ</t>
    </rPh>
    <rPh sb="27" eb="29">
      <t>ネンポウ</t>
    </rPh>
    <rPh sb="31" eb="32">
      <t>ヒョウ</t>
    </rPh>
    <rPh sb="37" eb="39">
      <t>サクセイ</t>
    </rPh>
    <phoneticPr fontId="3"/>
  </si>
  <si>
    <t>　　　２．被保険者一人当たり支出額　＝　支出合計　／　「第１表　保険者別一般状況」被保険者数総数年度平均</t>
    <rPh sb="5" eb="9">
      <t>ヒホケンシャ</t>
    </rPh>
    <rPh sb="9" eb="11">
      <t>ヒトリ</t>
    </rPh>
    <rPh sb="11" eb="12">
      <t>ア</t>
    </rPh>
    <rPh sb="14" eb="17">
      <t>シシュツガク</t>
    </rPh>
    <rPh sb="20" eb="22">
      <t>シシュツ</t>
    </rPh>
    <rPh sb="22" eb="24">
      <t>ゴウケイ</t>
    </rPh>
    <rPh sb="28" eb="29">
      <t>ダイ</t>
    </rPh>
    <rPh sb="30" eb="31">
      <t>ヒョウ</t>
    </rPh>
    <rPh sb="32" eb="36">
      <t>ホケンシャベツ</t>
    </rPh>
    <rPh sb="36" eb="38">
      <t>イッパン</t>
    </rPh>
    <rPh sb="38" eb="40">
      <t>ジョウキョウ</t>
    </rPh>
    <rPh sb="41" eb="45">
      <t>ヒホケンシャ</t>
    </rPh>
    <rPh sb="45" eb="46">
      <t>スウ</t>
    </rPh>
    <rPh sb="46" eb="48">
      <t>ソウスウ</t>
    </rPh>
    <rPh sb="48" eb="50">
      <t>ネンド</t>
    </rPh>
    <rPh sb="50" eb="52">
      <t>ヘイキン</t>
    </rPh>
    <phoneticPr fontId="3"/>
  </si>
  <si>
    <t>－　２２　－</t>
    <phoneticPr fontId="3"/>
  </si>
  <si>
    <t>－　２３　－</t>
    <phoneticPr fontId="3"/>
  </si>
  <si>
    <t>－　２４　－</t>
    <phoneticPr fontId="3"/>
  </si>
  <si>
    <t>－　２５　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</si>
</sst>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textRotation="255" shrinkToFit="1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 shrinkToFit="1"/>
    </xf>
    <xf numFmtId="0" fontId="1" fillId="0" borderId="4" xfId="0" applyFont="1" applyFill="1" applyBorder="1" applyAlignment="1">
      <alignment horizontal="distributed" vertical="center" justifyLastLine="1" shrinkToFit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0" fontId="0" fillId="0" borderId="8" xfId="0" applyFill="1" applyBorder="1">
      <alignment vertical="center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center" vertical="center" textRotation="255" shrinkToFit="1"/>
    </xf>
    <xf numFmtId="0" fontId="1" fillId="0" borderId="11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distributed" vertical="center" wrapText="1" justifyLastLine="1"/>
    </xf>
    <xf numFmtId="0" fontId="1" fillId="0" borderId="16" xfId="0" applyFont="1" applyFill="1" applyBorder="1" applyAlignment="1">
      <alignment horizontal="distributed" vertical="center" wrapText="1" justifyLastLine="1"/>
    </xf>
    <xf numFmtId="0" fontId="1" fillId="0" borderId="13" xfId="0" applyFont="1" applyFill="1" applyBorder="1" applyAlignment="1">
      <alignment horizontal="distributed" vertical="center" wrapText="1" justifyLastLine="1"/>
    </xf>
    <xf numFmtId="0" fontId="1" fillId="0" borderId="14" xfId="0" applyFont="1" applyFill="1" applyBorder="1" applyAlignment="1">
      <alignment horizontal="distributed" vertical="center" wrapText="1" justifyLastLine="1"/>
    </xf>
    <xf numFmtId="0" fontId="1" fillId="0" borderId="17" xfId="0" applyFont="1" applyFill="1" applyBorder="1" applyAlignment="1">
      <alignment horizontal="distributed" vertical="center" wrapText="1" justifyLastLine="1"/>
    </xf>
    <xf numFmtId="0" fontId="1" fillId="0" borderId="18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distributed" vertical="center" wrapText="1" justifyLastLine="1"/>
    </xf>
    <xf numFmtId="0" fontId="0" fillId="0" borderId="10" xfId="0" applyFill="1" applyBorder="1" applyAlignment="1">
      <alignment horizontal="distributed" vertical="center" wrapText="1" justifyLastLine="1"/>
    </xf>
    <xf numFmtId="0" fontId="1" fillId="0" borderId="20" xfId="0" applyFont="1" applyFill="1" applyBorder="1" applyAlignment="1">
      <alignment horizontal="distributed" vertical="center" wrapText="1" justifyLastLine="1"/>
    </xf>
    <xf numFmtId="0" fontId="1" fillId="0" borderId="21" xfId="0" applyFont="1" applyFill="1" applyBorder="1" applyAlignment="1">
      <alignment horizontal="distributed" vertical="center" wrapText="1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23" xfId="0" applyFill="1" applyBorder="1" applyAlignment="1">
      <alignment horizontal="distributed" vertical="center" wrapText="1" justifyLastLine="1"/>
    </xf>
    <xf numFmtId="0" fontId="0" fillId="0" borderId="24" xfId="0" applyFill="1" applyBorder="1" applyAlignment="1">
      <alignment horizontal="distributed" vertical="center" wrapText="1" justifyLastLine="1"/>
    </xf>
    <xf numFmtId="0" fontId="0" fillId="0" borderId="25" xfId="0" applyFill="1" applyBorder="1" applyAlignment="1">
      <alignment horizontal="distributed" vertical="center" wrapText="1" justifyLastLine="1"/>
    </xf>
    <xf numFmtId="0" fontId="0" fillId="0" borderId="26" xfId="0" applyFill="1" applyBorder="1" applyAlignment="1">
      <alignment horizontal="distributed" vertical="center" wrapText="1" justifyLastLine="1"/>
    </xf>
    <xf numFmtId="0" fontId="1" fillId="0" borderId="27" xfId="0" applyFont="1" applyFill="1" applyBorder="1" applyAlignment="1">
      <alignment horizontal="center" vertical="center" textRotation="255" shrinkToFit="1"/>
    </xf>
    <xf numFmtId="0" fontId="1" fillId="0" borderId="28" xfId="0" applyFont="1" applyFill="1" applyBorder="1" applyAlignment="1">
      <alignment horizontal="distributed" vertical="center" justifyLastLine="1"/>
    </xf>
    <xf numFmtId="0" fontId="1" fillId="0" borderId="29" xfId="0" applyFont="1" applyFill="1" applyBorder="1" applyAlignment="1">
      <alignment horizontal="distributed" vertical="center" justifyLastLine="1" shrinkToFi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distributed" vertical="center" justifyLastLine="1"/>
    </xf>
    <xf numFmtId="0" fontId="1" fillId="0" borderId="32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>
      <alignment vertical="center"/>
    </xf>
    <xf numFmtId="176" fontId="1" fillId="0" borderId="2" xfId="0" applyNumberFormat="1" applyFont="1" applyFill="1" applyBorder="1" applyAlignment="1">
      <alignment vertical="center" shrinkToFit="1"/>
    </xf>
    <xf numFmtId="176" fontId="6" fillId="0" borderId="33" xfId="0" applyNumberFormat="1" applyFont="1" applyFill="1" applyBorder="1" applyAlignment="1">
      <alignment vertical="center" shrinkToFit="1"/>
    </xf>
    <xf numFmtId="176" fontId="1" fillId="0" borderId="5" xfId="0" applyNumberFormat="1" applyFont="1" applyFill="1" applyBorder="1" applyAlignment="1">
      <alignment vertical="center" shrinkToFit="1"/>
    </xf>
    <xf numFmtId="176" fontId="1" fillId="0" borderId="6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176" fontId="1" fillId="0" borderId="7" xfId="0" applyNumberFormat="1" applyFont="1" applyFill="1" applyBorder="1" applyAlignment="1">
      <alignment vertical="center" shrinkToFit="1"/>
    </xf>
    <xf numFmtId="176" fontId="1" fillId="0" borderId="33" xfId="0" applyNumberFormat="1" applyFont="1" applyFill="1" applyBorder="1" applyAlignment="1">
      <alignment vertical="center" shrinkToFit="1"/>
    </xf>
    <xf numFmtId="176" fontId="1" fillId="0" borderId="34" xfId="0" applyNumberFormat="1" applyFont="1" applyFill="1" applyBorder="1" applyAlignment="1">
      <alignment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1"/>
    </xf>
    <xf numFmtId="176" fontId="1" fillId="0" borderId="11" xfId="0" applyNumberFormat="1" applyFont="1" applyFill="1" applyBorder="1" applyAlignment="1">
      <alignment vertical="center" shrinkToFit="1"/>
    </xf>
    <xf numFmtId="176" fontId="6" fillId="0" borderId="35" xfId="0" applyNumberFormat="1" applyFont="1" applyFill="1" applyBorder="1" applyAlignment="1">
      <alignment vertical="center" shrinkToFit="1"/>
    </xf>
    <xf numFmtId="176" fontId="1" fillId="0" borderId="14" xfId="0" applyNumberFormat="1" applyFont="1" applyFill="1" applyBorder="1" applyAlignment="1">
      <alignment vertical="center" shrinkToFit="1"/>
    </xf>
    <xf numFmtId="176" fontId="1" fillId="0" borderId="15" xfId="0" applyNumberFormat="1" applyFont="1" applyFill="1" applyBorder="1" applyAlignment="1">
      <alignment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176" fontId="1" fillId="0" borderId="16" xfId="0" applyNumberFormat="1" applyFont="1" applyFill="1" applyBorder="1" applyAlignment="1">
      <alignment vertical="center" shrinkToFit="1"/>
    </xf>
    <xf numFmtId="176" fontId="1" fillId="0" borderId="35" xfId="0" applyNumberFormat="1" applyFont="1" applyFill="1" applyBorder="1" applyAlignment="1">
      <alignment vertical="center" shrinkToFit="1"/>
    </xf>
    <xf numFmtId="176" fontId="1" fillId="0" borderId="36" xfId="0" applyNumberFormat="1" applyFont="1" applyFill="1" applyBorder="1" applyAlignment="1">
      <alignment vertical="center" shrinkToFit="1"/>
    </xf>
    <xf numFmtId="176" fontId="6" fillId="0" borderId="11" xfId="0" applyNumberFormat="1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right" vertical="center"/>
    </xf>
    <xf numFmtId="0" fontId="1" fillId="0" borderId="28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 indent="1"/>
    </xf>
    <xf numFmtId="176" fontId="1" fillId="0" borderId="28" xfId="0" applyNumberFormat="1" applyFont="1" applyFill="1" applyBorder="1" applyAlignment="1">
      <alignment vertical="center" shrinkToFit="1"/>
    </xf>
    <xf numFmtId="176" fontId="6" fillId="0" borderId="37" xfId="0" applyNumberFormat="1" applyFont="1" applyFill="1" applyBorder="1" applyAlignment="1">
      <alignment vertical="center" shrinkToFit="1"/>
    </xf>
    <xf numFmtId="176" fontId="1" fillId="0" borderId="38" xfId="0" applyNumberFormat="1" applyFont="1" applyFill="1" applyBorder="1" applyAlignment="1">
      <alignment vertical="center" shrinkToFit="1"/>
    </xf>
    <xf numFmtId="176" fontId="1" fillId="0" borderId="39" xfId="0" applyNumberFormat="1" applyFont="1" applyFill="1" applyBorder="1" applyAlignment="1">
      <alignment vertical="center" shrinkToFit="1"/>
    </xf>
    <xf numFmtId="176" fontId="6" fillId="0" borderId="39" xfId="0" applyNumberFormat="1" applyFont="1" applyFill="1" applyBorder="1" applyAlignment="1">
      <alignment vertical="center" shrinkToFit="1"/>
    </xf>
    <xf numFmtId="176" fontId="1" fillId="0" borderId="40" xfId="0" applyNumberFormat="1" applyFont="1" applyFill="1" applyBorder="1" applyAlignment="1">
      <alignment vertical="center" shrinkToFit="1"/>
    </xf>
    <xf numFmtId="176" fontId="1" fillId="0" borderId="37" xfId="0" applyNumberFormat="1" applyFont="1" applyFill="1" applyBorder="1" applyAlignment="1">
      <alignment vertical="center" shrinkToFit="1"/>
    </xf>
    <xf numFmtId="176" fontId="1" fillId="0" borderId="41" xfId="0" applyNumberFormat="1" applyFont="1" applyFill="1" applyBorder="1" applyAlignment="1">
      <alignment vertical="center" shrinkToFit="1"/>
    </xf>
    <xf numFmtId="176" fontId="6" fillId="0" borderId="28" xfId="0" applyNumberFormat="1" applyFont="1" applyFill="1" applyBorder="1" applyAlignment="1">
      <alignment vertical="center" shrinkToFit="1"/>
    </xf>
    <xf numFmtId="0" fontId="1" fillId="0" borderId="11" xfId="0" applyFont="1" applyFill="1" applyBorder="1">
      <alignment vertical="center"/>
    </xf>
    <xf numFmtId="0" fontId="1" fillId="0" borderId="28" xfId="0" applyFont="1" applyFill="1" applyBorder="1">
      <alignment vertical="center"/>
    </xf>
    <xf numFmtId="49" fontId="1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horizontal="right" vertical="center"/>
    </xf>
    <xf numFmtId="0" fontId="0" fillId="0" borderId="0" xfId="0" applyFill="1">
      <alignment vertical="center"/>
    </xf>
    <xf numFmtId="176" fontId="4" fillId="0" borderId="0" xfId="0" applyNumberFormat="1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&#21508;&#31278;&#32113;&#35336;&#22577;&#21578;/&#22269;&#20445;&#20107;&#26989;&#29366;&#27841;/H28&#22269;&#20445;&#20107;&#26989;&#29366;&#27841;/H28&#22269;&#20445;&#29366;&#27841;&#30906;&#23450;/3&#22522;&#30990;&#34920;/&#31532;&#65299;&#34920;&#20840;&#20307;&#32076;&#29702;&#65288;&#25903;&#2098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３表支出状況"/>
      <sheetName val="JK第3表"/>
    </sheetNames>
    <sheetDataSet>
      <sheetData sheetId="0"/>
      <sheetData sheetId="1">
        <row r="4">
          <cell r="C4">
            <v>238742315</v>
          </cell>
          <cell r="E4">
            <v>29684343549</v>
          </cell>
          <cell r="F4">
            <v>250890571</v>
          </cell>
          <cell r="H4">
            <v>4542897509</v>
          </cell>
          <cell r="I4">
            <v>4698873</v>
          </cell>
          <cell r="J4">
            <v>0</v>
          </cell>
          <cell r="K4">
            <v>160058736</v>
          </cell>
          <cell r="L4">
            <v>11560000</v>
          </cell>
          <cell r="M4">
            <v>0</v>
          </cell>
          <cell r="N4">
            <v>0</v>
          </cell>
          <cell r="P4">
            <v>1135109709</v>
          </cell>
          <cell r="Q4">
            <v>95699124</v>
          </cell>
          <cell r="S4">
            <v>5506302454</v>
          </cell>
          <cell r="T4">
            <v>382614</v>
          </cell>
          <cell r="V4">
            <v>3712751</v>
          </cell>
          <cell r="W4">
            <v>371271</v>
          </cell>
          <cell r="Y4">
            <v>0</v>
          </cell>
          <cell r="Z4">
            <v>151045</v>
          </cell>
          <cell r="AA4">
            <v>1936455945</v>
          </cell>
          <cell r="AB4">
            <v>1139174753</v>
          </cell>
          <cell r="AC4">
            <v>10956408087</v>
          </cell>
          <cell r="AD4">
            <v>0</v>
          </cell>
          <cell r="AE4">
            <v>215306706</v>
          </cell>
          <cell r="AF4">
            <v>123580192</v>
          </cell>
          <cell r="AG4">
            <v>0</v>
          </cell>
          <cell r="AH4">
            <v>0</v>
          </cell>
          <cell r="AI4">
            <v>233540215</v>
          </cell>
          <cell r="AK4">
            <v>0</v>
          </cell>
          <cell r="AL4">
            <v>1300668</v>
          </cell>
          <cell r="AM4">
            <v>0</v>
          </cell>
          <cell r="AO4">
            <v>100537</v>
          </cell>
        </row>
        <row r="5">
          <cell r="C5">
            <v>276150437</v>
          </cell>
          <cell r="E5">
            <v>8537800795</v>
          </cell>
          <cell r="F5">
            <v>88442387</v>
          </cell>
          <cell r="H5">
            <v>1361738632</v>
          </cell>
          <cell r="I5">
            <v>868944</v>
          </cell>
          <cell r="J5">
            <v>0</v>
          </cell>
          <cell r="K5">
            <v>39790299</v>
          </cell>
          <cell r="L5">
            <v>3260000</v>
          </cell>
          <cell r="M5">
            <v>0</v>
          </cell>
          <cell r="N5">
            <v>0</v>
          </cell>
          <cell r="P5">
            <v>224717297</v>
          </cell>
          <cell r="Q5">
            <v>26134292</v>
          </cell>
          <cell r="S5">
            <v>1670835720</v>
          </cell>
          <cell r="T5">
            <v>118509</v>
          </cell>
          <cell r="V5">
            <v>1106105</v>
          </cell>
          <cell r="W5">
            <v>114997</v>
          </cell>
          <cell r="Y5">
            <v>0</v>
          </cell>
          <cell r="Z5">
            <v>55019</v>
          </cell>
          <cell r="AA5">
            <v>551873421</v>
          </cell>
          <cell r="AB5">
            <v>375983131</v>
          </cell>
          <cell r="AC5">
            <v>3568296656</v>
          </cell>
          <cell r="AD5">
            <v>0</v>
          </cell>
          <cell r="AE5">
            <v>65861367</v>
          </cell>
          <cell r="AF5">
            <v>24774071</v>
          </cell>
          <cell r="AG5">
            <v>0</v>
          </cell>
          <cell r="AH5">
            <v>0</v>
          </cell>
          <cell r="AI5">
            <v>37428431</v>
          </cell>
          <cell r="AK5">
            <v>0</v>
          </cell>
          <cell r="AL5">
            <v>37240319</v>
          </cell>
          <cell r="AM5">
            <v>0</v>
          </cell>
          <cell r="AO5">
            <v>30502</v>
          </cell>
        </row>
        <row r="6">
          <cell r="C6">
            <v>34683874</v>
          </cell>
          <cell r="E6">
            <v>5587082700</v>
          </cell>
          <cell r="F6">
            <v>40647538</v>
          </cell>
          <cell r="H6">
            <v>880989485</v>
          </cell>
          <cell r="I6">
            <v>459753</v>
          </cell>
          <cell r="J6">
            <v>13430</v>
          </cell>
          <cell r="K6">
            <v>27482945</v>
          </cell>
          <cell r="L6">
            <v>4440000</v>
          </cell>
          <cell r="M6">
            <v>0</v>
          </cell>
          <cell r="N6">
            <v>0</v>
          </cell>
          <cell r="P6">
            <v>309201962</v>
          </cell>
          <cell r="Q6">
            <v>17451063</v>
          </cell>
          <cell r="S6">
            <v>1056324485</v>
          </cell>
          <cell r="T6">
            <v>69490</v>
          </cell>
          <cell r="V6">
            <v>691609</v>
          </cell>
          <cell r="W6">
            <v>73578</v>
          </cell>
          <cell r="Y6">
            <v>0</v>
          </cell>
          <cell r="Z6">
            <v>35435</v>
          </cell>
          <cell r="AA6">
            <v>397308974</v>
          </cell>
          <cell r="AB6">
            <v>207822236</v>
          </cell>
          <cell r="AC6">
            <v>2163495401</v>
          </cell>
          <cell r="AD6">
            <v>0</v>
          </cell>
          <cell r="AE6">
            <v>45040049</v>
          </cell>
          <cell r="AF6">
            <v>14485751</v>
          </cell>
          <cell r="AG6">
            <v>0</v>
          </cell>
          <cell r="AH6">
            <v>7740000</v>
          </cell>
          <cell r="AI6">
            <v>104084900</v>
          </cell>
          <cell r="AK6">
            <v>156622</v>
          </cell>
          <cell r="AL6">
            <v>0</v>
          </cell>
          <cell r="AM6">
            <v>0</v>
          </cell>
          <cell r="AO6">
            <v>19348</v>
          </cell>
        </row>
        <row r="7">
          <cell r="C7">
            <v>140629638</v>
          </cell>
          <cell r="E7">
            <v>4956538204</v>
          </cell>
          <cell r="F7">
            <v>40174057</v>
          </cell>
          <cell r="H7">
            <v>802487270</v>
          </cell>
          <cell r="I7">
            <v>351912</v>
          </cell>
          <cell r="J7">
            <v>0</v>
          </cell>
          <cell r="K7">
            <v>25523450</v>
          </cell>
          <cell r="L7">
            <v>4200000</v>
          </cell>
          <cell r="M7">
            <v>0</v>
          </cell>
          <cell r="N7">
            <v>0</v>
          </cell>
          <cell r="P7">
            <v>206805243</v>
          </cell>
          <cell r="Q7">
            <v>16371763</v>
          </cell>
          <cell r="S7">
            <v>938116681</v>
          </cell>
          <cell r="T7">
            <v>70298</v>
          </cell>
          <cell r="V7">
            <v>589073</v>
          </cell>
          <cell r="W7">
            <v>68214</v>
          </cell>
          <cell r="Y7">
            <v>0</v>
          </cell>
          <cell r="Z7">
            <v>35429</v>
          </cell>
          <cell r="AA7">
            <v>376408541</v>
          </cell>
          <cell r="AB7">
            <v>231399572</v>
          </cell>
          <cell r="AC7">
            <v>2059311128</v>
          </cell>
          <cell r="AD7">
            <v>0</v>
          </cell>
          <cell r="AE7">
            <v>32866639</v>
          </cell>
          <cell r="AF7">
            <v>67943565</v>
          </cell>
          <cell r="AG7">
            <v>0</v>
          </cell>
          <cell r="AH7">
            <v>0</v>
          </cell>
          <cell r="AI7">
            <v>84616255</v>
          </cell>
          <cell r="AK7">
            <v>184176</v>
          </cell>
          <cell r="AL7">
            <v>0</v>
          </cell>
          <cell r="AM7">
            <v>42739</v>
          </cell>
          <cell r="AO7">
            <v>17778</v>
          </cell>
        </row>
        <row r="8">
          <cell r="C8">
            <v>137750583</v>
          </cell>
          <cell r="E8">
            <v>6076507726</v>
          </cell>
          <cell r="F8">
            <v>46496612</v>
          </cell>
          <cell r="H8">
            <v>952692763</v>
          </cell>
          <cell r="I8">
            <v>545459</v>
          </cell>
          <cell r="J8">
            <v>0</v>
          </cell>
          <cell r="K8">
            <v>24384745</v>
          </cell>
          <cell r="L8">
            <v>3240000</v>
          </cell>
          <cell r="M8">
            <v>0</v>
          </cell>
          <cell r="N8">
            <v>0</v>
          </cell>
          <cell r="P8">
            <v>193892071</v>
          </cell>
          <cell r="Q8">
            <v>19268223</v>
          </cell>
          <cell r="S8">
            <v>1122804410</v>
          </cell>
          <cell r="T8">
            <v>84386</v>
          </cell>
          <cell r="V8">
            <v>703587</v>
          </cell>
          <cell r="W8">
            <v>81885</v>
          </cell>
          <cell r="Y8">
            <v>0</v>
          </cell>
          <cell r="Z8">
            <v>43728</v>
          </cell>
          <cell r="AA8">
            <v>437232801</v>
          </cell>
          <cell r="AB8">
            <v>300950596</v>
          </cell>
          <cell r="AC8">
            <v>2555673530</v>
          </cell>
          <cell r="AD8">
            <v>0</v>
          </cell>
          <cell r="AE8">
            <v>62270658</v>
          </cell>
          <cell r="AF8">
            <v>21120068</v>
          </cell>
          <cell r="AG8">
            <v>2052379</v>
          </cell>
          <cell r="AH8">
            <v>29271000</v>
          </cell>
          <cell r="AI8">
            <v>22841321</v>
          </cell>
          <cell r="AK8">
            <v>45954207</v>
          </cell>
          <cell r="AL8">
            <v>0</v>
          </cell>
          <cell r="AM8">
            <v>0</v>
          </cell>
          <cell r="AO8">
            <v>20973</v>
          </cell>
        </row>
        <row r="9">
          <cell r="C9">
            <v>70179008</v>
          </cell>
          <cell r="E9">
            <v>3322705818</v>
          </cell>
          <cell r="F9">
            <v>26848267</v>
          </cell>
          <cell r="H9">
            <v>507118613</v>
          </cell>
          <cell r="I9">
            <v>136784</v>
          </cell>
          <cell r="J9">
            <v>0</v>
          </cell>
          <cell r="K9">
            <v>11823060</v>
          </cell>
          <cell r="L9">
            <v>1280000</v>
          </cell>
          <cell r="M9">
            <v>0</v>
          </cell>
          <cell r="N9">
            <v>0</v>
          </cell>
          <cell r="P9">
            <v>136469120</v>
          </cell>
          <cell r="Q9">
            <v>10303648</v>
          </cell>
          <cell r="S9">
            <v>562284587</v>
          </cell>
          <cell r="T9">
            <v>40503</v>
          </cell>
          <cell r="V9">
            <v>366926</v>
          </cell>
          <cell r="W9">
            <v>39304</v>
          </cell>
          <cell r="Y9">
            <v>0</v>
          </cell>
          <cell r="Z9">
            <v>19961</v>
          </cell>
          <cell r="AA9">
            <v>186573086</v>
          </cell>
          <cell r="AB9">
            <v>149566648</v>
          </cell>
          <cell r="AC9">
            <v>1249977519</v>
          </cell>
          <cell r="AD9">
            <v>0</v>
          </cell>
          <cell r="AE9">
            <v>34667509</v>
          </cell>
          <cell r="AF9">
            <v>16316079</v>
          </cell>
          <cell r="AG9">
            <v>0</v>
          </cell>
          <cell r="AH9">
            <v>0</v>
          </cell>
          <cell r="AI9">
            <v>51287610</v>
          </cell>
          <cell r="AK9">
            <v>72222000</v>
          </cell>
          <cell r="AL9">
            <v>0</v>
          </cell>
          <cell r="AM9">
            <v>0</v>
          </cell>
          <cell r="AO9">
            <v>10244</v>
          </cell>
        </row>
        <row r="10">
          <cell r="C10">
            <v>53422233</v>
          </cell>
          <cell r="E10">
            <v>1501811175</v>
          </cell>
          <cell r="F10">
            <v>10656516</v>
          </cell>
          <cell r="H10">
            <v>229734926</v>
          </cell>
          <cell r="I10">
            <v>158477</v>
          </cell>
          <cell r="J10">
            <v>0</v>
          </cell>
          <cell r="K10">
            <v>2101050</v>
          </cell>
          <cell r="L10">
            <v>720000</v>
          </cell>
          <cell r="M10">
            <v>0</v>
          </cell>
          <cell r="N10">
            <v>0</v>
          </cell>
          <cell r="P10">
            <v>36621799</v>
          </cell>
          <cell r="Q10">
            <v>4417621</v>
          </cell>
          <cell r="S10">
            <v>255516751</v>
          </cell>
          <cell r="T10">
            <v>18635</v>
          </cell>
          <cell r="V10">
            <v>164784</v>
          </cell>
          <cell r="W10">
            <v>18084</v>
          </cell>
          <cell r="Y10">
            <v>0</v>
          </cell>
          <cell r="Z10">
            <v>9984</v>
          </cell>
          <cell r="AA10">
            <v>116912777</v>
          </cell>
          <cell r="AB10">
            <v>69550845</v>
          </cell>
          <cell r="AC10">
            <v>559113930</v>
          </cell>
          <cell r="AD10">
            <v>0</v>
          </cell>
          <cell r="AE10">
            <v>15810869</v>
          </cell>
          <cell r="AF10">
            <v>9829744</v>
          </cell>
          <cell r="AG10">
            <v>0</v>
          </cell>
          <cell r="AH10">
            <v>0</v>
          </cell>
          <cell r="AI10">
            <v>112723880</v>
          </cell>
          <cell r="AK10">
            <v>0</v>
          </cell>
          <cell r="AL10">
            <v>0</v>
          </cell>
          <cell r="AM10">
            <v>0</v>
          </cell>
          <cell r="AO10">
            <v>4566</v>
          </cell>
        </row>
        <row r="11">
          <cell r="C11">
            <v>22336452</v>
          </cell>
          <cell r="E11">
            <v>2039969785</v>
          </cell>
          <cell r="F11">
            <v>8870707</v>
          </cell>
          <cell r="H11">
            <v>304794586</v>
          </cell>
          <cell r="I11">
            <v>0</v>
          </cell>
          <cell r="J11">
            <v>0</v>
          </cell>
          <cell r="K11">
            <v>7035970</v>
          </cell>
          <cell r="L11">
            <v>740000</v>
          </cell>
          <cell r="M11">
            <v>0</v>
          </cell>
          <cell r="N11">
            <v>0</v>
          </cell>
          <cell r="P11">
            <v>73965027</v>
          </cell>
          <cell r="Q11">
            <v>5717559</v>
          </cell>
          <cell r="S11">
            <v>358879079</v>
          </cell>
          <cell r="T11">
            <v>26284</v>
          </cell>
          <cell r="V11">
            <v>230763</v>
          </cell>
          <cell r="W11">
            <v>25500</v>
          </cell>
          <cell r="Y11">
            <v>0</v>
          </cell>
          <cell r="Z11">
            <v>15341</v>
          </cell>
          <cell r="AA11">
            <v>121817782</v>
          </cell>
          <cell r="AB11">
            <v>81232566</v>
          </cell>
          <cell r="AC11">
            <v>799277001</v>
          </cell>
          <cell r="AD11">
            <v>0</v>
          </cell>
          <cell r="AE11">
            <v>18214329</v>
          </cell>
          <cell r="AF11">
            <v>5537018</v>
          </cell>
          <cell r="AG11">
            <v>0</v>
          </cell>
          <cell r="AH11">
            <v>0</v>
          </cell>
          <cell r="AI11">
            <v>21460849</v>
          </cell>
          <cell r="AK11">
            <v>606427</v>
          </cell>
          <cell r="AL11">
            <v>0</v>
          </cell>
          <cell r="AM11">
            <v>0</v>
          </cell>
          <cell r="AO11">
            <v>6780</v>
          </cell>
        </row>
        <row r="12">
          <cell r="C12">
            <v>14374898</v>
          </cell>
          <cell r="E12">
            <v>1733571666</v>
          </cell>
          <cell r="F12">
            <v>8590031</v>
          </cell>
          <cell r="H12">
            <v>266044057</v>
          </cell>
          <cell r="I12">
            <v>1327</v>
          </cell>
          <cell r="J12">
            <v>0</v>
          </cell>
          <cell r="K12">
            <v>7562990</v>
          </cell>
          <cell r="L12">
            <v>920000</v>
          </cell>
          <cell r="M12">
            <v>0</v>
          </cell>
          <cell r="N12">
            <v>0</v>
          </cell>
          <cell r="P12">
            <v>62306730</v>
          </cell>
          <cell r="Q12">
            <v>5436111</v>
          </cell>
          <cell r="S12">
            <v>326469409</v>
          </cell>
          <cell r="T12">
            <v>23662</v>
          </cell>
          <cell r="V12">
            <v>211804</v>
          </cell>
          <cell r="W12">
            <v>22961</v>
          </cell>
          <cell r="Y12">
            <v>0</v>
          </cell>
          <cell r="Z12">
            <v>12672</v>
          </cell>
          <cell r="AA12">
            <v>126584309</v>
          </cell>
          <cell r="AB12">
            <v>73314266</v>
          </cell>
          <cell r="AC12">
            <v>697787422</v>
          </cell>
          <cell r="AD12">
            <v>0</v>
          </cell>
          <cell r="AE12">
            <v>18572715</v>
          </cell>
          <cell r="AF12">
            <v>10565195</v>
          </cell>
          <cell r="AG12">
            <v>0</v>
          </cell>
          <cell r="AH12">
            <v>0</v>
          </cell>
          <cell r="AI12">
            <v>820414</v>
          </cell>
          <cell r="AK12">
            <v>532175</v>
          </cell>
          <cell r="AL12">
            <v>0</v>
          </cell>
          <cell r="AM12">
            <v>0</v>
          </cell>
          <cell r="AO12">
            <v>6057</v>
          </cell>
        </row>
        <row r="13">
          <cell r="C13">
            <v>11337300</v>
          </cell>
          <cell r="E13">
            <v>2440945240</v>
          </cell>
          <cell r="F13">
            <v>17180466</v>
          </cell>
          <cell r="H13">
            <v>408250098</v>
          </cell>
          <cell r="I13">
            <v>136359</v>
          </cell>
          <cell r="J13">
            <v>0</v>
          </cell>
          <cell r="K13">
            <v>7555660</v>
          </cell>
          <cell r="L13">
            <v>1040000</v>
          </cell>
          <cell r="M13">
            <v>0</v>
          </cell>
          <cell r="N13">
            <v>0</v>
          </cell>
          <cell r="P13">
            <v>127256158</v>
          </cell>
          <cell r="Q13">
            <v>7197536</v>
          </cell>
          <cell r="S13">
            <v>434853034</v>
          </cell>
          <cell r="T13">
            <v>31065</v>
          </cell>
          <cell r="V13">
            <v>285968</v>
          </cell>
          <cell r="W13">
            <v>30145</v>
          </cell>
          <cell r="Y13">
            <v>0</v>
          </cell>
          <cell r="Z13">
            <v>15588</v>
          </cell>
          <cell r="AA13">
            <v>158703952</v>
          </cell>
          <cell r="AB13">
            <v>92714303</v>
          </cell>
          <cell r="AC13">
            <v>890397342</v>
          </cell>
          <cell r="AD13">
            <v>0</v>
          </cell>
          <cell r="AE13">
            <v>24420811</v>
          </cell>
          <cell r="AF13">
            <v>18572642</v>
          </cell>
          <cell r="AG13">
            <v>0</v>
          </cell>
          <cell r="AH13">
            <v>42143000</v>
          </cell>
          <cell r="AI13">
            <v>1873645</v>
          </cell>
          <cell r="AK13">
            <v>586</v>
          </cell>
          <cell r="AL13">
            <v>10556242</v>
          </cell>
          <cell r="AM13">
            <v>0</v>
          </cell>
          <cell r="AO13">
            <v>7912</v>
          </cell>
        </row>
        <row r="14">
          <cell r="C14">
            <v>18220830</v>
          </cell>
          <cell r="E14">
            <v>4164430760</v>
          </cell>
          <cell r="F14">
            <v>26447992</v>
          </cell>
          <cell r="H14">
            <v>662350799</v>
          </cell>
          <cell r="I14">
            <v>383157</v>
          </cell>
          <cell r="J14">
            <v>0</v>
          </cell>
          <cell r="K14">
            <v>17155360</v>
          </cell>
          <cell r="L14">
            <v>1960000</v>
          </cell>
          <cell r="M14">
            <v>0</v>
          </cell>
          <cell r="N14">
            <v>0</v>
          </cell>
          <cell r="P14">
            <v>204159013</v>
          </cell>
          <cell r="Q14">
            <v>12715572</v>
          </cell>
          <cell r="S14">
            <v>751850533</v>
          </cell>
          <cell r="T14">
            <v>54265</v>
          </cell>
          <cell r="V14">
            <v>489842</v>
          </cell>
          <cell r="W14">
            <v>52646</v>
          </cell>
          <cell r="Y14">
            <v>0</v>
          </cell>
          <cell r="Z14">
            <v>27288</v>
          </cell>
          <cell r="AA14">
            <v>269088138</v>
          </cell>
          <cell r="AB14">
            <v>180274038</v>
          </cell>
          <cell r="AC14">
            <v>1620372119</v>
          </cell>
          <cell r="AD14">
            <v>0</v>
          </cell>
          <cell r="AE14">
            <v>34295580</v>
          </cell>
          <cell r="AF14">
            <v>28382311</v>
          </cell>
          <cell r="AG14">
            <v>0</v>
          </cell>
          <cell r="AH14">
            <v>0</v>
          </cell>
          <cell r="AI14">
            <v>60478514</v>
          </cell>
          <cell r="AK14">
            <v>0</v>
          </cell>
          <cell r="AL14">
            <v>0</v>
          </cell>
          <cell r="AM14">
            <v>0</v>
          </cell>
          <cell r="AO14">
            <v>13889</v>
          </cell>
        </row>
        <row r="15">
          <cell r="C15">
            <v>4183326</v>
          </cell>
          <cell r="E15">
            <v>202475645</v>
          </cell>
          <cell r="F15">
            <v>2012431</v>
          </cell>
          <cell r="H15">
            <v>32837915</v>
          </cell>
          <cell r="I15">
            <v>0</v>
          </cell>
          <cell r="J15">
            <v>14780</v>
          </cell>
          <cell r="K15">
            <v>0</v>
          </cell>
          <cell r="L15">
            <v>150000</v>
          </cell>
          <cell r="M15">
            <v>0</v>
          </cell>
          <cell r="N15">
            <v>0</v>
          </cell>
          <cell r="P15">
            <v>7245835</v>
          </cell>
          <cell r="Q15">
            <v>554700</v>
          </cell>
          <cell r="S15">
            <v>40977387</v>
          </cell>
          <cell r="T15">
            <v>2963</v>
          </cell>
          <cell r="V15">
            <v>26706</v>
          </cell>
          <cell r="W15">
            <v>2876</v>
          </cell>
          <cell r="Y15">
            <v>0</v>
          </cell>
          <cell r="Z15">
            <v>1497</v>
          </cell>
          <cell r="AA15">
            <v>17639991</v>
          </cell>
          <cell r="AB15">
            <v>8652918</v>
          </cell>
          <cell r="AC15">
            <v>75010960</v>
          </cell>
          <cell r="AD15">
            <v>0</v>
          </cell>
          <cell r="AE15">
            <v>2630390</v>
          </cell>
          <cell r="AF15">
            <v>1786622</v>
          </cell>
          <cell r="AG15">
            <v>0</v>
          </cell>
          <cell r="AH15">
            <v>53116000</v>
          </cell>
          <cell r="AI15">
            <v>3608612</v>
          </cell>
          <cell r="AK15">
            <v>84397</v>
          </cell>
          <cell r="AL15">
            <v>0</v>
          </cell>
          <cell r="AM15">
            <v>0</v>
          </cell>
          <cell r="AO15">
            <v>751</v>
          </cell>
        </row>
        <row r="16">
          <cell r="C16">
            <v>9100598</v>
          </cell>
          <cell r="E16">
            <v>1870957777</v>
          </cell>
          <cell r="F16">
            <v>14792385</v>
          </cell>
          <cell r="H16">
            <v>297270416</v>
          </cell>
          <cell r="I16">
            <v>0</v>
          </cell>
          <cell r="J16">
            <v>0</v>
          </cell>
          <cell r="K16">
            <v>10489040</v>
          </cell>
          <cell r="L16">
            <v>640000</v>
          </cell>
          <cell r="M16">
            <v>0</v>
          </cell>
          <cell r="N16">
            <v>0</v>
          </cell>
          <cell r="P16">
            <v>45463194</v>
          </cell>
          <cell r="Q16">
            <v>5514909</v>
          </cell>
          <cell r="S16">
            <v>359882634</v>
          </cell>
          <cell r="T16">
            <v>24909</v>
          </cell>
          <cell r="V16">
            <v>243466</v>
          </cell>
          <cell r="W16">
            <v>24171</v>
          </cell>
          <cell r="Y16">
            <v>0</v>
          </cell>
          <cell r="Z16">
            <v>10345</v>
          </cell>
          <cell r="AA16">
            <v>135736986</v>
          </cell>
          <cell r="AB16">
            <v>83948541</v>
          </cell>
          <cell r="AC16">
            <v>690341294</v>
          </cell>
          <cell r="AD16">
            <v>0</v>
          </cell>
          <cell r="AE16">
            <v>16883152</v>
          </cell>
          <cell r="AF16">
            <v>10988662</v>
          </cell>
          <cell r="AG16">
            <v>0</v>
          </cell>
          <cell r="AH16">
            <v>0</v>
          </cell>
          <cell r="AI16">
            <v>60309330</v>
          </cell>
          <cell r="AK16">
            <v>17914</v>
          </cell>
          <cell r="AL16">
            <v>0</v>
          </cell>
          <cell r="AM16">
            <v>0</v>
          </cell>
          <cell r="AO16">
            <v>6417</v>
          </cell>
        </row>
        <row r="17">
          <cell r="C17">
            <v>8395208</v>
          </cell>
          <cell r="E17">
            <v>860391259</v>
          </cell>
          <cell r="F17">
            <v>4907226</v>
          </cell>
          <cell r="H17">
            <v>134485450</v>
          </cell>
          <cell r="I17">
            <v>26526</v>
          </cell>
          <cell r="J17">
            <v>0</v>
          </cell>
          <cell r="K17">
            <v>5039680</v>
          </cell>
          <cell r="L17">
            <v>540000</v>
          </cell>
          <cell r="M17">
            <v>0</v>
          </cell>
          <cell r="N17">
            <v>0</v>
          </cell>
          <cell r="P17">
            <v>37834287</v>
          </cell>
          <cell r="Q17">
            <v>2642848</v>
          </cell>
          <cell r="S17">
            <v>164437672</v>
          </cell>
          <cell r="T17">
            <v>12193</v>
          </cell>
          <cell r="V17">
            <v>104343</v>
          </cell>
          <cell r="W17">
            <v>11832</v>
          </cell>
          <cell r="Y17">
            <v>0</v>
          </cell>
          <cell r="Z17">
            <v>6385</v>
          </cell>
          <cell r="AA17">
            <v>66230724</v>
          </cell>
          <cell r="AB17">
            <v>48277962</v>
          </cell>
          <cell r="AC17">
            <v>346591601</v>
          </cell>
          <cell r="AD17">
            <v>0</v>
          </cell>
          <cell r="AE17">
            <v>6861053</v>
          </cell>
          <cell r="AF17">
            <v>4880899</v>
          </cell>
          <cell r="AG17">
            <v>0</v>
          </cell>
          <cell r="AH17">
            <v>0</v>
          </cell>
          <cell r="AI17">
            <v>17934484</v>
          </cell>
          <cell r="AK17">
            <v>27000</v>
          </cell>
          <cell r="AL17">
            <v>0</v>
          </cell>
          <cell r="AM17">
            <v>0</v>
          </cell>
          <cell r="AO17">
            <v>3030</v>
          </cell>
        </row>
        <row r="18">
          <cell r="C18">
            <v>4364378</v>
          </cell>
          <cell r="E18">
            <v>1321491721</v>
          </cell>
          <cell r="F18">
            <v>10512463</v>
          </cell>
          <cell r="H18">
            <v>229880484</v>
          </cell>
          <cell r="I18">
            <v>1697</v>
          </cell>
          <cell r="J18">
            <v>0</v>
          </cell>
          <cell r="K18">
            <v>2900980</v>
          </cell>
          <cell r="L18">
            <v>540000</v>
          </cell>
          <cell r="M18">
            <v>0</v>
          </cell>
          <cell r="N18">
            <v>0</v>
          </cell>
          <cell r="P18">
            <v>42495404</v>
          </cell>
          <cell r="Q18">
            <v>3988212</v>
          </cell>
          <cell r="S18">
            <v>247799447</v>
          </cell>
          <cell r="T18">
            <v>16468</v>
          </cell>
          <cell r="V18">
            <v>160685</v>
          </cell>
          <cell r="W18">
            <v>17437</v>
          </cell>
          <cell r="Y18">
            <v>0</v>
          </cell>
          <cell r="Z18">
            <v>9072</v>
          </cell>
          <cell r="AA18">
            <v>93712052</v>
          </cell>
          <cell r="AB18">
            <v>85481116</v>
          </cell>
          <cell r="AC18">
            <v>541308858</v>
          </cell>
          <cell r="AD18">
            <v>0</v>
          </cell>
          <cell r="AE18">
            <v>10928534</v>
          </cell>
          <cell r="AF18">
            <v>5156877</v>
          </cell>
          <cell r="AG18">
            <v>0</v>
          </cell>
          <cell r="AH18">
            <v>0</v>
          </cell>
          <cell r="AI18">
            <v>16062924</v>
          </cell>
          <cell r="AK18">
            <v>34931000</v>
          </cell>
          <cell r="AL18">
            <v>40458384</v>
          </cell>
          <cell r="AM18">
            <v>0</v>
          </cell>
          <cell r="AO18">
            <v>4473</v>
          </cell>
        </row>
        <row r="19">
          <cell r="C19">
            <v>81122775</v>
          </cell>
          <cell r="E19">
            <v>3053009567</v>
          </cell>
          <cell r="F19">
            <v>21036904</v>
          </cell>
          <cell r="H19">
            <v>477905507</v>
          </cell>
          <cell r="I19">
            <v>347007</v>
          </cell>
          <cell r="J19">
            <v>0</v>
          </cell>
          <cell r="K19">
            <v>9693820</v>
          </cell>
          <cell r="L19">
            <v>1200000</v>
          </cell>
          <cell r="M19">
            <v>0</v>
          </cell>
          <cell r="N19">
            <v>0</v>
          </cell>
          <cell r="P19">
            <v>163851938</v>
          </cell>
          <cell r="Q19">
            <v>9445919</v>
          </cell>
          <cell r="S19">
            <v>495864392</v>
          </cell>
          <cell r="T19">
            <v>36421</v>
          </cell>
          <cell r="V19">
            <v>317977</v>
          </cell>
          <cell r="W19">
            <v>35333</v>
          </cell>
          <cell r="Y19">
            <v>0</v>
          </cell>
          <cell r="Z19">
            <v>20488</v>
          </cell>
          <cell r="AA19">
            <v>177711250</v>
          </cell>
          <cell r="AB19">
            <v>99224199</v>
          </cell>
          <cell r="AC19">
            <v>1041108505</v>
          </cell>
          <cell r="AD19">
            <v>0</v>
          </cell>
          <cell r="AE19">
            <v>36046908</v>
          </cell>
          <cell r="AF19">
            <v>4069230</v>
          </cell>
          <cell r="AG19">
            <v>0</v>
          </cell>
          <cell r="AH19">
            <v>15540000</v>
          </cell>
          <cell r="AI19">
            <v>30932849</v>
          </cell>
          <cell r="AK19">
            <v>721675</v>
          </cell>
          <cell r="AL19">
            <v>0</v>
          </cell>
          <cell r="AM19">
            <v>19562</v>
          </cell>
          <cell r="AO19">
            <v>9390</v>
          </cell>
        </row>
        <row r="20">
          <cell r="C20">
            <v>23718224</v>
          </cell>
          <cell r="E20">
            <v>2468448106</v>
          </cell>
          <cell r="F20">
            <v>16195307</v>
          </cell>
          <cell r="H20">
            <v>365702052</v>
          </cell>
          <cell r="I20">
            <v>0</v>
          </cell>
          <cell r="J20">
            <v>0</v>
          </cell>
          <cell r="K20">
            <v>10037514</v>
          </cell>
          <cell r="L20">
            <v>1410000</v>
          </cell>
          <cell r="M20">
            <v>0</v>
          </cell>
          <cell r="N20">
            <v>0</v>
          </cell>
          <cell r="P20">
            <v>68669670</v>
          </cell>
          <cell r="Q20">
            <v>9545148</v>
          </cell>
          <cell r="S20">
            <v>444615308</v>
          </cell>
          <cell r="T20">
            <v>31625</v>
          </cell>
          <cell r="V20">
            <v>293806</v>
          </cell>
          <cell r="W20">
            <v>30689</v>
          </cell>
          <cell r="Y20">
            <v>0</v>
          </cell>
          <cell r="Z20">
            <v>14800</v>
          </cell>
          <cell r="AA20">
            <v>146469725</v>
          </cell>
          <cell r="AB20">
            <v>128220796</v>
          </cell>
          <cell r="AC20">
            <v>904526760</v>
          </cell>
          <cell r="AD20">
            <v>0</v>
          </cell>
          <cell r="AE20">
            <v>39420672</v>
          </cell>
          <cell r="AF20">
            <v>8114250</v>
          </cell>
          <cell r="AG20">
            <v>1530400</v>
          </cell>
          <cell r="AH20">
            <v>0</v>
          </cell>
          <cell r="AI20">
            <v>22918275</v>
          </cell>
          <cell r="AK20">
            <v>213250240</v>
          </cell>
          <cell r="AL20">
            <v>0</v>
          </cell>
          <cell r="AM20">
            <v>0</v>
          </cell>
          <cell r="AO20">
            <v>8311</v>
          </cell>
        </row>
        <row r="21">
          <cell r="C21">
            <v>98676244</v>
          </cell>
          <cell r="E21">
            <v>2365096991</v>
          </cell>
          <cell r="F21">
            <v>17210239</v>
          </cell>
          <cell r="H21">
            <v>362013007</v>
          </cell>
          <cell r="I21">
            <v>10844</v>
          </cell>
          <cell r="J21">
            <v>0</v>
          </cell>
          <cell r="K21">
            <v>6708120</v>
          </cell>
          <cell r="L21">
            <v>1848000</v>
          </cell>
          <cell r="M21">
            <v>0</v>
          </cell>
          <cell r="N21">
            <v>0</v>
          </cell>
          <cell r="P21">
            <v>103365929</v>
          </cell>
          <cell r="Q21">
            <v>7505865</v>
          </cell>
          <cell r="S21">
            <v>436145533</v>
          </cell>
          <cell r="T21">
            <v>31695</v>
          </cell>
          <cell r="V21">
            <v>282310</v>
          </cell>
          <cell r="W21">
            <v>30749</v>
          </cell>
          <cell r="Y21">
            <v>0</v>
          </cell>
          <cell r="Z21">
            <v>17127</v>
          </cell>
          <cell r="AA21">
            <v>170273421</v>
          </cell>
          <cell r="AB21">
            <v>93329078</v>
          </cell>
          <cell r="AC21">
            <v>885767572</v>
          </cell>
          <cell r="AD21">
            <v>0</v>
          </cell>
          <cell r="AE21">
            <v>29351439</v>
          </cell>
          <cell r="AF21">
            <v>22045943</v>
          </cell>
          <cell r="AG21">
            <v>0</v>
          </cell>
          <cell r="AH21">
            <v>11847000</v>
          </cell>
          <cell r="AI21">
            <v>51070510</v>
          </cell>
          <cell r="AK21">
            <v>3541000</v>
          </cell>
          <cell r="AL21">
            <v>0</v>
          </cell>
          <cell r="AM21">
            <v>0</v>
          </cell>
          <cell r="AO21">
            <v>8091</v>
          </cell>
        </row>
        <row r="22">
          <cell r="C22">
            <v>35528652</v>
          </cell>
          <cell r="E22">
            <v>387184323</v>
          </cell>
          <cell r="F22">
            <v>4568842</v>
          </cell>
          <cell r="H22">
            <v>42150044</v>
          </cell>
          <cell r="I22">
            <v>0</v>
          </cell>
          <cell r="J22">
            <v>0</v>
          </cell>
          <cell r="K22">
            <v>14706300</v>
          </cell>
          <cell r="L22">
            <v>300000</v>
          </cell>
          <cell r="M22">
            <v>0</v>
          </cell>
          <cell r="N22">
            <v>2118000</v>
          </cell>
          <cell r="P22">
            <v>0</v>
          </cell>
          <cell r="Q22">
            <v>1913810</v>
          </cell>
          <cell r="S22">
            <v>166545061</v>
          </cell>
          <cell r="T22">
            <v>10726</v>
          </cell>
          <cell r="V22">
            <v>85146071</v>
          </cell>
          <cell r="W22">
            <v>11358</v>
          </cell>
          <cell r="Y22">
            <v>0</v>
          </cell>
          <cell r="Z22">
            <v>3986</v>
          </cell>
          <cell r="AA22">
            <v>74935384</v>
          </cell>
          <cell r="AB22">
            <v>15988000</v>
          </cell>
          <cell r="AC22">
            <v>0</v>
          </cell>
          <cell r="AD22">
            <v>14000</v>
          </cell>
          <cell r="AE22">
            <v>12343409</v>
          </cell>
          <cell r="AF22">
            <v>15084506</v>
          </cell>
          <cell r="AG22">
            <v>0</v>
          </cell>
          <cell r="AH22">
            <v>0</v>
          </cell>
          <cell r="AI22">
            <v>6700847</v>
          </cell>
          <cell r="AK22">
            <v>0</v>
          </cell>
          <cell r="AL22">
            <v>0</v>
          </cell>
          <cell r="AM22">
            <v>0</v>
          </cell>
          <cell r="AO22">
            <v>3120</v>
          </cell>
        </row>
        <row r="23">
          <cell r="C23">
            <v>73074933</v>
          </cell>
          <cell r="E23">
            <v>428582417</v>
          </cell>
          <cell r="F23">
            <v>4431846</v>
          </cell>
          <cell r="H23">
            <v>27084731</v>
          </cell>
          <cell r="I23">
            <v>0</v>
          </cell>
          <cell r="J23">
            <v>0</v>
          </cell>
          <cell r="K23">
            <v>14826720</v>
          </cell>
          <cell r="L23">
            <v>1900000</v>
          </cell>
          <cell r="M23">
            <v>0</v>
          </cell>
          <cell r="N23">
            <v>7759000</v>
          </cell>
          <cell r="P23">
            <v>0</v>
          </cell>
          <cell r="Q23">
            <v>2118004</v>
          </cell>
          <cell r="S23">
            <v>207256207</v>
          </cell>
          <cell r="T23">
            <v>15483</v>
          </cell>
          <cell r="V23">
            <v>92218830</v>
          </cell>
          <cell r="W23">
            <v>15026</v>
          </cell>
          <cell r="Y23">
            <v>0</v>
          </cell>
          <cell r="Z23">
            <v>5371</v>
          </cell>
          <cell r="AA23">
            <v>114079525</v>
          </cell>
          <cell r="AB23">
            <v>22259000</v>
          </cell>
          <cell r="AC23">
            <v>0</v>
          </cell>
          <cell r="AD23">
            <v>18000</v>
          </cell>
          <cell r="AE23">
            <v>8038454</v>
          </cell>
          <cell r="AF23">
            <v>39907001</v>
          </cell>
          <cell r="AG23">
            <v>0</v>
          </cell>
          <cell r="AH23">
            <v>0</v>
          </cell>
          <cell r="AI23">
            <v>24439975</v>
          </cell>
          <cell r="AK23">
            <v>3430000</v>
          </cell>
          <cell r="AL23">
            <v>0</v>
          </cell>
          <cell r="AM23">
            <v>0</v>
          </cell>
          <cell r="AO23">
            <v>3859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38" sqref="D38"/>
    </sheetView>
  </sheetViews>
  <sheetFormatPr defaultRowHeight="13.5" x14ac:dyDescent="0.15"/>
  <cols>
    <col min="1" max="1" width="3.625" style="1" customWidth="1"/>
    <col min="2" max="2" width="10.625" style="1" customWidth="1"/>
    <col min="3" max="3" width="10.125" style="93" customWidth="1"/>
    <col min="4" max="5" width="11.125" style="93" customWidth="1"/>
    <col min="6" max="6" width="9.125" style="93" customWidth="1"/>
    <col min="7" max="8" width="11.125" style="93" customWidth="1"/>
    <col min="9" max="9" width="8.125" style="93" customWidth="1"/>
    <col min="10" max="10" width="6.625" style="93" customWidth="1"/>
    <col min="11" max="11" width="9.625" style="93" customWidth="1"/>
    <col min="12" max="12" width="8.625" style="93" customWidth="1"/>
    <col min="13" max="13" width="4.625" style="93" customWidth="1"/>
    <col min="14" max="14" width="8.625" style="93" customWidth="1"/>
    <col min="15" max="16" width="11.125" style="93" customWidth="1"/>
    <col min="17" max="17" width="9.875" style="93" customWidth="1"/>
    <col min="18" max="19" width="11.875" style="93" customWidth="1"/>
    <col min="20" max="20" width="8.125" style="93" customWidth="1"/>
    <col min="21" max="22" width="9.875" style="93" customWidth="1"/>
    <col min="23" max="23" width="8.125" style="93" customWidth="1"/>
    <col min="24" max="25" width="9.875" style="93" customWidth="1"/>
    <col min="26" max="26" width="7.125" style="93" customWidth="1"/>
    <col min="27" max="28" width="13.125" style="93" customWidth="1"/>
    <col min="29" max="29" width="13.625" style="93" customWidth="1"/>
    <col min="30" max="30" width="8.625" style="93" customWidth="1"/>
    <col min="31" max="32" width="11.625" style="93" customWidth="1"/>
    <col min="33" max="33" width="10.625" style="93" customWidth="1"/>
    <col min="34" max="35" width="11.625" style="93" customWidth="1"/>
    <col min="36" max="36" width="14.625" style="93" customWidth="1"/>
    <col min="37" max="37" width="11.625" style="93" customWidth="1"/>
    <col min="38" max="38" width="12.625" style="93" customWidth="1"/>
    <col min="39" max="39" width="10.625" style="93" customWidth="1"/>
    <col min="40" max="40" width="15.625" style="93" customWidth="1"/>
    <col min="41" max="41" width="12.625" style="93" customWidth="1"/>
    <col min="42" max="42" width="9" style="93"/>
    <col min="43" max="43" width="20.875" style="93" customWidth="1"/>
    <col min="44" max="16384" width="9" style="93"/>
  </cols>
  <sheetData>
    <row r="1" spans="1:41" s="2" customFormat="1" ht="12" x14ac:dyDescent="0.15">
      <c r="A1" s="1"/>
      <c r="B1" s="1"/>
      <c r="C1" s="1" t="s">
        <v>0</v>
      </c>
      <c r="P1" s="1" t="str">
        <f>C1</f>
        <v>平成28年度国民健康保険事業状況（大分県）</v>
      </c>
      <c r="AB1" s="1" t="str">
        <f>C1</f>
        <v>平成28年度国民健康保険事業状況（大分県）</v>
      </c>
      <c r="AL1" s="1" t="str">
        <f>C1</f>
        <v>平成28年度国民健康保険事業状況（大分県）</v>
      </c>
    </row>
    <row r="2" spans="1:41" s="2" customFormat="1" x14ac:dyDescent="0.15">
      <c r="A2" s="1"/>
      <c r="B2" s="1"/>
      <c r="D2" s="3" t="s">
        <v>1</v>
      </c>
      <c r="Q2" s="3" t="str">
        <f>D2</f>
        <v>第３表　保険者別経理状況（国保全体［支出］）</v>
      </c>
      <c r="AC2" s="3" t="str">
        <f>D2</f>
        <v>第３表　保険者別経理状況（国保全体［支出］）</v>
      </c>
      <c r="AH2" s="1"/>
      <c r="AM2" s="3" t="str">
        <f>D2</f>
        <v>第３表　保険者別経理状況（国保全体［支出］）</v>
      </c>
    </row>
    <row r="3" spans="1:41" s="1" customFormat="1" ht="11.25" x14ac:dyDescent="0.15">
      <c r="O3" s="4" t="s">
        <v>2</v>
      </c>
      <c r="X3" s="4"/>
      <c r="AA3" s="4" t="s">
        <v>2</v>
      </c>
      <c r="AF3" s="4"/>
      <c r="AI3" s="4"/>
      <c r="AK3" s="4" t="s">
        <v>2</v>
      </c>
      <c r="AO3" s="4" t="s">
        <v>2</v>
      </c>
    </row>
    <row r="4" spans="1:41" s="1" customFormat="1" ht="13.5" customHeight="1" x14ac:dyDescent="0.15">
      <c r="A4" s="5" t="s">
        <v>3</v>
      </c>
      <c r="B4" s="6" t="s">
        <v>4</v>
      </c>
      <c r="C4" s="7" t="s">
        <v>5</v>
      </c>
      <c r="D4" s="8"/>
      <c r="E4" s="9" t="s">
        <v>6</v>
      </c>
      <c r="F4" s="10"/>
      <c r="G4" s="10"/>
      <c r="H4" s="10"/>
      <c r="I4" s="10"/>
      <c r="J4" s="10"/>
      <c r="K4" s="10"/>
      <c r="L4" s="10"/>
      <c r="M4" s="10"/>
      <c r="N4" s="10"/>
      <c r="O4" s="11"/>
      <c r="P4" s="9" t="s">
        <v>7</v>
      </c>
      <c r="Q4" s="11"/>
      <c r="R4" s="12"/>
      <c r="S4" s="13" t="s">
        <v>8</v>
      </c>
      <c r="T4" s="14"/>
      <c r="U4" s="15"/>
      <c r="V4" s="13" t="s">
        <v>9</v>
      </c>
      <c r="W4" s="13"/>
      <c r="X4" s="12"/>
      <c r="Y4" s="13" t="s">
        <v>10</v>
      </c>
      <c r="Z4" s="16"/>
      <c r="AA4" s="17" t="s">
        <v>11</v>
      </c>
      <c r="AB4" s="18" t="s">
        <v>12</v>
      </c>
      <c r="AC4" s="19"/>
      <c r="AD4" s="14"/>
      <c r="AE4" s="18" t="s">
        <v>13</v>
      </c>
      <c r="AF4" s="19"/>
      <c r="AG4" s="14"/>
      <c r="AH4" s="17" t="s">
        <v>14</v>
      </c>
      <c r="AI4" s="17" t="s">
        <v>15</v>
      </c>
      <c r="AJ4" s="17" t="s">
        <v>16</v>
      </c>
      <c r="AK4" s="17" t="s">
        <v>17</v>
      </c>
      <c r="AL4" s="17" t="s">
        <v>18</v>
      </c>
      <c r="AM4" s="17" t="s">
        <v>19</v>
      </c>
      <c r="AN4" s="17" t="s">
        <v>20</v>
      </c>
      <c r="AO4" s="17" t="s">
        <v>21</v>
      </c>
    </row>
    <row r="5" spans="1:41" s="1" customFormat="1" ht="13.5" customHeight="1" x14ac:dyDescent="0.15">
      <c r="A5" s="20"/>
      <c r="B5" s="21"/>
      <c r="C5" s="22"/>
      <c r="D5" s="23" t="s">
        <v>22</v>
      </c>
      <c r="E5" s="24" t="s">
        <v>23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6" t="s">
        <v>24</v>
      </c>
      <c r="Q5" s="27" t="s">
        <v>25</v>
      </c>
      <c r="R5" s="28" t="s">
        <v>26</v>
      </c>
      <c r="S5" s="29" t="s">
        <v>27</v>
      </c>
      <c r="T5" s="30" t="s">
        <v>28</v>
      </c>
      <c r="U5" s="28" t="s">
        <v>29</v>
      </c>
      <c r="V5" s="31" t="s">
        <v>30</v>
      </c>
      <c r="W5" s="30" t="s">
        <v>28</v>
      </c>
      <c r="X5" s="28" t="s">
        <v>31</v>
      </c>
      <c r="Y5" s="31" t="s">
        <v>32</v>
      </c>
      <c r="Z5" s="32" t="s">
        <v>28</v>
      </c>
      <c r="AA5" s="33"/>
      <c r="AB5" s="34" t="s">
        <v>33</v>
      </c>
      <c r="AC5" s="32" t="s">
        <v>34</v>
      </c>
      <c r="AD5" s="35" t="s">
        <v>35</v>
      </c>
      <c r="AE5" s="34" t="s">
        <v>36</v>
      </c>
      <c r="AF5" s="32" t="s">
        <v>37</v>
      </c>
      <c r="AG5" s="35" t="s">
        <v>38</v>
      </c>
      <c r="AH5" s="33"/>
      <c r="AI5" s="33"/>
      <c r="AJ5" s="33"/>
      <c r="AK5" s="33"/>
      <c r="AL5" s="33"/>
      <c r="AM5" s="33"/>
      <c r="AN5" s="33"/>
      <c r="AO5" s="33"/>
    </row>
    <row r="6" spans="1:41" s="1" customFormat="1" ht="13.5" customHeight="1" x14ac:dyDescent="0.15">
      <c r="A6" s="20"/>
      <c r="B6" s="21"/>
      <c r="C6" s="22"/>
      <c r="D6" s="23"/>
      <c r="E6" s="36" t="s">
        <v>39</v>
      </c>
      <c r="F6" s="37"/>
      <c r="G6" s="38"/>
      <c r="H6" s="26" t="s">
        <v>40</v>
      </c>
      <c r="I6" s="39" t="s">
        <v>41</v>
      </c>
      <c r="J6" s="26" t="s">
        <v>42</v>
      </c>
      <c r="K6" s="26" t="s">
        <v>43</v>
      </c>
      <c r="L6" s="26" t="s">
        <v>44</v>
      </c>
      <c r="M6" s="39" t="s">
        <v>45</v>
      </c>
      <c r="N6" s="26" t="s">
        <v>35</v>
      </c>
      <c r="O6" s="40" t="s">
        <v>46</v>
      </c>
      <c r="P6" s="26"/>
      <c r="Q6" s="27"/>
      <c r="R6" s="41"/>
      <c r="S6" s="29"/>
      <c r="T6" s="42"/>
      <c r="U6" s="41"/>
      <c r="V6" s="43"/>
      <c r="W6" s="42"/>
      <c r="X6" s="41"/>
      <c r="Y6" s="43"/>
      <c r="Z6" s="44"/>
      <c r="AA6" s="33"/>
      <c r="AB6" s="41"/>
      <c r="AC6" s="44"/>
      <c r="AD6" s="45"/>
      <c r="AE6" s="41"/>
      <c r="AF6" s="44"/>
      <c r="AG6" s="45"/>
      <c r="AH6" s="33"/>
      <c r="AI6" s="33"/>
      <c r="AJ6" s="33"/>
      <c r="AK6" s="33"/>
      <c r="AL6" s="33"/>
      <c r="AM6" s="33"/>
      <c r="AN6" s="33"/>
      <c r="AO6" s="33"/>
    </row>
    <row r="7" spans="1:41" s="1" customFormat="1" ht="13.5" customHeight="1" x14ac:dyDescent="0.15">
      <c r="A7" s="46"/>
      <c r="B7" s="47"/>
      <c r="C7" s="48"/>
      <c r="D7" s="49"/>
      <c r="E7" s="50" t="s">
        <v>47</v>
      </c>
      <c r="F7" s="51" t="s">
        <v>48</v>
      </c>
      <c r="G7" s="51" t="s">
        <v>49</v>
      </c>
      <c r="H7" s="32"/>
      <c r="I7" s="52"/>
      <c r="J7" s="32"/>
      <c r="K7" s="32"/>
      <c r="L7" s="32"/>
      <c r="M7" s="52"/>
      <c r="N7" s="32"/>
      <c r="O7" s="53"/>
      <c r="P7" s="32"/>
      <c r="Q7" s="30"/>
      <c r="R7" s="41"/>
      <c r="S7" s="31"/>
      <c r="T7" s="42"/>
      <c r="U7" s="54"/>
      <c r="V7" s="43"/>
      <c r="W7" s="42"/>
      <c r="X7" s="54"/>
      <c r="Y7" s="43"/>
      <c r="Z7" s="44"/>
      <c r="AA7" s="33"/>
      <c r="AB7" s="41"/>
      <c r="AC7" s="44"/>
      <c r="AD7" s="45"/>
      <c r="AE7" s="41"/>
      <c r="AF7" s="44"/>
      <c r="AG7" s="45"/>
      <c r="AH7" s="33"/>
      <c r="AI7" s="33"/>
      <c r="AJ7" s="33"/>
      <c r="AK7" s="33"/>
      <c r="AL7" s="33"/>
      <c r="AM7" s="33"/>
      <c r="AN7" s="33"/>
      <c r="AO7" s="33"/>
    </row>
    <row r="8" spans="1:41" s="1" customFormat="1" ht="17.45" customHeight="1" x14ac:dyDescent="0.15">
      <c r="A8" s="55"/>
      <c r="B8" s="56" t="s">
        <v>50</v>
      </c>
      <c r="C8" s="57">
        <f>C9+C12</f>
        <v>1355991906</v>
      </c>
      <c r="D8" s="58">
        <f t="shared" ref="D8:AN8" si="0">D9+D12</f>
        <v>100460855436</v>
      </c>
      <c r="E8" s="59">
        <f t="shared" si="0"/>
        <v>83003345224</v>
      </c>
      <c r="F8" s="60">
        <f t="shared" si="0"/>
        <v>660912787</v>
      </c>
      <c r="G8" s="60">
        <f t="shared" si="0"/>
        <v>83664258011</v>
      </c>
      <c r="H8" s="61">
        <f t="shared" si="0"/>
        <v>12888428344</v>
      </c>
      <c r="I8" s="60">
        <f t="shared" si="0"/>
        <v>8127119</v>
      </c>
      <c r="J8" s="60">
        <f t="shared" si="0"/>
        <v>28210</v>
      </c>
      <c r="K8" s="60">
        <f t="shared" si="0"/>
        <v>404876439</v>
      </c>
      <c r="L8" s="60">
        <f t="shared" si="0"/>
        <v>41888000</v>
      </c>
      <c r="M8" s="60">
        <f t="shared" si="0"/>
        <v>0</v>
      </c>
      <c r="N8" s="60">
        <f t="shared" si="0"/>
        <v>9877000</v>
      </c>
      <c r="O8" s="61">
        <f t="shared" si="0"/>
        <v>97017483123</v>
      </c>
      <c r="P8" s="61">
        <f t="shared" si="0"/>
        <v>3179430386</v>
      </c>
      <c r="Q8" s="62">
        <f t="shared" si="0"/>
        <v>263941927</v>
      </c>
      <c r="R8" s="63">
        <f t="shared" si="0"/>
        <v>15548862978</v>
      </c>
      <c r="S8" s="59">
        <f t="shared" si="0"/>
        <v>15547760784</v>
      </c>
      <c r="T8" s="62">
        <f t="shared" si="0"/>
        <v>1102194</v>
      </c>
      <c r="U8" s="63">
        <f t="shared" si="0"/>
        <v>188425462</v>
      </c>
      <c r="V8" s="59">
        <f t="shared" si="0"/>
        <v>187347406</v>
      </c>
      <c r="W8" s="62">
        <f t="shared" si="0"/>
        <v>1078056</v>
      </c>
      <c r="X8" s="63">
        <f t="shared" si="0"/>
        <v>510561</v>
      </c>
      <c r="Y8" s="59">
        <f t="shared" si="0"/>
        <v>0</v>
      </c>
      <c r="Z8" s="60">
        <f t="shared" si="0"/>
        <v>510561</v>
      </c>
      <c r="AA8" s="57">
        <f t="shared" si="0"/>
        <v>5675748784</v>
      </c>
      <c r="AB8" s="63">
        <f t="shared" si="0"/>
        <v>3487364564</v>
      </c>
      <c r="AC8" s="60">
        <f t="shared" si="0"/>
        <v>31604765685</v>
      </c>
      <c r="AD8" s="64">
        <f t="shared" si="0"/>
        <v>32000</v>
      </c>
      <c r="AE8" s="63">
        <f t="shared" si="0"/>
        <v>729831243</v>
      </c>
      <c r="AF8" s="60">
        <f t="shared" si="0"/>
        <v>453140626</v>
      </c>
      <c r="AG8" s="64">
        <f t="shared" si="0"/>
        <v>3582779</v>
      </c>
      <c r="AH8" s="57">
        <f t="shared" si="0"/>
        <v>159657000</v>
      </c>
      <c r="AI8" s="57">
        <f t="shared" si="0"/>
        <v>965133840</v>
      </c>
      <c r="AJ8" s="65">
        <f t="shared" si="0"/>
        <v>160633902864</v>
      </c>
      <c r="AK8" s="57">
        <f t="shared" si="0"/>
        <v>375659419</v>
      </c>
      <c r="AL8" s="57">
        <f t="shared" si="0"/>
        <v>89555613</v>
      </c>
      <c r="AM8" s="57">
        <f t="shared" si="0"/>
        <v>62301</v>
      </c>
      <c r="AN8" s="65">
        <f t="shared" si="0"/>
        <v>161099180197</v>
      </c>
      <c r="AO8" s="65">
        <f>ROUND(AN8/SUM([1]JK第3表!AO4:AO23),0)</f>
        <v>563229</v>
      </c>
    </row>
    <row r="9" spans="1:41" s="1" customFormat="1" ht="17.45" customHeight="1" x14ac:dyDescent="0.15">
      <c r="A9" s="66"/>
      <c r="B9" s="67" t="s">
        <v>51</v>
      </c>
      <c r="C9" s="68">
        <f t="shared" ref="C9:AN9" si="1">SUM(C10:C11)</f>
        <v>1247388321</v>
      </c>
      <c r="D9" s="69">
        <f t="shared" si="1"/>
        <v>99521211399</v>
      </c>
      <c r="E9" s="70">
        <f t="shared" si="1"/>
        <v>82187578484</v>
      </c>
      <c r="F9" s="71">
        <f t="shared" si="1"/>
        <v>651912099</v>
      </c>
      <c r="G9" s="71">
        <f t="shared" si="1"/>
        <v>82839490583</v>
      </c>
      <c r="H9" s="72">
        <f t="shared" si="1"/>
        <v>12819193569</v>
      </c>
      <c r="I9" s="71">
        <f t="shared" si="1"/>
        <v>8127119</v>
      </c>
      <c r="J9" s="71">
        <f t="shared" si="1"/>
        <v>28210</v>
      </c>
      <c r="K9" s="71">
        <f t="shared" si="1"/>
        <v>375343419</v>
      </c>
      <c r="L9" s="71">
        <f t="shared" si="1"/>
        <v>39688000</v>
      </c>
      <c r="M9" s="71">
        <f t="shared" si="1"/>
        <v>0</v>
      </c>
      <c r="N9" s="71">
        <f t="shared" si="1"/>
        <v>0</v>
      </c>
      <c r="O9" s="72">
        <f t="shared" si="1"/>
        <v>96081870900</v>
      </c>
      <c r="P9" s="72">
        <f t="shared" si="1"/>
        <v>3179430386</v>
      </c>
      <c r="Q9" s="73">
        <f t="shared" si="1"/>
        <v>259910113</v>
      </c>
      <c r="R9" s="74">
        <f t="shared" si="1"/>
        <v>15175035501</v>
      </c>
      <c r="S9" s="70">
        <f t="shared" si="1"/>
        <v>15173959516</v>
      </c>
      <c r="T9" s="73">
        <f t="shared" si="1"/>
        <v>1075985</v>
      </c>
      <c r="U9" s="74">
        <f t="shared" si="1"/>
        <v>11034177</v>
      </c>
      <c r="V9" s="70">
        <f t="shared" si="1"/>
        <v>9982505</v>
      </c>
      <c r="W9" s="73">
        <f t="shared" si="1"/>
        <v>1051672</v>
      </c>
      <c r="X9" s="74">
        <f t="shared" si="1"/>
        <v>501204</v>
      </c>
      <c r="Y9" s="70">
        <f t="shared" si="1"/>
        <v>0</v>
      </c>
      <c r="Z9" s="71">
        <f t="shared" si="1"/>
        <v>501204</v>
      </c>
      <c r="AA9" s="68">
        <f t="shared" si="1"/>
        <v>5486733875</v>
      </c>
      <c r="AB9" s="74">
        <f t="shared" si="1"/>
        <v>3449117564</v>
      </c>
      <c r="AC9" s="71">
        <f t="shared" si="1"/>
        <v>31604765685</v>
      </c>
      <c r="AD9" s="75">
        <f t="shared" si="1"/>
        <v>0</v>
      </c>
      <c r="AE9" s="74">
        <f t="shared" si="1"/>
        <v>709449380</v>
      </c>
      <c r="AF9" s="71">
        <f t="shared" si="1"/>
        <v>398149119</v>
      </c>
      <c r="AG9" s="75">
        <f t="shared" si="1"/>
        <v>3582779</v>
      </c>
      <c r="AH9" s="68">
        <f t="shared" si="1"/>
        <v>159657000</v>
      </c>
      <c r="AI9" s="68">
        <f t="shared" si="1"/>
        <v>933993018</v>
      </c>
      <c r="AJ9" s="76">
        <f t="shared" si="1"/>
        <v>158700619022</v>
      </c>
      <c r="AK9" s="68">
        <f t="shared" si="1"/>
        <v>372229419</v>
      </c>
      <c r="AL9" s="68">
        <f t="shared" si="1"/>
        <v>89555613</v>
      </c>
      <c r="AM9" s="68">
        <f t="shared" si="1"/>
        <v>62301</v>
      </c>
      <c r="AN9" s="76">
        <f t="shared" si="1"/>
        <v>159162466355</v>
      </c>
      <c r="AO9" s="76">
        <f>ROUND(AN9/SUM([1]JK第3表!AO4:AO21),0)</f>
        <v>570375</v>
      </c>
    </row>
    <row r="10" spans="1:41" s="1" customFormat="1" ht="17.45" customHeight="1" x14ac:dyDescent="0.15">
      <c r="A10" s="66"/>
      <c r="B10" s="77" t="s">
        <v>52</v>
      </c>
      <c r="C10" s="68">
        <f t="shared" ref="C10:AN10" si="2">SUM(C13:C23)+SUM(C28:C30)</f>
        <v>1221344811</v>
      </c>
      <c r="D10" s="69">
        <f t="shared" si="2"/>
        <v>94373114135</v>
      </c>
      <c r="E10" s="70">
        <f t="shared" si="2"/>
        <v>77932262082</v>
      </c>
      <c r="F10" s="71">
        <f t="shared" si="2"/>
        <v>619687594</v>
      </c>
      <c r="G10" s="71">
        <f t="shared" si="2"/>
        <v>78551949676</v>
      </c>
      <c r="H10" s="72">
        <f t="shared" si="2"/>
        <v>12124719304</v>
      </c>
      <c r="I10" s="71">
        <f t="shared" si="2"/>
        <v>8098896</v>
      </c>
      <c r="J10" s="71">
        <f t="shared" si="2"/>
        <v>13430</v>
      </c>
      <c r="K10" s="71">
        <f t="shared" si="2"/>
        <v>356913719</v>
      </c>
      <c r="L10" s="71">
        <f t="shared" si="2"/>
        <v>37818000</v>
      </c>
      <c r="M10" s="71">
        <f t="shared" si="2"/>
        <v>0</v>
      </c>
      <c r="N10" s="71">
        <f t="shared" si="2"/>
        <v>0</v>
      </c>
      <c r="O10" s="72">
        <f t="shared" si="2"/>
        <v>91079513025</v>
      </c>
      <c r="P10" s="72">
        <f t="shared" si="2"/>
        <v>3046391666</v>
      </c>
      <c r="Q10" s="73">
        <f t="shared" si="2"/>
        <v>247209444</v>
      </c>
      <c r="R10" s="74">
        <f t="shared" si="2"/>
        <v>14361881828</v>
      </c>
      <c r="S10" s="70">
        <f t="shared" si="2"/>
        <v>14360862376</v>
      </c>
      <c r="T10" s="73">
        <f t="shared" si="2"/>
        <v>1019452</v>
      </c>
      <c r="U10" s="74">
        <f t="shared" si="2"/>
        <v>10442661</v>
      </c>
      <c r="V10" s="70">
        <f t="shared" si="2"/>
        <v>9447305</v>
      </c>
      <c r="W10" s="73">
        <f t="shared" si="2"/>
        <v>995356</v>
      </c>
      <c r="X10" s="74">
        <f t="shared" si="2"/>
        <v>473905</v>
      </c>
      <c r="Y10" s="70">
        <f t="shared" si="2"/>
        <v>0</v>
      </c>
      <c r="Z10" s="71">
        <f t="shared" si="2"/>
        <v>473905</v>
      </c>
      <c r="AA10" s="68">
        <f t="shared" si="2"/>
        <v>5173414122</v>
      </c>
      <c r="AB10" s="74">
        <f t="shared" si="2"/>
        <v>3222757027</v>
      </c>
      <c r="AC10" s="71">
        <f t="shared" si="2"/>
        <v>29951512972</v>
      </c>
      <c r="AD10" s="75">
        <f t="shared" si="2"/>
        <v>0</v>
      </c>
      <c r="AE10" s="74">
        <f t="shared" si="2"/>
        <v>672146251</v>
      </c>
      <c r="AF10" s="71">
        <f t="shared" si="2"/>
        <v>375336059</v>
      </c>
      <c r="AG10" s="75">
        <f t="shared" si="2"/>
        <v>3582779</v>
      </c>
      <c r="AH10" s="68">
        <f t="shared" si="2"/>
        <v>106541000</v>
      </c>
      <c r="AI10" s="68">
        <f t="shared" si="2"/>
        <v>836077668</v>
      </c>
      <c r="AJ10" s="76">
        <f t="shared" si="2"/>
        <v>150308625218</v>
      </c>
      <c r="AK10" s="68">
        <f t="shared" si="2"/>
        <v>337169108</v>
      </c>
      <c r="AL10" s="68">
        <f t="shared" si="2"/>
        <v>49097229</v>
      </c>
      <c r="AM10" s="68">
        <f t="shared" si="2"/>
        <v>62301</v>
      </c>
      <c r="AN10" s="76">
        <f t="shared" si="2"/>
        <v>150694953856</v>
      </c>
      <c r="AO10" s="76">
        <f>ROUND(AN10/(SUM([1]JK第3表!AO4:AO21)-SUM([1]JK第3表!AO15:AO18)),0)</f>
        <v>569998</v>
      </c>
    </row>
    <row r="11" spans="1:41" s="1" customFormat="1" ht="17.45" customHeight="1" x14ac:dyDescent="0.15">
      <c r="A11" s="66"/>
      <c r="B11" s="77" t="s">
        <v>53</v>
      </c>
      <c r="C11" s="68">
        <f t="shared" ref="C11:AN11" si="3">SUM(C24:C27)</f>
        <v>26043510</v>
      </c>
      <c r="D11" s="69">
        <f t="shared" si="3"/>
        <v>5148097264</v>
      </c>
      <c r="E11" s="70">
        <f t="shared" si="3"/>
        <v>4255316402</v>
      </c>
      <c r="F11" s="71">
        <f t="shared" si="3"/>
        <v>32224505</v>
      </c>
      <c r="G11" s="71">
        <f t="shared" si="3"/>
        <v>4287540907</v>
      </c>
      <c r="H11" s="72">
        <f t="shared" si="3"/>
        <v>694474265</v>
      </c>
      <c r="I11" s="71">
        <f t="shared" si="3"/>
        <v>28223</v>
      </c>
      <c r="J11" s="71">
        <f t="shared" si="3"/>
        <v>14780</v>
      </c>
      <c r="K11" s="71">
        <f t="shared" si="3"/>
        <v>18429700</v>
      </c>
      <c r="L11" s="71">
        <f t="shared" si="3"/>
        <v>1870000</v>
      </c>
      <c r="M11" s="71">
        <f t="shared" si="3"/>
        <v>0</v>
      </c>
      <c r="N11" s="71">
        <f t="shared" si="3"/>
        <v>0</v>
      </c>
      <c r="O11" s="72">
        <f t="shared" si="3"/>
        <v>5002357875</v>
      </c>
      <c r="P11" s="72">
        <f t="shared" si="3"/>
        <v>133038720</v>
      </c>
      <c r="Q11" s="73">
        <f t="shared" si="3"/>
        <v>12700669</v>
      </c>
      <c r="R11" s="74">
        <f t="shared" si="3"/>
        <v>813153673</v>
      </c>
      <c r="S11" s="70">
        <f t="shared" si="3"/>
        <v>813097140</v>
      </c>
      <c r="T11" s="73">
        <f t="shared" si="3"/>
        <v>56533</v>
      </c>
      <c r="U11" s="74">
        <f t="shared" si="3"/>
        <v>591516</v>
      </c>
      <c r="V11" s="70">
        <f t="shared" si="3"/>
        <v>535200</v>
      </c>
      <c r="W11" s="73">
        <f t="shared" si="3"/>
        <v>56316</v>
      </c>
      <c r="X11" s="74">
        <f t="shared" si="3"/>
        <v>27299</v>
      </c>
      <c r="Y11" s="70">
        <f t="shared" si="3"/>
        <v>0</v>
      </c>
      <c r="Z11" s="71">
        <f t="shared" si="3"/>
        <v>27299</v>
      </c>
      <c r="AA11" s="68">
        <f t="shared" si="3"/>
        <v>313319753</v>
      </c>
      <c r="AB11" s="74">
        <f t="shared" si="3"/>
        <v>226360537</v>
      </c>
      <c r="AC11" s="71">
        <f t="shared" si="3"/>
        <v>1653252713</v>
      </c>
      <c r="AD11" s="75">
        <f t="shared" si="3"/>
        <v>0</v>
      </c>
      <c r="AE11" s="74">
        <f t="shared" si="3"/>
        <v>37303129</v>
      </c>
      <c r="AF11" s="71">
        <f t="shared" si="3"/>
        <v>22813060</v>
      </c>
      <c r="AG11" s="75">
        <f t="shared" si="3"/>
        <v>0</v>
      </c>
      <c r="AH11" s="68">
        <f t="shared" si="3"/>
        <v>53116000</v>
      </c>
      <c r="AI11" s="68">
        <f t="shared" si="3"/>
        <v>97915350</v>
      </c>
      <c r="AJ11" s="76">
        <f t="shared" si="3"/>
        <v>8391993804</v>
      </c>
      <c r="AK11" s="68">
        <f t="shared" si="3"/>
        <v>35060311</v>
      </c>
      <c r="AL11" s="68">
        <f t="shared" si="3"/>
        <v>40458384</v>
      </c>
      <c r="AM11" s="68">
        <f t="shared" si="3"/>
        <v>0</v>
      </c>
      <c r="AN11" s="76">
        <f t="shared" si="3"/>
        <v>8467512499</v>
      </c>
      <c r="AO11" s="76">
        <f>ROUND(AN11/SUM([1]JK第3表!AO15:AO18),0)</f>
        <v>577160</v>
      </c>
    </row>
    <row r="12" spans="1:41" s="1" customFormat="1" ht="17.45" customHeight="1" x14ac:dyDescent="0.15">
      <c r="A12" s="78"/>
      <c r="B12" s="79" t="s">
        <v>54</v>
      </c>
      <c r="C12" s="80">
        <f>C31+C32</f>
        <v>108603585</v>
      </c>
      <c r="D12" s="81">
        <f t="shared" ref="D12:AN12" si="4">D31+D32</f>
        <v>939644037</v>
      </c>
      <c r="E12" s="82">
        <f t="shared" si="4"/>
        <v>815766740</v>
      </c>
      <c r="F12" s="83">
        <f t="shared" si="4"/>
        <v>9000688</v>
      </c>
      <c r="G12" s="83">
        <f t="shared" si="4"/>
        <v>824767428</v>
      </c>
      <c r="H12" s="84">
        <f t="shared" si="4"/>
        <v>69234775</v>
      </c>
      <c r="I12" s="83">
        <f t="shared" si="4"/>
        <v>0</v>
      </c>
      <c r="J12" s="83">
        <f t="shared" si="4"/>
        <v>0</v>
      </c>
      <c r="K12" s="83">
        <f t="shared" si="4"/>
        <v>29533020</v>
      </c>
      <c r="L12" s="83">
        <f t="shared" si="4"/>
        <v>2200000</v>
      </c>
      <c r="M12" s="83">
        <f t="shared" si="4"/>
        <v>0</v>
      </c>
      <c r="N12" s="83">
        <f t="shared" si="4"/>
        <v>9877000</v>
      </c>
      <c r="O12" s="84">
        <f t="shared" si="4"/>
        <v>935612223</v>
      </c>
      <c r="P12" s="84">
        <f t="shared" si="4"/>
        <v>0</v>
      </c>
      <c r="Q12" s="85">
        <f t="shared" si="4"/>
        <v>4031814</v>
      </c>
      <c r="R12" s="86">
        <f t="shared" si="4"/>
        <v>373827477</v>
      </c>
      <c r="S12" s="82">
        <f t="shared" si="4"/>
        <v>373801268</v>
      </c>
      <c r="T12" s="85">
        <f t="shared" si="4"/>
        <v>26209</v>
      </c>
      <c r="U12" s="86">
        <f t="shared" si="4"/>
        <v>177391285</v>
      </c>
      <c r="V12" s="82">
        <f t="shared" si="4"/>
        <v>177364901</v>
      </c>
      <c r="W12" s="85">
        <f t="shared" si="4"/>
        <v>26384</v>
      </c>
      <c r="X12" s="86">
        <f t="shared" si="4"/>
        <v>9357</v>
      </c>
      <c r="Y12" s="82">
        <f t="shared" si="4"/>
        <v>0</v>
      </c>
      <c r="Z12" s="83">
        <f t="shared" si="4"/>
        <v>9357</v>
      </c>
      <c r="AA12" s="80">
        <f t="shared" si="4"/>
        <v>189014909</v>
      </c>
      <c r="AB12" s="86">
        <f t="shared" si="4"/>
        <v>38247000</v>
      </c>
      <c r="AC12" s="83">
        <f t="shared" si="4"/>
        <v>0</v>
      </c>
      <c r="AD12" s="87">
        <f t="shared" si="4"/>
        <v>32000</v>
      </c>
      <c r="AE12" s="86">
        <f t="shared" si="4"/>
        <v>20381863</v>
      </c>
      <c r="AF12" s="83">
        <f t="shared" si="4"/>
        <v>54991507</v>
      </c>
      <c r="AG12" s="87">
        <f t="shared" si="4"/>
        <v>0</v>
      </c>
      <c r="AH12" s="80">
        <f t="shared" si="4"/>
        <v>0</v>
      </c>
      <c r="AI12" s="80">
        <f t="shared" si="4"/>
        <v>31140822</v>
      </c>
      <c r="AJ12" s="88">
        <f t="shared" si="4"/>
        <v>1933283842</v>
      </c>
      <c r="AK12" s="80">
        <f t="shared" si="4"/>
        <v>3430000</v>
      </c>
      <c r="AL12" s="80">
        <f t="shared" si="4"/>
        <v>0</v>
      </c>
      <c r="AM12" s="80">
        <f t="shared" si="4"/>
        <v>0</v>
      </c>
      <c r="AN12" s="88">
        <f t="shared" si="4"/>
        <v>1936713842</v>
      </c>
      <c r="AO12" s="88">
        <f>ROUND(AN12/SUM([1]JK第3表!AO22:AO23),0)</f>
        <v>277506</v>
      </c>
    </row>
    <row r="13" spans="1:41" s="1" customFormat="1" ht="17.45" customHeight="1" x14ac:dyDescent="0.15">
      <c r="A13" s="56">
        <v>1</v>
      </c>
      <c r="B13" s="56" t="s">
        <v>55</v>
      </c>
      <c r="C13" s="57">
        <f>[1]JK第3表!C4</f>
        <v>238742315</v>
      </c>
      <c r="D13" s="58">
        <f>SUM(O13:Q13)</f>
        <v>35885258071</v>
      </c>
      <c r="E13" s="59">
        <f>[1]JK第3表!E4</f>
        <v>29684343549</v>
      </c>
      <c r="F13" s="60">
        <f>[1]JK第3表!F4</f>
        <v>250890571</v>
      </c>
      <c r="G13" s="60">
        <f>SUM(E13:F13)</f>
        <v>29935234120</v>
      </c>
      <c r="H13" s="61">
        <f>[1]JK第3表!H4</f>
        <v>4542897509</v>
      </c>
      <c r="I13" s="60">
        <f>[1]JK第3表!I4</f>
        <v>4698873</v>
      </c>
      <c r="J13" s="60">
        <f>[1]JK第3表!J4</f>
        <v>0</v>
      </c>
      <c r="K13" s="60">
        <f>[1]JK第3表!K4</f>
        <v>160058736</v>
      </c>
      <c r="L13" s="60">
        <f>[1]JK第3表!L4</f>
        <v>11560000</v>
      </c>
      <c r="M13" s="60">
        <f>[1]JK第3表!M4</f>
        <v>0</v>
      </c>
      <c r="N13" s="60">
        <f>[1]JK第3表!N4</f>
        <v>0</v>
      </c>
      <c r="O13" s="61">
        <f>SUM(G13:N13)</f>
        <v>34654449238</v>
      </c>
      <c r="P13" s="61">
        <f>[1]JK第3表!P4</f>
        <v>1135109709</v>
      </c>
      <c r="Q13" s="62">
        <f>[1]JK第3表!Q4</f>
        <v>95699124</v>
      </c>
      <c r="R13" s="63">
        <f>SUM(S13:T13)</f>
        <v>5506685068</v>
      </c>
      <c r="S13" s="59">
        <f>[1]JK第3表!S4</f>
        <v>5506302454</v>
      </c>
      <c r="T13" s="62">
        <f>[1]JK第3表!T4</f>
        <v>382614</v>
      </c>
      <c r="U13" s="63">
        <f>SUM(V13:W13)</f>
        <v>4084022</v>
      </c>
      <c r="V13" s="59">
        <f>[1]JK第3表!V4</f>
        <v>3712751</v>
      </c>
      <c r="W13" s="62">
        <f>[1]JK第3表!W4</f>
        <v>371271</v>
      </c>
      <c r="X13" s="63">
        <f>SUM(Y13:Z13)</f>
        <v>151045</v>
      </c>
      <c r="Y13" s="59">
        <f>[1]JK第3表!Y4</f>
        <v>0</v>
      </c>
      <c r="Z13" s="60">
        <f>[1]JK第3表!Z4</f>
        <v>151045</v>
      </c>
      <c r="AA13" s="57">
        <f>[1]JK第3表!AA4</f>
        <v>1936455945</v>
      </c>
      <c r="AB13" s="63">
        <f>[1]JK第3表!AB4</f>
        <v>1139174753</v>
      </c>
      <c r="AC13" s="60">
        <f>[1]JK第3表!AC4</f>
        <v>10956408087</v>
      </c>
      <c r="AD13" s="64">
        <f>[1]JK第3表!AD4</f>
        <v>0</v>
      </c>
      <c r="AE13" s="63">
        <f>[1]JK第3表!AE4</f>
        <v>215306706</v>
      </c>
      <c r="AF13" s="60">
        <f>[1]JK第3表!AF4</f>
        <v>123580192</v>
      </c>
      <c r="AG13" s="64">
        <f>[1]JK第3表!AG4</f>
        <v>0</v>
      </c>
      <c r="AH13" s="57">
        <f>[1]JK第3表!AH4</f>
        <v>0</v>
      </c>
      <c r="AI13" s="57">
        <f>[1]JK第3表!AI4</f>
        <v>233540215</v>
      </c>
      <c r="AJ13" s="65">
        <f>C13+D13+R13+U13+X13+SUM(AA13:AI13)</f>
        <v>56239386419</v>
      </c>
      <c r="AK13" s="57">
        <f>[1]JK第3表!AK4</f>
        <v>0</v>
      </c>
      <c r="AL13" s="57">
        <f>[1]JK第3表!AL4</f>
        <v>1300668</v>
      </c>
      <c r="AM13" s="57">
        <f>[1]JK第3表!AM4</f>
        <v>0</v>
      </c>
      <c r="AN13" s="65">
        <f>SUM(AJ13:AM13)</f>
        <v>56240687087</v>
      </c>
      <c r="AO13" s="65">
        <f>ROUND(AN13/[1]JK第3表!AO4,0)</f>
        <v>559403</v>
      </c>
    </row>
    <row r="14" spans="1:41" s="1" customFormat="1" ht="17.45" customHeight="1" x14ac:dyDescent="0.15">
      <c r="A14" s="89">
        <v>2</v>
      </c>
      <c r="B14" s="89" t="s">
        <v>56</v>
      </c>
      <c r="C14" s="68">
        <f>[1]JK第3表!C5</f>
        <v>276150437</v>
      </c>
      <c r="D14" s="69">
        <f t="shared" ref="D14:D32" si="5">SUM(O14:Q14)</f>
        <v>10282752646</v>
      </c>
      <c r="E14" s="70">
        <f>[1]JK第3表!E5</f>
        <v>8537800795</v>
      </c>
      <c r="F14" s="71">
        <f>[1]JK第3表!F5</f>
        <v>88442387</v>
      </c>
      <c r="G14" s="71">
        <f t="shared" ref="G14:G32" si="6">SUM(E14:F14)</f>
        <v>8626243182</v>
      </c>
      <c r="H14" s="72">
        <f>[1]JK第3表!H5</f>
        <v>1361738632</v>
      </c>
      <c r="I14" s="71">
        <f>[1]JK第3表!I5</f>
        <v>868944</v>
      </c>
      <c r="J14" s="71">
        <f>[1]JK第3表!J5</f>
        <v>0</v>
      </c>
      <c r="K14" s="71">
        <f>[1]JK第3表!K5</f>
        <v>39790299</v>
      </c>
      <c r="L14" s="71">
        <f>[1]JK第3表!L5</f>
        <v>3260000</v>
      </c>
      <c r="M14" s="71">
        <f>[1]JK第3表!M5</f>
        <v>0</v>
      </c>
      <c r="N14" s="71">
        <f>[1]JK第3表!N5</f>
        <v>0</v>
      </c>
      <c r="O14" s="72">
        <f t="shared" ref="O14:O32" si="7">SUM(G14:N14)</f>
        <v>10031901057</v>
      </c>
      <c r="P14" s="72">
        <f>[1]JK第3表!P5</f>
        <v>224717297</v>
      </c>
      <c r="Q14" s="73">
        <f>[1]JK第3表!Q5</f>
        <v>26134292</v>
      </c>
      <c r="R14" s="74">
        <f t="shared" ref="R14:R32" si="8">SUM(S14:T14)</f>
        <v>1670954229</v>
      </c>
      <c r="S14" s="70">
        <f>[1]JK第3表!S5</f>
        <v>1670835720</v>
      </c>
      <c r="T14" s="73">
        <f>[1]JK第3表!T5</f>
        <v>118509</v>
      </c>
      <c r="U14" s="74">
        <f t="shared" ref="U14:U32" si="9">SUM(V14:W14)</f>
        <v>1221102</v>
      </c>
      <c r="V14" s="70">
        <f>[1]JK第3表!V5</f>
        <v>1106105</v>
      </c>
      <c r="W14" s="73">
        <f>[1]JK第3表!W5</f>
        <v>114997</v>
      </c>
      <c r="X14" s="74">
        <f t="shared" ref="X14:X32" si="10">SUM(Y14:Z14)</f>
        <v>55019</v>
      </c>
      <c r="Y14" s="70">
        <f>[1]JK第3表!Y5</f>
        <v>0</v>
      </c>
      <c r="Z14" s="71">
        <f>[1]JK第3表!Z5</f>
        <v>55019</v>
      </c>
      <c r="AA14" s="68">
        <f>[1]JK第3表!AA5</f>
        <v>551873421</v>
      </c>
      <c r="AB14" s="74">
        <f>[1]JK第3表!AB5</f>
        <v>375983131</v>
      </c>
      <c r="AC14" s="71">
        <f>[1]JK第3表!AC5</f>
        <v>3568296656</v>
      </c>
      <c r="AD14" s="75">
        <f>[1]JK第3表!AD5</f>
        <v>0</v>
      </c>
      <c r="AE14" s="74">
        <f>[1]JK第3表!AE5</f>
        <v>65861367</v>
      </c>
      <c r="AF14" s="71">
        <f>[1]JK第3表!AF5</f>
        <v>24774071</v>
      </c>
      <c r="AG14" s="75">
        <f>[1]JK第3表!AG5</f>
        <v>0</v>
      </c>
      <c r="AH14" s="68">
        <f>[1]JK第3表!AH5</f>
        <v>0</v>
      </c>
      <c r="AI14" s="68">
        <f>[1]JK第3表!AI5</f>
        <v>37428431</v>
      </c>
      <c r="AJ14" s="76">
        <f t="shared" ref="AJ14:AJ32" si="11">C14+D14+R14+U14+X14+SUM(AA14:AI14)</f>
        <v>16855350510</v>
      </c>
      <c r="AK14" s="68">
        <f>[1]JK第3表!AK5</f>
        <v>0</v>
      </c>
      <c r="AL14" s="68">
        <f>[1]JK第3表!AL5</f>
        <v>37240319</v>
      </c>
      <c r="AM14" s="68">
        <f>[1]JK第3表!AM5</f>
        <v>0</v>
      </c>
      <c r="AN14" s="76">
        <f t="shared" ref="AN14:AN32" si="12">SUM(AJ14:AM14)</f>
        <v>16892590829</v>
      </c>
      <c r="AO14" s="76">
        <f>ROUND(AN14/[1]JK第3表!AO5,0)</f>
        <v>553819</v>
      </c>
    </row>
    <row r="15" spans="1:41" s="1" customFormat="1" ht="17.45" customHeight="1" x14ac:dyDescent="0.15">
      <c r="A15" s="89">
        <v>3</v>
      </c>
      <c r="B15" s="89" t="s">
        <v>57</v>
      </c>
      <c r="C15" s="68">
        <f>[1]JK第3表!C6</f>
        <v>34683874</v>
      </c>
      <c r="D15" s="69">
        <f t="shared" si="5"/>
        <v>6867768876</v>
      </c>
      <c r="E15" s="70">
        <f>[1]JK第3表!E6</f>
        <v>5587082700</v>
      </c>
      <c r="F15" s="71">
        <f>[1]JK第3表!F6</f>
        <v>40647538</v>
      </c>
      <c r="G15" s="71">
        <f t="shared" si="6"/>
        <v>5627730238</v>
      </c>
      <c r="H15" s="72">
        <f>[1]JK第3表!H6</f>
        <v>880989485</v>
      </c>
      <c r="I15" s="71">
        <f>[1]JK第3表!I6</f>
        <v>459753</v>
      </c>
      <c r="J15" s="71">
        <f>[1]JK第3表!J6</f>
        <v>13430</v>
      </c>
      <c r="K15" s="71">
        <f>[1]JK第3表!K6</f>
        <v>27482945</v>
      </c>
      <c r="L15" s="71">
        <f>[1]JK第3表!L6</f>
        <v>4440000</v>
      </c>
      <c r="M15" s="71">
        <f>[1]JK第3表!M6</f>
        <v>0</v>
      </c>
      <c r="N15" s="71">
        <f>[1]JK第3表!N6</f>
        <v>0</v>
      </c>
      <c r="O15" s="72">
        <f t="shared" si="7"/>
        <v>6541115851</v>
      </c>
      <c r="P15" s="72">
        <f>[1]JK第3表!P6</f>
        <v>309201962</v>
      </c>
      <c r="Q15" s="73">
        <f>[1]JK第3表!Q6</f>
        <v>17451063</v>
      </c>
      <c r="R15" s="74">
        <f t="shared" si="8"/>
        <v>1056393975</v>
      </c>
      <c r="S15" s="70">
        <f>[1]JK第3表!S6</f>
        <v>1056324485</v>
      </c>
      <c r="T15" s="73">
        <f>[1]JK第3表!T6</f>
        <v>69490</v>
      </c>
      <c r="U15" s="74">
        <f t="shared" si="9"/>
        <v>765187</v>
      </c>
      <c r="V15" s="70">
        <f>[1]JK第3表!V6</f>
        <v>691609</v>
      </c>
      <c r="W15" s="73">
        <f>[1]JK第3表!W6</f>
        <v>73578</v>
      </c>
      <c r="X15" s="74">
        <f t="shared" si="10"/>
        <v>35435</v>
      </c>
      <c r="Y15" s="70">
        <f>[1]JK第3表!Y6</f>
        <v>0</v>
      </c>
      <c r="Z15" s="71">
        <f>[1]JK第3表!Z6</f>
        <v>35435</v>
      </c>
      <c r="AA15" s="68">
        <f>[1]JK第3表!AA6</f>
        <v>397308974</v>
      </c>
      <c r="AB15" s="74">
        <f>[1]JK第3表!AB6</f>
        <v>207822236</v>
      </c>
      <c r="AC15" s="71">
        <f>[1]JK第3表!AC6</f>
        <v>2163495401</v>
      </c>
      <c r="AD15" s="75">
        <f>[1]JK第3表!AD6</f>
        <v>0</v>
      </c>
      <c r="AE15" s="74">
        <f>[1]JK第3表!AE6</f>
        <v>45040049</v>
      </c>
      <c r="AF15" s="71">
        <f>[1]JK第3表!AF6</f>
        <v>14485751</v>
      </c>
      <c r="AG15" s="75">
        <f>[1]JK第3表!AG6</f>
        <v>0</v>
      </c>
      <c r="AH15" s="68">
        <f>[1]JK第3表!AH6</f>
        <v>7740000</v>
      </c>
      <c r="AI15" s="68">
        <f>[1]JK第3表!AI6</f>
        <v>104084900</v>
      </c>
      <c r="AJ15" s="76">
        <f t="shared" si="11"/>
        <v>10899624658</v>
      </c>
      <c r="AK15" s="68">
        <f>[1]JK第3表!AK6</f>
        <v>156622</v>
      </c>
      <c r="AL15" s="68">
        <f>[1]JK第3表!AL6</f>
        <v>0</v>
      </c>
      <c r="AM15" s="68">
        <f>[1]JK第3表!AM6</f>
        <v>0</v>
      </c>
      <c r="AN15" s="76">
        <f t="shared" si="12"/>
        <v>10899781280</v>
      </c>
      <c r="AO15" s="76">
        <f>ROUND(AN15/[1]JK第3表!AO6,0)</f>
        <v>563354</v>
      </c>
    </row>
    <row r="16" spans="1:41" s="1" customFormat="1" ht="17.45" customHeight="1" x14ac:dyDescent="0.15">
      <c r="A16" s="89">
        <v>4</v>
      </c>
      <c r="B16" s="89" t="s">
        <v>58</v>
      </c>
      <c r="C16" s="68">
        <f>[1]JK第3表!C7</f>
        <v>140629638</v>
      </c>
      <c r="D16" s="74">
        <f t="shared" si="5"/>
        <v>6052451899</v>
      </c>
      <c r="E16" s="70">
        <f>[1]JK第3表!E7</f>
        <v>4956538204</v>
      </c>
      <c r="F16" s="71">
        <f>[1]JK第3表!F7</f>
        <v>40174057</v>
      </c>
      <c r="G16" s="71">
        <f t="shared" si="6"/>
        <v>4996712261</v>
      </c>
      <c r="H16" s="71">
        <f>[1]JK第3表!H7</f>
        <v>802487270</v>
      </c>
      <c r="I16" s="71">
        <f>[1]JK第3表!I7</f>
        <v>351912</v>
      </c>
      <c r="J16" s="71">
        <f>[1]JK第3表!J7</f>
        <v>0</v>
      </c>
      <c r="K16" s="71">
        <f>[1]JK第3表!K7</f>
        <v>25523450</v>
      </c>
      <c r="L16" s="71">
        <f>[1]JK第3表!L7</f>
        <v>4200000</v>
      </c>
      <c r="M16" s="71">
        <f>[1]JK第3表!M7</f>
        <v>0</v>
      </c>
      <c r="N16" s="71">
        <f>[1]JK第3表!N7</f>
        <v>0</v>
      </c>
      <c r="O16" s="71">
        <f t="shared" si="7"/>
        <v>5829274893</v>
      </c>
      <c r="P16" s="71">
        <f>[1]JK第3表!P7</f>
        <v>206805243</v>
      </c>
      <c r="Q16" s="73">
        <f>[1]JK第3表!Q7</f>
        <v>16371763</v>
      </c>
      <c r="R16" s="74">
        <f t="shared" si="8"/>
        <v>938186979</v>
      </c>
      <c r="S16" s="70">
        <f>[1]JK第3表!S7</f>
        <v>938116681</v>
      </c>
      <c r="T16" s="73">
        <f>[1]JK第3表!T7</f>
        <v>70298</v>
      </c>
      <c r="U16" s="74">
        <f t="shared" si="9"/>
        <v>657287</v>
      </c>
      <c r="V16" s="70">
        <f>[1]JK第3表!V7</f>
        <v>589073</v>
      </c>
      <c r="W16" s="73">
        <f>[1]JK第3表!W7</f>
        <v>68214</v>
      </c>
      <c r="X16" s="74">
        <f t="shared" si="10"/>
        <v>35429</v>
      </c>
      <c r="Y16" s="70">
        <f>[1]JK第3表!Y7</f>
        <v>0</v>
      </c>
      <c r="Z16" s="71">
        <f>[1]JK第3表!Z7</f>
        <v>35429</v>
      </c>
      <c r="AA16" s="68">
        <f>[1]JK第3表!AA7</f>
        <v>376408541</v>
      </c>
      <c r="AB16" s="74">
        <f>[1]JK第3表!AB7</f>
        <v>231399572</v>
      </c>
      <c r="AC16" s="71">
        <f>[1]JK第3表!AC7</f>
        <v>2059311128</v>
      </c>
      <c r="AD16" s="75">
        <f>[1]JK第3表!AD7</f>
        <v>0</v>
      </c>
      <c r="AE16" s="74">
        <f>[1]JK第3表!AE7</f>
        <v>32866639</v>
      </c>
      <c r="AF16" s="71">
        <f>[1]JK第3表!AF7</f>
        <v>67943565</v>
      </c>
      <c r="AG16" s="75">
        <f>[1]JK第3表!AG7</f>
        <v>0</v>
      </c>
      <c r="AH16" s="68">
        <f>[1]JK第3表!AH7</f>
        <v>0</v>
      </c>
      <c r="AI16" s="68">
        <f>[1]JK第3表!AI7</f>
        <v>84616255</v>
      </c>
      <c r="AJ16" s="68">
        <f t="shared" si="11"/>
        <v>9984506932</v>
      </c>
      <c r="AK16" s="68">
        <f>[1]JK第3表!AK7</f>
        <v>184176</v>
      </c>
      <c r="AL16" s="68">
        <f>[1]JK第3表!AL7</f>
        <v>0</v>
      </c>
      <c r="AM16" s="68">
        <f>[1]JK第3表!AM7</f>
        <v>42739</v>
      </c>
      <c r="AN16" s="68">
        <f t="shared" si="12"/>
        <v>9984733847</v>
      </c>
      <c r="AO16" s="68">
        <f>ROUND(AN16/[1]JK第3表!AO7,0)</f>
        <v>561634</v>
      </c>
    </row>
    <row r="17" spans="1:41" s="1" customFormat="1" ht="17.45" customHeight="1" x14ac:dyDescent="0.15">
      <c r="A17" s="90">
        <v>5</v>
      </c>
      <c r="B17" s="90" t="s">
        <v>59</v>
      </c>
      <c r="C17" s="80">
        <f>[1]JK第3表!C8</f>
        <v>137750583</v>
      </c>
      <c r="D17" s="86">
        <f t="shared" si="5"/>
        <v>7317027599</v>
      </c>
      <c r="E17" s="82">
        <f>[1]JK第3表!E8</f>
        <v>6076507726</v>
      </c>
      <c r="F17" s="83">
        <f>[1]JK第3表!F8</f>
        <v>46496612</v>
      </c>
      <c r="G17" s="83">
        <f t="shared" si="6"/>
        <v>6123004338</v>
      </c>
      <c r="H17" s="83">
        <f>[1]JK第3表!H8</f>
        <v>952692763</v>
      </c>
      <c r="I17" s="83">
        <f>[1]JK第3表!I8</f>
        <v>545459</v>
      </c>
      <c r="J17" s="83">
        <f>[1]JK第3表!J8</f>
        <v>0</v>
      </c>
      <c r="K17" s="83">
        <f>[1]JK第3表!K8</f>
        <v>24384745</v>
      </c>
      <c r="L17" s="83">
        <f>[1]JK第3表!L8</f>
        <v>3240000</v>
      </c>
      <c r="M17" s="83">
        <f>[1]JK第3表!M8</f>
        <v>0</v>
      </c>
      <c r="N17" s="83">
        <f>[1]JK第3表!N8</f>
        <v>0</v>
      </c>
      <c r="O17" s="83">
        <f t="shared" si="7"/>
        <v>7103867305</v>
      </c>
      <c r="P17" s="83">
        <f>[1]JK第3表!P8</f>
        <v>193892071</v>
      </c>
      <c r="Q17" s="85">
        <f>[1]JK第3表!Q8</f>
        <v>19268223</v>
      </c>
      <c r="R17" s="86">
        <f t="shared" si="8"/>
        <v>1122888796</v>
      </c>
      <c r="S17" s="82">
        <f>[1]JK第3表!S8</f>
        <v>1122804410</v>
      </c>
      <c r="T17" s="85">
        <f>[1]JK第3表!T8</f>
        <v>84386</v>
      </c>
      <c r="U17" s="86">
        <f t="shared" si="9"/>
        <v>785472</v>
      </c>
      <c r="V17" s="82">
        <f>[1]JK第3表!V8</f>
        <v>703587</v>
      </c>
      <c r="W17" s="85">
        <f>[1]JK第3表!W8</f>
        <v>81885</v>
      </c>
      <c r="X17" s="86">
        <f t="shared" si="10"/>
        <v>43728</v>
      </c>
      <c r="Y17" s="82">
        <f>[1]JK第3表!Y8</f>
        <v>0</v>
      </c>
      <c r="Z17" s="83">
        <f>[1]JK第3表!Z8</f>
        <v>43728</v>
      </c>
      <c r="AA17" s="80">
        <f>[1]JK第3表!AA8</f>
        <v>437232801</v>
      </c>
      <c r="AB17" s="86">
        <f>[1]JK第3表!AB8</f>
        <v>300950596</v>
      </c>
      <c r="AC17" s="83">
        <f>[1]JK第3表!AC8</f>
        <v>2555673530</v>
      </c>
      <c r="AD17" s="87">
        <f>[1]JK第3表!AD8</f>
        <v>0</v>
      </c>
      <c r="AE17" s="86">
        <f>[1]JK第3表!AE8</f>
        <v>62270658</v>
      </c>
      <c r="AF17" s="83">
        <f>[1]JK第3表!AF8</f>
        <v>21120068</v>
      </c>
      <c r="AG17" s="87">
        <f>[1]JK第3表!AG8</f>
        <v>2052379</v>
      </c>
      <c r="AH17" s="80">
        <f>[1]JK第3表!AH8</f>
        <v>29271000</v>
      </c>
      <c r="AI17" s="80">
        <f>[1]JK第3表!AI8</f>
        <v>22841321</v>
      </c>
      <c r="AJ17" s="80">
        <f t="shared" si="11"/>
        <v>12009908531</v>
      </c>
      <c r="AK17" s="80">
        <f>[1]JK第3表!AK8</f>
        <v>45954207</v>
      </c>
      <c r="AL17" s="80">
        <f>[1]JK第3表!AL8</f>
        <v>0</v>
      </c>
      <c r="AM17" s="80">
        <f>[1]JK第3表!AM8</f>
        <v>0</v>
      </c>
      <c r="AN17" s="80">
        <f t="shared" si="12"/>
        <v>12055862738</v>
      </c>
      <c r="AO17" s="80">
        <f>ROUND(AN17/[1]JK第3表!AO8,0)</f>
        <v>574828</v>
      </c>
    </row>
    <row r="18" spans="1:41" s="1" customFormat="1" ht="17.45" customHeight="1" x14ac:dyDescent="0.15">
      <c r="A18" s="56">
        <v>6</v>
      </c>
      <c r="B18" s="56" t="s">
        <v>60</v>
      </c>
      <c r="C18" s="57">
        <f>[1]JK第3表!C9</f>
        <v>70179008</v>
      </c>
      <c r="D18" s="63">
        <f t="shared" si="5"/>
        <v>4016685310</v>
      </c>
      <c r="E18" s="59">
        <f>[1]JK第3表!E9</f>
        <v>3322705818</v>
      </c>
      <c r="F18" s="60">
        <f>[1]JK第3表!F9</f>
        <v>26848267</v>
      </c>
      <c r="G18" s="60">
        <f t="shared" si="6"/>
        <v>3349554085</v>
      </c>
      <c r="H18" s="60">
        <f>[1]JK第3表!H9</f>
        <v>507118613</v>
      </c>
      <c r="I18" s="60">
        <f>[1]JK第3表!I9</f>
        <v>136784</v>
      </c>
      <c r="J18" s="60">
        <f>[1]JK第3表!J9</f>
        <v>0</v>
      </c>
      <c r="K18" s="60">
        <f>[1]JK第3表!K9</f>
        <v>11823060</v>
      </c>
      <c r="L18" s="60">
        <f>[1]JK第3表!L9</f>
        <v>1280000</v>
      </c>
      <c r="M18" s="60">
        <f>[1]JK第3表!M9</f>
        <v>0</v>
      </c>
      <c r="N18" s="60">
        <f>[1]JK第3表!N9</f>
        <v>0</v>
      </c>
      <c r="O18" s="60">
        <f t="shared" si="7"/>
        <v>3869912542</v>
      </c>
      <c r="P18" s="60">
        <f>[1]JK第3表!P9</f>
        <v>136469120</v>
      </c>
      <c r="Q18" s="62">
        <f>[1]JK第3表!Q9</f>
        <v>10303648</v>
      </c>
      <c r="R18" s="63">
        <f t="shared" si="8"/>
        <v>562325090</v>
      </c>
      <c r="S18" s="59">
        <f>[1]JK第3表!S9</f>
        <v>562284587</v>
      </c>
      <c r="T18" s="62">
        <f>[1]JK第3表!T9</f>
        <v>40503</v>
      </c>
      <c r="U18" s="63">
        <f t="shared" si="9"/>
        <v>406230</v>
      </c>
      <c r="V18" s="59">
        <f>[1]JK第3表!V9</f>
        <v>366926</v>
      </c>
      <c r="W18" s="62">
        <f>[1]JK第3表!W9</f>
        <v>39304</v>
      </c>
      <c r="X18" s="63">
        <f t="shared" si="10"/>
        <v>19961</v>
      </c>
      <c r="Y18" s="59">
        <f>[1]JK第3表!Y9</f>
        <v>0</v>
      </c>
      <c r="Z18" s="60">
        <f>[1]JK第3表!Z9</f>
        <v>19961</v>
      </c>
      <c r="AA18" s="57">
        <f>[1]JK第3表!AA9</f>
        <v>186573086</v>
      </c>
      <c r="AB18" s="63">
        <f>[1]JK第3表!AB9</f>
        <v>149566648</v>
      </c>
      <c r="AC18" s="60">
        <f>[1]JK第3表!AC9</f>
        <v>1249977519</v>
      </c>
      <c r="AD18" s="64">
        <f>[1]JK第3表!AD9</f>
        <v>0</v>
      </c>
      <c r="AE18" s="63">
        <f>[1]JK第3表!AE9</f>
        <v>34667509</v>
      </c>
      <c r="AF18" s="60">
        <f>[1]JK第3表!AF9</f>
        <v>16316079</v>
      </c>
      <c r="AG18" s="64">
        <f>[1]JK第3表!AG9</f>
        <v>0</v>
      </c>
      <c r="AH18" s="57">
        <f>[1]JK第3表!AH9</f>
        <v>0</v>
      </c>
      <c r="AI18" s="57">
        <f>[1]JK第3表!AI9</f>
        <v>51287610</v>
      </c>
      <c r="AJ18" s="57">
        <f t="shared" si="11"/>
        <v>6338004050</v>
      </c>
      <c r="AK18" s="57">
        <f>[1]JK第3表!AK9</f>
        <v>72222000</v>
      </c>
      <c r="AL18" s="57">
        <f>[1]JK第3表!AL9</f>
        <v>0</v>
      </c>
      <c r="AM18" s="57">
        <f>[1]JK第3表!AM9</f>
        <v>0</v>
      </c>
      <c r="AN18" s="57">
        <f t="shared" si="12"/>
        <v>6410226050</v>
      </c>
      <c r="AO18" s="57">
        <f>ROUND(AN18/[1]JK第3表!AO9,0)</f>
        <v>625754</v>
      </c>
    </row>
    <row r="19" spans="1:41" s="1" customFormat="1" ht="17.45" customHeight="1" x14ac:dyDescent="0.15">
      <c r="A19" s="89">
        <v>7</v>
      </c>
      <c r="B19" s="89" t="s">
        <v>61</v>
      </c>
      <c r="C19" s="68">
        <f>[1]JK第3表!C10</f>
        <v>53422233</v>
      </c>
      <c r="D19" s="74">
        <f t="shared" si="5"/>
        <v>1786221564</v>
      </c>
      <c r="E19" s="70">
        <f>[1]JK第3表!E10</f>
        <v>1501811175</v>
      </c>
      <c r="F19" s="71">
        <f>[1]JK第3表!F10</f>
        <v>10656516</v>
      </c>
      <c r="G19" s="71">
        <f t="shared" si="6"/>
        <v>1512467691</v>
      </c>
      <c r="H19" s="71">
        <f>[1]JK第3表!H10</f>
        <v>229734926</v>
      </c>
      <c r="I19" s="71">
        <f>[1]JK第3表!I10</f>
        <v>158477</v>
      </c>
      <c r="J19" s="71">
        <f>[1]JK第3表!J10</f>
        <v>0</v>
      </c>
      <c r="K19" s="71">
        <f>[1]JK第3表!K10</f>
        <v>2101050</v>
      </c>
      <c r="L19" s="71">
        <f>[1]JK第3表!L10</f>
        <v>720000</v>
      </c>
      <c r="M19" s="71">
        <f>[1]JK第3表!M10</f>
        <v>0</v>
      </c>
      <c r="N19" s="71">
        <f>[1]JK第3表!N10</f>
        <v>0</v>
      </c>
      <c r="O19" s="71">
        <f t="shared" si="7"/>
        <v>1745182144</v>
      </c>
      <c r="P19" s="71">
        <f>[1]JK第3表!P10</f>
        <v>36621799</v>
      </c>
      <c r="Q19" s="73">
        <f>[1]JK第3表!Q10</f>
        <v>4417621</v>
      </c>
      <c r="R19" s="74">
        <f t="shared" si="8"/>
        <v>255535386</v>
      </c>
      <c r="S19" s="70">
        <f>[1]JK第3表!S10</f>
        <v>255516751</v>
      </c>
      <c r="T19" s="73">
        <f>[1]JK第3表!T10</f>
        <v>18635</v>
      </c>
      <c r="U19" s="74">
        <f t="shared" si="9"/>
        <v>182868</v>
      </c>
      <c r="V19" s="70">
        <f>[1]JK第3表!V10</f>
        <v>164784</v>
      </c>
      <c r="W19" s="73">
        <f>[1]JK第3表!W10</f>
        <v>18084</v>
      </c>
      <c r="X19" s="74">
        <f t="shared" si="10"/>
        <v>9984</v>
      </c>
      <c r="Y19" s="70">
        <f>[1]JK第3表!Y10</f>
        <v>0</v>
      </c>
      <c r="Z19" s="71">
        <f>[1]JK第3表!Z10</f>
        <v>9984</v>
      </c>
      <c r="AA19" s="68">
        <f>[1]JK第3表!AA10</f>
        <v>116912777</v>
      </c>
      <c r="AB19" s="74">
        <f>[1]JK第3表!AB10</f>
        <v>69550845</v>
      </c>
      <c r="AC19" s="71">
        <f>[1]JK第3表!AC10</f>
        <v>559113930</v>
      </c>
      <c r="AD19" s="75">
        <f>[1]JK第3表!AD10</f>
        <v>0</v>
      </c>
      <c r="AE19" s="74">
        <f>[1]JK第3表!AE10</f>
        <v>15810869</v>
      </c>
      <c r="AF19" s="71">
        <f>[1]JK第3表!AF10</f>
        <v>9829744</v>
      </c>
      <c r="AG19" s="75">
        <f>[1]JK第3表!AG10</f>
        <v>0</v>
      </c>
      <c r="AH19" s="68">
        <f>[1]JK第3表!AH10</f>
        <v>0</v>
      </c>
      <c r="AI19" s="68">
        <f>[1]JK第3表!AI10</f>
        <v>112723880</v>
      </c>
      <c r="AJ19" s="68">
        <f t="shared" si="11"/>
        <v>2979314080</v>
      </c>
      <c r="AK19" s="68">
        <f>[1]JK第3表!AK10</f>
        <v>0</v>
      </c>
      <c r="AL19" s="68">
        <f>[1]JK第3表!AL10</f>
        <v>0</v>
      </c>
      <c r="AM19" s="68">
        <f>[1]JK第3表!AM10</f>
        <v>0</v>
      </c>
      <c r="AN19" s="68">
        <f t="shared" si="12"/>
        <v>2979314080</v>
      </c>
      <c r="AO19" s="68">
        <f>ROUND(AN19/[1]JK第3表!AO10,0)</f>
        <v>652500</v>
      </c>
    </row>
    <row r="20" spans="1:41" s="1" customFormat="1" ht="17.45" customHeight="1" x14ac:dyDescent="0.15">
      <c r="A20" s="89">
        <v>8</v>
      </c>
      <c r="B20" s="89" t="s">
        <v>62</v>
      </c>
      <c r="C20" s="68">
        <f>[1]JK第3表!C11</f>
        <v>22336452</v>
      </c>
      <c r="D20" s="74">
        <f t="shared" si="5"/>
        <v>2441093634</v>
      </c>
      <c r="E20" s="70">
        <f>[1]JK第3表!E11</f>
        <v>2039969785</v>
      </c>
      <c r="F20" s="71">
        <f>[1]JK第3表!F11</f>
        <v>8870707</v>
      </c>
      <c r="G20" s="71">
        <f t="shared" si="6"/>
        <v>2048840492</v>
      </c>
      <c r="H20" s="71">
        <f>[1]JK第3表!H11</f>
        <v>304794586</v>
      </c>
      <c r="I20" s="71">
        <f>[1]JK第3表!I11</f>
        <v>0</v>
      </c>
      <c r="J20" s="71">
        <f>[1]JK第3表!J11</f>
        <v>0</v>
      </c>
      <c r="K20" s="71">
        <f>[1]JK第3表!K11</f>
        <v>7035970</v>
      </c>
      <c r="L20" s="71">
        <f>[1]JK第3表!L11</f>
        <v>740000</v>
      </c>
      <c r="M20" s="71">
        <f>[1]JK第3表!M11</f>
        <v>0</v>
      </c>
      <c r="N20" s="71">
        <f>[1]JK第3表!N11</f>
        <v>0</v>
      </c>
      <c r="O20" s="71">
        <f t="shared" si="7"/>
        <v>2361411048</v>
      </c>
      <c r="P20" s="71">
        <f>[1]JK第3表!P11</f>
        <v>73965027</v>
      </c>
      <c r="Q20" s="73">
        <f>[1]JK第3表!Q11</f>
        <v>5717559</v>
      </c>
      <c r="R20" s="74">
        <f t="shared" si="8"/>
        <v>358905363</v>
      </c>
      <c r="S20" s="70">
        <f>[1]JK第3表!S11</f>
        <v>358879079</v>
      </c>
      <c r="T20" s="73">
        <f>[1]JK第3表!T11</f>
        <v>26284</v>
      </c>
      <c r="U20" s="74">
        <f t="shared" si="9"/>
        <v>256263</v>
      </c>
      <c r="V20" s="70">
        <f>[1]JK第3表!V11</f>
        <v>230763</v>
      </c>
      <c r="W20" s="73">
        <f>[1]JK第3表!W11</f>
        <v>25500</v>
      </c>
      <c r="X20" s="74">
        <f t="shared" si="10"/>
        <v>15341</v>
      </c>
      <c r="Y20" s="70">
        <f>[1]JK第3表!Y11</f>
        <v>0</v>
      </c>
      <c r="Z20" s="71">
        <f>[1]JK第3表!Z11</f>
        <v>15341</v>
      </c>
      <c r="AA20" s="68">
        <f>[1]JK第3表!AA11</f>
        <v>121817782</v>
      </c>
      <c r="AB20" s="74">
        <f>[1]JK第3表!AB11</f>
        <v>81232566</v>
      </c>
      <c r="AC20" s="71">
        <f>[1]JK第3表!AC11</f>
        <v>799277001</v>
      </c>
      <c r="AD20" s="75">
        <f>[1]JK第3表!AD11</f>
        <v>0</v>
      </c>
      <c r="AE20" s="74">
        <f>[1]JK第3表!AE11</f>
        <v>18214329</v>
      </c>
      <c r="AF20" s="71">
        <f>[1]JK第3表!AF11</f>
        <v>5537018</v>
      </c>
      <c r="AG20" s="75">
        <f>[1]JK第3表!AG11</f>
        <v>0</v>
      </c>
      <c r="AH20" s="68">
        <f>[1]JK第3表!AH11</f>
        <v>0</v>
      </c>
      <c r="AI20" s="68">
        <f>[1]JK第3表!AI11</f>
        <v>21460849</v>
      </c>
      <c r="AJ20" s="68">
        <f t="shared" si="11"/>
        <v>3870146598</v>
      </c>
      <c r="AK20" s="68">
        <f>[1]JK第3表!AK11</f>
        <v>606427</v>
      </c>
      <c r="AL20" s="68">
        <f>[1]JK第3表!AL11</f>
        <v>0</v>
      </c>
      <c r="AM20" s="68">
        <f>[1]JK第3表!AM11</f>
        <v>0</v>
      </c>
      <c r="AN20" s="68">
        <f t="shared" si="12"/>
        <v>3870753025</v>
      </c>
      <c r="AO20" s="68">
        <f>ROUND(AN20/[1]JK第3表!AO11,0)</f>
        <v>570908</v>
      </c>
    </row>
    <row r="21" spans="1:41" s="1" customFormat="1" ht="17.45" customHeight="1" x14ac:dyDescent="0.15">
      <c r="A21" s="89">
        <v>9</v>
      </c>
      <c r="B21" s="89" t="s">
        <v>63</v>
      </c>
      <c r="C21" s="68">
        <f>[1]JK第3表!C12</f>
        <v>14374898</v>
      </c>
      <c r="D21" s="74">
        <f t="shared" si="5"/>
        <v>2084432912</v>
      </c>
      <c r="E21" s="70">
        <f>[1]JK第3表!E12</f>
        <v>1733571666</v>
      </c>
      <c r="F21" s="71">
        <f>[1]JK第3表!F12</f>
        <v>8590031</v>
      </c>
      <c r="G21" s="71">
        <f t="shared" si="6"/>
        <v>1742161697</v>
      </c>
      <c r="H21" s="71">
        <f>[1]JK第3表!H12</f>
        <v>266044057</v>
      </c>
      <c r="I21" s="71">
        <f>[1]JK第3表!I12</f>
        <v>1327</v>
      </c>
      <c r="J21" s="71">
        <f>[1]JK第3表!J12</f>
        <v>0</v>
      </c>
      <c r="K21" s="71">
        <f>[1]JK第3表!K12</f>
        <v>7562990</v>
      </c>
      <c r="L21" s="71">
        <f>[1]JK第3表!L12</f>
        <v>920000</v>
      </c>
      <c r="M21" s="71">
        <f>[1]JK第3表!M12</f>
        <v>0</v>
      </c>
      <c r="N21" s="71">
        <f>[1]JK第3表!N12</f>
        <v>0</v>
      </c>
      <c r="O21" s="71">
        <f t="shared" si="7"/>
        <v>2016690071</v>
      </c>
      <c r="P21" s="71">
        <f>[1]JK第3表!P12</f>
        <v>62306730</v>
      </c>
      <c r="Q21" s="73">
        <f>[1]JK第3表!Q12</f>
        <v>5436111</v>
      </c>
      <c r="R21" s="74">
        <f t="shared" si="8"/>
        <v>326493071</v>
      </c>
      <c r="S21" s="70">
        <f>[1]JK第3表!S12</f>
        <v>326469409</v>
      </c>
      <c r="T21" s="73">
        <f>[1]JK第3表!T12</f>
        <v>23662</v>
      </c>
      <c r="U21" s="74">
        <f t="shared" si="9"/>
        <v>234765</v>
      </c>
      <c r="V21" s="70">
        <f>[1]JK第3表!V12</f>
        <v>211804</v>
      </c>
      <c r="W21" s="73">
        <f>[1]JK第3表!W12</f>
        <v>22961</v>
      </c>
      <c r="X21" s="74">
        <f t="shared" si="10"/>
        <v>12672</v>
      </c>
      <c r="Y21" s="70">
        <f>[1]JK第3表!Y12</f>
        <v>0</v>
      </c>
      <c r="Z21" s="71">
        <f>[1]JK第3表!Z12</f>
        <v>12672</v>
      </c>
      <c r="AA21" s="68">
        <f>[1]JK第3表!AA12</f>
        <v>126584309</v>
      </c>
      <c r="AB21" s="74">
        <f>[1]JK第3表!AB12</f>
        <v>73314266</v>
      </c>
      <c r="AC21" s="71">
        <f>[1]JK第3表!AC12</f>
        <v>697787422</v>
      </c>
      <c r="AD21" s="75">
        <f>[1]JK第3表!AD12</f>
        <v>0</v>
      </c>
      <c r="AE21" s="74">
        <f>[1]JK第3表!AE12</f>
        <v>18572715</v>
      </c>
      <c r="AF21" s="71">
        <f>[1]JK第3表!AF12</f>
        <v>10565195</v>
      </c>
      <c r="AG21" s="75">
        <f>[1]JK第3表!AG12</f>
        <v>0</v>
      </c>
      <c r="AH21" s="68">
        <f>[1]JK第3表!AH12</f>
        <v>0</v>
      </c>
      <c r="AI21" s="68">
        <f>[1]JK第3表!AI12</f>
        <v>820414</v>
      </c>
      <c r="AJ21" s="68">
        <f t="shared" si="11"/>
        <v>3353192639</v>
      </c>
      <c r="AK21" s="68">
        <f>[1]JK第3表!AK12</f>
        <v>532175</v>
      </c>
      <c r="AL21" s="68">
        <f>[1]JK第3表!AL12</f>
        <v>0</v>
      </c>
      <c r="AM21" s="68">
        <f>[1]JK第3表!AM12</f>
        <v>0</v>
      </c>
      <c r="AN21" s="68">
        <f t="shared" si="12"/>
        <v>3353724814</v>
      </c>
      <c r="AO21" s="68">
        <f>ROUND(AN21/[1]JK第3表!AO12,0)</f>
        <v>553694</v>
      </c>
    </row>
    <row r="22" spans="1:41" s="1" customFormat="1" ht="17.45" customHeight="1" x14ac:dyDescent="0.15">
      <c r="A22" s="90">
        <v>10</v>
      </c>
      <c r="B22" s="90" t="s">
        <v>64</v>
      </c>
      <c r="C22" s="80">
        <f>[1]JK第3表!C13</f>
        <v>11337300</v>
      </c>
      <c r="D22" s="86">
        <f t="shared" si="5"/>
        <v>3009561517</v>
      </c>
      <c r="E22" s="82">
        <f>[1]JK第3表!E13</f>
        <v>2440945240</v>
      </c>
      <c r="F22" s="83">
        <f>[1]JK第3表!F13</f>
        <v>17180466</v>
      </c>
      <c r="G22" s="83">
        <f t="shared" si="6"/>
        <v>2458125706</v>
      </c>
      <c r="H22" s="83">
        <f>[1]JK第3表!H13</f>
        <v>408250098</v>
      </c>
      <c r="I22" s="83">
        <f>[1]JK第3表!I13</f>
        <v>136359</v>
      </c>
      <c r="J22" s="83">
        <f>[1]JK第3表!J13</f>
        <v>0</v>
      </c>
      <c r="K22" s="83">
        <f>[1]JK第3表!K13</f>
        <v>7555660</v>
      </c>
      <c r="L22" s="83">
        <f>[1]JK第3表!L13</f>
        <v>1040000</v>
      </c>
      <c r="M22" s="83">
        <f>[1]JK第3表!M13</f>
        <v>0</v>
      </c>
      <c r="N22" s="83">
        <f>[1]JK第3表!N13</f>
        <v>0</v>
      </c>
      <c r="O22" s="83">
        <f t="shared" si="7"/>
        <v>2875107823</v>
      </c>
      <c r="P22" s="83">
        <f>[1]JK第3表!P13</f>
        <v>127256158</v>
      </c>
      <c r="Q22" s="85">
        <f>[1]JK第3表!Q13</f>
        <v>7197536</v>
      </c>
      <c r="R22" s="86">
        <f t="shared" si="8"/>
        <v>434884099</v>
      </c>
      <c r="S22" s="82">
        <f>[1]JK第3表!S13</f>
        <v>434853034</v>
      </c>
      <c r="T22" s="85">
        <f>[1]JK第3表!T13</f>
        <v>31065</v>
      </c>
      <c r="U22" s="86">
        <f t="shared" si="9"/>
        <v>316113</v>
      </c>
      <c r="V22" s="82">
        <f>[1]JK第3表!V13</f>
        <v>285968</v>
      </c>
      <c r="W22" s="85">
        <f>[1]JK第3表!W13</f>
        <v>30145</v>
      </c>
      <c r="X22" s="86">
        <f t="shared" si="10"/>
        <v>15588</v>
      </c>
      <c r="Y22" s="82">
        <f>[1]JK第3表!Y13</f>
        <v>0</v>
      </c>
      <c r="Z22" s="83">
        <f>[1]JK第3表!Z13</f>
        <v>15588</v>
      </c>
      <c r="AA22" s="80">
        <f>[1]JK第3表!AA13</f>
        <v>158703952</v>
      </c>
      <c r="AB22" s="86">
        <f>[1]JK第3表!AB13</f>
        <v>92714303</v>
      </c>
      <c r="AC22" s="83">
        <f>[1]JK第3表!AC13</f>
        <v>890397342</v>
      </c>
      <c r="AD22" s="87">
        <f>[1]JK第3表!AD13</f>
        <v>0</v>
      </c>
      <c r="AE22" s="86">
        <f>[1]JK第3表!AE13</f>
        <v>24420811</v>
      </c>
      <c r="AF22" s="83">
        <f>[1]JK第3表!AF13</f>
        <v>18572642</v>
      </c>
      <c r="AG22" s="87">
        <f>[1]JK第3表!AG13</f>
        <v>0</v>
      </c>
      <c r="AH22" s="80">
        <f>[1]JK第3表!AH13</f>
        <v>42143000</v>
      </c>
      <c r="AI22" s="80">
        <f>[1]JK第3表!AI13</f>
        <v>1873645</v>
      </c>
      <c r="AJ22" s="80">
        <f t="shared" si="11"/>
        <v>4684940312</v>
      </c>
      <c r="AK22" s="80">
        <f>[1]JK第3表!AK13</f>
        <v>586</v>
      </c>
      <c r="AL22" s="80">
        <f>[1]JK第3表!AL13</f>
        <v>10556242</v>
      </c>
      <c r="AM22" s="80">
        <f>[1]JK第3表!AM13</f>
        <v>0</v>
      </c>
      <c r="AN22" s="80">
        <f t="shared" si="12"/>
        <v>4695497140</v>
      </c>
      <c r="AO22" s="80">
        <f>ROUND(AN22/[1]JK第3表!AO13,0)</f>
        <v>593465</v>
      </c>
    </row>
    <row r="23" spans="1:41" s="1" customFormat="1" ht="17.45" customHeight="1" x14ac:dyDescent="0.15">
      <c r="A23" s="56">
        <v>11</v>
      </c>
      <c r="B23" s="56" t="s">
        <v>65</v>
      </c>
      <c r="C23" s="57">
        <f>[1]JK第3表!C14</f>
        <v>18220830</v>
      </c>
      <c r="D23" s="63">
        <f t="shared" si="5"/>
        <v>5089602653</v>
      </c>
      <c r="E23" s="59">
        <f>[1]JK第3表!E14</f>
        <v>4164430760</v>
      </c>
      <c r="F23" s="60">
        <f>[1]JK第3表!F14</f>
        <v>26447992</v>
      </c>
      <c r="G23" s="60">
        <f t="shared" si="6"/>
        <v>4190878752</v>
      </c>
      <c r="H23" s="60">
        <f>[1]JK第3表!H14</f>
        <v>662350799</v>
      </c>
      <c r="I23" s="60">
        <f>[1]JK第3表!I14</f>
        <v>383157</v>
      </c>
      <c r="J23" s="60">
        <f>[1]JK第3表!J14</f>
        <v>0</v>
      </c>
      <c r="K23" s="60">
        <f>[1]JK第3表!K14</f>
        <v>17155360</v>
      </c>
      <c r="L23" s="60">
        <f>[1]JK第3表!L14</f>
        <v>1960000</v>
      </c>
      <c r="M23" s="60">
        <f>[1]JK第3表!M14</f>
        <v>0</v>
      </c>
      <c r="N23" s="60">
        <f>[1]JK第3表!N14</f>
        <v>0</v>
      </c>
      <c r="O23" s="60">
        <f t="shared" si="7"/>
        <v>4872728068</v>
      </c>
      <c r="P23" s="60">
        <f>[1]JK第3表!P14</f>
        <v>204159013</v>
      </c>
      <c r="Q23" s="62">
        <f>[1]JK第3表!Q14</f>
        <v>12715572</v>
      </c>
      <c r="R23" s="63">
        <f t="shared" si="8"/>
        <v>751904798</v>
      </c>
      <c r="S23" s="59">
        <f>[1]JK第3表!S14</f>
        <v>751850533</v>
      </c>
      <c r="T23" s="62">
        <f>[1]JK第3表!T14</f>
        <v>54265</v>
      </c>
      <c r="U23" s="63">
        <f t="shared" si="9"/>
        <v>542488</v>
      </c>
      <c r="V23" s="59">
        <f>[1]JK第3表!V14</f>
        <v>489842</v>
      </c>
      <c r="W23" s="62">
        <f>[1]JK第3表!W14</f>
        <v>52646</v>
      </c>
      <c r="X23" s="63">
        <f t="shared" si="10"/>
        <v>27288</v>
      </c>
      <c r="Y23" s="59">
        <f>[1]JK第3表!Y14</f>
        <v>0</v>
      </c>
      <c r="Z23" s="60">
        <f>[1]JK第3表!Z14</f>
        <v>27288</v>
      </c>
      <c r="AA23" s="57">
        <f>[1]JK第3表!AA14</f>
        <v>269088138</v>
      </c>
      <c r="AB23" s="63">
        <f>[1]JK第3表!AB14</f>
        <v>180274038</v>
      </c>
      <c r="AC23" s="60">
        <f>[1]JK第3表!AC14</f>
        <v>1620372119</v>
      </c>
      <c r="AD23" s="64">
        <f>[1]JK第3表!AD14</f>
        <v>0</v>
      </c>
      <c r="AE23" s="63">
        <f>[1]JK第3表!AE14</f>
        <v>34295580</v>
      </c>
      <c r="AF23" s="60">
        <f>[1]JK第3表!AF14</f>
        <v>28382311</v>
      </c>
      <c r="AG23" s="64">
        <f>[1]JK第3表!AG14</f>
        <v>0</v>
      </c>
      <c r="AH23" s="57">
        <f>[1]JK第3表!AH14</f>
        <v>0</v>
      </c>
      <c r="AI23" s="57">
        <f>[1]JK第3表!AI14</f>
        <v>60478514</v>
      </c>
      <c r="AJ23" s="57">
        <f t="shared" si="11"/>
        <v>8053188757</v>
      </c>
      <c r="AK23" s="57">
        <f>[1]JK第3表!AK14</f>
        <v>0</v>
      </c>
      <c r="AL23" s="57">
        <f>[1]JK第3表!AL14</f>
        <v>0</v>
      </c>
      <c r="AM23" s="57">
        <f>[1]JK第3表!AM14</f>
        <v>0</v>
      </c>
      <c r="AN23" s="57">
        <f t="shared" si="12"/>
        <v>8053188757</v>
      </c>
      <c r="AO23" s="57">
        <f>ROUND(AN23/[1]JK第3表!AO14,0)</f>
        <v>579825</v>
      </c>
    </row>
    <row r="24" spans="1:41" s="1" customFormat="1" ht="17.45" customHeight="1" x14ac:dyDescent="0.15">
      <c r="A24" s="89">
        <v>16</v>
      </c>
      <c r="B24" s="89" t="s">
        <v>66</v>
      </c>
      <c r="C24" s="68">
        <f>[1]JK第3表!C15</f>
        <v>4183326</v>
      </c>
      <c r="D24" s="74">
        <f t="shared" si="5"/>
        <v>245291306</v>
      </c>
      <c r="E24" s="70">
        <f>[1]JK第3表!E15</f>
        <v>202475645</v>
      </c>
      <c r="F24" s="71">
        <f>[1]JK第3表!F15</f>
        <v>2012431</v>
      </c>
      <c r="G24" s="71">
        <f t="shared" si="6"/>
        <v>204488076</v>
      </c>
      <c r="H24" s="71">
        <f>[1]JK第3表!H15</f>
        <v>32837915</v>
      </c>
      <c r="I24" s="71">
        <f>[1]JK第3表!I15</f>
        <v>0</v>
      </c>
      <c r="J24" s="71">
        <f>[1]JK第3表!J15</f>
        <v>14780</v>
      </c>
      <c r="K24" s="71">
        <f>[1]JK第3表!K15</f>
        <v>0</v>
      </c>
      <c r="L24" s="71">
        <f>[1]JK第3表!L15</f>
        <v>150000</v>
      </c>
      <c r="M24" s="71">
        <f>[1]JK第3表!M15</f>
        <v>0</v>
      </c>
      <c r="N24" s="71">
        <f>[1]JK第3表!N15</f>
        <v>0</v>
      </c>
      <c r="O24" s="71">
        <f t="shared" si="7"/>
        <v>237490771</v>
      </c>
      <c r="P24" s="71">
        <f>[1]JK第3表!P15</f>
        <v>7245835</v>
      </c>
      <c r="Q24" s="73">
        <f>[1]JK第3表!Q15</f>
        <v>554700</v>
      </c>
      <c r="R24" s="74">
        <f t="shared" si="8"/>
        <v>40980350</v>
      </c>
      <c r="S24" s="70">
        <f>[1]JK第3表!S15</f>
        <v>40977387</v>
      </c>
      <c r="T24" s="73">
        <f>[1]JK第3表!T15</f>
        <v>2963</v>
      </c>
      <c r="U24" s="74">
        <f t="shared" si="9"/>
        <v>29582</v>
      </c>
      <c r="V24" s="70">
        <f>[1]JK第3表!V15</f>
        <v>26706</v>
      </c>
      <c r="W24" s="73">
        <f>[1]JK第3表!W15</f>
        <v>2876</v>
      </c>
      <c r="X24" s="74">
        <f t="shared" si="10"/>
        <v>1497</v>
      </c>
      <c r="Y24" s="70">
        <f>[1]JK第3表!Y15</f>
        <v>0</v>
      </c>
      <c r="Z24" s="71">
        <f>[1]JK第3表!Z15</f>
        <v>1497</v>
      </c>
      <c r="AA24" s="68">
        <f>[1]JK第3表!AA15</f>
        <v>17639991</v>
      </c>
      <c r="AB24" s="74">
        <f>[1]JK第3表!AB15</f>
        <v>8652918</v>
      </c>
      <c r="AC24" s="71">
        <f>[1]JK第3表!AC15</f>
        <v>75010960</v>
      </c>
      <c r="AD24" s="75">
        <f>[1]JK第3表!AD15</f>
        <v>0</v>
      </c>
      <c r="AE24" s="74">
        <f>[1]JK第3表!AE15</f>
        <v>2630390</v>
      </c>
      <c r="AF24" s="71">
        <f>[1]JK第3表!AF15</f>
        <v>1786622</v>
      </c>
      <c r="AG24" s="75">
        <f>[1]JK第3表!AG15</f>
        <v>0</v>
      </c>
      <c r="AH24" s="68">
        <f>[1]JK第3表!AH15</f>
        <v>53116000</v>
      </c>
      <c r="AI24" s="68">
        <f>[1]JK第3表!AI15</f>
        <v>3608612</v>
      </c>
      <c r="AJ24" s="68">
        <f t="shared" si="11"/>
        <v>452931554</v>
      </c>
      <c r="AK24" s="68">
        <f>[1]JK第3表!AK15</f>
        <v>84397</v>
      </c>
      <c r="AL24" s="68">
        <f>[1]JK第3表!AL15</f>
        <v>0</v>
      </c>
      <c r="AM24" s="68">
        <f>[1]JK第3表!AM15</f>
        <v>0</v>
      </c>
      <c r="AN24" s="68">
        <f t="shared" si="12"/>
        <v>453015951</v>
      </c>
      <c r="AO24" s="68">
        <f>ROUND(AN24/[1]JK第3表!AO15,0)</f>
        <v>603217</v>
      </c>
    </row>
    <row r="25" spans="1:41" s="1" customFormat="1" ht="17.45" customHeight="1" x14ac:dyDescent="0.15">
      <c r="A25" s="89">
        <v>20</v>
      </c>
      <c r="B25" s="89" t="s">
        <v>67</v>
      </c>
      <c r="C25" s="68">
        <f>[1]JK第3表!C16</f>
        <v>9100598</v>
      </c>
      <c r="D25" s="74">
        <f t="shared" si="5"/>
        <v>2245127721</v>
      </c>
      <c r="E25" s="70">
        <f>[1]JK第3表!E16</f>
        <v>1870957777</v>
      </c>
      <c r="F25" s="71">
        <f>[1]JK第3表!F16</f>
        <v>14792385</v>
      </c>
      <c r="G25" s="71">
        <f t="shared" si="6"/>
        <v>1885750162</v>
      </c>
      <c r="H25" s="71">
        <f>[1]JK第3表!H16</f>
        <v>297270416</v>
      </c>
      <c r="I25" s="71">
        <f>[1]JK第3表!I16</f>
        <v>0</v>
      </c>
      <c r="J25" s="71">
        <f>[1]JK第3表!J16</f>
        <v>0</v>
      </c>
      <c r="K25" s="71">
        <f>[1]JK第3表!K16</f>
        <v>10489040</v>
      </c>
      <c r="L25" s="71">
        <f>[1]JK第3表!L16</f>
        <v>640000</v>
      </c>
      <c r="M25" s="71">
        <f>[1]JK第3表!M16</f>
        <v>0</v>
      </c>
      <c r="N25" s="71">
        <f>[1]JK第3表!N16</f>
        <v>0</v>
      </c>
      <c r="O25" s="71">
        <f t="shared" si="7"/>
        <v>2194149618</v>
      </c>
      <c r="P25" s="71">
        <f>[1]JK第3表!P16</f>
        <v>45463194</v>
      </c>
      <c r="Q25" s="73">
        <f>[1]JK第3表!Q16</f>
        <v>5514909</v>
      </c>
      <c r="R25" s="74">
        <f t="shared" si="8"/>
        <v>359907543</v>
      </c>
      <c r="S25" s="70">
        <f>[1]JK第3表!S16</f>
        <v>359882634</v>
      </c>
      <c r="T25" s="73">
        <f>[1]JK第3表!T16</f>
        <v>24909</v>
      </c>
      <c r="U25" s="74">
        <f t="shared" si="9"/>
        <v>267637</v>
      </c>
      <c r="V25" s="70">
        <f>[1]JK第3表!V16</f>
        <v>243466</v>
      </c>
      <c r="W25" s="73">
        <f>[1]JK第3表!W16</f>
        <v>24171</v>
      </c>
      <c r="X25" s="74">
        <f t="shared" si="10"/>
        <v>10345</v>
      </c>
      <c r="Y25" s="70">
        <f>[1]JK第3表!Y16</f>
        <v>0</v>
      </c>
      <c r="Z25" s="71">
        <f>[1]JK第3表!Z16</f>
        <v>10345</v>
      </c>
      <c r="AA25" s="68">
        <f>[1]JK第3表!AA16</f>
        <v>135736986</v>
      </c>
      <c r="AB25" s="74">
        <f>[1]JK第3表!AB16</f>
        <v>83948541</v>
      </c>
      <c r="AC25" s="71">
        <f>[1]JK第3表!AC16</f>
        <v>690341294</v>
      </c>
      <c r="AD25" s="75">
        <f>[1]JK第3表!AD16</f>
        <v>0</v>
      </c>
      <c r="AE25" s="74">
        <f>[1]JK第3表!AE16</f>
        <v>16883152</v>
      </c>
      <c r="AF25" s="71">
        <f>[1]JK第3表!AF16</f>
        <v>10988662</v>
      </c>
      <c r="AG25" s="75">
        <f>[1]JK第3表!AG16</f>
        <v>0</v>
      </c>
      <c r="AH25" s="68">
        <f>[1]JK第3表!AH16</f>
        <v>0</v>
      </c>
      <c r="AI25" s="68">
        <f>[1]JK第3表!AI16</f>
        <v>60309330</v>
      </c>
      <c r="AJ25" s="68">
        <f t="shared" si="11"/>
        <v>3612621809</v>
      </c>
      <c r="AK25" s="68">
        <f>[1]JK第3表!AK16</f>
        <v>17914</v>
      </c>
      <c r="AL25" s="68">
        <f>[1]JK第3表!AL16</f>
        <v>0</v>
      </c>
      <c r="AM25" s="68">
        <f>[1]JK第3表!AM16</f>
        <v>0</v>
      </c>
      <c r="AN25" s="68">
        <f t="shared" si="12"/>
        <v>3612639723</v>
      </c>
      <c r="AO25" s="68">
        <f>ROUND(AN25/[1]JK第3表!AO16,0)</f>
        <v>562980</v>
      </c>
    </row>
    <row r="26" spans="1:41" s="1" customFormat="1" ht="17.45" customHeight="1" x14ac:dyDescent="0.15">
      <c r="A26" s="89">
        <v>46</v>
      </c>
      <c r="B26" s="89" t="s">
        <v>68</v>
      </c>
      <c r="C26" s="68">
        <f>[1]JK第3表!C17</f>
        <v>8395208</v>
      </c>
      <c r="D26" s="74">
        <f t="shared" si="5"/>
        <v>1045867276</v>
      </c>
      <c r="E26" s="70">
        <f>[1]JK第3表!E17</f>
        <v>860391259</v>
      </c>
      <c r="F26" s="71">
        <f>[1]JK第3表!F17</f>
        <v>4907226</v>
      </c>
      <c r="G26" s="71">
        <f t="shared" si="6"/>
        <v>865298485</v>
      </c>
      <c r="H26" s="71">
        <f>[1]JK第3表!H17</f>
        <v>134485450</v>
      </c>
      <c r="I26" s="71">
        <f>[1]JK第3表!I17</f>
        <v>26526</v>
      </c>
      <c r="J26" s="71">
        <f>[1]JK第3表!J17</f>
        <v>0</v>
      </c>
      <c r="K26" s="71">
        <f>[1]JK第3表!K17</f>
        <v>5039680</v>
      </c>
      <c r="L26" s="71">
        <f>[1]JK第3表!L17</f>
        <v>540000</v>
      </c>
      <c r="M26" s="71">
        <f>[1]JK第3表!M17</f>
        <v>0</v>
      </c>
      <c r="N26" s="71">
        <f>[1]JK第3表!N17</f>
        <v>0</v>
      </c>
      <c r="O26" s="71">
        <f t="shared" si="7"/>
        <v>1005390141</v>
      </c>
      <c r="P26" s="71">
        <f>[1]JK第3表!P17</f>
        <v>37834287</v>
      </c>
      <c r="Q26" s="73">
        <f>[1]JK第3表!Q17</f>
        <v>2642848</v>
      </c>
      <c r="R26" s="74">
        <f t="shared" si="8"/>
        <v>164449865</v>
      </c>
      <c r="S26" s="70">
        <f>[1]JK第3表!S17</f>
        <v>164437672</v>
      </c>
      <c r="T26" s="73">
        <f>[1]JK第3表!T17</f>
        <v>12193</v>
      </c>
      <c r="U26" s="74">
        <f t="shared" si="9"/>
        <v>116175</v>
      </c>
      <c r="V26" s="70">
        <f>[1]JK第3表!V17</f>
        <v>104343</v>
      </c>
      <c r="W26" s="73">
        <f>[1]JK第3表!W17</f>
        <v>11832</v>
      </c>
      <c r="X26" s="74">
        <f t="shared" si="10"/>
        <v>6385</v>
      </c>
      <c r="Y26" s="70">
        <f>[1]JK第3表!Y17</f>
        <v>0</v>
      </c>
      <c r="Z26" s="71">
        <f>[1]JK第3表!Z17</f>
        <v>6385</v>
      </c>
      <c r="AA26" s="68">
        <f>[1]JK第3表!AA17</f>
        <v>66230724</v>
      </c>
      <c r="AB26" s="74">
        <f>[1]JK第3表!AB17</f>
        <v>48277962</v>
      </c>
      <c r="AC26" s="71">
        <f>[1]JK第3表!AC17</f>
        <v>346591601</v>
      </c>
      <c r="AD26" s="75">
        <f>[1]JK第3表!AD17</f>
        <v>0</v>
      </c>
      <c r="AE26" s="74">
        <f>[1]JK第3表!AE17</f>
        <v>6861053</v>
      </c>
      <c r="AF26" s="71">
        <f>[1]JK第3表!AF17</f>
        <v>4880899</v>
      </c>
      <c r="AG26" s="75">
        <f>[1]JK第3表!AG17</f>
        <v>0</v>
      </c>
      <c r="AH26" s="68">
        <f>[1]JK第3表!AH17</f>
        <v>0</v>
      </c>
      <c r="AI26" s="68">
        <f>[1]JK第3表!AI17</f>
        <v>17934484</v>
      </c>
      <c r="AJ26" s="68">
        <f t="shared" si="11"/>
        <v>1709611632</v>
      </c>
      <c r="AK26" s="68">
        <f>[1]JK第3表!AK17</f>
        <v>27000</v>
      </c>
      <c r="AL26" s="68">
        <f>[1]JK第3表!AL17</f>
        <v>0</v>
      </c>
      <c r="AM26" s="68">
        <f>[1]JK第3表!AM17</f>
        <v>0</v>
      </c>
      <c r="AN26" s="68">
        <f t="shared" si="12"/>
        <v>1709638632</v>
      </c>
      <c r="AO26" s="68">
        <f>ROUND(AN26/[1]JK第3表!AO17,0)</f>
        <v>564237</v>
      </c>
    </row>
    <row r="27" spans="1:41" s="1" customFormat="1" ht="17.45" customHeight="1" x14ac:dyDescent="0.15">
      <c r="A27" s="90">
        <v>47</v>
      </c>
      <c r="B27" s="90" t="s">
        <v>69</v>
      </c>
      <c r="C27" s="80">
        <f>[1]JK第3表!C18</f>
        <v>4364378</v>
      </c>
      <c r="D27" s="86">
        <f t="shared" si="5"/>
        <v>1611810961</v>
      </c>
      <c r="E27" s="82">
        <f>[1]JK第3表!E18</f>
        <v>1321491721</v>
      </c>
      <c r="F27" s="83">
        <f>[1]JK第3表!F18</f>
        <v>10512463</v>
      </c>
      <c r="G27" s="83">
        <f t="shared" si="6"/>
        <v>1332004184</v>
      </c>
      <c r="H27" s="83">
        <f>[1]JK第3表!H18</f>
        <v>229880484</v>
      </c>
      <c r="I27" s="83">
        <f>[1]JK第3表!I18</f>
        <v>1697</v>
      </c>
      <c r="J27" s="83">
        <f>[1]JK第3表!J18</f>
        <v>0</v>
      </c>
      <c r="K27" s="83">
        <f>[1]JK第3表!K18</f>
        <v>2900980</v>
      </c>
      <c r="L27" s="83">
        <f>[1]JK第3表!L18</f>
        <v>540000</v>
      </c>
      <c r="M27" s="83">
        <f>[1]JK第3表!M18</f>
        <v>0</v>
      </c>
      <c r="N27" s="83">
        <f>[1]JK第3表!N18</f>
        <v>0</v>
      </c>
      <c r="O27" s="83">
        <f t="shared" si="7"/>
        <v>1565327345</v>
      </c>
      <c r="P27" s="83">
        <f>[1]JK第3表!P18</f>
        <v>42495404</v>
      </c>
      <c r="Q27" s="85">
        <f>[1]JK第3表!Q18</f>
        <v>3988212</v>
      </c>
      <c r="R27" s="86">
        <f t="shared" si="8"/>
        <v>247815915</v>
      </c>
      <c r="S27" s="82">
        <f>[1]JK第3表!S18</f>
        <v>247799447</v>
      </c>
      <c r="T27" s="85">
        <f>[1]JK第3表!T18</f>
        <v>16468</v>
      </c>
      <c r="U27" s="86">
        <f t="shared" si="9"/>
        <v>178122</v>
      </c>
      <c r="V27" s="82">
        <f>[1]JK第3表!V18</f>
        <v>160685</v>
      </c>
      <c r="W27" s="85">
        <f>[1]JK第3表!W18</f>
        <v>17437</v>
      </c>
      <c r="X27" s="86">
        <f t="shared" si="10"/>
        <v>9072</v>
      </c>
      <c r="Y27" s="82">
        <f>[1]JK第3表!Y18</f>
        <v>0</v>
      </c>
      <c r="Z27" s="83">
        <f>[1]JK第3表!Z18</f>
        <v>9072</v>
      </c>
      <c r="AA27" s="80">
        <f>[1]JK第3表!AA18</f>
        <v>93712052</v>
      </c>
      <c r="AB27" s="86">
        <f>[1]JK第3表!AB18</f>
        <v>85481116</v>
      </c>
      <c r="AC27" s="83">
        <f>[1]JK第3表!AC18</f>
        <v>541308858</v>
      </c>
      <c r="AD27" s="87">
        <f>[1]JK第3表!AD18</f>
        <v>0</v>
      </c>
      <c r="AE27" s="86">
        <f>[1]JK第3表!AE18</f>
        <v>10928534</v>
      </c>
      <c r="AF27" s="83">
        <f>[1]JK第3表!AF18</f>
        <v>5156877</v>
      </c>
      <c r="AG27" s="87">
        <f>[1]JK第3表!AG18</f>
        <v>0</v>
      </c>
      <c r="AH27" s="80">
        <f>[1]JK第3表!AH18</f>
        <v>0</v>
      </c>
      <c r="AI27" s="80">
        <f>[1]JK第3表!AI18</f>
        <v>16062924</v>
      </c>
      <c r="AJ27" s="80">
        <f t="shared" si="11"/>
        <v>2616828809</v>
      </c>
      <c r="AK27" s="80">
        <f>[1]JK第3表!AK18</f>
        <v>34931000</v>
      </c>
      <c r="AL27" s="80">
        <f>[1]JK第3表!AL18</f>
        <v>40458384</v>
      </c>
      <c r="AM27" s="80">
        <f>[1]JK第3表!AM18</f>
        <v>0</v>
      </c>
      <c r="AN27" s="80">
        <f t="shared" si="12"/>
        <v>2692218193</v>
      </c>
      <c r="AO27" s="80">
        <f>ROUND(AN27/[1]JK第3表!AO18,0)</f>
        <v>601882</v>
      </c>
    </row>
    <row r="28" spans="1:41" s="1" customFormat="1" ht="17.45" customHeight="1" x14ac:dyDescent="0.15">
      <c r="A28" s="56">
        <v>101</v>
      </c>
      <c r="B28" s="56" t="s">
        <v>70</v>
      </c>
      <c r="C28" s="57">
        <f>[1]JK第3表!C19</f>
        <v>81122775</v>
      </c>
      <c r="D28" s="63">
        <f t="shared" si="5"/>
        <v>3736490662</v>
      </c>
      <c r="E28" s="59">
        <f>[1]JK第3表!E19</f>
        <v>3053009567</v>
      </c>
      <c r="F28" s="60">
        <f>[1]JK第3表!F19</f>
        <v>21036904</v>
      </c>
      <c r="G28" s="60">
        <f t="shared" si="6"/>
        <v>3074046471</v>
      </c>
      <c r="H28" s="60">
        <f>[1]JK第3表!H19</f>
        <v>477905507</v>
      </c>
      <c r="I28" s="60">
        <f>[1]JK第3表!I19</f>
        <v>347007</v>
      </c>
      <c r="J28" s="60">
        <f>[1]JK第3表!J19</f>
        <v>0</v>
      </c>
      <c r="K28" s="60">
        <f>[1]JK第3表!K19</f>
        <v>9693820</v>
      </c>
      <c r="L28" s="60">
        <f>[1]JK第3表!L19</f>
        <v>1200000</v>
      </c>
      <c r="M28" s="60">
        <f>[1]JK第3表!M19</f>
        <v>0</v>
      </c>
      <c r="N28" s="60">
        <f>[1]JK第3表!N19</f>
        <v>0</v>
      </c>
      <c r="O28" s="60">
        <f t="shared" si="7"/>
        <v>3563192805</v>
      </c>
      <c r="P28" s="60">
        <f>[1]JK第3表!P19</f>
        <v>163851938</v>
      </c>
      <c r="Q28" s="62">
        <f>[1]JK第3表!Q19</f>
        <v>9445919</v>
      </c>
      <c r="R28" s="63">
        <f t="shared" si="8"/>
        <v>495900813</v>
      </c>
      <c r="S28" s="59">
        <f>[1]JK第3表!S19</f>
        <v>495864392</v>
      </c>
      <c r="T28" s="62">
        <f>[1]JK第3表!T19</f>
        <v>36421</v>
      </c>
      <c r="U28" s="63">
        <f t="shared" si="9"/>
        <v>353310</v>
      </c>
      <c r="V28" s="59">
        <f>[1]JK第3表!V19</f>
        <v>317977</v>
      </c>
      <c r="W28" s="62">
        <f>[1]JK第3表!W19</f>
        <v>35333</v>
      </c>
      <c r="X28" s="63">
        <f t="shared" si="10"/>
        <v>20488</v>
      </c>
      <c r="Y28" s="59">
        <f>[1]JK第3表!Y19</f>
        <v>0</v>
      </c>
      <c r="Z28" s="60">
        <f>[1]JK第3表!Z19</f>
        <v>20488</v>
      </c>
      <c r="AA28" s="57">
        <f>[1]JK第3表!AA19</f>
        <v>177711250</v>
      </c>
      <c r="AB28" s="63">
        <f>[1]JK第3表!AB19</f>
        <v>99224199</v>
      </c>
      <c r="AC28" s="60">
        <f>[1]JK第3表!AC19</f>
        <v>1041108505</v>
      </c>
      <c r="AD28" s="64">
        <f>[1]JK第3表!AD19</f>
        <v>0</v>
      </c>
      <c r="AE28" s="63">
        <f>[1]JK第3表!AE19</f>
        <v>36046908</v>
      </c>
      <c r="AF28" s="60">
        <f>[1]JK第3表!AF19</f>
        <v>4069230</v>
      </c>
      <c r="AG28" s="64">
        <f>[1]JK第3表!AG19</f>
        <v>0</v>
      </c>
      <c r="AH28" s="57">
        <f>[1]JK第3表!AH19</f>
        <v>15540000</v>
      </c>
      <c r="AI28" s="57">
        <f>[1]JK第3表!AI19</f>
        <v>30932849</v>
      </c>
      <c r="AJ28" s="57">
        <f t="shared" si="11"/>
        <v>5718520989</v>
      </c>
      <c r="AK28" s="57">
        <f>[1]JK第3表!AK19</f>
        <v>721675</v>
      </c>
      <c r="AL28" s="57">
        <f>[1]JK第3表!AL19</f>
        <v>0</v>
      </c>
      <c r="AM28" s="57">
        <f>[1]JK第3表!AM19</f>
        <v>19562</v>
      </c>
      <c r="AN28" s="57">
        <f t="shared" si="12"/>
        <v>5719262226</v>
      </c>
      <c r="AO28" s="57">
        <f>ROUND(AN28/[1]JK第3表!AO19,0)</f>
        <v>609080</v>
      </c>
    </row>
    <row r="29" spans="1:41" s="1" customFormat="1" ht="17.45" customHeight="1" x14ac:dyDescent="0.15">
      <c r="A29" s="89">
        <v>102</v>
      </c>
      <c r="B29" s="89" t="s">
        <v>71</v>
      </c>
      <c r="C29" s="68">
        <f>[1]JK第3表!C20</f>
        <v>23718224</v>
      </c>
      <c r="D29" s="74">
        <f t="shared" si="5"/>
        <v>2940007797</v>
      </c>
      <c r="E29" s="70">
        <f>[1]JK第3表!E20</f>
        <v>2468448106</v>
      </c>
      <c r="F29" s="71">
        <f>[1]JK第3表!F20</f>
        <v>16195307</v>
      </c>
      <c r="G29" s="71">
        <f t="shared" si="6"/>
        <v>2484643413</v>
      </c>
      <c r="H29" s="71">
        <f>[1]JK第3表!H20</f>
        <v>365702052</v>
      </c>
      <c r="I29" s="71">
        <f>[1]JK第3表!I20</f>
        <v>0</v>
      </c>
      <c r="J29" s="71">
        <f>[1]JK第3表!J20</f>
        <v>0</v>
      </c>
      <c r="K29" s="71">
        <f>[1]JK第3表!K20</f>
        <v>10037514</v>
      </c>
      <c r="L29" s="71">
        <f>[1]JK第3表!L20</f>
        <v>1410000</v>
      </c>
      <c r="M29" s="71">
        <f>[1]JK第3表!M20</f>
        <v>0</v>
      </c>
      <c r="N29" s="71">
        <f>[1]JK第3表!N20</f>
        <v>0</v>
      </c>
      <c r="O29" s="71">
        <f t="shared" si="7"/>
        <v>2861792979</v>
      </c>
      <c r="P29" s="71">
        <f>[1]JK第3表!P20</f>
        <v>68669670</v>
      </c>
      <c r="Q29" s="73">
        <f>[1]JK第3表!Q20</f>
        <v>9545148</v>
      </c>
      <c r="R29" s="74">
        <f t="shared" si="8"/>
        <v>444646933</v>
      </c>
      <c r="S29" s="70">
        <f>[1]JK第3表!S20</f>
        <v>444615308</v>
      </c>
      <c r="T29" s="73">
        <f>[1]JK第3表!T20</f>
        <v>31625</v>
      </c>
      <c r="U29" s="74">
        <f t="shared" si="9"/>
        <v>324495</v>
      </c>
      <c r="V29" s="70">
        <f>[1]JK第3表!V20</f>
        <v>293806</v>
      </c>
      <c r="W29" s="73">
        <f>[1]JK第3表!W20</f>
        <v>30689</v>
      </c>
      <c r="X29" s="74">
        <f t="shared" si="10"/>
        <v>14800</v>
      </c>
      <c r="Y29" s="70">
        <f>[1]JK第3表!Y20</f>
        <v>0</v>
      </c>
      <c r="Z29" s="71">
        <f>[1]JK第3表!Z20</f>
        <v>14800</v>
      </c>
      <c r="AA29" s="68">
        <f>[1]JK第3表!AA20</f>
        <v>146469725</v>
      </c>
      <c r="AB29" s="74">
        <f>[1]JK第3表!AB20</f>
        <v>128220796</v>
      </c>
      <c r="AC29" s="71">
        <f>[1]JK第3表!AC20</f>
        <v>904526760</v>
      </c>
      <c r="AD29" s="75">
        <f>[1]JK第3表!AD20</f>
        <v>0</v>
      </c>
      <c r="AE29" s="74">
        <f>[1]JK第3表!AE20</f>
        <v>39420672</v>
      </c>
      <c r="AF29" s="71">
        <f>[1]JK第3表!AF20</f>
        <v>8114250</v>
      </c>
      <c r="AG29" s="75">
        <f>[1]JK第3表!AG20</f>
        <v>1530400</v>
      </c>
      <c r="AH29" s="68">
        <f>[1]JK第3表!AH20</f>
        <v>0</v>
      </c>
      <c r="AI29" s="68">
        <f>[1]JK第3表!AI20</f>
        <v>22918275</v>
      </c>
      <c r="AJ29" s="68">
        <f t="shared" si="11"/>
        <v>4659913127</v>
      </c>
      <c r="AK29" s="68">
        <f>[1]JK第3表!AK20</f>
        <v>213250240</v>
      </c>
      <c r="AL29" s="68">
        <f>[1]JK第3表!AL20</f>
        <v>0</v>
      </c>
      <c r="AM29" s="68">
        <f>[1]JK第3表!AM20</f>
        <v>0</v>
      </c>
      <c r="AN29" s="68">
        <f t="shared" si="12"/>
        <v>4873163367</v>
      </c>
      <c r="AO29" s="68">
        <f>ROUND(AN29/[1]JK第3表!AO20,0)</f>
        <v>586351</v>
      </c>
    </row>
    <row r="30" spans="1:41" s="1" customFormat="1" ht="17.45" customHeight="1" x14ac:dyDescent="0.15">
      <c r="A30" s="90">
        <v>103</v>
      </c>
      <c r="B30" s="90" t="s">
        <v>72</v>
      </c>
      <c r="C30" s="80">
        <f>[1]JK第3表!C21</f>
        <v>98676244</v>
      </c>
      <c r="D30" s="86">
        <f t="shared" si="5"/>
        <v>2863758995</v>
      </c>
      <c r="E30" s="82">
        <f>[1]JK第3表!E21</f>
        <v>2365096991</v>
      </c>
      <c r="F30" s="83">
        <f>[1]JK第3表!F21</f>
        <v>17210239</v>
      </c>
      <c r="G30" s="83">
        <f t="shared" si="6"/>
        <v>2382307230</v>
      </c>
      <c r="H30" s="83">
        <f>[1]JK第3表!H21</f>
        <v>362013007</v>
      </c>
      <c r="I30" s="83">
        <f>[1]JK第3表!I21</f>
        <v>10844</v>
      </c>
      <c r="J30" s="83">
        <f>[1]JK第3表!J21</f>
        <v>0</v>
      </c>
      <c r="K30" s="83">
        <f>[1]JK第3表!K21</f>
        <v>6708120</v>
      </c>
      <c r="L30" s="83">
        <f>[1]JK第3表!L21</f>
        <v>1848000</v>
      </c>
      <c r="M30" s="83">
        <f>[1]JK第3表!M21</f>
        <v>0</v>
      </c>
      <c r="N30" s="83">
        <f>[1]JK第3表!N21</f>
        <v>0</v>
      </c>
      <c r="O30" s="83">
        <f t="shared" si="7"/>
        <v>2752887201</v>
      </c>
      <c r="P30" s="83">
        <f>[1]JK第3表!P21</f>
        <v>103365929</v>
      </c>
      <c r="Q30" s="85">
        <f>[1]JK第3表!Q21</f>
        <v>7505865</v>
      </c>
      <c r="R30" s="86">
        <f t="shared" si="8"/>
        <v>436177228</v>
      </c>
      <c r="S30" s="82">
        <f>[1]JK第3表!S21</f>
        <v>436145533</v>
      </c>
      <c r="T30" s="85">
        <f>[1]JK第3表!T21</f>
        <v>31695</v>
      </c>
      <c r="U30" s="86">
        <f t="shared" si="9"/>
        <v>313059</v>
      </c>
      <c r="V30" s="82">
        <f>[1]JK第3表!V21</f>
        <v>282310</v>
      </c>
      <c r="W30" s="85">
        <f>[1]JK第3表!W21</f>
        <v>30749</v>
      </c>
      <c r="X30" s="86">
        <f t="shared" si="10"/>
        <v>17127</v>
      </c>
      <c r="Y30" s="82">
        <f>[1]JK第3表!Y21</f>
        <v>0</v>
      </c>
      <c r="Z30" s="83">
        <f>[1]JK第3表!Z21</f>
        <v>17127</v>
      </c>
      <c r="AA30" s="80">
        <f>[1]JK第3表!AA21</f>
        <v>170273421</v>
      </c>
      <c r="AB30" s="86">
        <f>[1]JK第3表!AB21</f>
        <v>93329078</v>
      </c>
      <c r="AC30" s="83">
        <f>[1]JK第3表!AC21</f>
        <v>885767572</v>
      </c>
      <c r="AD30" s="87">
        <f>[1]JK第3表!AD21</f>
        <v>0</v>
      </c>
      <c r="AE30" s="86">
        <f>[1]JK第3表!AE21</f>
        <v>29351439</v>
      </c>
      <c r="AF30" s="83">
        <f>[1]JK第3表!AF21</f>
        <v>22045943</v>
      </c>
      <c r="AG30" s="87">
        <f>[1]JK第3表!AG21</f>
        <v>0</v>
      </c>
      <c r="AH30" s="80">
        <f>[1]JK第3表!AH21</f>
        <v>11847000</v>
      </c>
      <c r="AI30" s="80">
        <f>[1]JK第3表!AI21</f>
        <v>51070510</v>
      </c>
      <c r="AJ30" s="80">
        <f t="shared" si="11"/>
        <v>4662627616</v>
      </c>
      <c r="AK30" s="80">
        <f>[1]JK第3表!AK21</f>
        <v>3541000</v>
      </c>
      <c r="AL30" s="80">
        <f>[1]JK第3表!AL21</f>
        <v>0</v>
      </c>
      <c r="AM30" s="80">
        <f>[1]JK第3表!AM21</f>
        <v>0</v>
      </c>
      <c r="AN30" s="80">
        <f t="shared" si="12"/>
        <v>4666168616</v>
      </c>
      <c r="AO30" s="80">
        <f>ROUND(AN30/[1]JK第3表!AO21,0)</f>
        <v>576711</v>
      </c>
    </row>
    <row r="31" spans="1:41" s="1" customFormat="1" ht="17.45" customHeight="1" x14ac:dyDescent="0.15">
      <c r="A31" s="56">
        <v>301</v>
      </c>
      <c r="B31" s="56" t="s">
        <v>73</v>
      </c>
      <c r="C31" s="57">
        <f>[1]JK第3表!C22</f>
        <v>35528652</v>
      </c>
      <c r="D31" s="63">
        <f t="shared" si="5"/>
        <v>452941319</v>
      </c>
      <c r="E31" s="59">
        <f>[1]JK第3表!E22</f>
        <v>387184323</v>
      </c>
      <c r="F31" s="60">
        <f>[1]JK第3表!F22</f>
        <v>4568842</v>
      </c>
      <c r="G31" s="60">
        <f t="shared" si="6"/>
        <v>391753165</v>
      </c>
      <c r="H31" s="60">
        <f>[1]JK第3表!H22</f>
        <v>42150044</v>
      </c>
      <c r="I31" s="60">
        <f>[1]JK第3表!I22</f>
        <v>0</v>
      </c>
      <c r="J31" s="60">
        <f>[1]JK第3表!J22</f>
        <v>0</v>
      </c>
      <c r="K31" s="60">
        <f>[1]JK第3表!K22</f>
        <v>14706300</v>
      </c>
      <c r="L31" s="60">
        <f>[1]JK第3表!L22</f>
        <v>300000</v>
      </c>
      <c r="M31" s="60">
        <f>[1]JK第3表!M22</f>
        <v>0</v>
      </c>
      <c r="N31" s="60">
        <f>[1]JK第3表!N22</f>
        <v>2118000</v>
      </c>
      <c r="O31" s="60">
        <f t="shared" si="7"/>
        <v>451027509</v>
      </c>
      <c r="P31" s="60">
        <f>[1]JK第3表!P22</f>
        <v>0</v>
      </c>
      <c r="Q31" s="62">
        <f>[1]JK第3表!Q22</f>
        <v>1913810</v>
      </c>
      <c r="R31" s="63">
        <f t="shared" si="8"/>
        <v>166555787</v>
      </c>
      <c r="S31" s="59">
        <f>[1]JK第3表!S22</f>
        <v>166545061</v>
      </c>
      <c r="T31" s="62">
        <f>[1]JK第3表!T22</f>
        <v>10726</v>
      </c>
      <c r="U31" s="63">
        <f t="shared" si="9"/>
        <v>85157429</v>
      </c>
      <c r="V31" s="59">
        <f>[1]JK第3表!V22</f>
        <v>85146071</v>
      </c>
      <c r="W31" s="62">
        <f>[1]JK第3表!W22</f>
        <v>11358</v>
      </c>
      <c r="X31" s="63">
        <f t="shared" si="10"/>
        <v>3986</v>
      </c>
      <c r="Y31" s="59">
        <f>[1]JK第3表!Y22</f>
        <v>0</v>
      </c>
      <c r="Z31" s="60">
        <f>[1]JK第3表!Z22</f>
        <v>3986</v>
      </c>
      <c r="AA31" s="57">
        <f>[1]JK第3表!AA22</f>
        <v>74935384</v>
      </c>
      <c r="AB31" s="63">
        <f>[1]JK第3表!AB22</f>
        <v>15988000</v>
      </c>
      <c r="AC31" s="60">
        <f>[1]JK第3表!AC22</f>
        <v>0</v>
      </c>
      <c r="AD31" s="64">
        <f>[1]JK第3表!AD22</f>
        <v>14000</v>
      </c>
      <c r="AE31" s="63">
        <f>[1]JK第3表!AE22</f>
        <v>12343409</v>
      </c>
      <c r="AF31" s="60">
        <f>[1]JK第3表!AF22</f>
        <v>15084506</v>
      </c>
      <c r="AG31" s="64">
        <f>[1]JK第3表!AG22</f>
        <v>0</v>
      </c>
      <c r="AH31" s="57">
        <f>[1]JK第3表!AH22</f>
        <v>0</v>
      </c>
      <c r="AI31" s="57">
        <f>[1]JK第3表!AI22</f>
        <v>6700847</v>
      </c>
      <c r="AJ31" s="57">
        <f t="shared" si="11"/>
        <v>865253319</v>
      </c>
      <c r="AK31" s="57">
        <f>[1]JK第3表!AK22</f>
        <v>0</v>
      </c>
      <c r="AL31" s="57">
        <f>[1]JK第3表!AL22</f>
        <v>0</v>
      </c>
      <c r="AM31" s="57">
        <f>[1]JK第3表!AM22</f>
        <v>0</v>
      </c>
      <c r="AN31" s="57">
        <f t="shared" si="12"/>
        <v>865253319</v>
      </c>
      <c r="AO31" s="57">
        <f>ROUND(AN31/[1]JK第3表!AO22,0)</f>
        <v>277325</v>
      </c>
    </row>
    <row r="32" spans="1:41" s="1" customFormat="1" ht="17.45" customHeight="1" x14ac:dyDescent="0.15">
      <c r="A32" s="90">
        <v>302</v>
      </c>
      <c r="B32" s="90" t="s">
        <v>74</v>
      </c>
      <c r="C32" s="80">
        <f>[1]JK第3表!C23</f>
        <v>73074933</v>
      </c>
      <c r="D32" s="86">
        <f t="shared" si="5"/>
        <v>486702718</v>
      </c>
      <c r="E32" s="82">
        <f>[1]JK第3表!E23</f>
        <v>428582417</v>
      </c>
      <c r="F32" s="83">
        <f>[1]JK第3表!F23</f>
        <v>4431846</v>
      </c>
      <c r="G32" s="83">
        <f t="shared" si="6"/>
        <v>433014263</v>
      </c>
      <c r="H32" s="83">
        <f>[1]JK第3表!H23</f>
        <v>27084731</v>
      </c>
      <c r="I32" s="83">
        <f>[1]JK第3表!I23</f>
        <v>0</v>
      </c>
      <c r="J32" s="83">
        <f>[1]JK第3表!J23</f>
        <v>0</v>
      </c>
      <c r="K32" s="83">
        <f>[1]JK第3表!K23</f>
        <v>14826720</v>
      </c>
      <c r="L32" s="83">
        <f>[1]JK第3表!L23</f>
        <v>1900000</v>
      </c>
      <c r="M32" s="83">
        <f>[1]JK第3表!M23</f>
        <v>0</v>
      </c>
      <c r="N32" s="83">
        <f>[1]JK第3表!N23</f>
        <v>7759000</v>
      </c>
      <c r="O32" s="83">
        <f t="shared" si="7"/>
        <v>484584714</v>
      </c>
      <c r="P32" s="83">
        <f>[1]JK第3表!P23</f>
        <v>0</v>
      </c>
      <c r="Q32" s="85">
        <f>[1]JK第3表!Q23</f>
        <v>2118004</v>
      </c>
      <c r="R32" s="86">
        <f t="shared" si="8"/>
        <v>207271690</v>
      </c>
      <c r="S32" s="82">
        <f>[1]JK第3表!S23</f>
        <v>207256207</v>
      </c>
      <c r="T32" s="85">
        <f>[1]JK第3表!T23</f>
        <v>15483</v>
      </c>
      <c r="U32" s="86">
        <f t="shared" si="9"/>
        <v>92233856</v>
      </c>
      <c r="V32" s="82">
        <f>[1]JK第3表!V23</f>
        <v>92218830</v>
      </c>
      <c r="W32" s="85">
        <f>[1]JK第3表!W23</f>
        <v>15026</v>
      </c>
      <c r="X32" s="86">
        <f t="shared" si="10"/>
        <v>5371</v>
      </c>
      <c r="Y32" s="82">
        <f>[1]JK第3表!Y23</f>
        <v>0</v>
      </c>
      <c r="Z32" s="83">
        <f>[1]JK第3表!Z23</f>
        <v>5371</v>
      </c>
      <c r="AA32" s="80">
        <f>[1]JK第3表!AA23</f>
        <v>114079525</v>
      </c>
      <c r="AB32" s="86">
        <f>[1]JK第3表!AB23</f>
        <v>22259000</v>
      </c>
      <c r="AC32" s="83">
        <f>[1]JK第3表!AC23</f>
        <v>0</v>
      </c>
      <c r="AD32" s="87">
        <f>[1]JK第3表!AD23</f>
        <v>18000</v>
      </c>
      <c r="AE32" s="86">
        <f>[1]JK第3表!AE23</f>
        <v>8038454</v>
      </c>
      <c r="AF32" s="83">
        <f>[1]JK第3表!AF23</f>
        <v>39907001</v>
      </c>
      <c r="AG32" s="87">
        <f>[1]JK第3表!AG23</f>
        <v>0</v>
      </c>
      <c r="AH32" s="80">
        <f>[1]JK第3表!AH23</f>
        <v>0</v>
      </c>
      <c r="AI32" s="80">
        <f>[1]JK第3表!AI23</f>
        <v>24439975</v>
      </c>
      <c r="AJ32" s="80">
        <f t="shared" si="11"/>
        <v>1068030523</v>
      </c>
      <c r="AK32" s="80">
        <f>[1]JK第3表!AK23</f>
        <v>3430000</v>
      </c>
      <c r="AL32" s="80">
        <f>[1]JK第3表!AL23</f>
        <v>0</v>
      </c>
      <c r="AM32" s="80">
        <f>[1]JK第3表!AM23</f>
        <v>0</v>
      </c>
      <c r="AN32" s="80">
        <f t="shared" si="12"/>
        <v>1071460523</v>
      </c>
      <c r="AO32" s="80">
        <f>ROUND(AN32/[1]JK第3表!AO23,0)</f>
        <v>277652</v>
      </c>
    </row>
    <row r="33" spans="3:41" s="1" customFormat="1" ht="11.25" x14ac:dyDescent="0.15">
      <c r="C33" s="1" t="s">
        <v>75</v>
      </c>
      <c r="P33" s="1" t="str">
        <f>C33</f>
        <v>注）　１．平成28年度国民健康保険事業状況報告書（事業年報）Ｂ表（１）より作成。</v>
      </c>
      <c r="AB33" s="1" t="str">
        <f>C33</f>
        <v>注）　１．平成28年度国民健康保険事業状況報告書（事業年報）Ｂ表（１）より作成。</v>
      </c>
      <c r="AL33" s="1" t="str">
        <f>C33</f>
        <v>注）　１．平成28年度国民健康保険事業状況報告書（事業年報）Ｂ表（１）より作成。</v>
      </c>
    </row>
    <row r="34" spans="3:41" s="1" customFormat="1" ht="11.25" x14ac:dyDescent="0.15">
      <c r="C34" s="1" t="s">
        <v>76</v>
      </c>
      <c r="P34" s="1" t="str">
        <f>C34</f>
        <v>　　　２．被保険者一人当たり支出額　＝　支出合計　／　「第１表　保険者別一般状況」被保険者数総数年度平均</v>
      </c>
      <c r="AB34" s="1" t="str">
        <f>C34</f>
        <v>　　　２．被保険者一人当たり支出額　＝　支出合計　／　「第１表　保険者別一般状況」被保険者数総数年度平均</v>
      </c>
      <c r="AL34" s="1" t="str">
        <f>C34</f>
        <v>　　　２．被保険者一人当たり支出額　＝　支出合計　／　「第１表　保険者別一般状況」被保険者数総数年度平均</v>
      </c>
    </row>
    <row r="35" spans="3:41" s="91" customFormat="1" ht="11.25" x14ac:dyDescent="0.15">
      <c r="O35" s="92" t="s">
        <v>77</v>
      </c>
      <c r="AA35" s="92" t="s">
        <v>78</v>
      </c>
      <c r="AK35" s="92" t="s">
        <v>79</v>
      </c>
      <c r="AM35" s="92"/>
      <c r="AO35" s="92" t="s">
        <v>80</v>
      </c>
    </row>
    <row r="38" spans="3:41" x14ac:dyDescent="0.15">
      <c r="H38" s="94"/>
    </row>
  </sheetData>
  <mergeCells count="48">
    <mergeCell ref="K6:K7"/>
    <mergeCell ref="L6:L7"/>
    <mergeCell ref="M6:M7"/>
    <mergeCell ref="N6:N7"/>
    <mergeCell ref="O6:O7"/>
    <mergeCell ref="A8:A12"/>
    <mergeCell ref="AB5:AB7"/>
    <mergeCell ref="AC5:AC7"/>
    <mergeCell ref="AD5:AD7"/>
    <mergeCell ref="AE5:AE7"/>
    <mergeCell ref="AF5:AF7"/>
    <mergeCell ref="AG5:AG7"/>
    <mergeCell ref="AO4:AO7"/>
    <mergeCell ref="D5:D7"/>
    <mergeCell ref="E5:O5"/>
    <mergeCell ref="P5:P7"/>
    <mergeCell ref="Q5:Q7"/>
    <mergeCell ref="R5:R7"/>
    <mergeCell ref="S5:S7"/>
    <mergeCell ref="T5:T7"/>
    <mergeCell ref="U5:U7"/>
    <mergeCell ref="V5:V7"/>
    <mergeCell ref="AI4:AI7"/>
    <mergeCell ref="AJ4:AJ7"/>
    <mergeCell ref="AK4:AK7"/>
    <mergeCell ref="AL4:AL7"/>
    <mergeCell ref="AM4:AM7"/>
    <mergeCell ref="AN4:AN7"/>
    <mergeCell ref="V4:W4"/>
    <mergeCell ref="Y4:Z4"/>
    <mergeCell ref="AA4:AA7"/>
    <mergeCell ref="AB4:AD4"/>
    <mergeCell ref="AE4:AG4"/>
    <mergeCell ref="AH4:AH7"/>
    <mergeCell ref="W5:W7"/>
    <mergeCell ref="X5:X7"/>
    <mergeCell ref="Y5:Y7"/>
    <mergeCell ref="Z5:Z7"/>
    <mergeCell ref="A4:A7"/>
    <mergeCell ref="B4:B7"/>
    <mergeCell ref="C4:C7"/>
    <mergeCell ref="E4:O4"/>
    <mergeCell ref="P4:Q4"/>
    <mergeCell ref="S4:T4"/>
    <mergeCell ref="E6:G6"/>
    <mergeCell ref="H6:H7"/>
    <mergeCell ref="I6:I7"/>
    <mergeCell ref="J6:J7"/>
  </mergeCells>
  <phoneticPr fontId="2"/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第３表支出状況</vt:lpstr>
      <vt:lpstr>第３表支出状況!Print_Area</vt:lpstr>
      <vt:lpstr>第３表支出状況!Print_Titles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2018-04-25T04:46:23Z</dcterms:created>
  <dcterms:modified xsi:type="dcterms:W3CDTF">2018-04-25T04:47:07Z</dcterms:modified>
</cp:coreProperties>
</file>