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0" yWindow="0" windowWidth="20490" windowHeight="772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AL8" i="4" s="1"/>
  <c r="R6" i="5"/>
  <c r="AD10" i="4" s="1"/>
  <c r="Q6" i="5"/>
  <c r="W10" i="4" s="1"/>
  <c r="P6" i="5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AT10" i="4"/>
  <c r="AL10" i="4"/>
  <c r="P10" i="4"/>
  <c r="I10" i="4"/>
  <c r="B10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<sst xmlns="http://schemas.openxmlformats.org/spreadsheetml/2006/main" count="240" uniqueCount="125">
  <si>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</si>
  <si>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</si>
  <si>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</si>
  <si>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</si>
  <si>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</si>
  <si>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</si>
  <si>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</si>
  <si>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</si>
  <si>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</si>
  <si>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</si>
  <si>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</si>
  <si>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</si>
  <si>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</si>
  <si>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</si>
  <si>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</si>
  <si>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</si>
  <si>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</si>
  <si>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</si>
  <si>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</si>
  <si>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</si>
  <si>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</si>
  <si>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</si>
  <si>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</si>
  <si>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</si>
  <si>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</si>
  <si>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</si>
  <si>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</si>
  <si>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</si>
  <si>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</si>
  <si>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</si>
  <si>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</si>
  <si>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</si>
  <si>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</si>
  <si>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</si>
  <si>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</si>
  <si>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</si>
  <si>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</si>
  <si>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</si>
  <si>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</si>
  <si>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</si>
  <si>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</si>
  <si>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</si>
  <si>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</si>
  <si>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</si>
  <si>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</si>
  <si>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</si>
  <si>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</si>
  <si>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</si>
  <si>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</si>
  <si>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</si>
  <si>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</si>
  <si>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</si>
  <si>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</si>
  <si>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</si>
  <si>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</si>
  <si>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</si>
  <si>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</si>
  <si>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</si>
  <si>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</si>
  <si>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</si>
  <si>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</si>
  <si>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</si>
  <si>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</si>
  <si>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</si>
  <si>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</si>
  <si>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</si>
  <si>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</si>
  <si>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</si>
  <si>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</si>
  <si>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</si>
  <si>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</si>
  <si>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</si>
  <si>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</si>
  <si>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</si>
  <si>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</si>
  <si>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</si>
  <si>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</si>
  <si>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</si>
  <si>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</si>
  <si>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</si>
  <si>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</si>
  <si>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</si>
  <si>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</si>
  <si>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</si>
  <si>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</si>
  <si>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</si>
  <si>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</si>
  <si>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</si>
  <si>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</si>
  <si>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</si>
  <si>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</si>
  <si>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</si>
  <si>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</si>
  <si>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</si>
  <si>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</si>
  <si>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</si>
  <si>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</si>
  <si>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</si>
  <si>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</si>
  <si>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</si>
  <si>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</si>
  <si>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</si>
  <si>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</si>
  <si>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</si>
  <si>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</si>
  <si>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</si>
  <si>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</si>
  <si>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</si>
  <si>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</si>
  <si>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大分県　姫島村</t>
  </si>
  <si>
    <t>法非適用</t>
  </si>
  <si>
    <t>下水道事業</t>
  </si>
  <si>
    <t>漁業集落排水</t>
  </si>
  <si>
    <t>H2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</si>
  <si>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</si>
  <si>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</si>
  <si>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</si>
  <si>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</si>
  <si>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</si>
  <si>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</si>
  <si>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</si>
  <si>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①収益的収支比率について、使用料収入は人口の減少により減少しているものの、一般会計からの繰入を行い収支比率は黒字になっている。引き続き、使用料収入の確保及び維持管理費の節減に努める。
④債務残高については、漁集３施設の浄化センター建設費等の施設整備に村債を発行しているが、債務残高は減少している。また、後年度の負担にならないよう、交付税措置の無い村債は発行しない。償還には一般会計からの繰入金を充てているため、企業債残高対事業規模比率は0％となっている。
⑤経費回収率については、歳出削減策を行っていることもあり、類団平均に比して高い。今後も引き続き物件費等の節減に努め、経営の健全化を図る。
⑥汚水処理原価については、類団平均に比して低いが、今後も引き続き未接続世帯の加入促進を図り、有収水量の増加に努める。
⑦施設利用率については、人口の減少に伴う処理量が減少しているため、年々低下している。
⑧水洗化率は、類似団体と比較すると高い状態だが伸び悩んでいる。引き続き、未接続世帯への普及促進を図り、水洗化率の向上に努める。</t>
    <rPh sb="19" eb="21">
      <t>ジンコウ</t>
    </rPh>
    <rPh sb="22" eb="24">
      <t>ゲンショウ</t>
    </rPh>
    <rPh sb="27" eb="29">
      <t>ゲンショウ</t>
    </rPh>
    <rPh sb="37" eb="39">
      <t>イッパン</t>
    </rPh>
    <rPh sb="39" eb="41">
      <t>カイケイ</t>
    </rPh>
    <rPh sb="54" eb="56">
      <t>クロジ</t>
    </rPh>
    <rPh sb="103" eb="104">
      <t>ギョ</t>
    </rPh>
    <rPh sb="104" eb="105">
      <t>シュウ</t>
    </rPh>
    <rPh sb="106" eb="108">
      <t>シセツ</t>
    </rPh>
    <rPh sb="109" eb="111">
      <t>ジョウカ</t>
    </rPh>
    <rPh sb="265" eb="266">
      <t>タカ</t>
    </rPh>
    <rPh sb="278" eb="279">
      <t>トウ</t>
    </rPh>
    <rPh sb="310" eb="311">
      <t>ルイ</t>
    </rPh>
    <rPh sb="312" eb="314">
      <t>ヘイキン</t>
    </rPh>
    <rPh sb="315" eb="316">
      <t>ヒ</t>
    </rPh>
    <rPh sb="318" eb="319">
      <t>ヒク</t>
    </rPh>
    <rPh sb="322" eb="324">
      <t>コンゴ</t>
    </rPh>
    <rPh sb="325" eb="326">
      <t>ヒ</t>
    </rPh>
    <rPh sb="327" eb="328">
      <t>ツヅ</t>
    </rPh>
    <rPh sb="348" eb="350">
      <t>ゾウカ</t>
    </rPh>
    <rPh sb="351" eb="352">
      <t>ツト</t>
    </rPh>
    <rPh sb="368" eb="370">
      <t>ジンコウ</t>
    </rPh>
    <rPh sb="371" eb="373">
      <t>ゲンショウ</t>
    </rPh>
    <rPh sb="374" eb="375">
      <t>トモナ</t>
    </rPh>
    <rPh sb="376" eb="378">
      <t>ショリ</t>
    </rPh>
    <rPh sb="378" eb="379">
      <t>リョウ</t>
    </rPh>
    <rPh sb="380" eb="382">
      <t>ゲンショウ</t>
    </rPh>
    <rPh sb="389" eb="391">
      <t>ネンネン</t>
    </rPh>
    <rPh sb="391" eb="393">
      <t>テイカ</t>
    </rPh>
    <rPh sb="416" eb="417">
      <t>タカ</t>
    </rPh>
    <rPh sb="422" eb="423">
      <t>ノ</t>
    </rPh>
    <rPh sb="424" eb="425">
      <t>ナヤ</t>
    </rPh>
    <rPh sb="435" eb="436">
      <t>ミ</t>
    </rPh>
    <rPh sb="436" eb="438">
      <t>セツゾク</t>
    </rPh>
    <phoneticPr fontId="7"/>
  </si>
  <si>
    <t>　施設の老朽化が進んでおり、今後行われる施設の延命化工事に伴う村債の発行により、地方債償還費の増加が見込まれるが、交付税措置の無い村債は発行しない等の運用を引き続き行い、未接続世帯への加入促進による料金収入の増加に努め、経営の健全化を図る。</t>
    <rPh sb="14" eb="16">
      <t>コンゴ</t>
    </rPh>
    <rPh sb="16" eb="17">
      <t>オコナ</t>
    </rPh>
    <rPh sb="20" eb="22">
      <t>シセツ</t>
    </rPh>
    <rPh sb="23" eb="25">
      <t>エンメイ</t>
    </rPh>
    <rPh sb="25" eb="26">
      <t>カ</t>
    </rPh>
    <rPh sb="26" eb="28">
      <t>コウジ</t>
    </rPh>
    <rPh sb="29" eb="30">
      <t>トモナ</t>
    </rPh>
    <rPh sb="34" eb="36">
      <t>ハッコウ</t>
    </rPh>
    <rPh sb="45" eb="46">
      <t>ヒ</t>
    </rPh>
    <rPh sb="47" eb="49">
      <t>ゾウカ</t>
    </rPh>
    <rPh sb="50" eb="52">
      <t>ミコ</t>
    </rPh>
    <rPh sb="57" eb="60">
      <t>コウフゼイ</t>
    </rPh>
    <rPh sb="60" eb="62">
      <t>ソチ</t>
    </rPh>
    <rPh sb="63" eb="64">
      <t>ナ</t>
    </rPh>
    <rPh sb="65" eb="67">
      <t>ソンサイ</t>
    </rPh>
    <rPh sb="68" eb="70">
      <t>ハッコウ</t>
    </rPh>
    <rPh sb="73" eb="74">
      <t>ナド</t>
    </rPh>
    <rPh sb="75" eb="77">
      <t>ウンヨウ</t>
    </rPh>
    <rPh sb="78" eb="79">
      <t>ヒ</t>
    </rPh>
    <rPh sb="80" eb="81">
      <t>ツヅ</t>
    </rPh>
    <rPh sb="82" eb="83">
      <t>オコナ</t>
    </rPh>
    <rPh sb="92" eb="94">
      <t>カニュウ</t>
    </rPh>
    <rPh sb="99" eb="101">
      <t>リョウキン</t>
    </rPh>
    <rPh sb="101" eb="103">
      <t>シュウニュウ</t>
    </rPh>
    <rPh sb="104" eb="105">
      <t>ゾウ</t>
    </rPh>
    <rPh sb="105" eb="106">
      <t>カ</t>
    </rPh>
    <rPh sb="107" eb="108">
      <t>ツト</t>
    </rPh>
    <rPh sb="110" eb="112">
      <t>ケイエイ</t>
    </rPh>
    <rPh sb="113" eb="116">
      <t>ケンゼンカ</t>
    </rPh>
    <rPh sb="117" eb="118">
      <t>ハカ</t>
    </rPh>
    <phoneticPr fontId="7"/>
  </si>
  <si>
    <t>　H7.8.9年度から漁集3施設の供用開始し、21年経過しているため、施設の老朽化が進んでいる。H32年度よりストックマネージメントを踏まえ、施設の延命化工事を行い、維持補修費の縮減に努める。</t>
    <rPh sb="8" eb="9">
      <t>ド</t>
    </rPh>
    <rPh sb="42" eb="43">
      <t>スス</t>
    </rPh>
    <rPh sb="76" eb="77">
      <t>カ</t>
    </rPh>
    <rPh sb="77" eb="79">
      <t>コウジ</t>
    </rPh>
    <rPh sb="80" eb="81">
      <t>オコナ</t>
    </rPh>
    <rPh sb="83" eb="85">
      <t>イジ</t>
    </rPh>
    <rPh sb="85" eb="87">
      <t>ホシュウ</t>
    </rPh>
    <rPh sb="87" eb="88">
      <t>ヒ</t>
    </rPh>
    <rPh sb="89" eb="91">
      <t>シュクゲン</t>
    </rPh>
    <rPh sb="92" eb="93">
      <t>ツト</t>
    </rPh>
    <phoneticPr fontId="7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</si>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</sst>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8" fillId="0" borderId="6" xfId="0" applyFont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 applyProtection="1">
      <alignment horizontal="left" vertical="top" wrapText="1"/>
      <protection locked="0"/>
    </xf>
    <xf numFmtId="0" fontId="18" fillId="0" borderId="7" xfId="0" applyFont="1" applyBorder="1" applyAlignment="1" applyProtection="1">
      <alignment horizontal="left" vertical="top" wrapText="1"/>
      <protection locked="0"/>
    </xf>
    <xf numFmtId="0" fontId="18" fillId="0" borderId="8" xfId="0" applyFont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E8-4CD2-B719-203443CFA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600128"/>
        <c:axId val="83602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0.14000000000000001</c:v>
                </c:pt>
                <c:pt idx="2">
                  <c:v>0.05</c:v>
                </c:pt>
                <c:pt idx="3">
                  <c:v>0.18</c:v>
                </c:pt>
                <c:pt idx="4">
                  <c:v>0.01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2E8-4CD2-B719-203443CFA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600128"/>
        <c:axId val="83602048"/>
      </c:lineChart>
      <c:dateAx>
        <c:axId val="83600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3602048"/>
        <c:crosses val="autoZero"/>
        <c:auto val="1"/>
        <c:lblOffset val="100"/>
        <c:baseTimeUnit val="years"/>
      </c:dateAx>
      <c:valAx>
        <c:axId val="83602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3600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99.75</c:v>
                </c:pt>
                <c:pt idx="1">
                  <c:v>99.35</c:v>
                </c:pt>
                <c:pt idx="2">
                  <c:v>100.17</c:v>
                </c:pt>
                <c:pt idx="3">
                  <c:v>99.97</c:v>
                </c:pt>
                <c:pt idx="4">
                  <c:v>100.19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13-4796-8843-62ABBB39E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057600"/>
        <c:axId val="94059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13-4796-8843-62ABBB39E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057600"/>
        <c:axId val="94059520"/>
      </c:lineChart>
      <c:dateAx>
        <c:axId val="94057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059520"/>
        <c:crosses val="autoZero"/>
        <c:auto val="1"/>
        <c:lblOffset val="100"/>
        <c:baseTimeUnit val="years"/>
      </c:dateAx>
      <c:valAx>
        <c:axId val="94059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057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1F-4241-943C-C77EB3561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098944"/>
        <c:axId val="94100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71F-4241-943C-C77EB3561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098944"/>
        <c:axId val="94100864"/>
      </c:lineChart>
      <c:dateAx>
        <c:axId val="94098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100864"/>
        <c:crosses val="autoZero"/>
        <c:auto val="1"/>
        <c:lblOffset val="100"/>
        <c:baseTimeUnit val="years"/>
      </c:dateAx>
      <c:valAx>
        <c:axId val="94100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098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E2-434D-937B-9FA2367AF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251840"/>
        <c:axId val="95266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2E2-434D-937B-9FA2367AF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251840"/>
        <c:axId val="95266304"/>
      </c:lineChart>
      <c:dateAx>
        <c:axId val="95251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266304"/>
        <c:crosses val="autoZero"/>
        <c:auto val="1"/>
        <c:lblOffset val="100"/>
        <c:baseTimeUnit val="years"/>
      </c:dateAx>
      <c:valAx>
        <c:axId val="95266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251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15-4C7D-B305-DA4516163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555968"/>
        <c:axId val="95557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915-4C7D-B305-DA4516163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55968"/>
        <c:axId val="95557888"/>
      </c:lineChart>
      <c:dateAx>
        <c:axId val="95555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557888"/>
        <c:crosses val="autoZero"/>
        <c:auto val="1"/>
        <c:lblOffset val="100"/>
        <c:baseTimeUnit val="years"/>
      </c:dateAx>
      <c:valAx>
        <c:axId val="95557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555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CE-40B9-A810-C79A1EFEF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589504"/>
        <c:axId val="95591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5CE-40B9-A810-C79A1EFEF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89504"/>
        <c:axId val="95591424"/>
      </c:lineChart>
      <c:dateAx>
        <c:axId val="95589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591424"/>
        <c:crosses val="autoZero"/>
        <c:auto val="1"/>
        <c:lblOffset val="100"/>
        <c:baseTimeUnit val="years"/>
      </c:dateAx>
      <c:valAx>
        <c:axId val="95591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589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7E-4984-9C3F-C45757B5D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675328"/>
        <c:axId val="96677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827.19</c:v>
                </c:pt>
                <c:pt idx="1">
                  <c:v>817.63</c:v>
                </c:pt>
                <c:pt idx="2">
                  <c:v>830.5</c:v>
                </c:pt>
                <c:pt idx="3">
                  <c:v>1029.24</c:v>
                </c:pt>
                <c:pt idx="4">
                  <c:v>1063.93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7E-4984-9C3F-C45757B5D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675328"/>
        <c:axId val="96677248"/>
      </c:lineChart>
      <c:dateAx>
        <c:axId val="96675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677248"/>
        <c:crosses val="autoZero"/>
        <c:auto val="1"/>
        <c:lblOffset val="100"/>
        <c:baseTimeUnit val="years"/>
      </c:dateAx>
      <c:valAx>
        <c:axId val="96677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675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65.569999999999993</c:v>
                </c:pt>
                <c:pt idx="1">
                  <c:v>49.89</c:v>
                </c:pt>
                <c:pt idx="2">
                  <c:v>54.65</c:v>
                </c:pt>
                <c:pt idx="3">
                  <c:v>50.91</c:v>
                </c:pt>
                <c:pt idx="4">
                  <c:v>45.98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E4-4533-9818-38E6693C2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23328"/>
        <c:axId val="96725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45.01</c:v>
                </c:pt>
                <c:pt idx="1">
                  <c:v>46.31</c:v>
                </c:pt>
                <c:pt idx="2">
                  <c:v>43.66</c:v>
                </c:pt>
                <c:pt idx="3">
                  <c:v>43.13</c:v>
                </c:pt>
                <c:pt idx="4">
                  <c:v>46.26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E4-4533-9818-38E6693C2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23328"/>
        <c:axId val="96725248"/>
      </c:lineChart>
      <c:dateAx>
        <c:axId val="96723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725248"/>
        <c:crosses val="autoZero"/>
        <c:auto val="1"/>
        <c:lblOffset val="100"/>
        <c:baseTimeUnit val="years"/>
      </c:dateAx>
      <c:valAx>
        <c:axId val="96725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723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173.85</c:v>
                </c:pt>
                <c:pt idx="1">
                  <c:v>227.85</c:v>
                </c:pt>
                <c:pt idx="2">
                  <c:v>215.24</c:v>
                </c:pt>
                <c:pt idx="3">
                  <c:v>233.18</c:v>
                </c:pt>
                <c:pt idx="4">
                  <c:v>258.87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24-4661-9EB0-A6AC49FDE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935744"/>
        <c:axId val="97937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350.91</c:v>
                </c:pt>
                <c:pt idx="1">
                  <c:v>349.08</c:v>
                </c:pt>
                <c:pt idx="2">
                  <c:v>382.09</c:v>
                </c:pt>
                <c:pt idx="3">
                  <c:v>392.03</c:v>
                </c:pt>
                <c:pt idx="4">
                  <c:v>376.4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824-4661-9EB0-A6AC49FDE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35744"/>
        <c:axId val="97937664"/>
      </c:lineChart>
      <c:dateAx>
        <c:axId val="97935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937664"/>
        <c:crosses val="autoZero"/>
        <c:auto val="1"/>
        <c:lblOffset val="100"/>
        <c:baseTimeUnit val="years"/>
      </c:dateAx>
      <c:valAx>
        <c:axId val="97937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935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70</c:v>
                </c:pt>
                <c:pt idx="1">
                  <c:v>65.56</c:v>
                </c:pt>
                <c:pt idx="2">
                  <c:v>61.67</c:v>
                </c:pt>
                <c:pt idx="3">
                  <c:v>77.22</c:v>
                </c:pt>
                <c:pt idx="4">
                  <c:v>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1C-47C9-B169-FD42B8E9C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968512"/>
        <c:axId val="97970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38.24</c:v>
                </c:pt>
                <c:pt idx="1">
                  <c:v>39.42</c:v>
                </c:pt>
                <c:pt idx="2">
                  <c:v>39.68</c:v>
                </c:pt>
                <c:pt idx="3">
                  <c:v>35.64</c:v>
                </c:pt>
                <c:pt idx="4">
                  <c:v>33.729999999999997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01C-47C9-B169-FD42B8E9C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68512"/>
        <c:axId val="97970432"/>
      </c:lineChart>
      <c:dateAx>
        <c:axId val="97968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970432"/>
        <c:crosses val="autoZero"/>
        <c:auto val="1"/>
        <c:lblOffset val="100"/>
        <c:baseTimeUnit val="years"/>
      </c:dateAx>
      <c:valAx>
        <c:axId val="97970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968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94.3</c:v>
                </c:pt>
                <c:pt idx="1">
                  <c:v>94.31</c:v>
                </c:pt>
                <c:pt idx="2">
                  <c:v>94.4</c:v>
                </c:pt>
                <c:pt idx="3">
                  <c:v>95.52</c:v>
                </c:pt>
                <c:pt idx="4">
                  <c:v>95.35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87-4407-818E-692F30B59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01664"/>
        <c:axId val="98003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81.84</c:v>
                </c:pt>
                <c:pt idx="1">
                  <c:v>82.97</c:v>
                </c:pt>
                <c:pt idx="2">
                  <c:v>83.95</c:v>
                </c:pt>
                <c:pt idx="3">
                  <c:v>82.92</c:v>
                </c:pt>
                <c:pt idx="4">
                  <c:v>79.989999999999995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887-4407-818E-692F30B59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01664"/>
        <c:axId val="98003584"/>
      </c:lineChart>
      <c:dateAx>
        <c:axId val="98001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003584"/>
        <c:crosses val="autoZero"/>
        <c:auto val="1"/>
        <c:lblOffset val="100"/>
        <c:baseTimeUnit val="years"/>
      </c:dateAx>
      <c:valAx>
        <c:axId val="98003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001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【985.48】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【377.04】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43" t="str">
        <f>データ!H6</f>
        <v>大分県　姫島村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漁業集落排水</v>
      </c>
      <c r="Q8" s="48"/>
      <c r="R8" s="48"/>
      <c r="S8" s="48"/>
      <c r="T8" s="48"/>
      <c r="U8" s="48"/>
      <c r="V8" s="48"/>
      <c r="W8" s="48" t="str">
        <f>データ!L6</f>
        <v>H2</v>
      </c>
      <c r="X8" s="48"/>
      <c r="Y8" s="48"/>
      <c r="Z8" s="48"/>
      <c r="AA8" s="48"/>
      <c r="AB8" s="48"/>
      <c r="AC8" s="48"/>
      <c r="AD8" s="49" t="s">
        <v>124</v>
      </c>
      <c r="AE8" s="49"/>
      <c r="AF8" s="49"/>
      <c r="AG8" s="49"/>
      <c r="AH8" s="49"/>
      <c r="AI8" s="49"/>
      <c r="AJ8" s="49"/>
      <c r="AK8" s="4"/>
      <c r="AL8" s="50">
        <f>データ!S6</f>
        <v>2152</v>
      </c>
      <c r="AM8" s="50"/>
      <c r="AN8" s="50"/>
      <c r="AO8" s="50"/>
      <c r="AP8" s="50"/>
      <c r="AQ8" s="50"/>
      <c r="AR8" s="50"/>
      <c r="AS8" s="50"/>
      <c r="AT8" s="45">
        <f>データ!T6</f>
        <v>6.99</v>
      </c>
      <c r="AU8" s="45"/>
      <c r="AV8" s="45"/>
      <c r="AW8" s="45"/>
      <c r="AX8" s="45"/>
      <c r="AY8" s="45"/>
      <c r="AZ8" s="45"/>
      <c r="BA8" s="45"/>
      <c r="BB8" s="45">
        <f>データ!U6</f>
        <v>307.87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20</v>
      </c>
      <c r="BM9" s="5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16.22</v>
      </c>
      <c r="Q10" s="45"/>
      <c r="R10" s="45"/>
      <c r="S10" s="45"/>
      <c r="T10" s="45"/>
      <c r="U10" s="45"/>
      <c r="V10" s="45"/>
      <c r="W10" s="45">
        <f>データ!Q6</f>
        <v>53</v>
      </c>
      <c r="X10" s="45"/>
      <c r="Y10" s="45"/>
      <c r="Z10" s="45"/>
      <c r="AA10" s="45"/>
      <c r="AB10" s="45"/>
      <c r="AC10" s="45"/>
      <c r="AD10" s="50">
        <f>データ!R6</f>
        <v>2160</v>
      </c>
      <c r="AE10" s="50"/>
      <c r="AF10" s="50"/>
      <c r="AG10" s="50"/>
      <c r="AH10" s="50"/>
      <c r="AI10" s="50"/>
      <c r="AJ10" s="50"/>
      <c r="AK10" s="2"/>
      <c r="AL10" s="50">
        <f>データ!V6</f>
        <v>344</v>
      </c>
      <c r="AM10" s="50"/>
      <c r="AN10" s="50"/>
      <c r="AO10" s="50"/>
      <c r="AP10" s="50"/>
      <c r="AQ10" s="50"/>
      <c r="AR10" s="50"/>
      <c r="AS10" s="50"/>
      <c r="AT10" s="45">
        <f>データ!W6</f>
        <v>0.19</v>
      </c>
      <c r="AU10" s="45"/>
      <c r="AV10" s="45"/>
      <c r="AW10" s="45"/>
      <c r="AX10" s="45"/>
      <c r="AY10" s="45"/>
      <c r="AZ10" s="45"/>
      <c r="BA10" s="45"/>
      <c r="BB10" s="45">
        <f>データ!X6</f>
        <v>1810.53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9" t="s">
        <v>121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 x14ac:dyDescent="0.15">
      <c r="A34" s="2"/>
      <c r="B34" s="17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0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20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20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9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 x14ac:dyDescent="0.15">
      <c r="A35" s="2"/>
      <c r="B35" s="1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0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20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20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9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76" t="s">
        <v>123</v>
      </c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8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76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8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76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8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76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8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76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8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76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8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76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8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76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8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76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8"/>
    </row>
    <row r="56" spans="1:78" ht="13.5" customHeight="1" x14ac:dyDescent="0.15">
      <c r="A56" s="2"/>
      <c r="B56" s="17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20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20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20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9"/>
      <c r="BK56" s="2"/>
      <c r="BL56" s="76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8"/>
    </row>
    <row r="57" spans="1:78" ht="13.5" customHeight="1" x14ac:dyDescent="0.15">
      <c r="A57" s="2"/>
      <c r="B57" s="1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20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20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20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9"/>
      <c r="BK57" s="2"/>
      <c r="BL57" s="76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8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76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8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6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8"/>
    </row>
    <row r="60" spans="1:78" ht="13.5" customHeight="1" x14ac:dyDescent="0.15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76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8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76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8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76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8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9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1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69" t="s">
        <v>122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 x14ac:dyDescent="0.15">
      <c r="A79" s="2"/>
      <c r="B79" s="17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20"/>
      <c r="V79" s="20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20"/>
      <c r="AP79" s="20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8"/>
      <c r="BJ79" s="19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 x14ac:dyDescent="0.15">
      <c r="A80" s="2"/>
      <c r="B80" s="17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20"/>
      <c r="V80" s="2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20"/>
      <c r="AP80" s="20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8"/>
      <c r="BJ80" s="19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【985.48】</v>
      </c>
      <c r="I86" s="26" t="str">
        <f>データ!CA6</f>
        <v>【45.38】</v>
      </c>
      <c r="J86" s="26" t="str">
        <f>データ!CL6</f>
        <v>【377.04】</v>
      </c>
      <c r="K86" s="26" t="str">
        <f>データ!CW6</f>
        <v>【34.15】</v>
      </c>
      <c r="L86" s="26" t="str">
        <f>データ!DH6</f>
        <v>【78.22】</v>
      </c>
      <c r="M86" s="26" t="s">
        <v>55</v>
      </c>
      <c r="N86" s="26" t="s">
        <v>55</v>
      </c>
      <c r="O86" s="26" t="str">
        <f>データ!EO6</f>
        <v>【0.01】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57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58</v>
      </c>
      <c r="B3" s="29" t="s">
        <v>59</v>
      </c>
      <c r="C3" s="29" t="s">
        <v>60</v>
      </c>
      <c r="D3" s="29" t="s">
        <v>61</v>
      </c>
      <c r="E3" s="29" t="s">
        <v>62</v>
      </c>
      <c r="F3" s="29" t="s">
        <v>63</v>
      </c>
      <c r="G3" s="29" t="s">
        <v>64</v>
      </c>
      <c r="H3" s="83" t="s">
        <v>65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5"/>
      <c r="Y3" s="89" t="s">
        <v>66</v>
      </c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 t="s">
        <v>67</v>
      </c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</row>
    <row r="4" spans="1:145" x14ac:dyDescent="0.15">
      <c r="A4" s="28" t="s">
        <v>68</v>
      </c>
      <c r="B4" s="30"/>
      <c r="C4" s="30"/>
      <c r="D4" s="30"/>
      <c r="E4" s="30"/>
      <c r="F4" s="30"/>
      <c r="G4" s="30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8"/>
      <c r="Y4" s="82" t="s">
        <v>69</v>
      </c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 t="s">
        <v>70</v>
      </c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 t="s">
        <v>71</v>
      </c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 t="s">
        <v>72</v>
      </c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 t="s">
        <v>73</v>
      </c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 t="s">
        <v>74</v>
      </c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 t="s">
        <v>75</v>
      </c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 t="s">
        <v>76</v>
      </c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 t="s">
        <v>77</v>
      </c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 t="s">
        <v>78</v>
      </c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 t="s">
        <v>79</v>
      </c>
      <c r="EF4" s="82"/>
      <c r="EG4" s="82"/>
      <c r="EH4" s="82"/>
      <c r="EI4" s="82"/>
      <c r="EJ4" s="82"/>
      <c r="EK4" s="82"/>
      <c r="EL4" s="82"/>
      <c r="EM4" s="82"/>
      <c r="EN4" s="82"/>
      <c r="EO4" s="82"/>
    </row>
    <row r="5" spans="1:145" x14ac:dyDescent="0.15">
      <c r="A5" s="28" t="s">
        <v>80</v>
      </c>
      <c r="B5" s="31"/>
      <c r="C5" s="31"/>
      <c r="D5" s="31"/>
      <c r="E5" s="31"/>
      <c r="F5" s="31"/>
      <c r="G5" s="31"/>
      <c r="H5" s="32" t="s">
        <v>81</v>
      </c>
      <c r="I5" s="32" t="s">
        <v>82</v>
      </c>
      <c r="J5" s="32" t="s">
        <v>83</v>
      </c>
      <c r="K5" s="32" t="s">
        <v>84</v>
      </c>
      <c r="L5" s="32" t="s">
        <v>85</v>
      </c>
      <c r="M5" s="32" t="s">
        <v>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106</v>
      </c>
      <c r="AI5" s="32" t="s">
        <v>43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107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107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107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107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107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107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107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107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107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  <c r="EO5" s="32" t="s">
        <v>107</v>
      </c>
    </row>
    <row r="6" spans="1:145" s="36" customFormat="1" x14ac:dyDescent="0.15">
      <c r="A6" s="28" t="s">
        <v>108</v>
      </c>
      <c r="B6" s="33">
        <f>B7</f>
        <v>2016</v>
      </c>
      <c r="C6" s="33">
        <f t="shared" ref="C6:X6" si="3">C7</f>
        <v>443221</v>
      </c>
      <c r="D6" s="33">
        <f t="shared" si="3"/>
        <v>47</v>
      </c>
      <c r="E6" s="33">
        <f t="shared" si="3"/>
        <v>17</v>
      </c>
      <c r="F6" s="33">
        <f t="shared" si="3"/>
        <v>6</v>
      </c>
      <c r="G6" s="33">
        <f t="shared" si="3"/>
        <v>0</v>
      </c>
      <c r="H6" s="33" t="str">
        <f t="shared" si="3"/>
        <v>大分県　姫島村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漁業集落排水</v>
      </c>
      <c r="L6" s="33" t="str">
        <f t="shared" si="3"/>
        <v>H2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16.22</v>
      </c>
      <c r="Q6" s="34">
        <f t="shared" si="3"/>
        <v>53</v>
      </c>
      <c r="R6" s="34">
        <f t="shared" si="3"/>
        <v>2160</v>
      </c>
      <c r="S6" s="34">
        <f t="shared" si="3"/>
        <v>2152</v>
      </c>
      <c r="T6" s="34">
        <f t="shared" si="3"/>
        <v>6.99</v>
      </c>
      <c r="U6" s="34">
        <f t="shared" si="3"/>
        <v>307.87</v>
      </c>
      <c r="V6" s="34">
        <f t="shared" si="3"/>
        <v>344</v>
      </c>
      <c r="W6" s="34">
        <f t="shared" si="3"/>
        <v>0.19</v>
      </c>
      <c r="X6" s="34">
        <f t="shared" si="3"/>
        <v>1810.53</v>
      </c>
      <c r="Y6" s="35">
        <f>IF(Y7="",NA(),Y7)</f>
        <v>99.75</v>
      </c>
      <c r="Z6" s="35">
        <f t="shared" ref="Z6:AH6" si="4">IF(Z7="",NA(),Z7)</f>
        <v>99.35</v>
      </c>
      <c r="AA6" s="35">
        <f t="shared" si="4"/>
        <v>100.17</v>
      </c>
      <c r="AB6" s="35">
        <f t="shared" si="4"/>
        <v>99.97</v>
      </c>
      <c r="AC6" s="35">
        <f t="shared" si="4"/>
        <v>100.19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827.19</v>
      </c>
      <c r="BL6" s="35">
        <f t="shared" si="7"/>
        <v>817.63</v>
      </c>
      <c r="BM6" s="35">
        <f t="shared" si="7"/>
        <v>830.5</v>
      </c>
      <c r="BN6" s="35">
        <f t="shared" si="7"/>
        <v>1029.24</v>
      </c>
      <c r="BO6" s="35">
        <f t="shared" si="7"/>
        <v>1063.93</v>
      </c>
      <c r="BP6" s="34" t="str">
        <f>IF(BP7="","",IF(BP7="-","【-】","【"&amp;SUBSTITUTE(TEXT(BP7,"#,##0.00"),"-","△")&amp;"】"))</f>
        <v>【985.48】</v>
      </c>
      <c r="BQ6" s="35">
        <f>IF(BQ7="",NA(),BQ7)</f>
        <v>65.569999999999993</v>
      </c>
      <c r="BR6" s="35">
        <f t="shared" ref="BR6:BZ6" si="8">IF(BR7="",NA(),BR7)</f>
        <v>49.89</v>
      </c>
      <c r="BS6" s="35">
        <f t="shared" si="8"/>
        <v>54.65</v>
      </c>
      <c r="BT6" s="35">
        <f t="shared" si="8"/>
        <v>50.91</v>
      </c>
      <c r="BU6" s="35">
        <f t="shared" si="8"/>
        <v>45.98</v>
      </c>
      <c r="BV6" s="35">
        <f t="shared" si="8"/>
        <v>45.01</v>
      </c>
      <c r="BW6" s="35">
        <f t="shared" si="8"/>
        <v>46.31</v>
      </c>
      <c r="BX6" s="35">
        <f t="shared" si="8"/>
        <v>43.66</v>
      </c>
      <c r="BY6" s="35">
        <f t="shared" si="8"/>
        <v>43.13</v>
      </c>
      <c r="BZ6" s="35">
        <f t="shared" si="8"/>
        <v>46.26</v>
      </c>
      <c r="CA6" s="34" t="str">
        <f>IF(CA7="","",IF(CA7="-","【-】","【"&amp;SUBSTITUTE(TEXT(CA7,"#,##0.00"),"-","△")&amp;"】"))</f>
        <v>【45.38】</v>
      </c>
      <c r="CB6" s="35">
        <f>IF(CB7="",NA(),CB7)</f>
        <v>173.85</v>
      </c>
      <c r="CC6" s="35">
        <f t="shared" ref="CC6:CK6" si="9">IF(CC7="",NA(),CC7)</f>
        <v>227.85</v>
      </c>
      <c r="CD6" s="35">
        <f t="shared" si="9"/>
        <v>215.24</v>
      </c>
      <c r="CE6" s="35">
        <f t="shared" si="9"/>
        <v>233.18</v>
      </c>
      <c r="CF6" s="35">
        <f t="shared" si="9"/>
        <v>258.87</v>
      </c>
      <c r="CG6" s="35">
        <f t="shared" si="9"/>
        <v>350.91</v>
      </c>
      <c r="CH6" s="35">
        <f t="shared" si="9"/>
        <v>349.08</v>
      </c>
      <c r="CI6" s="35">
        <f t="shared" si="9"/>
        <v>382.09</v>
      </c>
      <c r="CJ6" s="35">
        <f t="shared" si="9"/>
        <v>392.03</v>
      </c>
      <c r="CK6" s="35">
        <f t="shared" si="9"/>
        <v>376.4</v>
      </c>
      <c r="CL6" s="34" t="str">
        <f>IF(CL7="","",IF(CL7="-","【-】","【"&amp;SUBSTITUTE(TEXT(CL7,"#,##0.00"),"-","△")&amp;"】"))</f>
        <v>【377.04】</v>
      </c>
      <c r="CM6" s="35">
        <f>IF(CM7="",NA(),CM7)</f>
        <v>70</v>
      </c>
      <c r="CN6" s="35">
        <f t="shared" ref="CN6:CV6" si="10">IF(CN7="",NA(),CN7)</f>
        <v>65.56</v>
      </c>
      <c r="CO6" s="35">
        <f t="shared" si="10"/>
        <v>61.67</v>
      </c>
      <c r="CP6" s="35">
        <f t="shared" si="10"/>
        <v>77.22</v>
      </c>
      <c r="CQ6" s="35">
        <f t="shared" si="10"/>
        <v>80</v>
      </c>
      <c r="CR6" s="35">
        <f t="shared" si="10"/>
        <v>38.24</v>
      </c>
      <c r="CS6" s="35">
        <f t="shared" si="10"/>
        <v>39.42</v>
      </c>
      <c r="CT6" s="35">
        <f t="shared" si="10"/>
        <v>39.68</v>
      </c>
      <c r="CU6" s="35">
        <f t="shared" si="10"/>
        <v>35.64</v>
      </c>
      <c r="CV6" s="35">
        <f t="shared" si="10"/>
        <v>33.729999999999997</v>
      </c>
      <c r="CW6" s="34" t="str">
        <f>IF(CW7="","",IF(CW7="-","【-】","【"&amp;SUBSTITUTE(TEXT(CW7,"#,##0.00"),"-","△")&amp;"】"))</f>
        <v>【34.15】</v>
      </c>
      <c r="CX6" s="35">
        <f>IF(CX7="",NA(),CX7)</f>
        <v>94.3</v>
      </c>
      <c r="CY6" s="35">
        <f t="shared" ref="CY6:DG6" si="11">IF(CY7="",NA(),CY7)</f>
        <v>94.31</v>
      </c>
      <c r="CZ6" s="35">
        <f t="shared" si="11"/>
        <v>94.4</v>
      </c>
      <c r="DA6" s="35">
        <f t="shared" si="11"/>
        <v>95.52</v>
      </c>
      <c r="DB6" s="35">
        <f t="shared" si="11"/>
        <v>95.35</v>
      </c>
      <c r="DC6" s="35">
        <f t="shared" si="11"/>
        <v>81.84</v>
      </c>
      <c r="DD6" s="35">
        <f t="shared" si="11"/>
        <v>82.97</v>
      </c>
      <c r="DE6" s="35">
        <f t="shared" si="11"/>
        <v>83.95</v>
      </c>
      <c r="DF6" s="35">
        <f t="shared" si="11"/>
        <v>82.92</v>
      </c>
      <c r="DG6" s="35">
        <f t="shared" si="11"/>
        <v>79.989999999999995</v>
      </c>
      <c r="DH6" s="34" t="str">
        <f>IF(DH7="","",IF(DH7="-","【-】","【"&amp;SUBSTITUTE(TEXT(DH7,"#,##0.00"),"-","△")&amp;"】"))</f>
        <v>【78.22】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4">
        <f t="shared" si="14"/>
        <v>0</v>
      </c>
      <c r="EK6" s="35">
        <f t="shared" si="14"/>
        <v>0.14000000000000001</v>
      </c>
      <c r="EL6" s="35">
        <f t="shared" si="14"/>
        <v>0.05</v>
      </c>
      <c r="EM6" s="35">
        <f t="shared" si="14"/>
        <v>0.18</v>
      </c>
      <c r="EN6" s="35">
        <f t="shared" si="14"/>
        <v>0.01</v>
      </c>
      <c r="EO6" s="34" t="str">
        <f>IF(EO7="","",IF(EO7="-","【-】","【"&amp;SUBSTITUTE(TEXT(EO7,"#,##0.00"),"-","△")&amp;"】"))</f>
        <v>【0.01】</v>
      </c>
    </row>
    <row r="7" spans="1:145" s="36" customFormat="1" x14ac:dyDescent="0.15">
      <c r="A7" s="28"/>
      <c r="B7" s="37">
        <v>2016</v>
      </c>
      <c r="C7" s="37">
        <v>443221</v>
      </c>
      <c r="D7" s="37">
        <v>47</v>
      </c>
      <c r="E7" s="37">
        <v>17</v>
      </c>
      <c r="F7" s="37">
        <v>6</v>
      </c>
      <c r="G7" s="37">
        <v>0</v>
      </c>
      <c r="H7" s="37" t="s">
        <v>109</v>
      </c>
      <c r="I7" s="37" t="s">
        <v>110</v>
      </c>
      <c r="J7" s="37" t="s">
        <v>111</v>
      </c>
      <c r="K7" s="37" t="s">
        <v>112</v>
      </c>
      <c r="L7" s="37" t="s">
        <v>113</v>
      </c>
      <c r="M7" s="37"/>
      <c r="N7" s="38" t="s">
        <v>114</v>
      </c>
      <c r="O7" s="38" t="s">
        <v>115</v>
      </c>
      <c r="P7" s="38">
        <v>16.22</v>
      </c>
      <c r="Q7" s="38">
        <v>53</v>
      </c>
      <c r="R7" s="38">
        <v>2160</v>
      </c>
      <c r="S7" s="38">
        <v>2152</v>
      </c>
      <c r="T7" s="38">
        <v>6.99</v>
      </c>
      <c r="U7" s="38">
        <v>307.87</v>
      </c>
      <c r="V7" s="38">
        <v>344</v>
      </c>
      <c r="W7" s="38">
        <v>0.19</v>
      </c>
      <c r="X7" s="38">
        <v>1810.53</v>
      </c>
      <c r="Y7" s="38">
        <v>99.75</v>
      </c>
      <c r="Z7" s="38">
        <v>99.35</v>
      </c>
      <c r="AA7" s="38">
        <v>100.17</v>
      </c>
      <c r="AB7" s="38">
        <v>99.97</v>
      </c>
      <c r="AC7" s="38">
        <v>100.19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827.19</v>
      </c>
      <c r="BL7" s="38">
        <v>817.63</v>
      </c>
      <c r="BM7" s="38">
        <v>830.5</v>
      </c>
      <c r="BN7" s="38">
        <v>1029.24</v>
      </c>
      <c r="BO7" s="38">
        <v>1063.93</v>
      </c>
      <c r="BP7" s="38">
        <v>985.48</v>
      </c>
      <c r="BQ7" s="38">
        <v>65.569999999999993</v>
      </c>
      <c r="BR7" s="38">
        <v>49.89</v>
      </c>
      <c r="BS7" s="38">
        <v>54.65</v>
      </c>
      <c r="BT7" s="38">
        <v>50.91</v>
      </c>
      <c r="BU7" s="38">
        <v>45.98</v>
      </c>
      <c r="BV7" s="38">
        <v>45.01</v>
      </c>
      <c r="BW7" s="38">
        <v>46.31</v>
      </c>
      <c r="BX7" s="38">
        <v>43.66</v>
      </c>
      <c r="BY7" s="38">
        <v>43.13</v>
      </c>
      <c r="BZ7" s="38">
        <v>46.26</v>
      </c>
      <c r="CA7" s="38">
        <v>45.38</v>
      </c>
      <c r="CB7" s="38">
        <v>173.85</v>
      </c>
      <c r="CC7" s="38">
        <v>227.85</v>
      </c>
      <c r="CD7" s="38">
        <v>215.24</v>
      </c>
      <c r="CE7" s="38">
        <v>233.18</v>
      </c>
      <c r="CF7" s="38">
        <v>258.87</v>
      </c>
      <c r="CG7" s="38">
        <v>350.91</v>
      </c>
      <c r="CH7" s="38">
        <v>349.08</v>
      </c>
      <c r="CI7" s="38">
        <v>382.09</v>
      </c>
      <c r="CJ7" s="38">
        <v>392.03</v>
      </c>
      <c r="CK7" s="38">
        <v>376.4</v>
      </c>
      <c r="CL7" s="38">
        <v>377.04</v>
      </c>
      <c r="CM7" s="38">
        <v>70</v>
      </c>
      <c r="CN7" s="38">
        <v>65.56</v>
      </c>
      <c r="CO7" s="38">
        <v>61.67</v>
      </c>
      <c r="CP7" s="38">
        <v>77.22</v>
      </c>
      <c r="CQ7" s="38">
        <v>80</v>
      </c>
      <c r="CR7" s="38">
        <v>38.24</v>
      </c>
      <c r="CS7" s="38">
        <v>39.42</v>
      </c>
      <c r="CT7" s="38">
        <v>39.68</v>
      </c>
      <c r="CU7" s="38">
        <v>35.64</v>
      </c>
      <c r="CV7" s="38">
        <v>33.729999999999997</v>
      </c>
      <c r="CW7" s="38">
        <v>34.15</v>
      </c>
      <c r="CX7" s="38">
        <v>94.3</v>
      </c>
      <c r="CY7" s="38">
        <v>94.31</v>
      </c>
      <c r="CZ7" s="38">
        <v>94.4</v>
      </c>
      <c r="DA7" s="38">
        <v>95.52</v>
      </c>
      <c r="DB7" s="38">
        <v>95.35</v>
      </c>
      <c r="DC7" s="38">
        <v>81.84</v>
      </c>
      <c r="DD7" s="38">
        <v>82.97</v>
      </c>
      <c r="DE7" s="38">
        <v>83.95</v>
      </c>
      <c r="DF7" s="38">
        <v>82.92</v>
      </c>
      <c r="DG7" s="38">
        <v>79.989999999999995</v>
      </c>
      <c r="DH7" s="38">
        <v>78.22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</v>
      </c>
      <c r="EK7" s="38">
        <v>0.14000000000000001</v>
      </c>
      <c r="EL7" s="38">
        <v>0.05</v>
      </c>
      <c r="EM7" s="38">
        <v>0.18</v>
      </c>
      <c r="EN7" s="38">
        <v>0.01</v>
      </c>
      <c r="EO7" s="38">
        <v>0.01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59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2017-12-25T02:36:50Z</dcterms:created>
  <dcterms:modified xsi:type="dcterms:W3CDTF">2018-03-13T06:58:05Z</dcterms:modified>
  <cp:category/>
</cp:coreProperties>
</file>