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1普通会計\R1財政状況資料集\04市町村回答\10月末公表分（2回目）\★1回目公表資料\HP掲載用（県HP10.26公表済）\"/>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63" i="12" l="1"/>
  <c r="AP63" i="12"/>
  <c r="AU88" i="12" l="1"/>
  <c r="AP88" i="12"/>
  <c r="AF88" i="12"/>
  <c r="AA8" i="12" l="1"/>
  <c r="AA7" i="12" l="1"/>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AM37" i="10"/>
  <c r="C37" i="10"/>
  <c r="C36"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l="1"/>
  <c r="BE36" i="10" s="1"/>
  <c r="BE37" i="10" s="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<sst xmlns="http://schemas.openxmlformats.org/spreadsheetml/2006/main" count="1157" uniqueCount="649">
  <si>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</si>
  <si>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</si>
  <si>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</si>
  <si>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</si>
  <si>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</si>
  <si>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</si>
  <si>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</si>
  <si>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</si>
  <si>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</si>
  <si>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</si>
  <si>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</si>
  <si>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</si>
  <si>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</si>
  <si>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</si>
  <si>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</si>
  <si>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</si>
  <si>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</si>
  <si>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</si>
  <si>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</si>
  <si>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</si>
  <si>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</si>
  <si>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</si>
  <si>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</si>
  <si>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</si>
  <si>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</si>
  <si>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</si>
  <si>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</si>
  <si>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</si>
  <si>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</si>
  <si>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</si>
  <si>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</si>
  <si>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</si>
  <si>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</si>
  <si>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</si>
  <si>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</si>
  <si>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</si>
  <si>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</si>
  <si>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</si>
  <si>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</si>
  <si>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</si>
  <si>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</si>
  <si>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</si>
  <si>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</si>
  <si>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</si>
  <si>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</si>
  <si>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</si>
  <si>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</si>
  <si>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</si>
  <si>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</si>
  <si>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</si>
  <si>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</si>
  <si>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</si>
  <si>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</si>
  <si>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</si>
  <si>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</si>
  <si>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</si>
  <si>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</si>
  <si>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</si>
  <si>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</si>
  <si>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</si>
  <si>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</si>
  <si>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</si>
  <si>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</si>
  <si>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</si>
  <si>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</si>
  <si>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</si>
  <si>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</si>
  <si>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</si>
  <si>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</si>
  <si>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</si>
  <si>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</si>
  <si>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</si>
  <si>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</si>
  <si>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</si>
  <si>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</si>
  <si>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</si>
  <si>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</si>
  <si>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</si>
  <si>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</si>
  <si>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</si>
  <si>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</si>
  <si>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</si>
  <si>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</si>
  <si>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</si>
  <si>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</si>
  <si>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</si>
  <si>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</si>
  <si>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</si>
  <si>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</si>
  <si>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</si>
  <si>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</si>
  <si>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</si>
  <si>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</si>
  <si>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</si>
  <si>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</si>
  <si>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</si>
  <si>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</si>
  <si>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</si>
  <si>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杵築市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</si>
  <si>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</si>
  <si>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</si>
  <si>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</si>
  <si>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</si>
  <si>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</si>
  <si>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</si>
  <si>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</si>
  <si>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</si>
  <si>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</si>
  <si>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</si>
  <si>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</si>
  <si>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</si>
  <si>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</si>
  <si>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</si>
  <si>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</si>
  <si>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</si>
  <si>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</si>
  <si>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</si>
  <si>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</si>
  <si>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</si>
  <si>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</si>
  <si>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</si>
  <si>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</si>
  <si>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</si>
  <si>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</si>
  <si>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</si>
  <si>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</si>
  <si>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</si>
  <si>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</si>
  <si>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</si>
  <si>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</si>
  <si>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</si>
  <si>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</si>
  <si>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</si>
  <si>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</si>
  <si>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</si>
  <si>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</si>
  <si>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</si>
  <si>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</si>
  <si>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</si>
  <si>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</si>
  <si>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</si>
  <si>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</si>
  <si>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</si>
  <si>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</si>
  <si>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</si>
  <si>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</si>
  <si>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</si>
  <si>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</si>
  <si>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</si>
  <si>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</si>
  <si>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</si>
  <si>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</si>
  <si>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</si>
  <si>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</si>
  <si>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</si>
  <si>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</si>
  <si>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</si>
  <si>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</si>
  <si>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</si>
  <si>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</si>
  <si>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</si>
  <si>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</si>
  <si>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</si>
  <si>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</si>
  <si>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</si>
  <si>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</si>
  <si>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</si>
  <si>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</si>
  <si>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</si>
  <si>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</si>
  <si>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</si>
  <si>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</si>
  <si>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</si>
  <si>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</si>
  <si>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</si>
  <si>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</si>
  <si>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</si>
  <si>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</si>
  <si>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</si>
  <si>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</si>
  <si>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</si>
  <si>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</si>
  <si>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</si>
  <si>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</si>
  <si>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</si>
  <si>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</si>
  <si>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</si>
  <si>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</si>
  <si>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</si>
  <si>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</si>
  <si>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</si>
  <si>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</si>
  <si>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</si>
  <si>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</si>
  <si>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</si>
  <si>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</si>
  <si>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</si>
  <si>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</si>
  <si>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</si>
  <si>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</si>
  <si>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</si>
  <si>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</si>
  <si>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</si>
  <si>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</si>
  <si>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</si>
  <si>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</si>
  <si>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</si>
  <si>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</si>
  <si>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</si>
  <si>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</si>
  <si>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大分県杵築市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</si>
  <si>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</si>
  <si>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</si>
  <si>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</si>
  <si>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</si>
  <si>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</si>
  <si>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</si>
  <si>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</si>
  <si>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</si>
  <si>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</si>
  <si>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</si>
  <si>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</si>
  <si>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</si>
  <si>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</si>
  <si>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</si>
  <si>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</si>
  <si>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</si>
  <si>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</si>
  <si>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</si>
  <si>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</si>
  <si>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</si>
  <si>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</si>
  <si>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</si>
  <si>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</si>
  <si>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</si>
  <si>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</si>
  <si>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</si>
  <si>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</si>
  <si>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</si>
  <si>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</si>
  <si>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</si>
  <si>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</si>
  <si>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</si>
  <si>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</si>
  <si>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</si>
  <si>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</si>
  <si>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</si>
  <si>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</si>
  <si>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</si>
  <si>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</si>
  <si>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</si>
  <si>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</si>
  <si>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</si>
  <si>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</si>
  <si>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</si>
  <si>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</si>
  <si>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</si>
  <si>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</si>
  <si>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</si>
  <si>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</si>
  <si>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</si>
  <si>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</si>
  <si>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</si>
  <si>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</si>
  <si>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</si>
  <si>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</si>
  <si>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</si>
  <si>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</si>
  <si>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</si>
  <si>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</si>
  <si>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</si>
  <si>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</si>
  <si>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</si>
  <si>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</si>
  <si>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</si>
  <si>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</si>
  <si>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</si>
  <si>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</si>
  <si>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</si>
  <si>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</si>
  <si>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</si>
  <si>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</si>
  <si>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</si>
  <si>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</si>
  <si>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</si>
  <si>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</si>
  <si>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</si>
  <si>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</si>
  <si>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</si>
  <si>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</si>
  <si>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</si>
  <si>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</si>
  <si>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</si>
  <si>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</si>
  <si>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</si>
  <si>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</si>
  <si>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</si>
  <si>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</si>
  <si>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</si>
  <si>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</si>
  <si>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</si>
  <si>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</si>
  <si>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</si>
  <si>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</si>
  <si>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</si>
  <si>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</si>
  <si>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</si>
  <si>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</si>
  <si>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</si>
  <si>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</si>
  <si>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</si>
  <si>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</si>
  <si>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</si>
  <si>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</si>
  <si>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</si>
  <si>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</si>
  <si>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</si>
  <si>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</si>
  <si>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</si>
  <si>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</si>
  <si>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</si>
  <si>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</si>
  <si>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</si>
  <si>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</si>
  <si>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</si>
  <si>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</si>
  <si>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</si>
  <si>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</si>
  <si>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</si>
  <si>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</si>
  <si>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</si>
  <si>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</si>
  <si>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</si>
  <si>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</si>
  <si>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</si>
  <si>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</si>
  <si>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</si>
  <si>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</si>
  <si>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</si>
  <si>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</si>
  <si>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</si>
  <si>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</si>
  <si>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</si>
  <si>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</si>
  <si>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</si>
  <si>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</si>
  <si>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</si>
  <si>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</si>
  <si>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</si>
  <si>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</si>
  <si>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</si>
  <si>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</si>
  <si>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</si>
  <si>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</si>
  <si>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</si>
  <si>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</si>
  <si>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</si>
  <si>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</si>
  <si>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</si>
  <si>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</si>
  <si>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</si>
  <si>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</si>
  <si>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</si>
  <si>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</si>
  <si>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大分県杵築市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</si>
  <si>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</si>
  <si>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</si>
  <si>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</si>
  <si>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</si>
  <si>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</si>
  <si>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</si>
  <si>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</si>
  <si>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</si>
  <si>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</si>
  <si>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</si>
  <si>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</si>
  <si>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</si>
  <si>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</si>
  <si>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</si>
  <si>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</si>
  <si>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</si>
  <si>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</si>
  <si>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</si>
  <si>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</si>
  <si>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</si>
  <si>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</si>
  <si>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</si>
  <si>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</si>
  <si>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</si>
  <si>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</si>
  <si>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</si>
  <si>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</si>
  <si>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</si>
  <si>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</si>
  <si>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</si>
  <si>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</si>
  <si>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</si>
  <si>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</si>
  <si>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</si>
  <si>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</si>
  <si>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</si>
  <si>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</si>
  <si>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地域包括支援センター事業特別会計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</si>
  <si>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</si>
  <si>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</si>
  <si>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</si>
  <si>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</si>
  <si>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</si>
  <si>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山香病院事業会計</t>
    <phoneticPr fontId="5"/>
  </si>
  <si>
    <t>法適用企業</t>
    <phoneticPr fontId="5"/>
  </si>
  <si>
    <t>簡易水道事業特別会計</t>
    <phoneticPr fontId="5"/>
  </si>
  <si>
    <t>法非適用企業</t>
    <phoneticPr fontId="5"/>
  </si>
  <si>
    <t>農業集落排水事業特別会計</t>
    <phoneticPr fontId="5"/>
  </si>
  <si>
    <t>法非適用企業</t>
    <phoneticPr fontId="5"/>
  </si>
  <si>
    <t>公共下水道事業特別会計</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</si>
  <si>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</si>
  <si>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</si>
  <si>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</si>
  <si>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</si>
  <si>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</si>
  <si>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</si>
  <si>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</si>
  <si>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</si>
  <si>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</si>
  <si>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</si>
  <si>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</si>
  <si>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</si>
  <si>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</si>
  <si>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</si>
  <si>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</si>
  <si>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</si>
  <si>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</si>
  <si>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</si>
  <si>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</si>
  <si>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</si>
  <si>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</si>
  <si>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</si>
  <si>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</si>
  <si>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</si>
  <si>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</si>
  <si>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</si>
  <si>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</si>
  <si>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</si>
  <si>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</si>
  <si>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</si>
  <si>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</si>
  <si>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</si>
  <si>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</si>
  <si>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</si>
  <si>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</si>
  <si>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</si>
  <si>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</si>
  <si>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</si>
  <si>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</si>
  <si>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</si>
  <si>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</si>
  <si>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</si>
  <si>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</si>
  <si>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</si>
  <si>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</si>
  <si>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</si>
  <si>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</si>
  <si>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</si>
  <si>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</si>
  <si>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</si>
  <si>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</si>
  <si>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</si>
  <si>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</si>
  <si>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</si>
  <si>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</si>
  <si>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</si>
  <si>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</si>
  <si>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</si>
  <si>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</si>
  <si>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</si>
  <si>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</si>
  <si>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</si>
  <si>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</si>
  <si>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</si>
  <si>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</si>
  <si>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</si>
  <si>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</si>
  <si>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簡易水道事業特別会計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</si>
  <si>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</si>
  <si>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</si>
  <si>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</si>
  <si>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</si>
  <si>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</si>
  <si>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</si>
  <si>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</si>
  <si>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</si>
  <si>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</si>
  <si>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</si>
  <si>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</si>
  <si>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</si>
  <si>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</si>
  <si>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</si>
  <si>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</si>
  <si>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</si>
  <si>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</si>
  <si>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</si>
  <si>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</si>
  <si>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</si>
  <si>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</si>
  <si>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</si>
  <si>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</si>
  <si>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</si>
  <si>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</si>
  <si>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</si>
  <si>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</si>
  <si>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</si>
  <si>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</si>
  <si>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</si>
  <si>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</si>
  <si>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</si>
  <si>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</si>
  <si>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</si>
  <si>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</si>
  <si>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</si>
  <si>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</si>
  <si>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</si>
  <si>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</si>
  <si>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</si>
  <si>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</si>
  <si>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</si>
  <si>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</si>
  <si>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</si>
  <si>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</si>
  <si>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</si>
  <si>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</si>
  <si>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</si>
  <si>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</si>
  <si>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</si>
  <si>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</si>
  <si>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</si>
  <si>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</si>
  <si>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</si>
  <si>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</si>
  <si>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</si>
  <si>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</si>
  <si>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</si>
  <si>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</si>
  <si>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</si>
  <si>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</si>
  <si>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</si>
  <si>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</si>
  <si>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</si>
  <si>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</si>
  <si>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</si>
  <si>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</si>
  <si>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</si>
  <si>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</si>
  <si>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</si>
  <si>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</si>
  <si>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</si>
  <si>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</si>
  <si>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</si>
  <si>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</si>
  <si>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</si>
  <si>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</si>
  <si>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</si>
  <si>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</si>
  <si>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</si>
  <si>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</si>
  <si>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</si>
  <si>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</si>
  <si>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</si>
  <si>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</si>
  <si>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</si>
  <si>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</si>
  <si>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</si>
  <si>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</si>
  <si>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</si>
  <si>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</si>
  <si>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</si>
  <si>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</si>
  <si>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0.59</t>
  </si>
  <si>
    <t>▲ 4.87</t>
  </si>
  <si>
    <t>▲ 7.16</t>
  </si>
  <si>
    <t>▲ 4.43</t>
  </si>
  <si>
    <t>山香病院事業会計</t>
  </si>
  <si>
    <t>一般会計</t>
  </si>
  <si>
    <t>水道事業会計</t>
  </si>
  <si>
    <t>国民健康保険特別会計</t>
  </si>
  <si>
    <t>▲ 0.09</t>
  </si>
  <si>
    <t>簡易水道事業特別会計</t>
  </si>
  <si>
    <t>介護保険特別会計</t>
  </si>
  <si>
    <t>農業集落排水事業特別会計</t>
  </si>
  <si>
    <t>ケーブルテレビ事業特別会計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</si>
  <si>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</si>
  <si>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</si>
  <si>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</si>
  <si>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</si>
  <si>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</si>
  <si>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</si>
  <si>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</si>
  <si>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</si>
  <si>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基金から1,530百万円繰入</t>
    <rPh sb="0" eb="2">
      <t>キキン</t>
    </rPh>
    <rPh sb="9" eb="12">
      <t>ヒャクマンエン</t>
    </rPh>
    <rPh sb="12" eb="14">
      <t>クリイレ</t>
    </rPh>
    <phoneticPr fontId="2"/>
  </si>
  <si>
    <t>基金から39百万円繰入</t>
    <rPh sb="0" eb="2">
      <t>キキン</t>
    </rPh>
    <rPh sb="6" eb="9">
      <t>ヒャクマンエン</t>
    </rPh>
    <rPh sb="9" eb="11">
      <t>クリイレ</t>
    </rPh>
    <phoneticPr fontId="2"/>
  </si>
  <si>
    <t>杵築市総合振興センター</t>
    <rPh sb="0" eb="3">
      <t>キツキシ</t>
    </rPh>
    <rPh sb="3" eb="5">
      <t>ソウゴウ</t>
    </rPh>
    <rPh sb="5" eb="7">
      <t>シンコウ</t>
    </rPh>
    <phoneticPr fontId="2"/>
  </si>
  <si>
    <t>杵築市地域活性化センター</t>
    <rPh sb="0" eb="3">
      <t>キツキシ</t>
    </rPh>
    <rPh sb="3" eb="5">
      <t>チイキ</t>
    </rPh>
    <rPh sb="5" eb="8">
      <t>カッセイカ</t>
    </rPh>
    <phoneticPr fontId="2"/>
  </si>
  <si>
    <t>きっとすき</t>
    <phoneticPr fontId="2"/>
  </si>
  <si>
    <t>大分県農業農村振興公社</t>
    <rPh sb="0" eb="3">
      <t>オオイタケン</t>
    </rPh>
    <rPh sb="3" eb="5">
      <t>ノウギョウ</t>
    </rPh>
    <rPh sb="5" eb="7">
      <t>ノウソン</t>
    </rPh>
    <rPh sb="7" eb="9">
      <t>シンコウ</t>
    </rPh>
    <rPh sb="9" eb="11">
      <t>コウシャ</t>
    </rPh>
    <phoneticPr fontId="2"/>
  </si>
  <si>
    <t>県所管第三セクター</t>
    <rPh sb="0" eb="1">
      <t>ケン</t>
    </rPh>
    <rPh sb="1" eb="3">
      <t>ショカン</t>
    </rPh>
    <rPh sb="3" eb="5">
      <t>ダイサン</t>
    </rPh>
    <phoneticPr fontId="2"/>
  </si>
  <si>
    <t>杵築速見環境浄化組合</t>
    <rPh sb="0" eb="2">
      <t>キツキ</t>
    </rPh>
    <rPh sb="2" eb="4">
      <t>ハヤミ</t>
    </rPh>
    <rPh sb="4" eb="6">
      <t>カンキョウ</t>
    </rPh>
    <rPh sb="6" eb="8">
      <t>ジョウカ</t>
    </rPh>
    <rPh sb="8" eb="10">
      <t>クミアイ</t>
    </rPh>
    <phoneticPr fontId="5"/>
  </si>
  <si>
    <t>別杵速見地域広域市町村圏事務組合（一般会計）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5"/>
  </si>
  <si>
    <t>別杵速見地域広域市町村圏事務組合（秋草葬斎場事業特別会計）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19">
      <t>アキクサ</t>
    </rPh>
    <rPh sb="19" eb="20">
      <t>ソウ</t>
    </rPh>
    <rPh sb="20" eb="22">
      <t>サイジョウ</t>
    </rPh>
    <rPh sb="22" eb="24">
      <t>ジギョウ</t>
    </rPh>
    <rPh sb="24" eb="26">
      <t>トクベツ</t>
    </rPh>
    <rPh sb="26" eb="28">
      <t>カイケイ</t>
    </rPh>
    <phoneticPr fontId="5"/>
  </si>
  <si>
    <t>別杵速見地域広域市町村圏事務組合（藤ヶ谷清掃センター事業特別会計）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20">
      <t>フジガヤ</t>
    </rPh>
    <rPh sb="20" eb="22">
      <t>セイソウ</t>
    </rPh>
    <rPh sb="26" eb="28">
      <t>ジギョウ</t>
    </rPh>
    <rPh sb="28" eb="30">
      <t>トクベツ</t>
    </rPh>
    <rPh sb="30" eb="32">
      <t>カイケイ</t>
    </rPh>
    <phoneticPr fontId="5"/>
  </si>
  <si>
    <t>別杵速見地域広域市町村圏事務組合（普通会計）</t>
    <phoneticPr fontId="2"/>
  </si>
  <si>
    <t>杵築速見消防組合</t>
    <rPh sb="0" eb="2">
      <t>キツキ</t>
    </rPh>
    <rPh sb="2" eb="4">
      <t>ハヤミ</t>
    </rPh>
    <rPh sb="4" eb="6">
      <t>ショウボウ</t>
    </rPh>
    <rPh sb="6" eb="8">
      <t>クミアイ</t>
    </rPh>
    <phoneticPr fontId="5"/>
  </si>
  <si>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</si>
  <si>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</si>
  <si>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大分県後期高齢者医療広域連合（後期高齢者医療事業特別会計）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</si>
  <si>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</si>
  <si>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t>
    <phoneticPr fontId="2"/>
  </si>
  <si>
    <t>-</t>
    <phoneticPr fontId="2"/>
  </si>
  <si>
    <t>-</t>
    <phoneticPr fontId="2"/>
  </si>
  <si>
    <t>-</t>
    <phoneticPr fontId="2"/>
  </si>
  <si>
    <t>-</t>
    <phoneticPr fontId="2"/>
  </si>
  <si>
    <t>-</t>
    <phoneticPr fontId="2"/>
  </si>
  <si>
    <t>-</t>
    <phoneticPr fontId="2"/>
  </si>
  <si>
    <t>基金から168百万円繰入</t>
    <rPh sb="0" eb="2">
      <t>キキン</t>
    </rPh>
    <rPh sb="7" eb="10">
      <t>ヒャクマンエン</t>
    </rPh>
    <rPh sb="10" eb="12">
      <t>クリイレ</t>
    </rPh>
    <phoneticPr fontId="2"/>
  </si>
  <si>
    <t>別杵速見地域広域市町村圏事務組合（介護認定審査会事業特別会計）</t>
    <phoneticPr fontId="2"/>
  </si>
  <si>
    <t>-</t>
    <phoneticPr fontId="2"/>
  </si>
  <si>
    <t>-</t>
    <phoneticPr fontId="2"/>
  </si>
  <si>
    <t>-</t>
    <phoneticPr fontId="2"/>
  </si>
  <si>
    <t>-</t>
    <phoneticPr fontId="2"/>
  </si>
  <si>
    <t>-</t>
    <phoneticPr fontId="2"/>
  </si>
  <si>
    <t>-</t>
    <phoneticPr fontId="2"/>
  </si>
  <si>
    <t>合併振興基金</t>
    <phoneticPr fontId="5"/>
  </si>
  <si>
    <t>地域活力創出基金</t>
    <phoneticPr fontId="5"/>
  </si>
  <si>
    <t>市有施設整備基金</t>
    <phoneticPr fontId="5"/>
  </si>
  <si>
    <t>ふるさと杵築応援基金</t>
    <phoneticPr fontId="5"/>
  </si>
  <si>
    <t>職員退職手当基金</t>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</si>
  <si>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</si>
  <si>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</si>
  <si>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</si>
  <si>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</si>
  <si>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</si>
  <si>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</si>
  <si>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は前年度同様、類似団体と比較すると将来負担比率、有形固定資産減価償却率ともに高くなっている。特に将来負担比率が大幅に増加した要因として、標準財政規模の減少に加え、地方債現在高の増加等に伴う将来負担額の増加、財政調整基金等の取崩しによる充当可能財源等が減額したことがあげられる。
　公共施設の適正な維持管理に努めるとともに、地方債の発行についても後年度負担が過重にならないよう留意する必要がある。</t>
    <rPh sb="1" eb="3">
      <t>レイワ</t>
    </rPh>
    <rPh sb="3" eb="4">
      <t>ガン</t>
    </rPh>
    <rPh sb="4" eb="6">
      <t>ネンド</t>
    </rPh>
    <rPh sb="7" eb="10">
      <t>ゼンネンド</t>
    </rPh>
    <rPh sb="10" eb="12">
      <t>ドウヨウ</t>
    </rPh>
    <rPh sb="13" eb="15">
      <t>ルイジ</t>
    </rPh>
    <rPh sb="15" eb="17">
      <t>ダンタイ</t>
    </rPh>
    <rPh sb="18" eb="20">
      <t>ヒカク</t>
    </rPh>
    <rPh sb="23" eb="25">
      <t>ショウライ</t>
    </rPh>
    <rPh sb="25" eb="27">
      <t>フタン</t>
    </rPh>
    <rPh sb="27" eb="29">
      <t>ヒリツ</t>
    </rPh>
    <rPh sb="30" eb="32">
      <t>ユウケイ</t>
    </rPh>
    <rPh sb="32" eb="34">
      <t>コテイ</t>
    </rPh>
    <rPh sb="34" eb="36">
      <t>シサン</t>
    </rPh>
    <rPh sb="36" eb="38">
      <t>ゲンカ</t>
    </rPh>
    <rPh sb="38" eb="40">
      <t>ショウキャク</t>
    </rPh>
    <rPh sb="40" eb="41">
      <t>リツ</t>
    </rPh>
    <rPh sb="44" eb="45">
      <t>タカ</t>
    </rPh>
    <rPh sb="52" eb="53">
      <t>トク</t>
    </rPh>
    <rPh sb="54" eb="56">
      <t>ショウライ</t>
    </rPh>
    <rPh sb="56" eb="58">
      <t>フタン</t>
    </rPh>
    <rPh sb="58" eb="60">
      <t>ヒリツ</t>
    </rPh>
    <rPh sb="61" eb="63">
      <t>オオハバ</t>
    </rPh>
    <rPh sb="64" eb="66">
      <t>ゾウカ</t>
    </rPh>
    <rPh sb="68" eb="70">
      <t>ヨウイン</t>
    </rPh>
    <rPh sb="74" eb="76">
      <t>ヒョウジュン</t>
    </rPh>
    <rPh sb="76" eb="78">
      <t>ザイセイ</t>
    </rPh>
    <rPh sb="78" eb="80">
      <t>キボ</t>
    </rPh>
    <rPh sb="81" eb="83">
      <t>ゲンショウ</t>
    </rPh>
    <rPh sb="84" eb="85">
      <t>クワ</t>
    </rPh>
    <rPh sb="87" eb="90">
      <t>チホウサイ</t>
    </rPh>
    <rPh sb="90" eb="92">
      <t>ゲンザイ</t>
    </rPh>
    <rPh sb="92" eb="93">
      <t>ダカ</t>
    </rPh>
    <rPh sb="94" eb="96">
      <t>ゾウカ</t>
    </rPh>
    <rPh sb="96" eb="97">
      <t>トウ</t>
    </rPh>
    <rPh sb="98" eb="99">
      <t>トモナ</t>
    </rPh>
    <rPh sb="100" eb="102">
      <t>ショウライ</t>
    </rPh>
    <rPh sb="102" eb="104">
      <t>フタン</t>
    </rPh>
    <rPh sb="104" eb="105">
      <t>ガク</t>
    </rPh>
    <rPh sb="106" eb="108">
      <t>ゾウカ</t>
    </rPh>
    <rPh sb="109" eb="111">
      <t>ザイセイ</t>
    </rPh>
    <rPh sb="111" eb="113">
      <t>チョウセイ</t>
    </rPh>
    <rPh sb="113" eb="115">
      <t>キキン</t>
    </rPh>
    <rPh sb="115" eb="116">
      <t>トウ</t>
    </rPh>
    <rPh sb="117" eb="119">
      <t>トリクズ</t>
    </rPh>
    <rPh sb="123" eb="125">
      <t>ジュウトウ</t>
    </rPh>
    <rPh sb="125" eb="127">
      <t>カノウ</t>
    </rPh>
    <rPh sb="127" eb="129">
      <t>ザイゲン</t>
    </rPh>
    <rPh sb="129" eb="130">
      <t>トウ</t>
    </rPh>
    <rPh sb="131" eb="133">
      <t>ゲンガク</t>
    </rPh>
    <rPh sb="146" eb="148">
      <t>コウキョウ</t>
    </rPh>
    <rPh sb="148" eb="150">
      <t>シセツ</t>
    </rPh>
    <rPh sb="151" eb="153">
      <t>テキセイ</t>
    </rPh>
    <rPh sb="154" eb="156">
      <t>イジ</t>
    </rPh>
    <rPh sb="156" eb="158">
      <t>カンリ</t>
    </rPh>
    <rPh sb="159" eb="160">
      <t>ツト</t>
    </rPh>
    <rPh sb="167" eb="170">
      <t>チホウサイ</t>
    </rPh>
    <rPh sb="171" eb="173">
      <t>ハッコウ</t>
    </rPh>
    <rPh sb="178" eb="181">
      <t>コウネンド</t>
    </rPh>
    <rPh sb="181" eb="183">
      <t>フタン</t>
    </rPh>
    <rPh sb="184" eb="186">
      <t>カジュウ</t>
    </rPh>
    <rPh sb="193" eb="195">
      <t>リュウイ</t>
    </rPh>
    <rPh sb="197" eb="19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</si>
  <si>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</si>
  <si>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</si>
  <si>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</si>
  <si>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</si>
  <si>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</si>
  <si>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</si>
  <si>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令和元年度の実質公債費比率は前年度から0.2ポイント増加の10.8ポイント、将来負担比率は前年度から16.0ポイント増の62.6ポイントとなった。
　杵築市の数値が悪化した主な要因として、普通交付税や臨時財政対策債発行可能額の減少による標準財政規模の減少があげられる。
　今後、これまで実施してきた大型事業の償還開始に伴う公債費の増加や、扶助費等の増加が見込まれるため、人件費や物件費等の削減可能な経費の見直しに加え、積極的な企業誘致や定住促進、市税徴収の強化による財源確保を図る必要がある。</t>
    <rPh sb="1" eb="3">
      <t>レイワ</t>
    </rPh>
    <rPh sb="3" eb="4">
      <t>ガン</t>
    </rPh>
    <rPh sb="4" eb="6">
      <t>ネンド</t>
    </rPh>
    <rPh sb="7" eb="9">
      <t>ジッシツ</t>
    </rPh>
    <rPh sb="9" eb="12">
      <t>コウサイヒ</t>
    </rPh>
    <rPh sb="12" eb="14">
      <t>ヒリツ</t>
    </rPh>
    <rPh sb="15" eb="18">
      <t>ゼンネンド</t>
    </rPh>
    <rPh sb="27" eb="29">
      <t>ゾウカ</t>
    </rPh>
    <rPh sb="39" eb="41">
      <t>ショウライ</t>
    </rPh>
    <rPh sb="41" eb="43">
      <t>フタン</t>
    </rPh>
    <rPh sb="43" eb="45">
      <t>ヒリツ</t>
    </rPh>
    <rPh sb="46" eb="49">
      <t>ゼンネンド</t>
    </rPh>
    <rPh sb="59" eb="60">
      <t>ゾウ</t>
    </rPh>
    <rPh sb="76" eb="79">
      <t>キツキシ</t>
    </rPh>
    <rPh sb="80" eb="82">
      <t>スウチ</t>
    </rPh>
    <rPh sb="83" eb="85">
      <t>アッカ</t>
    </rPh>
    <rPh sb="87" eb="88">
      <t>オモ</t>
    </rPh>
    <rPh sb="89" eb="91">
      <t>ヨウイン</t>
    </rPh>
    <rPh sb="95" eb="97">
      <t>フツウ</t>
    </rPh>
    <rPh sb="97" eb="100">
      <t>コウフゼイ</t>
    </rPh>
    <rPh sb="101" eb="103">
      <t>リンジ</t>
    </rPh>
    <rPh sb="103" eb="105">
      <t>ザイセイ</t>
    </rPh>
    <rPh sb="105" eb="107">
      <t>タイサク</t>
    </rPh>
    <rPh sb="107" eb="108">
      <t>サイ</t>
    </rPh>
    <rPh sb="108" eb="110">
      <t>ハッコウ</t>
    </rPh>
    <rPh sb="110" eb="112">
      <t>カノウ</t>
    </rPh>
    <rPh sb="112" eb="113">
      <t>ガク</t>
    </rPh>
    <rPh sb="114" eb="116">
      <t>ゲンショウ</t>
    </rPh>
    <rPh sb="119" eb="121">
      <t>ヒョウジュン</t>
    </rPh>
    <rPh sb="121" eb="123">
      <t>ザイセイ</t>
    </rPh>
    <rPh sb="123" eb="125">
      <t>キボ</t>
    </rPh>
    <rPh sb="126" eb="128">
      <t>ゲンショウ</t>
    </rPh>
    <rPh sb="137" eb="139">
      <t>コンゴ</t>
    </rPh>
    <rPh sb="144" eb="146">
      <t>ジッシ</t>
    </rPh>
    <rPh sb="150" eb="152">
      <t>オオガタ</t>
    </rPh>
    <rPh sb="152" eb="154">
      <t>ジギョウ</t>
    </rPh>
    <rPh sb="155" eb="157">
      <t>ショウカン</t>
    </rPh>
    <rPh sb="157" eb="159">
      <t>カイシ</t>
    </rPh>
    <rPh sb="160" eb="161">
      <t>トモナ</t>
    </rPh>
    <rPh sb="162" eb="165">
      <t>コウサイヒ</t>
    </rPh>
    <rPh sb="166" eb="168">
      <t>ゾウカ</t>
    </rPh>
    <rPh sb="170" eb="173">
      <t>フジョヒ</t>
    </rPh>
    <rPh sb="173" eb="174">
      <t>トウ</t>
    </rPh>
    <rPh sb="175" eb="177">
      <t>ゾウカ</t>
    </rPh>
    <rPh sb="178" eb="180">
      <t>ミコ</t>
    </rPh>
    <rPh sb="186" eb="189">
      <t>ジンケンヒ</t>
    </rPh>
    <rPh sb="190" eb="193">
      <t>ブッケンヒ</t>
    </rPh>
    <rPh sb="193" eb="194">
      <t>トウ</t>
    </rPh>
    <rPh sb="195" eb="197">
      <t>サクゲン</t>
    </rPh>
    <rPh sb="197" eb="199">
      <t>カノウ</t>
    </rPh>
    <rPh sb="200" eb="202">
      <t>ケイヒ</t>
    </rPh>
    <rPh sb="203" eb="205">
      <t>ミナオ</t>
    </rPh>
    <rPh sb="207" eb="208">
      <t>クワ</t>
    </rPh>
    <rPh sb="210" eb="213">
      <t>セッキョクテキ</t>
    </rPh>
    <rPh sb="214" eb="216">
      <t>キギョウ</t>
    </rPh>
    <rPh sb="216" eb="218">
      <t>ユウチ</t>
    </rPh>
    <rPh sb="219" eb="221">
      <t>テイジュウ</t>
    </rPh>
    <rPh sb="221" eb="223">
      <t>ソクシン</t>
    </rPh>
    <rPh sb="224" eb="225">
      <t>シ</t>
    </rPh>
    <rPh sb="225" eb="226">
      <t>ゼイ</t>
    </rPh>
    <rPh sb="226" eb="228">
      <t>チョウシュウ</t>
    </rPh>
    <rPh sb="229" eb="231">
      <t>キョウカ</t>
    </rPh>
    <rPh sb="234" eb="236">
      <t>ザイゲン</t>
    </rPh>
    <rPh sb="236" eb="238">
      <t>カクホ</t>
    </rPh>
    <rPh sb="239" eb="240">
      <t>ハカ</t>
    </rPh>
    <rPh sb="241" eb="243">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</si>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</sst>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c:ext xmlns:c16="http://schemas.microsoft.com/office/drawing/2014/chart" uri="{C3380CC4-5D6E-409C-BE32-E72D297353CC}">
              <c16:uniqueId val="{00000000-8382-4483-8CE6-E38E963A51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107112</c:v>
                </c:pt>
                <c:pt idx="1">
                  <c:v>70607</c:v>
                </c:pt>
                <c:pt idx="2">
                  <c:v>117244</c:v>
                </c:pt>
                <c:pt idx="3">
                  <c:v>76249</c:v>
                </c:pt>
                <c:pt idx="4">
                  <c:v>192155</c:v>
                </c:pt>
              </c:numCache>
            </c:numRef>
          </c:val>
          <c:smooth val="0"/>
          <c:extLst>
            <c:ext xmlns:c16="http://schemas.microsoft.com/office/drawing/2014/chart" uri="{C3380CC4-5D6E-409C-BE32-E72D297353CC}">
              <c16:uniqueId val="{00000001-8382-4483-8CE6-E38E963A51B9}"/>
            </c:ext>
          </c:extLst>
        </c:ser>
        <c:dLbls>
          <c:showLegendKey val="0"/>
          <c:showVal val="0"/>
          <c:showCatName val="0"/>
          <c:showSerName val="0"/>
          <c:showPercent val="0"/>
          <c:showBubbleSize val="0"/>
        </c:dLbls>
        <c:marker val="1"/>
        <c:smooth val="0"/>
        <c:axId val="762863296"/>
        <c:axId val="762860944"/>
      </c:lineChart>
      <c:catAx>
        <c:axId val="762863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2860944"/>
        <c:crosses val="autoZero"/>
        <c:auto val="1"/>
        <c:lblAlgn val="ctr"/>
        <c:lblOffset val="100"/>
        <c:tickLblSkip val="1"/>
        <c:tickMarkSkip val="1"/>
        <c:noMultiLvlLbl val="0"/>
      </c:catAx>
      <c:valAx>
        <c:axId val="7628609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2863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7.5</c:v>
                </c:pt>
                <c:pt idx="1">
                  <c:v>6.44</c:v>
                </c:pt>
                <c:pt idx="2">
                  <c:v>4.7</c:v>
                </c:pt>
                <c:pt idx="3">
                  <c:v>3.9</c:v>
                </c:pt>
                <c:pt idx="4">
                  <c:v>4.67</c:v>
                </c:pt>
              </c:numCache>
            </c:numRef>
          </c:val>
          <c:extLst>
            <c:ext xmlns:c16="http://schemas.microsoft.com/office/drawing/2014/chart" uri="{C3380CC4-5D6E-409C-BE32-E72D297353CC}">
              <c16:uniqueId val="{00000000-3480-480F-B3E3-AD652CCF9D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37.81</c:v>
                </c:pt>
                <c:pt idx="1">
                  <c:v>38.99</c:v>
                </c:pt>
                <c:pt idx="2">
                  <c:v>36.200000000000003</c:v>
                </c:pt>
                <c:pt idx="3">
                  <c:v>30.39</c:v>
                </c:pt>
                <c:pt idx="4">
                  <c:v>25.36</c:v>
                </c:pt>
              </c:numCache>
            </c:numRef>
          </c:val>
          <c:extLst>
            <c:ext xmlns:c16="http://schemas.microsoft.com/office/drawing/2014/chart" uri="{C3380CC4-5D6E-409C-BE32-E72D297353CC}">
              <c16:uniqueId val="{00000001-3480-480F-B3E3-AD652CCF9D63}"/>
            </c:ext>
          </c:extLst>
        </c:ser>
        <c:dLbls>
          <c:showLegendKey val="0"/>
          <c:showVal val="0"/>
          <c:showCatName val="0"/>
          <c:showSerName val="0"/>
          <c:showPercent val="0"/>
          <c:showBubbleSize val="0"/>
        </c:dLbls>
        <c:gapWidth val="250"/>
        <c:overlap val="100"/>
        <c:axId val="762864080"/>
        <c:axId val="762834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3.61</c:v>
                </c:pt>
                <c:pt idx="1">
                  <c:v>-0.59</c:v>
                </c:pt>
                <c:pt idx="2">
                  <c:v>-4.87</c:v>
                </c:pt>
                <c:pt idx="3">
                  <c:v>-7.16</c:v>
                </c:pt>
                <c:pt idx="4">
                  <c:v>-4.43</c:v>
                </c:pt>
              </c:numCache>
            </c:numRef>
          </c:val>
          <c:smooth val="0"/>
          <c:extLst>
            <c:ext xmlns:c16="http://schemas.microsoft.com/office/drawing/2014/chart" uri="{C3380CC4-5D6E-409C-BE32-E72D297353CC}">
              <c16:uniqueId val="{00000002-3480-480F-B3E3-AD652CCF9D63}"/>
            </c:ext>
          </c:extLst>
        </c:ser>
        <c:dLbls>
          <c:showLegendKey val="0"/>
          <c:showVal val="0"/>
          <c:showCatName val="0"/>
          <c:showSerName val="0"/>
          <c:showPercent val="0"/>
          <c:showBubbleSize val="0"/>
        </c:dLbls>
        <c:marker val="1"/>
        <c:smooth val="0"/>
        <c:axId val="762864080"/>
        <c:axId val="762834288"/>
      </c:lineChart>
      <c:catAx>
        <c:axId val="76286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62834288"/>
        <c:crosses val="autoZero"/>
        <c:auto val="1"/>
        <c:lblAlgn val="ctr"/>
        <c:lblOffset val="100"/>
        <c:tickLblSkip val="1"/>
        <c:tickMarkSkip val="1"/>
        <c:noMultiLvlLbl val="0"/>
      </c:catAx>
      <c:valAx>
        <c:axId val="762834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286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0.18</c:v>
                </c:pt>
                <c:pt idx="2">
                  <c:v>#N/A</c:v>
                </c:pt>
                <c:pt idx="3">
                  <c:v>0.16</c:v>
                </c:pt>
                <c:pt idx="4">
                  <c:v>#N/A</c:v>
                </c:pt>
                <c:pt idx="5">
                  <c:v>0.17</c:v>
                </c:pt>
                <c:pt idx="6">
                  <c:v>#N/A</c:v>
                </c:pt>
                <c:pt idx="7">
                  <c:v>0.16</c:v>
                </c:pt>
                <c:pt idx="8">
                  <c:v>#N/A</c:v>
                </c:pt>
                <c:pt idx="9">
                  <c:v>0.22</c:v>
                </c:pt>
              </c:numCache>
            </c:numRef>
          </c:val>
          <c:extLst>
            <c:ext xmlns:c16="http://schemas.microsoft.com/office/drawing/2014/chart" uri="{C3380CC4-5D6E-409C-BE32-E72D297353CC}">
              <c16:uniqueId val="{00000000-02EF-497C-B436-2D4CFB6E42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EF-497C-B436-2D4CFB6E4297}"/>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0.24</c:v>
                </c:pt>
                <c:pt idx="8">
                  <c:v>#N/A</c:v>
                </c:pt>
                <c:pt idx="9">
                  <c:v>0.2</c:v>
                </c:pt>
              </c:numCache>
            </c:numRef>
          </c:val>
          <c:extLst>
            <c:ext xmlns:c16="http://schemas.microsoft.com/office/drawing/2014/chart" uri="{C3380CC4-5D6E-409C-BE32-E72D297353CC}">
              <c16:uniqueId val="{00000002-02EF-497C-B436-2D4CFB6E429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0.2</c:v>
                </c:pt>
              </c:numCache>
            </c:numRef>
          </c:val>
          <c:extLst>
            <c:ext xmlns:c16="http://schemas.microsoft.com/office/drawing/2014/chart" uri="{C3380CC4-5D6E-409C-BE32-E72D297353CC}">
              <c16:uniqueId val="{00000003-02EF-497C-B436-2D4CFB6E429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0.16</c:v>
                </c:pt>
                <c:pt idx="2">
                  <c:v>#N/A</c:v>
                </c:pt>
                <c:pt idx="3">
                  <c:v>0.27</c:v>
                </c:pt>
                <c:pt idx="4">
                  <c:v>#N/A</c:v>
                </c:pt>
                <c:pt idx="5">
                  <c:v>0.68</c:v>
                </c:pt>
                <c:pt idx="6">
                  <c:v>#N/A</c:v>
                </c:pt>
                <c:pt idx="7">
                  <c:v>0.8</c:v>
                </c:pt>
                <c:pt idx="8">
                  <c:v>#N/A</c:v>
                </c:pt>
                <c:pt idx="9">
                  <c:v>0.6</c:v>
                </c:pt>
              </c:numCache>
            </c:numRef>
          </c:val>
          <c:extLst>
            <c:ext xmlns:c16="http://schemas.microsoft.com/office/drawing/2014/chart" uri="{C3380CC4-5D6E-409C-BE32-E72D297353CC}">
              <c16:uniqueId val="{00000004-02EF-497C-B436-2D4CFB6E4297}"/>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0.63</c:v>
                </c:pt>
              </c:numCache>
            </c:numRef>
          </c:val>
          <c:extLst>
            <c:ext xmlns:c16="http://schemas.microsoft.com/office/drawing/2014/chart" uri="{C3380CC4-5D6E-409C-BE32-E72D297353CC}">
              <c16:uniqueId val="{00000005-02EF-497C-B436-2D4CFB6E429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0.09</c:v>
                </c:pt>
                <c:pt idx="1">
                  <c:v>#N/A</c:v>
                </c:pt>
                <c:pt idx="2">
                  <c:v>#N/A</c:v>
                </c:pt>
                <c:pt idx="3">
                  <c:v>0.88</c:v>
                </c:pt>
                <c:pt idx="4">
                  <c:v>#N/A</c:v>
                </c:pt>
                <c:pt idx="5">
                  <c:v>1.07</c:v>
                </c:pt>
                <c:pt idx="6">
                  <c:v>#N/A</c:v>
                </c:pt>
                <c:pt idx="7">
                  <c:v>0.85</c:v>
                </c:pt>
                <c:pt idx="8">
                  <c:v>#N/A</c:v>
                </c:pt>
                <c:pt idx="9">
                  <c:v>0.84</c:v>
                </c:pt>
              </c:numCache>
            </c:numRef>
          </c:val>
          <c:extLst>
            <c:ext xmlns:c16="http://schemas.microsoft.com/office/drawing/2014/chart" uri="{C3380CC4-5D6E-409C-BE32-E72D297353CC}">
              <c16:uniqueId val="{00000006-02EF-497C-B436-2D4CFB6E429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3.57</c:v>
                </c:pt>
                <c:pt idx="2">
                  <c:v>#N/A</c:v>
                </c:pt>
                <c:pt idx="3">
                  <c:v>4.2</c:v>
                </c:pt>
                <c:pt idx="4">
                  <c:v>#N/A</c:v>
                </c:pt>
                <c:pt idx="5">
                  <c:v>4.6399999999999997</c:v>
                </c:pt>
                <c:pt idx="6">
                  <c:v>#N/A</c:v>
                </c:pt>
                <c:pt idx="7">
                  <c:v>4.25</c:v>
                </c:pt>
                <c:pt idx="8">
                  <c:v>#N/A</c:v>
                </c:pt>
                <c:pt idx="9">
                  <c:v>4.29</c:v>
                </c:pt>
              </c:numCache>
            </c:numRef>
          </c:val>
          <c:extLst>
            <c:ext xmlns:c16="http://schemas.microsoft.com/office/drawing/2014/chart" uri="{C3380CC4-5D6E-409C-BE32-E72D297353CC}">
              <c16:uniqueId val="{00000007-02EF-497C-B436-2D4CFB6E429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7.5</c:v>
                </c:pt>
                <c:pt idx="2">
                  <c:v>#N/A</c:v>
                </c:pt>
                <c:pt idx="3">
                  <c:v>6.43</c:v>
                </c:pt>
                <c:pt idx="4">
                  <c:v>#N/A</c:v>
                </c:pt>
                <c:pt idx="5">
                  <c:v>4.7</c:v>
                </c:pt>
                <c:pt idx="6">
                  <c:v>#N/A</c:v>
                </c:pt>
                <c:pt idx="7">
                  <c:v>3.65</c:v>
                </c:pt>
                <c:pt idx="8">
                  <c:v>#N/A</c:v>
                </c:pt>
                <c:pt idx="9">
                  <c:v>4.46</c:v>
                </c:pt>
              </c:numCache>
            </c:numRef>
          </c:val>
          <c:extLst>
            <c:ext xmlns:c16="http://schemas.microsoft.com/office/drawing/2014/chart" uri="{C3380CC4-5D6E-409C-BE32-E72D297353CC}">
              <c16:uniqueId val="{00000008-02EF-497C-B436-2D4CFB6E4297}"/>
            </c:ext>
          </c:extLst>
        </c:ser>
        <c:ser>
          <c:idx val="9"/>
          <c:order val="9"/>
          <c:tx>
            <c:strRef>
              <c:f>データシート!$A$36</c:f>
              <c:strCache>
                <c:ptCount val="1"/>
                <c:pt idx="0">
                  <c:v>山香病院事業会計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9.83</c:v>
                </c:pt>
                <c:pt idx="2">
                  <c:v>#N/A</c:v>
                </c:pt>
                <c:pt idx="3">
                  <c:v>10.88</c:v>
                </c:pt>
                <c:pt idx="4">
                  <c:v>#N/A</c:v>
                </c:pt>
                <c:pt idx="5">
                  <c:v>10.07</c:v>
                </c:pt>
                <c:pt idx="6">
                  <c:v>#N/A</c:v>
                </c:pt>
                <c:pt idx="7">
                  <c:v>10.49</c:v>
                </c:pt>
                <c:pt idx="8">
                  <c:v>#N/A</c:v>
                </c:pt>
                <c:pt idx="9">
                  <c:v>11.23</c:v>
                </c:pt>
              </c:numCache>
            </c:numRef>
          </c:val>
          <c:extLst>
            <c:ext xmlns:c16="http://schemas.microsoft.com/office/drawing/2014/chart" uri="{C3380CC4-5D6E-409C-BE32-E72D297353CC}">
              <c16:uniqueId val="{00000009-02EF-497C-B436-2D4CFB6E4297}"/>
            </c:ext>
          </c:extLst>
        </c:ser>
        <c:dLbls>
          <c:showLegendKey val="0"/>
          <c:showVal val="0"/>
          <c:showCatName val="0"/>
          <c:showSerName val="0"/>
          <c:showPercent val="0"/>
          <c:showBubbleSize val="0"/>
        </c:dLbls>
        <c:gapWidth val="150"/>
        <c:overlap val="100"/>
        <c:axId val="762834680"/>
        <c:axId val="762845264"/>
      </c:barChart>
      <c:catAx>
        <c:axId val="762834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2845264"/>
        <c:crosses val="autoZero"/>
        <c:auto val="1"/>
        <c:lblAlgn val="ctr"/>
        <c:lblOffset val="100"/>
        <c:tickLblSkip val="1"/>
        <c:tickMarkSkip val="1"/>
        <c:noMultiLvlLbl val="0"/>
      </c:catAx>
      <c:valAx>
        <c:axId val="76284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2834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2098</c:v>
                </c:pt>
                <c:pt idx="5">
                  <c:v>2145</c:v>
                </c:pt>
                <c:pt idx="8">
                  <c:v>2133</c:v>
                </c:pt>
                <c:pt idx="11">
                  <c:v>2174</c:v>
                </c:pt>
                <c:pt idx="14">
                  <c:v>2142</c:v>
                </c:pt>
              </c:numCache>
            </c:numRef>
          </c:val>
          <c:extLst>
            <c:ext xmlns:c16="http://schemas.microsoft.com/office/drawing/2014/chart" uri="{C3380CC4-5D6E-409C-BE32-E72D297353CC}">
              <c16:uniqueId val="{00000000-17D8-4AFA-B13B-14CE09DF45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D8-4AFA-B13B-14CE09DF45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17D8-4AFA-B13B-14CE09DF45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82</c:v>
                </c:pt>
                <c:pt idx="6">
                  <c:v>106</c:v>
                </c:pt>
                <c:pt idx="9">
                  <c:v>104</c:v>
                </c:pt>
                <c:pt idx="12">
                  <c:v>105</c:v>
                </c:pt>
              </c:numCache>
            </c:numRef>
          </c:val>
          <c:extLst>
            <c:ext xmlns:c16="http://schemas.microsoft.com/office/drawing/2014/chart" uri="{C3380CC4-5D6E-409C-BE32-E72D297353CC}">
              <c16:uniqueId val="{00000003-17D8-4AFA-B13B-14CE09DF45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459</c:v>
                </c:pt>
                <c:pt idx="3">
                  <c:v>486</c:v>
                </c:pt>
                <c:pt idx="6">
                  <c:v>509</c:v>
                </c:pt>
                <c:pt idx="9">
                  <c:v>553</c:v>
                </c:pt>
                <c:pt idx="12">
                  <c:v>558</c:v>
                </c:pt>
              </c:numCache>
            </c:numRef>
          </c:val>
          <c:extLst>
            <c:ext xmlns:c16="http://schemas.microsoft.com/office/drawing/2014/chart" uri="{C3380CC4-5D6E-409C-BE32-E72D297353CC}">
              <c16:uniqueId val="{00000004-17D8-4AFA-B13B-14CE09DF45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D8-4AFA-B13B-14CE09DF45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D8-4AFA-B13B-14CE09DF45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2390</c:v>
                </c:pt>
                <c:pt idx="3">
                  <c:v>2452</c:v>
                </c:pt>
                <c:pt idx="6">
                  <c:v>2394</c:v>
                </c:pt>
                <c:pt idx="9">
                  <c:v>2462</c:v>
                </c:pt>
                <c:pt idx="12">
                  <c:v>2375</c:v>
                </c:pt>
              </c:numCache>
            </c:numRef>
          </c:val>
          <c:extLst>
            <c:ext xmlns:c16="http://schemas.microsoft.com/office/drawing/2014/chart" uri="{C3380CC4-5D6E-409C-BE32-E72D297353CC}">
              <c16:uniqueId val="{00000007-17D8-4AFA-B13B-14CE09DF4538}"/>
            </c:ext>
          </c:extLst>
        </c:ser>
        <c:dLbls>
          <c:showLegendKey val="0"/>
          <c:showVal val="0"/>
          <c:showCatName val="0"/>
          <c:showSerName val="0"/>
          <c:showPercent val="0"/>
          <c:showBubbleSize val="0"/>
        </c:dLbls>
        <c:gapWidth val="100"/>
        <c:overlap val="100"/>
        <c:axId val="762842912"/>
        <c:axId val="762843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770</c:v>
                </c:pt>
                <c:pt idx="2">
                  <c:v>#N/A</c:v>
                </c:pt>
                <c:pt idx="3">
                  <c:v>#N/A</c:v>
                </c:pt>
                <c:pt idx="4">
                  <c:v>875</c:v>
                </c:pt>
                <c:pt idx="5">
                  <c:v>#N/A</c:v>
                </c:pt>
                <c:pt idx="6">
                  <c:v>#N/A</c:v>
                </c:pt>
                <c:pt idx="7">
                  <c:v>876</c:v>
                </c:pt>
                <c:pt idx="8">
                  <c:v>#N/A</c:v>
                </c:pt>
                <c:pt idx="9">
                  <c:v>#N/A</c:v>
                </c:pt>
                <c:pt idx="10">
                  <c:v>945</c:v>
                </c:pt>
                <c:pt idx="11">
                  <c:v>#N/A</c:v>
                </c:pt>
                <c:pt idx="12">
                  <c:v>#N/A</c:v>
                </c:pt>
                <c:pt idx="13">
                  <c:v>896</c:v>
                </c:pt>
                <c:pt idx="14">
                  <c:v>#N/A</c:v>
                </c:pt>
              </c:numCache>
            </c:numRef>
          </c:val>
          <c:smooth val="0"/>
          <c:extLst>
            <c:ext xmlns:c16="http://schemas.microsoft.com/office/drawing/2014/chart" uri="{C3380CC4-5D6E-409C-BE32-E72D297353CC}">
              <c16:uniqueId val="{00000008-17D8-4AFA-B13B-14CE09DF4538}"/>
            </c:ext>
          </c:extLst>
        </c:ser>
        <c:dLbls>
          <c:showLegendKey val="0"/>
          <c:showVal val="0"/>
          <c:showCatName val="0"/>
          <c:showSerName val="0"/>
          <c:showPercent val="0"/>
          <c:showBubbleSize val="0"/>
        </c:dLbls>
        <c:marker val="1"/>
        <c:smooth val="0"/>
        <c:axId val="762842912"/>
        <c:axId val="762843304"/>
      </c:lineChart>
      <c:catAx>
        <c:axId val="76284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2843304"/>
        <c:crosses val="autoZero"/>
        <c:auto val="1"/>
        <c:lblAlgn val="ctr"/>
        <c:lblOffset val="100"/>
        <c:tickLblSkip val="1"/>
        <c:tickMarkSkip val="1"/>
        <c:noMultiLvlLbl val="0"/>
      </c:catAx>
      <c:valAx>
        <c:axId val="762843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284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22780</c:v>
                </c:pt>
                <c:pt idx="5">
                  <c:v>22367</c:v>
                </c:pt>
                <c:pt idx="8">
                  <c:v>22819</c:v>
                </c:pt>
                <c:pt idx="11">
                  <c:v>22406</c:v>
                </c:pt>
                <c:pt idx="14">
                  <c:v>23271</c:v>
                </c:pt>
              </c:numCache>
            </c:numRef>
          </c:val>
          <c:extLst>
            <c:ext xmlns:c16="http://schemas.microsoft.com/office/drawing/2014/chart" uri="{C3380CC4-5D6E-409C-BE32-E72D297353CC}">
              <c16:uniqueId val="{00000000-9F09-4D84-B8FD-E7B02F5BD1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79</c:v>
                </c:pt>
                <c:pt idx="5">
                  <c:v>63</c:v>
                </c:pt>
                <c:pt idx="8">
                  <c:v>46</c:v>
                </c:pt>
                <c:pt idx="11">
                  <c:v>27</c:v>
                </c:pt>
                <c:pt idx="14">
                  <c:v>10</c:v>
                </c:pt>
              </c:numCache>
            </c:numRef>
          </c:val>
          <c:extLst>
            <c:ext xmlns:c16="http://schemas.microsoft.com/office/drawing/2014/chart" uri="{C3380CC4-5D6E-409C-BE32-E72D297353CC}">
              <c16:uniqueId val="{00000001-9F09-4D84-B8FD-E7B02F5BD1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8146</c:v>
                </c:pt>
                <c:pt idx="5">
                  <c:v>8304</c:v>
                </c:pt>
                <c:pt idx="8">
                  <c:v>8114</c:v>
                </c:pt>
                <c:pt idx="11">
                  <c:v>7359</c:v>
                </c:pt>
                <c:pt idx="14">
                  <c:v>6662</c:v>
                </c:pt>
              </c:numCache>
            </c:numRef>
          </c:val>
          <c:extLst>
            <c:ext xmlns:c16="http://schemas.microsoft.com/office/drawing/2014/chart" uri="{C3380CC4-5D6E-409C-BE32-E72D297353CC}">
              <c16:uniqueId val="{00000002-9F09-4D84-B8FD-E7B02F5BD1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09-4D84-B8FD-E7B02F5BD1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09-4D84-B8FD-E7B02F5BD1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5-9F09-4D84-B8FD-E7B02F5BD1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2889</c:v>
                </c:pt>
                <c:pt idx="3">
                  <c:v>2920</c:v>
                </c:pt>
                <c:pt idx="6">
                  <c:v>2795</c:v>
                </c:pt>
                <c:pt idx="9">
                  <c:v>2774</c:v>
                </c:pt>
                <c:pt idx="12">
                  <c:v>2753</c:v>
                </c:pt>
              </c:numCache>
            </c:numRef>
          </c:val>
          <c:extLst>
            <c:ext xmlns:c16="http://schemas.microsoft.com/office/drawing/2014/chart" uri="{C3380CC4-5D6E-409C-BE32-E72D297353CC}">
              <c16:uniqueId val="{00000006-9F09-4D84-B8FD-E7B02F5BD1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707</c:v>
                </c:pt>
                <c:pt idx="3">
                  <c:v>993</c:v>
                </c:pt>
                <c:pt idx="6">
                  <c:v>1045</c:v>
                </c:pt>
                <c:pt idx="9">
                  <c:v>980</c:v>
                </c:pt>
                <c:pt idx="12">
                  <c:v>1050</c:v>
                </c:pt>
              </c:numCache>
            </c:numRef>
          </c:val>
          <c:extLst>
            <c:ext xmlns:c16="http://schemas.microsoft.com/office/drawing/2014/chart" uri="{C3380CC4-5D6E-409C-BE32-E72D297353CC}">
              <c16:uniqueId val="{00000007-9F09-4D84-B8FD-E7B02F5BD1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7217</c:v>
                </c:pt>
                <c:pt idx="3">
                  <c:v>6993</c:v>
                </c:pt>
                <c:pt idx="6">
                  <c:v>6859</c:v>
                </c:pt>
                <c:pt idx="9">
                  <c:v>6554</c:v>
                </c:pt>
                <c:pt idx="12">
                  <c:v>6600</c:v>
                </c:pt>
              </c:numCache>
            </c:numRef>
          </c:val>
          <c:extLst>
            <c:ext xmlns:c16="http://schemas.microsoft.com/office/drawing/2014/chart" uri="{C3380CC4-5D6E-409C-BE32-E72D297353CC}">
              <c16:uniqueId val="{00000008-9F09-4D84-B8FD-E7B02F5BD1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F09-4D84-B8FD-E7B02F5BD1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23688</c:v>
                </c:pt>
                <c:pt idx="3">
                  <c:v>23172</c:v>
                </c:pt>
                <c:pt idx="6">
                  <c:v>23900</c:v>
                </c:pt>
                <c:pt idx="9">
                  <c:v>23359</c:v>
                </c:pt>
                <c:pt idx="12">
                  <c:v>24726</c:v>
                </c:pt>
              </c:numCache>
            </c:numRef>
          </c:val>
          <c:extLst>
            <c:ext xmlns:c16="http://schemas.microsoft.com/office/drawing/2014/chart" uri="{C3380CC4-5D6E-409C-BE32-E72D297353CC}">
              <c16:uniqueId val="{0000000A-9F09-4D84-B8FD-E7B02F5BD162}"/>
            </c:ext>
          </c:extLst>
        </c:ser>
        <c:dLbls>
          <c:showLegendKey val="0"/>
          <c:showVal val="0"/>
          <c:showCatName val="0"/>
          <c:showSerName val="0"/>
          <c:showPercent val="0"/>
          <c:showBubbleSize val="0"/>
        </c:dLbls>
        <c:gapWidth val="100"/>
        <c:overlap val="100"/>
        <c:axId val="762840168"/>
        <c:axId val="762846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3496</c:v>
                </c:pt>
                <c:pt idx="2">
                  <c:v>#N/A</c:v>
                </c:pt>
                <c:pt idx="3">
                  <c:v>#N/A</c:v>
                </c:pt>
                <c:pt idx="4">
                  <c:v>3344</c:v>
                </c:pt>
                <c:pt idx="5">
                  <c:v>#N/A</c:v>
                </c:pt>
                <c:pt idx="6">
                  <c:v>#N/A</c:v>
                </c:pt>
                <c:pt idx="7">
                  <c:v>3620</c:v>
                </c:pt>
                <c:pt idx="8">
                  <c:v>#N/A</c:v>
                </c:pt>
                <c:pt idx="9">
                  <c:v>#N/A</c:v>
                </c:pt>
                <c:pt idx="10">
                  <c:v>3876</c:v>
                </c:pt>
                <c:pt idx="11">
                  <c:v>#N/A</c:v>
                </c:pt>
                <c:pt idx="12">
                  <c:v>#N/A</c:v>
                </c:pt>
                <c:pt idx="13">
                  <c:v>5185</c:v>
                </c:pt>
                <c:pt idx="14">
                  <c:v>#N/A</c:v>
                </c:pt>
              </c:numCache>
            </c:numRef>
          </c:val>
          <c:smooth val="0"/>
          <c:extLst>
            <c:ext xmlns:c16="http://schemas.microsoft.com/office/drawing/2014/chart" uri="{C3380CC4-5D6E-409C-BE32-E72D297353CC}">
              <c16:uniqueId val="{0000000B-9F09-4D84-B8FD-E7B02F5BD162}"/>
            </c:ext>
          </c:extLst>
        </c:ser>
        <c:dLbls>
          <c:showLegendKey val="0"/>
          <c:showVal val="0"/>
          <c:showCatName val="0"/>
          <c:showSerName val="0"/>
          <c:showPercent val="0"/>
          <c:showBubbleSize val="0"/>
        </c:dLbls>
        <c:marker val="1"/>
        <c:smooth val="0"/>
        <c:axId val="762840168"/>
        <c:axId val="762846440"/>
      </c:lineChart>
      <c:catAx>
        <c:axId val="762840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62846440"/>
        <c:crosses val="autoZero"/>
        <c:auto val="1"/>
        <c:lblAlgn val="ctr"/>
        <c:lblOffset val="100"/>
        <c:tickLblSkip val="1"/>
        <c:tickMarkSkip val="1"/>
        <c:noMultiLvlLbl val="0"/>
      </c:catAx>
      <c:valAx>
        <c:axId val="762846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2840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3836</c:v>
                </c:pt>
                <c:pt idx="1">
                  <c:v>3177</c:v>
                </c:pt>
                <c:pt idx="2">
                  <c:v>2638</c:v>
                </c:pt>
              </c:numCache>
            </c:numRef>
          </c:val>
          <c:extLst>
            <c:ext xmlns:c16="http://schemas.microsoft.com/office/drawing/2014/chart" uri="{C3380CC4-5D6E-409C-BE32-E72D297353CC}">
              <c16:uniqueId val="{00000000-4D44-4E10-A3FE-5F7FEB28EA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1512</c:v>
                </c:pt>
                <c:pt idx="1">
                  <c:v>1516</c:v>
                </c:pt>
                <c:pt idx="2">
                  <c:v>1520</c:v>
                </c:pt>
              </c:numCache>
            </c:numRef>
          </c:val>
          <c:extLst>
            <c:ext xmlns:c16="http://schemas.microsoft.com/office/drawing/2014/chart" uri="{C3380CC4-5D6E-409C-BE32-E72D297353CC}">
              <c16:uniqueId val="{00000001-4D44-4E10-A3FE-5F7FEB28EA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4604</c:v>
                </c:pt>
                <c:pt idx="1">
                  <c:v>4314</c:v>
                </c:pt>
                <c:pt idx="2">
                  <c:v>4047</c:v>
                </c:pt>
              </c:numCache>
            </c:numRef>
          </c:val>
          <c:extLst>
            <c:ext xmlns:c16="http://schemas.microsoft.com/office/drawing/2014/chart" uri="{C3380CC4-5D6E-409C-BE32-E72D297353CC}">
              <c16:uniqueId val="{00000002-4D44-4E10-A3FE-5F7FEB28EAC0}"/>
            </c:ext>
          </c:extLst>
        </c:ser>
        <c:dLbls>
          <c:showLegendKey val="0"/>
          <c:showVal val="0"/>
          <c:showCatName val="0"/>
          <c:showSerName val="0"/>
          <c:showPercent val="0"/>
          <c:showBubbleSize val="0"/>
        </c:dLbls>
        <c:gapWidth val="120"/>
        <c:overlap val="100"/>
        <c:axId val="762835464"/>
        <c:axId val="762844088"/>
      </c:barChart>
      <c:catAx>
        <c:axId val="762835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62844088"/>
        <c:crosses val="autoZero"/>
        <c:auto val="1"/>
        <c:lblAlgn val="ctr"/>
        <c:lblOffset val="100"/>
        <c:tickLblSkip val="1"/>
        <c:tickMarkSkip val="1"/>
        <c:noMultiLvlLbl val="0"/>
      </c:catAx>
      <c:valAx>
        <c:axId val="762844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62835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{5D00EA0B-443A-4224-B95E-7DEBECA95F70}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CD3-4E33-9B5E-9BE3219EF2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{FDE59308-5BE3-45C0-BEAC-50AF747625E7}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D3-4E33-9B5E-9BE3219EF2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{7ED4C965-E47C-4A18-A05E-3A78F02AD90C}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D3-4E33-9B5E-9BE3219EF2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{6E2E98D6-818A-4A63-8F4C-FFE48B81D296}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D3-4E33-9B5E-9BE3219EF2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{89A4DC21-F48E-4476-A530-803B08B4109E}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D3-4E33-9B5E-9BE3219EF2F9}"/>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{7EE32B9A-F55B-4987-BF2D-FE871E8BF685}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CD3-4E33-9B5E-9BE3219EF2F9}"/>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{BEEC7C14-4783-4CCE-9186-574611FC02DF}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CD3-4E33-9B5E-9BE3219EF2F9}"/>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{F404F069-E85C-46D5-B837-C00906AF3188}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CD3-4E33-9B5E-9BE3219EF2F9}"/>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{6FFD4CD5-4320-4047-80B1-DE0F55906CB4}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CD3-4E33-9B5E-9BE3219EF2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72.3</c:v>
                </c:pt>
                <c:pt idx="8">
                  <c:v>73.7</c:v>
                </c:pt>
                <c:pt idx="16">
                  <c:v>74.7</c:v>
                </c:pt>
                <c:pt idx="24">
                  <c:v>76.099999999999994</c:v>
                </c:pt>
                <c:pt idx="32">
                  <c:v>76.099999999999994</c:v>
                </c:pt>
              </c:numCache>
            </c:numRef>
          </c:xVal>
          <c:yVal>
            <c:numRef>
              <c:f>公会計指標分析・財政指標組合せ分析表!$BP$51:$DC$51</c:f>
              <c:numCache>
                <c:formatCode>#,##0.0;"▲ "#,##0.0</c:formatCode>
                <c:ptCount val="40"/>
                <c:pt idx="0">
                  <c:v>39.799999999999997</c:v>
                </c:pt>
                <c:pt idx="8">
                  <c:v>39</c:v>
                </c:pt>
                <c:pt idx="16">
                  <c:v>42.6</c:v>
                </c:pt>
                <c:pt idx="24">
                  <c:v>46.6</c:v>
                </c:pt>
                <c:pt idx="32">
                  <c:v>62.6</c:v>
                </c:pt>
              </c:numCache>
            </c:numRef>
          </c:yVal>
          <c:smooth val="0"/>
          <c:extLst>
            <c:ext xmlns:c16="http://schemas.microsoft.com/office/drawing/2014/chart" uri="{C3380CC4-5D6E-409C-BE32-E72D297353CC}">
              <c16:uniqueId val="{00000009-FCD3-4E33-9B5E-9BE3219EF2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{46BFD9FC-0FA7-48EE-96D2-0337718338D4}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CD3-4E33-9B5E-9BE3219EF2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{C296FBC2-C1CA-4B81-A2ED-D4D0875D5BCA}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D3-4E33-9B5E-9BE3219EF2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{DAEF7EC9-CF3C-44AC-9747-C28D21FE91DD}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D3-4E33-9B5E-9BE3219EF2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{E769A28E-ED09-4908-AFC0-7C7F01E4290E}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D3-4E33-9B5E-9BE3219EF2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{AF3DFC77-9A37-486F-92D0-7316912ACA43}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D3-4E33-9B5E-9BE3219EF2F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{0F889197-1483-422B-9E01-6E27A11F77AE}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CD3-4E33-9B5E-9BE3219EF2F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{4843FF64-1297-4D78-AABC-5BCA8F8BDDDC}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CD3-4E33-9B5E-9BE3219EF2F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{2D04C12F-2444-4723-BA60-02657595385B}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CD3-4E33-9B5E-9BE3219EF2F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{ED7B050C-76F0-4074-9666-476708F3BF0A}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CD3-4E33-9B5E-9BE3219EF2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53.6</c:v>
                </c:pt>
                <c:pt idx="16">
                  <c:v>56.1</c:v>
                </c:pt>
                <c:pt idx="24">
                  <c:v>57.5</c:v>
                </c:pt>
                <c:pt idx="32">
                  <c:v>58.4</c:v>
                </c:pt>
              </c:numCache>
            </c:numRef>
          </c:xVal>
          <c:yVal>
            <c:numRef>
              <c:f>公会計指標分析・財政指標組合せ分析表!$BP$55:$DC$55</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FCD3-4E33-9B5E-9BE3219EF2F9}"/>
            </c:ext>
          </c:extLst>
        </c:ser>
        <c:dLbls>
          <c:showLegendKey val="0"/>
          <c:showVal val="1"/>
          <c:showCatName val="0"/>
          <c:showSerName val="0"/>
          <c:showPercent val="0"/>
          <c:showBubbleSize val="0"/>
        </c:dLbls>
        <c:axId val="163156024"/>
        <c:axId val="163156416"/>
      </c:scatterChart>
      <c:valAx>
        <c:axId val="163156024"/>
        <c:scaling>
          <c:orientation val="minMax"/>
          <c:max val="7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3156416"/>
        <c:crosses val="autoZero"/>
        <c:crossBetween val="midCat"/>
      </c:valAx>
      <c:valAx>
        <c:axId val="163156416"/>
        <c:scaling>
          <c:orientation val="minMax"/>
          <c:max val="7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3156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{DAE7418A-A05F-4F1E-BA79-64A8D4A8463C}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3E7-4321-9E7B-17198E4E52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{91290848-C1E3-4BC2-93C3-2C84C11D53CB}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E7-4321-9E7B-17198E4E52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{360B7388-50AE-492C-AAAA-2CFDB5070E04}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E7-4321-9E7B-17198E4E52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{6AE3E58C-3240-4F30-8164-4DD15697B88E}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E7-4321-9E7B-17198E4E52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{3A3CA528-7AE0-42A6-B368-4B0D9611DBD9}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E7-4321-9E7B-17198E4E52D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{63DE2589-BA64-4113-A47C-BB314FC3898C}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3E7-4321-9E7B-17198E4E52D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{71D813A7-27A5-4BBE-9A4F-50375C292BCC}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3E7-4321-9E7B-17198E4E52D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{B290BD01-00B5-4620-B671-8DC79A278519}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3E7-4321-9E7B-17198E4E52D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{FB0E4336-B553-407D-A544-93FD321ABC30}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3E7-4321-9E7B-17198E4E52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9.3000000000000007</c:v>
                </c:pt>
                <c:pt idx="16">
                  <c:v>9.6999999999999993</c:v>
                </c:pt>
                <c:pt idx="24">
                  <c:v>10.6</c:v>
                </c:pt>
                <c:pt idx="32">
                  <c:v>10.8</c:v>
                </c:pt>
              </c:numCache>
            </c:numRef>
          </c:xVal>
          <c:yVal>
            <c:numRef>
              <c:f>公会計指標分析・財政指標組合せ分析表!$BP$73:$DC$73</c:f>
              <c:numCache>
                <c:formatCode>#,##0.0;"▲ "#,##0.0</c:formatCode>
                <c:ptCount val="40"/>
                <c:pt idx="0">
                  <c:v>39.799999999999997</c:v>
                </c:pt>
                <c:pt idx="8">
                  <c:v>39</c:v>
                </c:pt>
                <c:pt idx="16">
                  <c:v>42.6</c:v>
                </c:pt>
                <c:pt idx="24">
                  <c:v>46.6</c:v>
                </c:pt>
                <c:pt idx="32">
                  <c:v>62.6</c:v>
                </c:pt>
              </c:numCache>
            </c:numRef>
          </c:yVal>
          <c:smooth val="0"/>
          <c:extLst>
            <c:ext xmlns:c16="http://schemas.microsoft.com/office/drawing/2014/chart" uri="{C3380CC4-5D6E-409C-BE32-E72D297353CC}">
              <c16:uniqueId val="{00000009-23E7-4321-9E7B-17198E4E52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{F0773A97-D856-41AA-B8FC-E895F88032CE}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3E7-4321-9E7B-17198E4E52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{4DABFA13-DCC8-4A5A-A7FE-AB2842A9A6F5}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E7-4321-9E7B-17198E4E52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{6B9809A0-1999-40BE-ACE4-16B01753C790}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E7-4321-9E7B-17198E4E52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{72CC8A00-A338-4880-95D1-F2330E8E5865}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E7-4321-9E7B-17198E4E52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{B5D305BA-02CF-4591-A19F-E4A9D94D69BE}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E7-4321-9E7B-17198E4E52D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{2B204870-68DA-4F8C-802A-3CC73C5C2DB1}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3E7-4321-9E7B-17198E4E52D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{FB71DCF2-3DFC-47EE-839B-8B1E4BB7E484}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3E7-4321-9E7B-17198E4E52DD}"/>
                </c:ext>
              </c:extLst>
            </c:dLbl>
            <c:dLbl>
              <c:idx val="24"/>
              <c:layout>
                <c:manualLayout>
                  <c:x val="-4.509653070695373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{7BAEE7B6-05C9-4030-8A13-8703BCDC37E9}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3E7-4321-9E7B-17198E4E52DD}"/>
                </c:ext>
              </c:extLst>
            </c:dLbl>
            <c:dLbl>
              <c:idx val="32"/>
              <c:layout>
                <c:manualLayout>
                  <c:x val="-1.817180363723250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{E2E4230D-A5B3-48CA-87CE-3F069A3DE464}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3E7-4321-9E7B-17198E4E52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c:v>
                </c:pt>
                <c:pt idx="16">
                  <c:v>8.5</c:v>
                </c:pt>
                <c:pt idx="24">
                  <c:v>8.5</c:v>
                </c:pt>
                <c:pt idx="32">
                  <c:v>8.5</c:v>
                </c:pt>
              </c:numCache>
            </c:numRef>
          </c:xVal>
          <c:yVal>
            <c:numRef>
              <c:f>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23E7-4321-9E7B-17198E4E52DD}"/>
            </c:ext>
          </c:extLst>
        </c:ser>
        <c:dLbls>
          <c:showLegendKey val="0"/>
          <c:showVal val="1"/>
          <c:showCatName val="0"/>
          <c:showSerName val="0"/>
          <c:showPercent val="0"/>
          <c:showBubbleSize val="0"/>
        </c:dLbls>
        <c:axId val="233080192"/>
        <c:axId val="233082936"/>
      </c:scatterChart>
      <c:valAx>
        <c:axId val="233080192"/>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082936"/>
        <c:crosses val="autoZero"/>
        <c:crossBetween val="midCat"/>
      </c:valAx>
      <c:valAx>
        <c:axId val="233082936"/>
        <c:scaling>
          <c:orientation val="minMax"/>
          <c:max val="7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30801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実質公債費比率は</a:t>
          </a:r>
          <a:r>
            <a:rPr kumimoji="1" lang="en-US" altLang="ja-JP" sz="1400" baseline="0">
              <a:latin typeface="ＭＳ ゴシック" pitchFamily="49" charset="-128"/>
              <a:ea typeface="ＭＳ ゴシック" pitchFamily="49" charset="-128"/>
            </a:rPr>
            <a:t>10.8</a:t>
          </a:r>
          <a:r>
            <a:rPr kumimoji="1" lang="ja-JP" altLang="en-US" sz="1400" baseline="0">
              <a:latin typeface="ＭＳ ゴシック" pitchFamily="49" charset="-128"/>
              <a:ea typeface="ＭＳ ゴシック" pitchFamily="49" charset="-128"/>
            </a:rPr>
            <a:t>％となり、前年度の</a:t>
          </a:r>
          <a:r>
            <a:rPr kumimoji="1" lang="en-US" altLang="ja-JP" sz="1400" baseline="0">
              <a:latin typeface="ＭＳ ゴシック" pitchFamily="49" charset="-128"/>
              <a:ea typeface="ＭＳ ゴシック" pitchFamily="49" charset="-128"/>
            </a:rPr>
            <a:t>10.6</a:t>
          </a:r>
          <a:r>
            <a:rPr kumimoji="1" lang="ja-JP" altLang="en-US" sz="1400" baseline="0">
              <a:latin typeface="ＭＳ ゴシック" pitchFamily="49" charset="-128"/>
              <a:ea typeface="ＭＳ ゴシック" pitchFamily="49" charset="-128"/>
            </a:rPr>
            <a:t>％から</a:t>
          </a:r>
          <a:r>
            <a:rPr kumimoji="1" lang="en-US" altLang="ja-JP" sz="1400" baseline="0">
              <a:latin typeface="ＭＳ ゴシック" pitchFamily="49" charset="-128"/>
              <a:ea typeface="ＭＳ ゴシック" pitchFamily="49" charset="-128"/>
            </a:rPr>
            <a:t>0.2</a:t>
          </a:r>
          <a:r>
            <a:rPr kumimoji="1" lang="ja-JP" altLang="en-US" sz="1400" baseline="0">
              <a:latin typeface="ＭＳ ゴシック" pitchFamily="49" charset="-128"/>
              <a:ea typeface="ＭＳ ゴシック" pitchFamily="49" charset="-128"/>
            </a:rPr>
            <a:t>ポイントの増となった。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増加の要因として、算定対象から外れた平成</a:t>
          </a:r>
          <a:r>
            <a:rPr kumimoji="1" lang="en-US" altLang="ja-JP" sz="1400" baseline="0">
              <a:latin typeface="ＭＳ ゴシック" pitchFamily="49" charset="-128"/>
              <a:ea typeface="ＭＳ ゴシック" pitchFamily="49" charset="-128"/>
            </a:rPr>
            <a:t>28</a:t>
          </a:r>
          <a:r>
            <a:rPr kumimoji="1" lang="ja-JP" altLang="en-US" sz="1400" baseline="0">
              <a:latin typeface="ＭＳ ゴシック" pitchFamily="49" charset="-128"/>
              <a:ea typeface="ＭＳ ゴシック" pitchFamily="49" charset="-128"/>
            </a:rPr>
            <a:t>年度と新たに加わった令和元年度を比較すると、公営企業債の償還財源に充てた繰入金（＋</a:t>
          </a:r>
          <a:r>
            <a:rPr kumimoji="1" lang="en-US" altLang="ja-JP" sz="1400" baseline="0">
              <a:latin typeface="ＭＳ ゴシック" pitchFamily="49" charset="-128"/>
              <a:ea typeface="ＭＳ ゴシック" pitchFamily="49" charset="-128"/>
            </a:rPr>
            <a:t>72</a:t>
          </a:r>
          <a:r>
            <a:rPr kumimoji="1" lang="ja-JP" altLang="en-US" sz="1400" baseline="0">
              <a:latin typeface="ＭＳ ゴシック" pitchFamily="49" charset="-128"/>
              <a:ea typeface="ＭＳ ゴシック" pitchFamily="49" charset="-128"/>
            </a:rPr>
            <a:t>百万円）や、一部事務組合の地方債償還に充てた補助負担金（＋</a:t>
          </a:r>
          <a:r>
            <a:rPr kumimoji="1" lang="en-US" altLang="ja-JP" sz="1400" baseline="0">
              <a:latin typeface="ＭＳ ゴシック" pitchFamily="49" charset="-128"/>
              <a:ea typeface="ＭＳ ゴシック" pitchFamily="49" charset="-128"/>
            </a:rPr>
            <a:t>23</a:t>
          </a:r>
          <a:r>
            <a:rPr kumimoji="1" lang="ja-JP" altLang="en-US" sz="1400" baseline="0">
              <a:latin typeface="ＭＳ ゴシック" pitchFamily="49" charset="-128"/>
              <a:ea typeface="ＭＳ ゴシック" pitchFamily="49" charset="-128"/>
            </a:rPr>
            <a:t>百万円）の増加による準元利償還金の増加があげられる。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起債発行額の上限設定や、交付税措置率の高い起債の活用を行うことで、地方債発行の平準化に努める。</a:t>
          </a:r>
          <a:endParaRPr kumimoji="1" lang="en-US" altLang="ja-JP" sz="1400" baseline="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62.6</a:t>
          </a:r>
          <a:r>
            <a:rPr kumimoji="1" lang="ja-JP" altLang="en-US" sz="1400">
              <a:latin typeface="ＭＳ ゴシック" pitchFamily="49" charset="-128"/>
              <a:ea typeface="ＭＳ ゴシック" pitchFamily="49" charset="-128"/>
            </a:rPr>
            <a:t>％となり、前年度</a:t>
          </a:r>
          <a:r>
            <a:rPr kumimoji="1" lang="en-US" altLang="ja-JP" sz="1400">
              <a:latin typeface="ＭＳ ゴシック" pitchFamily="49" charset="-128"/>
              <a:ea typeface="ＭＳ ゴシック" pitchFamily="49" charset="-128"/>
            </a:rPr>
            <a:t>46.6</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悪化の要因として、地方債現在高の増加（＋</a:t>
          </a:r>
          <a:r>
            <a:rPr kumimoji="1" lang="en-US" altLang="ja-JP" sz="1400">
              <a:latin typeface="ＭＳ ゴシック" pitchFamily="49" charset="-128"/>
              <a:ea typeface="ＭＳ ゴシック" pitchFamily="49" charset="-128"/>
            </a:rPr>
            <a:t>1,367</a:t>
          </a:r>
          <a:r>
            <a:rPr kumimoji="1" lang="ja-JP" altLang="en-US" sz="1400">
              <a:latin typeface="ＭＳ ゴシック" pitchFamily="49" charset="-128"/>
              <a:ea typeface="ＭＳ ゴシック" pitchFamily="49" charset="-128"/>
            </a:rPr>
            <a:t>百万円）や、一部事務組合等が起こした地方債償還に係る負担額の増加（＋</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百万円）等による将来負担額の増加や、財政調整基金等の取崩しによる充当可能基金の減額（▲</a:t>
          </a:r>
          <a:r>
            <a:rPr kumimoji="1" lang="en-US" altLang="ja-JP" sz="1400">
              <a:latin typeface="ＭＳ ゴシック" pitchFamily="49" charset="-128"/>
              <a:ea typeface="ＭＳ ゴシック" pitchFamily="49" charset="-128"/>
            </a:rPr>
            <a:t>697</a:t>
          </a:r>
          <a:r>
            <a:rPr kumimoji="1" lang="ja-JP" altLang="en-US" sz="1400">
              <a:latin typeface="ＭＳ ゴシック" pitchFamily="49" charset="-128"/>
              <a:ea typeface="ＭＳ ゴシック" pitchFamily="49" charset="-128"/>
            </a:rPr>
            <a:t>百万円）があげられる。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地方債発行や基金の取崩しを抑制することで将来負担比率の改善に努め、将来世代への負担軽減が図れるよう適正な財政運営を行う。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大分県杵築市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減債基金は微増したが、その他特定目的金の残高は、各事業に充当したことにより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また、財政調整基金についても大型建設事業の実施や扶助費の増加により各事業に充当したため、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地方税の大幅な増加は見込めず、普通交付税が令和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年度から一本算定となることを考慮すると、歳入は今後減少していくことが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見込まれる。そのため歳出においては普通建設事業に上限を定めることで抑制を図り、公債費は繰上償還を行うことで市債残高の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縮減を行う。また、市単独事業の見直しや市有施設の計画的な整備といった歳出の見直しを図り、適正な基金残高の維持に努める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市民の連携強化及び地域振興を図るため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地域活力創出基金　　　活力あふれるまちづくりを推進するため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　　　市有施設を整備するため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ふるさと杵築応援基金　ふるさと杵築を守り元気づける施策を推進するため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杵築市職員の退職手当の財源不足に対応するため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庁舎空調整備や消防山香出張所整備に充当し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地域活力創出基金　　　定住促進や道路維持費等に充当し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　　　給食センター備品や文化体育館倉庫整備に充当し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ふるさと杵築応援基金　小中学校の情報活用実践向上事業等に充当し、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百万円を取崩したが、寄付金額の方が多く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合併振興基金、市有施設整備基金については、今後も普通建設事業に充当予定のため、残高が減少する見込みである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地域活力創出基金についても、充当事業を継続予定のため減少する見込みとなっている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歳出総額は前年度から増加（＋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百万円）しており、それらを賄う一般財源が不足している状況は依然として続いている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取崩額は前年度から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176,273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759,771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％に相当する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億円以上を確保することとする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繰上償還の償還財源として活用予定のため、令和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年度に大幅に残高が減少する見込み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28,873
28,697
280.08
23,455,516
22,834,797
485,677
10,402,975
24,725,946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令和元年度は前年度と同様の</a:t>
          </a:r>
          <a:r>
            <a:rPr kumimoji="1" lang="en-US" altLang="ja-JP" sz="1100">
              <a:latin typeface="ＭＳ Ｐゴシック" panose="020B0600070205080204" pitchFamily="50" charset="-128"/>
              <a:ea typeface="ＭＳ Ｐゴシック" panose="020B0600070205080204" pitchFamily="50" charset="-128"/>
            </a:rPr>
            <a:t>76.1</a:t>
          </a:r>
          <a:r>
            <a:rPr kumimoji="1" lang="ja-JP" altLang="en-US" sz="1100">
              <a:latin typeface="ＭＳ Ｐゴシック" panose="020B0600070205080204" pitchFamily="50" charset="-128"/>
              <a:ea typeface="ＭＳ Ｐゴシック" panose="020B0600070205080204" pitchFamily="50" charset="-128"/>
            </a:rPr>
            <a:t>％となった。類似団体と比較して</a:t>
          </a:r>
          <a:r>
            <a:rPr kumimoji="1" lang="en-US" altLang="ja-JP" sz="1100">
              <a:latin typeface="ＭＳ Ｐゴシック" panose="020B0600070205080204" pitchFamily="50" charset="-128"/>
              <a:ea typeface="ＭＳ Ｐゴシック" panose="020B0600070205080204" pitchFamily="50" charset="-128"/>
            </a:rPr>
            <a:t>17.7</a:t>
          </a:r>
          <a:r>
            <a:rPr kumimoji="1" lang="ja-JP" altLang="en-US" sz="1100">
              <a:latin typeface="ＭＳ Ｐゴシック" panose="020B0600070205080204" pitchFamily="50" charset="-128"/>
              <a:ea typeface="ＭＳ Ｐゴシック" panose="020B0600070205080204" pitchFamily="50" charset="-128"/>
            </a:rPr>
            <a:t>ポイント高く、全国平均や大分県平均を大きく上回ることから、固定資産の老朽化が進んでいることが考えられる。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住民ニーズの把握に努め、財政状況も考慮しながら、固定資産の効率的な運用と計画的な設備投資により、適正な管理に取り組む必要がある。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63" name="直線コネクタ 62"/>
        <xdr:cNvCxnSpPr/>
      </xdr:nvCxnSpPr>
      <xdr:spPr>
        <a:xfrm flipV="1">
          <a:off x="4760595" y="5671947"/>
          <a:ext cx="1270" cy="11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66" name="有形固定資産減価償却率最大値テキスト"/>
        <xdr:cNvSpPr txBox="1"/>
      </xdr:nvSpPr>
      <xdr:spPr>
        <a:xfrm>
          <a:off x="4813300" y="544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67" name="直線コネクタ 66"/>
        <xdr:cNvCxnSpPr/>
      </xdr:nvCxnSpPr>
      <xdr:spPr>
        <a:xfrm>
          <a:off x="4673600" y="567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8"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9" name="フローチャート: 判断 68"/>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0" name="フローチャート: 判断 69"/>
        <xdr:cNvSpPr/>
      </xdr:nvSpPr>
      <xdr:spPr>
        <a:xfrm>
          <a:off x="4000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71" name="フローチャート: 判断 70"/>
        <xdr:cNvSpPr/>
      </xdr:nvSpPr>
      <xdr:spPr>
        <a:xfrm>
          <a:off x="3238500" y="611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72" name="フローチャート: 判断 71"/>
        <xdr:cNvSpPr/>
      </xdr:nvSpPr>
      <xdr:spPr>
        <a:xfrm>
          <a:off x="2476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73" name="フローチャート: 判断 72"/>
        <xdr:cNvSpPr/>
      </xdr:nvSpPr>
      <xdr:spPr>
        <a:xfrm>
          <a:off x="1714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115824</xdr:rowOff>
    </xdr:from>
    <xdr:to>
      <xdr:col>23</xdr:col>
      <xdr:colOff>136525</xdr:colOff>
      <xdr:row>34</xdr:row>
      <xdr:rowOff>45974</xdr:rowOff>
    </xdr:to>
    <xdr:sp macro="" textlink="">
      <xdr:nvSpPr>
        <xdr:cNvPr id="79" name="楕円 78"/>
        <xdr:cNvSpPr/>
      </xdr:nvSpPr>
      <xdr:spPr>
        <a:xfrm>
          <a:off x="4711700" y="65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94251</xdr:rowOff>
    </xdr:from>
    <xdr:ext cx="405111" cy="259045"/>
    <xdr:sp macro="" textlink="">
      <xdr:nvSpPr>
        <xdr:cNvPr id="80" name="有形固定資産減価償却率該当値テキスト"/>
        <xdr:cNvSpPr txBox="1"/>
      </xdr:nvSpPr>
      <xdr:spPr>
        <a:xfrm>
          <a:off x="4813300" y="6523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115824</xdr:rowOff>
    </xdr:from>
    <xdr:to>
      <xdr:col>19</xdr:col>
      <xdr:colOff>187325</xdr:colOff>
      <xdr:row>34</xdr:row>
      <xdr:rowOff>45974</xdr:rowOff>
    </xdr:to>
    <xdr:sp macro="" textlink="">
      <xdr:nvSpPr>
        <xdr:cNvPr id="81" name="楕円 80"/>
        <xdr:cNvSpPr/>
      </xdr:nvSpPr>
      <xdr:spPr>
        <a:xfrm>
          <a:off x="4000500" y="65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166624</xdr:rowOff>
    </xdr:from>
    <xdr:to>
      <xdr:col>23</xdr:col>
      <xdr:colOff>85725</xdr:colOff>
      <xdr:row>33</xdr:row>
      <xdr:rowOff>166624</xdr:rowOff>
    </xdr:to>
    <xdr:cxnSp macro="">
      <xdr:nvCxnSpPr>
        <xdr:cNvPr id="82" name="直線コネクタ 81"/>
        <xdr:cNvCxnSpPr/>
      </xdr:nvCxnSpPr>
      <xdr:spPr>
        <a:xfrm>
          <a:off x="4051300" y="6595999"/>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85598</xdr:rowOff>
    </xdr:from>
    <xdr:to>
      <xdr:col>15</xdr:col>
      <xdr:colOff>187325</xdr:colOff>
      <xdr:row>34</xdr:row>
      <xdr:rowOff>15748</xdr:rowOff>
    </xdr:to>
    <xdr:sp macro="" textlink="">
      <xdr:nvSpPr>
        <xdr:cNvPr id="83" name="楕円 82"/>
        <xdr:cNvSpPr/>
      </xdr:nvSpPr>
      <xdr:spPr>
        <a:xfrm>
          <a:off x="3238500" y="65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136398</xdr:rowOff>
    </xdr:from>
    <xdr:to>
      <xdr:col>19</xdr:col>
      <xdr:colOff>136525</xdr:colOff>
      <xdr:row>33</xdr:row>
      <xdr:rowOff>166624</xdr:rowOff>
    </xdr:to>
    <xdr:cxnSp macro="">
      <xdr:nvCxnSpPr>
        <xdr:cNvPr id="84" name="直線コネクタ 83"/>
        <xdr:cNvCxnSpPr/>
      </xdr:nvCxnSpPr>
      <xdr:spPr>
        <a:xfrm>
          <a:off x="3289300" y="656577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64008</xdr:rowOff>
    </xdr:from>
    <xdr:to>
      <xdr:col>11</xdr:col>
      <xdr:colOff>187325</xdr:colOff>
      <xdr:row>33</xdr:row>
      <xdr:rowOff>165608</xdr:rowOff>
    </xdr:to>
    <xdr:sp macro="" textlink="">
      <xdr:nvSpPr>
        <xdr:cNvPr id="85" name="楕円 84"/>
        <xdr:cNvSpPr/>
      </xdr:nvSpPr>
      <xdr:spPr>
        <a:xfrm>
          <a:off x="2476500" y="64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114808</xdr:rowOff>
    </xdr:from>
    <xdr:to>
      <xdr:col>15</xdr:col>
      <xdr:colOff>136525</xdr:colOff>
      <xdr:row>33</xdr:row>
      <xdr:rowOff>136398</xdr:rowOff>
    </xdr:to>
    <xdr:cxnSp macro="">
      <xdr:nvCxnSpPr>
        <xdr:cNvPr id="86" name="直線コネクタ 85"/>
        <xdr:cNvCxnSpPr/>
      </xdr:nvCxnSpPr>
      <xdr:spPr>
        <a:xfrm>
          <a:off x="2527300" y="654418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33782</xdr:rowOff>
    </xdr:from>
    <xdr:to>
      <xdr:col>7</xdr:col>
      <xdr:colOff>187325</xdr:colOff>
      <xdr:row>33</xdr:row>
      <xdr:rowOff>135382</xdr:rowOff>
    </xdr:to>
    <xdr:sp macro="" textlink="">
      <xdr:nvSpPr>
        <xdr:cNvPr id="87" name="楕円 86"/>
        <xdr:cNvSpPr/>
      </xdr:nvSpPr>
      <xdr:spPr>
        <a:xfrm>
          <a:off x="1714500" y="64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84582</xdr:rowOff>
    </xdr:from>
    <xdr:to>
      <xdr:col>11</xdr:col>
      <xdr:colOff>136525</xdr:colOff>
      <xdr:row>33</xdr:row>
      <xdr:rowOff>114808</xdr:rowOff>
    </xdr:to>
    <xdr:cxnSp macro="">
      <xdr:nvCxnSpPr>
        <xdr:cNvPr id="88" name="直線コネクタ 87"/>
        <xdr:cNvCxnSpPr/>
      </xdr:nvCxnSpPr>
      <xdr:spPr>
        <a:xfrm>
          <a:off x="1765300" y="6513957"/>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3827</xdr:rowOff>
    </xdr:from>
    <xdr:ext cx="405111" cy="259045"/>
    <xdr:sp macro="" textlink="">
      <xdr:nvSpPr>
        <xdr:cNvPr id="89" name="n_1aveValue有形固定資産減価償却率"/>
        <xdr:cNvSpPr txBox="1"/>
      </xdr:nvSpPr>
      <xdr:spPr>
        <a:xfrm>
          <a:off x="3836044" y="591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145051</xdr:rowOff>
    </xdr:from>
    <xdr:ext cx="405111" cy="259045"/>
    <xdr:sp macro="" textlink="">
      <xdr:nvSpPr>
        <xdr:cNvPr id="90" name="n_2aveValue有形固定資産減価償却率"/>
        <xdr:cNvSpPr txBox="1"/>
      </xdr:nvSpPr>
      <xdr:spPr>
        <a:xfrm>
          <a:off x="3086744" y="588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91076</xdr:rowOff>
    </xdr:from>
    <xdr:ext cx="405111" cy="259045"/>
    <xdr:sp macro="" textlink="">
      <xdr:nvSpPr>
        <xdr:cNvPr id="91" name="n_3aveValue有形固定資産減価償却率"/>
        <xdr:cNvSpPr txBox="1"/>
      </xdr:nvSpPr>
      <xdr:spPr>
        <a:xfrm>
          <a:off x="2324744" y="583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27576</xdr:rowOff>
    </xdr:from>
    <xdr:ext cx="405111" cy="259045"/>
    <xdr:sp macro="" textlink="">
      <xdr:nvSpPr>
        <xdr:cNvPr id="92" name="n_4aveValue有形固定資産減価償却率"/>
        <xdr:cNvSpPr txBox="1"/>
      </xdr:nvSpPr>
      <xdr:spPr>
        <a:xfrm>
          <a:off x="1562744" y="5942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37101</xdr:rowOff>
    </xdr:from>
    <xdr:ext cx="405111" cy="259045"/>
    <xdr:sp macro="" textlink="">
      <xdr:nvSpPr>
        <xdr:cNvPr id="93" name="n_1mainValue有形固定資産減価償却率"/>
        <xdr:cNvSpPr txBox="1"/>
      </xdr:nvSpPr>
      <xdr:spPr>
        <a:xfrm>
          <a:off x="3836044" y="6637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6875</xdr:rowOff>
    </xdr:from>
    <xdr:ext cx="405111" cy="259045"/>
    <xdr:sp macro="" textlink="">
      <xdr:nvSpPr>
        <xdr:cNvPr id="94" name="n_2mainValue有形固定資産減価償却率"/>
        <xdr:cNvSpPr txBox="1"/>
      </xdr:nvSpPr>
      <xdr:spPr>
        <a:xfrm>
          <a:off x="3086744" y="66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156735</xdr:rowOff>
    </xdr:from>
    <xdr:ext cx="405111" cy="259045"/>
    <xdr:sp macro="" textlink="">
      <xdr:nvSpPr>
        <xdr:cNvPr id="95" name="n_3mainValue有形固定資産減価償却率"/>
        <xdr:cNvSpPr txBox="1"/>
      </xdr:nvSpPr>
      <xdr:spPr>
        <a:xfrm>
          <a:off x="2324744" y="6586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126509</xdr:rowOff>
    </xdr:from>
    <xdr:ext cx="405111" cy="259045"/>
    <xdr:sp macro="" textlink="">
      <xdr:nvSpPr>
        <xdr:cNvPr id="96" name="n_4mainValue有形固定資産減価償却率"/>
        <xdr:cNvSpPr txBox="1"/>
      </xdr:nvSpPr>
      <xdr:spPr>
        <a:xfrm>
          <a:off x="1562744" y="655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令和元年度の債務償還比率は</a:t>
          </a:r>
          <a:r>
            <a:rPr kumimoji="1" lang="en-US" altLang="ja-JP" sz="1100">
              <a:latin typeface="ＭＳ Ｐゴシック" panose="020B0600070205080204" pitchFamily="50" charset="-128"/>
              <a:ea typeface="ＭＳ Ｐゴシック" panose="020B0600070205080204" pitchFamily="50" charset="-128"/>
            </a:rPr>
            <a:t>1,008.6</a:t>
          </a:r>
          <a:r>
            <a:rPr kumimoji="1" lang="ja-JP" altLang="en-US" sz="1100">
              <a:latin typeface="ＭＳ Ｐゴシック" panose="020B0600070205080204" pitchFamily="50" charset="-128"/>
              <a:ea typeface="ＭＳ Ｐゴシック" panose="020B0600070205080204" pitchFamily="50" charset="-128"/>
            </a:rPr>
            <a:t>％で、類似団体と比較すると</a:t>
          </a:r>
          <a:r>
            <a:rPr kumimoji="1" lang="en-US" altLang="ja-JP" sz="1100">
              <a:latin typeface="ＭＳ Ｐゴシック" panose="020B0600070205080204" pitchFamily="50" charset="-128"/>
              <a:ea typeface="ＭＳ Ｐゴシック" panose="020B0600070205080204" pitchFamily="50" charset="-128"/>
            </a:rPr>
            <a:t>401.3</a:t>
          </a:r>
          <a:r>
            <a:rPr kumimoji="1" lang="ja-JP" altLang="en-US" sz="1100">
              <a:latin typeface="ＭＳ Ｐゴシック" panose="020B0600070205080204" pitchFamily="50" charset="-128"/>
              <a:ea typeface="ＭＳ Ｐゴシック" panose="020B0600070205080204" pitchFamily="50" charset="-128"/>
            </a:rPr>
            <a:t>ポイント大きいことから、将来的に負担すべき実質債務額が大きいと判断できる。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将来負担額については、杵築中学校改築事業等の大型事業による借入額増加の影響が大きい。繰上償還の実施や公共事業の適正化による新発債の発行抑制を図ることで、財政の健全化に努める必要がある。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25" name="直線コネクタ 124"/>
        <xdr:cNvCxnSpPr/>
      </xdr:nvCxnSpPr>
      <xdr:spPr>
        <a:xfrm flipV="1">
          <a:off x="14793595" y="5378203"/>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26" name="債務償還比率最小値テキスト"/>
        <xdr:cNvSpPr txBox="1"/>
      </xdr:nvSpPr>
      <xdr:spPr>
        <a:xfrm>
          <a:off x="14846300" y="6826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27" name="直線コネクタ 126"/>
        <xdr:cNvCxnSpPr/>
      </xdr:nvCxnSpPr>
      <xdr:spPr>
        <a:xfrm>
          <a:off x="14706600" y="6823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28" name="債務償還比率最大値テキスト"/>
        <xdr:cNvSpPr txBox="1"/>
      </xdr:nvSpPr>
      <xdr:spPr>
        <a:xfrm>
          <a:off x="14846300" y="515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29" name="直線コネクタ 128"/>
        <xdr:cNvCxnSpPr/>
      </xdr:nvCxnSpPr>
      <xdr:spPr>
        <a:xfrm>
          <a:off x="14706600" y="537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98308</xdr:rowOff>
    </xdr:from>
    <xdr:ext cx="469744" cy="259045"/>
    <xdr:sp macro="" textlink="">
      <xdr:nvSpPr>
        <xdr:cNvPr id="130" name="債務償還比率平均値テキスト"/>
        <xdr:cNvSpPr txBox="1"/>
      </xdr:nvSpPr>
      <xdr:spPr>
        <a:xfrm>
          <a:off x="14846300" y="5841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31" name="フローチャート: 判断 130"/>
        <xdr:cNvSpPr/>
      </xdr:nvSpPr>
      <xdr:spPr>
        <a:xfrm>
          <a:off x="14744700" y="59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32" name="フローチャート: 判断 131"/>
        <xdr:cNvSpPr/>
      </xdr:nvSpPr>
      <xdr:spPr>
        <a:xfrm>
          <a:off x="14033500" y="596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33" name="フローチャート: 判断 132"/>
        <xdr:cNvSpPr/>
      </xdr:nvSpPr>
      <xdr:spPr>
        <a:xfrm>
          <a:off x="13271500" y="59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34" name="フローチャート: 判断 133"/>
        <xdr:cNvSpPr/>
      </xdr:nvSpPr>
      <xdr:spPr>
        <a:xfrm>
          <a:off x="12509500" y="59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35" name="フローチャート: 判断 134"/>
        <xdr:cNvSpPr/>
      </xdr:nvSpPr>
      <xdr:spPr>
        <a:xfrm>
          <a:off x="11747500" y="593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42418</xdr:rowOff>
    </xdr:from>
    <xdr:to>
      <xdr:col>76</xdr:col>
      <xdr:colOff>73025</xdr:colOff>
      <xdr:row>33</xdr:row>
      <xdr:rowOff>144018</xdr:rowOff>
    </xdr:to>
    <xdr:sp macro="" textlink="">
      <xdr:nvSpPr>
        <xdr:cNvPr id="141" name="楕円 140"/>
        <xdr:cNvSpPr/>
      </xdr:nvSpPr>
      <xdr:spPr>
        <a:xfrm>
          <a:off x="14744700" y="64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20845</xdr:rowOff>
    </xdr:from>
    <xdr:ext cx="560923" cy="259045"/>
    <xdr:sp macro="" textlink="">
      <xdr:nvSpPr>
        <xdr:cNvPr id="142" name="債務償還比率該当値テキスト"/>
        <xdr:cNvSpPr txBox="1"/>
      </xdr:nvSpPr>
      <xdr:spPr>
        <a:xfrm>
          <a:off x="14846300" y="64502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104359</xdr:rowOff>
    </xdr:from>
    <xdr:to>
      <xdr:col>72</xdr:col>
      <xdr:colOff>123825</xdr:colOff>
      <xdr:row>33</xdr:row>
      <xdr:rowOff>34509</xdr:rowOff>
    </xdr:to>
    <xdr:sp macro="" textlink="">
      <xdr:nvSpPr>
        <xdr:cNvPr id="143" name="楕円 142"/>
        <xdr:cNvSpPr/>
      </xdr:nvSpPr>
      <xdr:spPr>
        <a:xfrm>
          <a:off x="14033500" y="63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155159</xdr:rowOff>
    </xdr:from>
    <xdr:to>
      <xdr:col>76</xdr:col>
      <xdr:colOff>22225</xdr:colOff>
      <xdr:row>33</xdr:row>
      <xdr:rowOff>93218</xdr:rowOff>
    </xdr:to>
    <xdr:cxnSp macro="">
      <xdr:nvCxnSpPr>
        <xdr:cNvPr id="144" name="直線コネクタ 143"/>
        <xdr:cNvCxnSpPr/>
      </xdr:nvCxnSpPr>
      <xdr:spPr>
        <a:xfrm>
          <a:off x="14084300" y="6413084"/>
          <a:ext cx="711200" cy="10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68975</xdr:rowOff>
    </xdr:from>
    <xdr:to>
      <xdr:col>68</xdr:col>
      <xdr:colOff>123825</xdr:colOff>
      <xdr:row>32</xdr:row>
      <xdr:rowOff>170575</xdr:rowOff>
    </xdr:to>
    <xdr:sp macro="" textlink="">
      <xdr:nvSpPr>
        <xdr:cNvPr id="145" name="楕円 144"/>
        <xdr:cNvSpPr/>
      </xdr:nvSpPr>
      <xdr:spPr>
        <a:xfrm>
          <a:off x="13271500" y="632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119775</xdr:rowOff>
    </xdr:from>
    <xdr:to>
      <xdr:col>72</xdr:col>
      <xdr:colOff>73025</xdr:colOff>
      <xdr:row>32</xdr:row>
      <xdr:rowOff>155159</xdr:rowOff>
    </xdr:to>
    <xdr:cxnSp macro="">
      <xdr:nvCxnSpPr>
        <xdr:cNvPr id="146" name="直線コネクタ 145"/>
        <xdr:cNvCxnSpPr/>
      </xdr:nvCxnSpPr>
      <xdr:spPr>
        <a:xfrm>
          <a:off x="13322300" y="6377700"/>
          <a:ext cx="762000" cy="3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146389</xdr:rowOff>
    </xdr:from>
    <xdr:to>
      <xdr:col>64</xdr:col>
      <xdr:colOff>123825</xdr:colOff>
      <xdr:row>32</xdr:row>
      <xdr:rowOff>76539</xdr:rowOff>
    </xdr:to>
    <xdr:sp macro="" textlink="">
      <xdr:nvSpPr>
        <xdr:cNvPr id="147" name="楕円 146"/>
        <xdr:cNvSpPr/>
      </xdr:nvSpPr>
      <xdr:spPr>
        <a:xfrm>
          <a:off x="12509500" y="62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25739</xdr:rowOff>
    </xdr:from>
    <xdr:to>
      <xdr:col>68</xdr:col>
      <xdr:colOff>73025</xdr:colOff>
      <xdr:row>32</xdr:row>
      <xdr:rowOff>119775</xdr:rowOff>
    </xdr:to>
    <xdr:cxnSp macro="">
      <xdr:nvCxnSpPr>
        <xdr:cNvPr id="148" name="直線コネクタ 147"/>
        <xdr:cNvCxnSpPr/>
      </xdr:nvCxnSpPr>
      <xdr:spPr>
        <a:xfrm>
          <a:off x="12560300" y="6283664"/>
          <a:ext cx="762000" cy="9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45155</xdr:rowOff>
    </xdr:from>
    <xdr:to>
      <xdr:col>60</xdr:col>
      <xdr:colOff>123825</xdr:colOff>
      <xdr:row>31</xdr:row>
      <xdr:rowOff>146755</xdr:rowOff>
    </xdr:to>
    <xdr:sp macro="" textlink="">
      <xdr:nvSpPr>
        <xdr:cNvPr id="149" name="楕円 148"/>
        <xdr:cNvSpPr/>
      </xdr:nvSpPr>
      <xdr:spPr>
        <a:xfrm>
          <a:off x="11747500" y="61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95955</xdr:rowOff>
    </xdr:from>
    <xdr:to>
      <xdr:col>64</xdr:col>
      <xdr:colOff>73025</xdr:colOff>
      <xdr:row>32</xdr:row>
      <xdr:rowOff>25739</xdr:rowOff>
    </xdr:to>
    <xdr:cxnSp macro="">
      <xdr:nvCxnSpPr>
        <xdr:cNvPr id="150" name="直線コネクタ 149"/>
        <xdr:cNvCxnSpPr/>
      </xdr:nvCxnSpPr>
      <xdr:spPr>
        <a:xfrm>
          <a:off x="11798300" y="6182430"/>
          <a:ext cx="762000" cy="10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167050</xdr:rowOff>
    </xdr:from>
    <xdr:ext cx="469744" cy="259045"/>
    <xdr:sp macro="" textlink="">
      <xdr:nvSpPr>
        <xdr:cNvPr id="151" name="n_1aveValue債務償還比率"/>
        <xdr:cNvSpPr txBox="1"/>
      </xdr:nvSpPr>
      <xdr:spPr>
        <a:xfrm>
          <a:off x="13836727" y="573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150858</xdr:rowOff>
    </xdr:from>
    <xdr:ext cx="469744" cy="259045"/>
    <xdr:sp macro="" textlink="">
      <xdr:nvSpPr>
        <xdr:cNvPr id="152" name="n_2aveValue債務償還比率"/>
        <xdr:cNvSpPr txBox="1"/>
      </xdr:nvSpPr>
      <xdr:spPr>
        <a:xfrm>
          <a:off x="13087427" y="572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134185</xdr:rowOff>
    </xdr:from>
    <xdr:ext cx="469744" cy="259045"/>
    <xdr:sp macro="" textlink="">
      <xdr:nvSpPr>
        <xdr:cNvPr id="153" name="n_3aveValue債務償還比率"/>
        <xdr:cNvSpPr txBox="1"/>
      </xdr:nvSpPr>
      <xdr:spPr>
        <a:xfrm>
          <a:off x="12325427" y="57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140063</xdr:rowOff>
    </xdr:from>
    <xdr:ext cx="469744" cy="259045"/>
    <xdr:sp macro="" textlink="">
      <xdr:nvSpPr>
        <xdr:cNvPr id="154" name="n_4aveValue債務償還比率"/>
        <xdr:cNvSpPr txBox="1"/>
      </xdr:nvSpPr>
      <xdr:spPr>
        <a:xfrm>
          <a:off x="11563427" y="571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25636</xdr:rowOff>
    </xdr:from>
    <xdr:ext cx="469744" cy="259045"/>
    <xdr:sp macro="" textlink="">
      <xdr:nvSpPr>
        <xdr:cNvPr id="155" name="n_1mainValue債務償還比率"/>
        <xdr:cNvSpPr txBox="1"/>
      </xdr:nvSpPr>
      <xdr:spPr>
        <a:xfrm>
          <a:off x="13836727" y="645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161702</xdr:rowOff>
    </xdr:from>
    <xdr:ext cx="469744" cy="259045"/>
    <xdr:sp macro="" textlink="">
      <xdr:nvSpPr>
        <xdr:cNvPr id="156" name="n_2mainValue債務償還比率"/>
        <xdr:cNvSpPr txBox="1"/>
      </xdr:nvSpPr>
      <xdr:spPr>
        <a:xfrm>
          <a:off x="13087427" y="641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67666</xdr:rowOff>
    </xdr:from>
    <xdr:ext cx="469744" cy="259045"/>
    <xdr:sp macro="" textlink="">
      <xdr:nvSpPr>
        <xdr:cNvPr id="157" name="n_3mainValue債務償還比率"/>
        <xdr:cNvSpPr txBox="1"/>
      </xdr:nvSpPr>
      <xdr:spPr>
        <a:xfrm>
          <a:off x="12325427" y="632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137882</xdr:rowOff>
    </xdr:from>
    <xdr:ext cx="469744" cy="259045"/>
    <xdr:sp macro="" textlink="">
      <xdr:nvSpPr>
        <xdr:cNvPr id="158" name="n_4mainValue債務償還比率"/>
        <xdr:cNvSpPr txBox="1"/>
      </xdr:nvSpPr>
      <xdr:spPr>
        <a:xfrm>
          <a:off x="11563427" y="622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28,873
28,697
280.08
23,455,516
22,834,797
485,677
10,402,975
24,725,946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xdr:cNvCxnSpPr/>
      </xdr:nvCxnSpPr>
      <xdr:spPr>
        <a:xfrm flipV="1">
          <a:off x="4634865" y="582930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xdr:cNvSpPr txBox="1"/>
      </xdr:nvSpPr>
      <xdr:spPr>
        <a:xfrm>
          <a:off x="46736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65422</xdr:rowOff>
    </xdr:from>
    <xdr:ext cx="405111" cy="259045"/>
    <xdr:sp macro="" textlink="">
      <xdr:nvSpPr>
        <xdr:cNvPr id="62" name="【道路】&#10;有形固定資産減価償却率平均値テキスト"/>
        <xdr:cNvSpPr txBox="1"/>
      </xdr:nvSpPr>
      <xdr:spPr>
        <a:xfrm>
          <a:off x="4673600" y="623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107315</xdr:rowOff>
    </xdr:from>
    <xdr:to>
      <xdr:col>24</xdr:col>
      <xdr:colOff>114300</xdr:colOff>
      <xdr:row>40</xdr:row>
      <xdr:rowOff>37465</xdr:rowOff>
    </xdr:to>
    <xdr:sp macro="" textlink="">
      <xdr:nvSpPr>
        <xdr:cNvPr id="73" name="楕円 72"/>
        <xdr:cNvSpPr/>
      </xdr:nvSpPr>
      <xdr:spPr>
        <a:xfrm>
          <a:off x="4584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85742</xdr:rowOff>
    </xdr:from>
    <xdr:ext cx="405111" cy="259045"/>
    <xdr:sp macro="" textlink="">
      <xdr:nvSpPr>
        <xdr:cNvPr id="74" name="【道路】&#10;有形固定資産減価償却率該当値テキスト"/>
        <xdr:cNvSpPr txBox="1"/>
      </xdr:nvSpPr>
      <xdr:spPr>
        <a:xfrm>
          <a:off x="4673600"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86360</xdr:rowOff>
    </xdr:from>
    <xdr:to>
      <xdr:col>20</xdr:col>
      <xdr:colOff>38100</xdr:colOff>
      <xdr:row>40</xdr:row>
      <xdr:rowOff>16510</xdr:rowOff>
    </xdr:to>
    <xdr:sp macro="" textlink="">
      <xdr:nvSpPr>
        <xdr:cNvPr id="75" name="楕円 74"/>
        <xdr:cNvSpPr/>
      </xdr:nvSpPr>
      <xdr:spPr>
        <a:xfrm>
          <a:off x="3746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137160</xdr:rowOff>
    </xdr:from>
    <xdr:to>
      <xdr:col>24</xdr:col>
      <xdr:colOff>63500</xdr:colOff>
      <xdr:row>39</xdr:row>
      <xdr:rowOff>158115</xdr:rowOff>
    </xdr:to>
    <xdr:cxnSp macro="">
      <xdr:nvCxnSpPr>
        <xdr:cNvPr id="76" name="直線コネクタ 75"/>
        <xdr:cNvCxnSpPr/>
      </xdr:nvCxnSpPr>
      <xdr:spPr>
        <a:xfrm>
          <a:off x="3797300" y="682371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57785</xdr:rowOff>
    </xdr:from>
    <xdr:to>
      <xdr:col>15</xdr:col>
      <xdr:colOff>101600</xdr:colOff>
      <xdr:row>39</xdr:row>
      <xdr:rowOff>159385</xdr:rowOff>
    </xdr:to>
    <xdr:sp macro="" textlink="">
      <xdr:nvSpPr>
        <xdr:cNvPr id="77" name="楕円 76"/>
        <xdr:cNvSpPr/>
      </xdr:nvSpPr>
      <xdr:spPr>
        <a:xfrm>
          <a:off x="2857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108585</xdr:rowOff>
    </xdr:from>
    <xdr:to>
      <xdr:col>19</xdr:col>
      <xdr:colOff>177800</xdr:colOff>
      <xdr:row>39</xdr:row>
      <xdr:rowOff>137160</xdr:rowOff>
    </xdr:to>
    <xdr:cxnSp macro="">
      <xdr:nvCxnSpPr>
        <xdr:cNvPr id="78" name="直線コネクタ 77"/>
        <xdr:cNvCxnSpPr/>
      </xdr:nvCxnSpPr>
      <xdr:spPr>
        <a:xfrm>
          <a:off x="2908300" y="6795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29210</xdr:rowOff>
    </xdr:from>
    <xdr:to>
      <xdr:col>10</xdr:col>
      <xdr:colOff>165100</xdr:colOff>
      <xdr:row>39</xdr:row>
      <xdr:rowOff>130810</xdr:rowOff>
    </xdr:to>
    <xdr:sp macro="" textlink="">
      <xdr:nvSpPr>
        <xdr:cNvPr id="79" name="楕円 78"/>
        <xdr:cNvSpPr/>
      </xdr:nvSpPr>
      <xdr:spPr>
        <a:xfrm>
          <a:off x="1968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80010</xdr:rowOff>
    </xdr:from>
    <xdr:to>
      <xdr:col>15</xdr:col>
      <xdr:colOff>50800</xdr:colOff>
      <xdr:row>39</xdr:row>
      <xdr:rowOff>108585</xdr:rowOff>
    </xdr:to>
    <xdr:cxnSp macro="">
      <xdr:nvCxnSpPr>
        <xdr:cNvPr id="80" name="直線コネクタ 79"/>
        <xdr:cNvCxnSpPr/>
      </xdr:nvCxnSpPr>
      <xdr:spPr>
        <a:xfrm>
          <a:off x="2019300" y="67665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635</xdr:rowOff>
    </xdr:from>
    <xdr:to>
      <xdr:col>6</xdr:col>
      <xdr:colOff>38100</xdr:colOff>
      <xdr:row>39</xdr:row>
      <xdr:rowOff>102235</xdr:rowOff>
    </xdr:to>
    <xdr:sp macro="" textlink="">
      <xdr:nvSpPr>
        <xdr:cNvPr id="81" name="楕円 80"/>
        <xdr:cNvSpPr/>
      </xdr:nvSpPr>
      <xdr:spPr>
        <a:xfrm>
          <a:off x="1079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51435</xdr:rowOff>
    </xdr:from>
    <xdr:to>
      <xdr:col>10</xdr:col>
      <xdr:colOff>114300</xdr:colOff>
      <xdr:row>39</xdr:row>
      <xdr:rowOff>80010</xdr:rowOff>
    </xdr:to>
    <xdr:cxnSp macro="">
      <xdr:nvCxnSpPr>
        <xdr:cNvPr id="82" name="直線コネクタ 81"/>
        <xdr:cNvCxnSpPr/>
      </xdr:nvCxnSpPr>
      <xdr:spPr>
        <a:xfrm>
          <a:off x="1130300" y="67379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122572</xdr:rowOff>
    </xdr:from>
    <xdr:ext cx="405111" cy="259045"/>
    <xdr:sp macro="" textlink="">
      <xdr:nvSpPr>
        <xdr:cNvPr id="83" name="n_1aveValue【道路】&#10;有形固定資産減価償却率"/>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4" name="n_2aveValue【道路】&#10;有形固定資産減価償却率"/>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5" name="n_3aveValue【道路】&#10;有形固定資産減価償却率"/>
        <xdr:cNvSpPr txBox="1"/>
      </xdr:nvSpPr>
      <xdr:spPr>
        <a:xfrm>
          <a:off x="1816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7637</xdr:rowOff>
    </xdr:from>
    <xdr:ext cx="405111" cy="259045"/>
    <xdr:sp macro="" textlink="">
      <xdr:nvSpPr>
        <xdr:cNvPr id="87" name="n_1mainValue【道路】&#10;有形固定資産減価償却率"/>
        <xdr:cNvSpPr txBox="1"/>
      </xdr:nvSpPr>
      <xdr:spPr>
        <a:xfrm>
          <a:off x="35820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150512</xdr:rowOff>
    </xdr:from>
    <xdr:ext cx="405111" cy="259045"/>
    <xdr:sp macro="" textlink="">
      <xdr:nvSpPr>
        <xdr:cNvPr id="88" name="n_2mainValue【道路】&#10;有形固定資産減価償却率"/>
        <xdr:cNvSpPr txBox="1"/>
      </xdr:nvSpPr>
      <xdr:spPr>
        <a:xfrm>
          <a:off x="2705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121937</xdr:rowOff>
    </xdr:from>
    <xdr:ext cx="405111" cy="259045"/>
    <xdr:sp macro="" textlink="">
      <xdr:nvSpPr>
        <xdr:cNvPr id="89" name="n_3mainValue【道路】&#10;有形固定資産減価償却率"/>
        <xdr:cNvSpPr txBox="1"/>
      </xdr:nvSpPr>
      <xdr:spPr>
        <a:xfrm>
          <a:off x="1816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93362</xdr:rowOff>
    </xdr:from>
    <xdr:ext cx="405111" cy="259045"/>
    <xdr:sp macro="" textlink="">
      <xdr:nvSpPr>
        <xdr:cNvPr id="90" name="n_4mainValue【道路】&#10;有形固定資産減価償却率"/>
        <xdr:cNvSpPr txBox="1"/>
      </xdr:nvSpPr>
      <xdr:spPr>
        <a:xfrm>
          <a:off x="9277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4" name="直線コネクタ 113"/>
        <xdr:cNvCxnSpPr/>
      </xdr:nvCxnSpPr>
      <xdr:spPr>
        <a:xfrm flipV="1">
          <a:off x="10476865" y="5813012"/>
          <a:ext cx="0" cy="140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5" name="【道路】&#10;一人当たり延長最小値テキスト"/>
        <xdr:cNvSpPr txBox="1"/>
      </xdr:nvSpPr>
      <xdr:spPr>
        <a:xfrm>
          <a:off x="10515600" y="72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6" name="直線コネクタ 115"/>
        <xdr:cNvCxnSpPr/>
      </xdr:nvCxnSpPr>
      <xdr:spPr>
        <a:xfrm>
          <a:off x="10388600" y="722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7" name="【道路】&#10;一人当たり延長最大値テキスト"/>
        <xdr:cNvSpPr txBox="1"/>
      </xdr:nvSpPr>
      <xdr:spPr>
        <a:xfrm>
          <a:off x="10515600" y="55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8" name="直線コネクタ 117"/>
        <xdr:cNvCxnSpPr/>
      </xdr:nvCxnSpPr>
      <xdr:spPr>
        <a:xfrm>
          <a:off x="10388600" y="5813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71131</xdr:rowOff>
    </xdr:from>
    <xdr:ext cx="534377" cy="259045"/>
    <xdr:sp macro="" textlink="">
      <xdr:nvSpPr>
        <xdr:cNvPr id="119" name="【道路】&#10;一人当たり延長平均値テキスト"/>
        <xdr:cNvSpPr txBox="1"/>
      </xdr:nvSpPr>
      <xdr:spPr>
        <a:xfrm>
          <a:off x="10515600" y="658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20" name="フローチャート: 判断 119"/>
        <xdr:cNvSpPr/>
      </xdr:nvSpPr>
      <xdr:spPr>
        <a:xfrm>
          <a:off x="10426700" y="6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21" name="フローチャート: 判断 120"/>
        <xdr:cNvSpPr/>
      </xdr:nvSpPr>
      <xdr:spPr>
        <a:xfrm>
          <a:off x="9588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22" name="フローチャート: 判断 121"/>
        <xdr:cNvSpPr/>
      </xdr:nvSpPr>
      <xdr:spPr>
        <a:xfrm>
          <a:off x="8699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3" name="フローチャート: 判断 122"/>
        <xdr:cNvSpPr/>
      </xdr:nvSpPr>
      <xdr:spPr>
        <a:xfrm>
          <a:off x="7810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24" name="フローチャート: 判断 123"/>
        <xdr:cNvSpPr/>
      </xdr:nvSpPr>
      <xdr:spPr>
        <a:xfrm>
          <a:off x="6921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142958</xdr:rowOff>
    </xdr:from>
    <xdr:to>
      <xdr:col>55</xdr:col>
      <xdr:colOff>50800</xdr:colOff>
      <xdr:row>38</xdr:row>
      <xdr:rowOff>73107</xdr:rowOff>
    </xdr:to>
    <xdr:sp macro="" textlink="">
      <xdr:nvSpPr>
        <xdr:cNvPr id="130" name="楕円 129"/>
        <xdr:cNvSpPr/>
      </xdr:nvSpPr>
      <xdr:spPr>
        <a:xfrm>
          <a:off x="10426700" y="64866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165835</xdr:rowOff>
    </xdr:from>
    <xdr:ext cx="534377" cy="259045"/>
    <xdr:sp macro="" textlink="">
      <xdr:nvSpPr>
        <xdr:cNvPr id="131" name="【道路】&#10;一人当たり延長該当値テキスト"/>
        <xdr:cNvSpPr txBox="1"/>
      </xdr:nvSpPr>
      <xdr:spPr>
        <a:xfrm>
          <a:off x="10515600" y="633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158807</xdr:rowOff>
    </xdr:from>
    <xdr:to>
      <xdr:col>50</xdr:col>
      <xdr:colOff>165100</xdr:colOff>
      <xdr:row>38</xdr:row>
      <xdr:rowOff>88957</xdr:rowOff>
    </xdr:to>
    <xdr:sp macro="" textlink="">
      <xdr:nvSpPr>
        <xdr:cNvPr id="132" name="楕円 131"/>
        <xdr:cNvSpPr/>
      </xdr:nvSpPr>
      <xdr:spPr>
        <a:xfrm>
          <a:off x="9588500" y="65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22307</xdr:rowOff>
    </xdr:from>
    <xdr:to>
      <xdr:col>55</xdr:col>
      <xdr:colOff>0</xdr:colOff>
      <xdr:row>38</xdr:row>
      <xdr:rowOff>38157</xdr:rowOff>
    </xdr:to>
    <xdr:cxnSp macro="">
      <xdr:nvCxnSpPr>
        <xdr:cNvPr id="133" name="直線コネクタ 132"/>
        <xdr:cNvCxnSpPr/>
      </xdr:nvCxnSpPr>
      <xdr:spPr>
        <a:xfrm flipV="1">
          <a:off x="9639300" y="6537407"/>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157702</xdr:rowOff>
    </xdr:from>
    <xdr:to>
      <xdr:col>46</xdr:col>
      <xdr:colOff>38100</xdr:colOff>
      <xdr:row>42</xdr:row>
      <xdr:rowOff>87852</xdr:rowOff>
    </xdr:to>
    <xdr:sp macro="" textlink="">
      <xdr:nvSpPr>
        <xdr:cNvPr id="134" name="楕円 133"/>
        <xdr:cNvSpPr/>
      </xdr:nvSpPr>
      <xdr:spPr>
        <a:xfrm>
          <a:off x="8699500" y="718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38157</xdr:rowOff>
    </xdr:from>
    <xdr:to>
      <xdr:col>50</xdr:col>
      <xdr:colOff>114300</xdr:colOff>
      <xdr:row>42</xdr:row>
      <xdr:rowOff>37052</xdr:rowOff>
    </xdr:to>
    <xdr:cxnSp macro="">
      <xdr:nvCxnSpPr>
        <xdr:cNvPr id="135" name="直線コネクタ 134"/>
        <xdr:cNvCxnSpPr/>
      </xdr:nvCxnSpPr>
      <xdr:spPr>
        <a:xfrm flipV="1">
          <a:off x="8750300" y="6553257"/>
          <a:ext cx="889000" cy="68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29439</xdr:rowOff>
    </xdr:from>
    <xdr:to>
      <xdr:col>41</xdr:col>
      <xdr:colOff>101600</xdr:colOff>
      <xdr:row>38</xdr:row>
      <xdr:rowOff>131039</xdr:rowOff>
    </xdr:to>
    <xdr:sp macro="" textlink="">
      <xdr:nvSpPr>
        <xdr:cNvPr id="136" name="楕円 135"/>
        <xdr:cNvSpPr/>
      </xdr:nvSpPr>
      <xdr:spPr>
        <a:xfrm>
          <a:off x="7810500" y="65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80239</xdr:rowOff>
    </xdr:from>
    <xdr:to>
      <xdr:col>45</xdr:col>
      <xdr:colOff>177800</xdr:colOff>
      <xdr:row>42</xdr:row>
      <xdr:rowOff>37052</xdr:rowOff>
    </xdr:to>
    <xdr:cxnSp macro="">
      <xdr:nvCxnSpPr>
        <xdr:cNvPr id="137" name="直線コネクタ 136"/>
        <xdr:cNvCxnSpPr/>
      </xdr:nvCxnSpPr>
      <xdr:spPr>
        <a:xfrm>
          <a:off x="7861300" y="6595339"/>
          <a:ext cx="889000" cy="64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38335</xdr:rowOff>
    </xdr:from>
    <xdr:to>
      <xdr:col>36</xdr:col>
      <xdr:colOff>165100</xdr:colOff>
      <xdr:row>38</xdr:row>
      <xdr:rowOff>139935</xdr:rowOff>
    </xdr:to>
    <xdr:sp macro="" textlink="">
      <xdr:nvSpPr>
        <xdr:cNvPr id="138" name="楕円 137"/>
        <xdr:cNvSpPr/>
      </xdr:nvSpPr>
      <xdr:spPr>
        <a:xfrm>
          <a:off x="6921500" y="6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80239</xdr:rowOff>
    </xdr:from>
    <xdr:to>
      <xdr:col>41</xdr:col>
      <xdr:colOff>50800</xdr:colOff>
      <xdr:row>38</xdr:row>
      <xdr:rowOff>89135</xdr:rowOff>
    </xdr:to>
    <xdr:cxnSp macro="">
      <xdr:nvCxnSpPr>
        <xdr:cNvPr id="139" name="直線コネクタ 138"/>
        <xdr:cNvCxnSpPr/>
      </xdr:nvCxnSpPr>
      <xdr:spPr>
        <a:xfrm flipV="1">
          <a:off x="6972300" y="6595339"/>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30935</xdr:rowOff>
    </xdr:from>
    <xdr:ext cx="534377" cy="259045"/>
    <xdr:sp macro="" textlink="">
      <xdr:nvSpPr>
        <xdr:cNvPr id="140" name="n_1aveValue【道路】&#10;一人当たり延長"/>
        <xdr:cNvSpPr txBox="1"/>
      </xdr:nvSpPr>
      <xdr:spPr>
        <a:xfrm>
          <a:off x="93594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79424</xdr:rowOff>
    </xdr:from>
    <xdr:ext cx="534377" cy="259045"/>
    <xdr:sp macro="" textlink="">
      <xdr:nvSpPr>
        <xdr:cNvPr id="141" name="n_2aveValue【道路】&#10;一人当たり延長"/>
        <xdr:cNvSpPr txBox="1"/>
      </xdr:nvSpPr>
      <xdr:spPr>
        <a:xfrm>
          <a:off x="8483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10704</xdr:rowOff>
    </xdr:from>
    <xdr:ext cx="534377" cy="259045"/>
    <xdr:sp macro="" textlink="">
      <xdr:nvSpPr>
        <xdr:cNvPr id="142" name="n_3aveValue【道路】&#10;一人当たり延長"/>
        <xdr:cNvSpPr txBox="1"/>
      </xdr:nvSpPr>
      <xdr:spPr>
        <a:xfrm>
          <a:off x="7594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46765</xdr:rowOff>
    </xdr:from>
    <xdr:ext cx="534377" cy="259045"/>
    <xdr:sp macro="" textlink="">
      <xdr:nvSpPr>
        <xdr:cNvPr id="143" name="n_4aveValue【道路】&#10;一人当たり延長"/>
        <xdr:cNvSpPr txBox="1"/>
      </xdr:nvSpPr>
      <xdr:spPr>
        <a:xfrm>
          <a:off x="6705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105484</xdr:rowOff>
    </xdr:from>
    <xdr:ext cx="534377" cy="259045"/>
    <xdr:sp macro="" textlink="">
      <xdr:nvSpPr>
        <xdr:cNvPr id="144" name="n_1mainValue【道路】&#10;一人当たり延長"/>
        <xdr:cNvSpPr txBox="1"/>
      </xdr:nvSpPr>
      <xdr:spPr>
        <a:xfrm>
          <a:off x="9359411" y="627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78979</xdr:rowOff>
    </xdr:from>
    <xdr:ext cx="469744" cy="259045"/>
    <xdr:sp macro="" textlink="">
      <xdr:nvSpPr>
        <xdr:cNvPr id="145" name="n_2mainValue【道路】&#10;一人当たり延長"/>
        <xdr:cNvSpPr txBox="1"/>
      </xdr:nvSpPr>
      <xdr:spPr>
        <a:xfrm>
          <a:off x="8515427" y="727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147566</xdr:rowOff>
    </xdr:from>
    <xdr:ext cx="534377" cy="259045"/>
    <xdr:sp macro="" textlink="">
      <xdr:nvSpPr>
        <xdr:cNvPr id="146" name="n_3mainValue【道路】&#10;一人当たり延長"/>
        <xdr:cNvSpPr txBox="1"/>
      </xdr:nvSpPr>
      <xdr:spPr>
        <a:xfrm>
          <a:off x="7594111" y="63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156462</xdr:rowOff>
    </xdr:from>
    <xdr:ext cx="534377" cy="259045"/>
    <xdr:sp macro="" textlink="">
      <xdr:nvSpPr>
        <xdr:cNvPr id="147" name="n_4mainValue【道路】&#10;一人当たり延長"/>
        <xdr:cNvSpPr txBox="1"/>
      </xdr:nvSpPr>
      <xdr:spPr>
        <a:xfrm>
          <a:off x="6705111" y="63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73" name="直線コネクタ 172"/>
        <xdr:cNvCxnSpPr/>
      </xdr:nvCxnSpPr>
      <xdr:spPr>
        <a:xfrm flipV="1">
          <a:off x="4634865" y="9607731"/>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74" name="【橋りょう・トンネル】&#10;有形固定資産減価償却率最小値テキスト"/>
        <xdr:cNvSpPr txBox="1"/>
      </xdr:nvSpPr>
      <xdr:spPr>
        <a:xfrm>
          <a:off x="4673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75" name="直線コネクタ 174"/>
        <xdr:cNvCxnSpPr/>
      </xdr:nvCxnSpPr>
      <xdr:spPr>
        <a:xfrm>
          <a:off x="4546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6" name="【橋りょう・トンネル】&#10;有形固定資産減価償却率最大値テキスト"/>
        <xdr:cNvSpPr txBox="1"/>
      </xdr:nvSpPr>
      <xdr:spPr>
        <a:xfrm>
          <a:off x="4673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7" name="直線コネクタ 176"/>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125203</xdr:rowOff>
    </xdr:from>
    <xdr:ext cx="405111" cy="259045"/>
    <xdr:sp macro="" textlink="">
      <xdr:nvSpPr>
        <xdr:cNvPr id="178" name="【橋りょう・トンネル】&#10;有形固定資産減価償却率平均値テキスト"/>
        <xdr:cNvSpPr txBox="1"/>
      </xdr:nvSpPr>
      <xdr:spPr>
        <a:xfrm>
          <a:off x="4673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9" name="フローチャート: 判断 178"/>
        <xdr:cNvSpPr/>
      </xdr:nvSpPr>
      <xdr:spPr>
        <a:xfrm>
          <a:off x="4584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80" name="フローチャート: 判断 179"/>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81" name="フローチャート: 判断 180"/>
        <xdr:cNvSpPr/>
      </xdr:nvSpPr>
      <xdr:spPr>
        <a:xfrm>
          <a:off x="2857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21046</xdr:rowOff>
    </xdr:from>
    <xdr:to>
      <xdr:col>24</xdr:col>
      <xdr:colOff>114300</xdr:colOff>
      <xdr:row>58</xdr:row>
      <xdr:rowOff>122646</xdr:rowOff>
    </xdr:to>
    <xdr:sp macro="" textlink="">
      <xdr:nvSpPr>
        <xdr:cNvPr id="189" name="楕円 188"/>
        <xdr:cNvSpPr/>
      </xdr:nvSpPr>
      <xdr:spPr>
        <a:xfrm>
          <a:off x="45847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43923</xdr:rowOff>
    </xdr:from>
    <xdr:ext cx="405111" cy="259045"/>
    <xdr:sp macro="" textlink="">
      <xdr:nvSpPr>
        <xdr:cNvPr id="190" name="【橋りょう・トンネル】&#10;有形固定資産減価償却率該当値テキスト"/>
        <xdr:cNvSpPr txBox="1"/>
      </xdr:nvSpPr>
      <xdr:spPr>
        <a:xfrm>
          <a:off x="4673600" y="981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164737</xdr:rowOff>
    </xdr:from>
    <xdr:to>
      <xdr:col>20</xdr:col>
      <xdr:colOff>38100</xdr:colOff>
      <xdr:row>58</xdr:row>
      <xdr:rowOff>94887</xdr:rowOff>
    </xdr:to>
    <xdr:sp macro="" textlink="">
      <xdr:nvSpPr>
        <xdr:cNvPr id="191" name="楕円 190"/>
        <xdr:cNvSpPr/>
      </xdr:nvSpPr>
      <xdr:spPr>
        <a:xfrm>
          <a:off x="37465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44087</xdr:rowOff>
    </xdr:from>
    <xdr:to>
      <xdr:col>24</xdr:col>
      <xdr:colOff>63500</xdr:colOff>
      <xdr:row>58</xdr:row>
      <xdr:rowOff>71846</xdr:rowOff>
    </xdr:to>
    <xdr:cxnSp macro="">
      <xdr:nvCxnSpPr>
        <xdr:cNvPr id="192" name="直線コネクタ 191"/>
        <xdr:cNvCxnSpPr/>
      </xdr:nvCxnSpPr>
      <xdr:spPr>
        <a:xfrm>
          <a:off x="3797300" y="998818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136978</xdr:rowOff>
    </xdr:from>
    <xdr:to>
      <xdr:col>15</xdr:col>
      <xdr:colOff>101600</xdr:colOff>
      <xdr:row>58</xdr:row>
      <xdr:rowOff>67128</xdr:rowOff>
    </xdr:to>
    <xdr:sp macro="" textlink="">
      <xdr:nvSpPr>
        <xdr:cNvPr id="193" name="楕円 192"/>
        <xdr:cNvSpPr/>
      </xdr:nvSpPr>
      <xdr:spPr>
        <a:xfrm>
          <a:off x="2857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16328</xdr:rowOff>
    </xdr:from>
    <xdr:to>
      <xdr:col>19</xdr:col>
      <xdr:colOff>177800</xdr:colOff>
      <xdr:row>58</xdr:row>
      <xdr:rowOff>44087</xdr:rowOff>
    </xdr:to>
    <xdr:cxnSp macro="">
      <xdr:nvCxnSpPr>
        <xdr:cNvPr id="194" name="直線コネクタ 193"/>
        <xdr:cNvCxnSpPr/>
      </xdr:nvCxnSpPr>
      <xdr:spPr>
        <a:xfrm>
          <a:off x="2908300" y="99604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109220</xdr:rowOff>
    </xdr:from>
    <xdr:to>
      <xdr:col>10</xdr:col>
      <xdr:colOff>165100</xdr:colOff>
      <xdr:row>58</xdr:row>
      <xdr:rowOff>39370</xdr:rowOff>
    </xdr:to>
    <xdr:sp macro="" textlink="">
      <xdr:nvSpPr>
        <xdr:cNvPr id="195" name="楕円 194"/>
        <xdr:cNvSpPr/>
      </xdr:nvSpPr>
      <xdr:spPr>
        <a:xfrm>
          <a:off x="1968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160020</xdr:rowOff>
    </xdr:from>
    <xdr:to>
      <xdr:col>15</xdr:col>
      <xdr:colOff>50800</xdr:colOff>
      <xdr:row>58</xdr:row>
      <xdr:rowOff>16328</xdr:rowOff>
    </xdr:to>
    <xdr:cxnSp macro="">
      <xdr:nvCxnSpPr>
        <xdr:cNvPr id="196" name="直線コネクタ 195"/>
        <xdr:cNvCxnSpPr/>
      </xdr:nvCxnSpPr>
      <xdr:spPr>
        <a:xfrm>
          <a:off x="2019300" y="99326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91259</xdr:rowOff>
    </xdr:from>
    <xdr:to>
      <xdr:col>6</xdr:col>
      <xdr:colOff>38100</xdr:colOff>
      <xdr:row>58</xdr:row>
      <xdr:rowOff>21409</xdr:rowOff>
    </xdr:to>
    <xdr:sp macro="" textlink="">
      <xdr:nvSpPr>
        <xdr:cNvPr id="197" name="楕円 196"/>
        <xdr:cNvSpPr/>
      </xdr:nvSpPr>
      <xdr:spPr>
        <a:xfrm>
          <a:off x="1079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142059</xdr:rowOff>
    </xdr:from>
    <xdr:to>
      <xdr:col>10</xdr:col>
      <xdr:colOff>114300</xdr:colOff>
      <xdr:row>57</xdr:row>
      <xdr:rowOff>160020</xdr:rowOff>
    </xdr:to>
    <xdr:cxnSp macro="">
      <xdr:nvCxnSpPr>
        <xdr:cNvPr id="198" name="直線コネクタ 197"/>
        <xdr:cNvCxnSpPr/>
      </xdr:nvCxnSpPr>
      <xdr:spPr>
        <a:xfrm>
          <a:off x="1130300" y="991470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25599</xdr:rowOff>
    </xdr:from>
    <xdr:ext cx="405111" cy="259045"/>
    <xdr:sp macro="" textlink="">
      <xdr:nvSpPr>
        <xdr:cNvPr id="199" name="n_1aveValue【橋りょう・トンネル】&#10;有形固定資産減価償却率"/>
        <xdr:cNvSpPr txBox="1"/>
      </xdr:nvSpPr>
      <xdr:spPr>
        <a:xfrm>
          <a:off x="3582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28864</xdr:rowOff>
    </xdr:from>
    <xdr:ext cx="405111" cy="259045"/>
    <xdr:sp macro="" textlink="">
      <xdr:nvSpPr>
        <xdr:cNvPr id="200" name="n_2aveValue【橋りょう・トンネル】&#10;有形固定資産減価償却率"/>
        <xdr:cNvSpPr txBox="1"/>
      </xdr:nvSpPr>
      <xdr:spPr>
        <a:xfrm>
          <a:off x="2705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111414</xdr:rowOff>
    </xdr:from>
    <xdr:ext cx="405111" cy="259045"/>
    <xdr:sp macro="" textlink="">
      <xdr:nvSpPr>
        <xdr:cNvPr id="203" name="n_1mainValue【橋りょう・トンネル】&#10;有形固定資産減価償却率"/>
        <xdr:cNvSpPr txBox="1"/>
      </xdr:nvSpPr>
      <xdr:spPr>
        <a:xfrm>
          <a:off x="35820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83655</xdr:rowOff>
    </xdr:from>
    <xdr:ext cx="405111" cy="259045"/>
    <xdr:sp macro="" textlink="">
      <xdr:nvSpPr>
        <xdr:cNvPr id="204" name="n_2mainValue【橋りょう・トンネル】&#10;有形固定資産減価償却率"/>
        <xdr:cNvSpPr txBox="1"/>
      </xdr:nvSpPr>
      <xdr:spPr>
        <a:xfrm>
          <a:off x="2705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55897</xdr:rowOff>
    </xdr:from>
    <xdr:ext cx="405111" cy="259045"/>
    <xdr:sp macro="" textlink="">
      <xdr:nvSpPr>
        <xdr:cNvPr id="205" name="n_3mainValue【橋りょう・トンネル】&#10;有形固定資産減価償却率"/>
        <xdr:cNvSpPr txBox="1"/>
      </xdr:nvSpPr>
      <xdr:spPr>
        <a:xfrm>
          <a:off x="1816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37936</xdr:rowOff>
    </xdr:from>
    <xdr:ext cx="405111" cy="259045"/>
    <xdr:sp macro="" textlink="">
      <xdr:nvSpPr>
        <xdr:cNvPr id="206" name="n_4mainValue【橋りょう・トンネル】&#10;有形固定資産減価償却率"/>
        <xdr:cNvSpPr txBox="1"/>
      </xdr:nvSpPr>
      <xdr:spPr>
        <a:xfrm>
          <a:off x="927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32" name="直線コネクタ 231"/>
        <xdr:cNvCxnSpPr/>
      </xdr:nvCxnSpPr>
      <xdr:spPr>
        <a:xfrm flipV="1">
          <a:off x="10476865" y="9471531"/>
          <a:ext cx="0" cy="1619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33" name="【橋りょう・トンネル】&#10;一人当たり有形固定資産（償却資産）額最小値テキスト"/>
        <xdr:cNvSpPr txBox="1"/>
      </xdr:nvSpPr>
      <xdr:spPr>
        <a:xfrm>
          <a:off x="10515600" y="11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34" name="直線コネクタ 233"/>
        <xdr:cNvCxnSpPr/>
      </xdr:nvCxnSpPr>
      <xdr:spPr>
        <a:xfrm>
          <a:off x="10388600" y="11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35" name="【橋りょう・トンネル】&#10;一人当たり有形固定資産（償却資産）額最大値テキスト"/>
        <xdr:cNvSpPr txBox="1"/>
      </xdr:nvSpPr>
      <xdr:spPr>
        <a:xfrm>
          <a:off x="10515600" y="9246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36" name="直線コネクタ 235"/>
        <xdr:cNvCxnSpPr/>
      </xdr:nvCxnSpPr>
      <xdr:spPr>
        <a:xfrm>
          <a:off x="10388600" y="947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84091</xdr:rowOff>
    </xdr:from>
    <xdr:ext cx="599010" cy="259045"/>
    <xdr:sp macro="" textlink="">
      <xdr:nvSpPr>
        <xdr:cNvPr id="237" name="【橋りょう・トンネル】&#10;一人当たり有形固定資産（償却資産）額平均値テキスト"/>
        <xdr:cNvSpPr txBox="1"/>
      </xdr:nvSpPr>
      <xdr:spPr>
        <a:xfrm>
          <a:off x="10515600" y="1054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38" name="フローチャート: 判断 237"/>
        <xdr:cNvSpPr/>
      </xdr:nvSpPr>
      <xdr:spPr>
        <a:xfrm>
          <a:off x="104267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9" name="フローチャート: 判断 238"/>
        <xdr:cNvSpPr/>
      </xdr:nvSpPr>
      <xdr:spPr>
        <a:xfrm>
          <a:off x="9588500" y="107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40" name="フローチャート: 判断 239"/>
        <xdr:cNvSpPr/>
      </xdr:nvSpPr>
      <xdr:spPr>
        <a:xfrm>
          <a:off x="8699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41" name="フローチャート: 判断 240"/>
        <xdr:cNvSpPr/>
      </xdr:nvSpPr>
      <xdr:spPr>
        <a:xfrm>
          <a:off x="7810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42" name="フローチャート: 判断 241"/>
        <xdr:cNvSpPr/>
      </xdr:nvSpPr>
      <xdr:spPr>
        <a:xfrm>
          <a:off x="6921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67368</xdr:rowOff>
    </xdr:from>
    <xdr:to>
      <xdr:col>55</xdr:col>
      <xdr:colOff>50800</xdr:colOff>
      <xdr:row>64</xdr:row>
      <xdr:rowOff>168968</xdr:rowOff>
    </xdr:to>
    <xdr:sp macro="" textlink="">
      <xdr:nvSpPr>
        <xdr:cNvPr id="248" name="楕円 247"/>
        <xdr:cNvSpPr/>
      </xdr:nvSpPr>
      <xdr:spPr>
        <a:xfrm>
          <a:off x="10426700" y="1104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153745</xdr:rowOff>
    </xdr:from>
    <xdr:ext cx="534377" cy="259045"/>
    <xdr:sp macro="" textlink="">
      <xdr:nvSpPr>
        <xdr:cNvPr id="249" name="【橋りょう・トンネル】&#10;一人当たり有形固定資産（償却資産）額該当値テキスト"/>
        <xdr:cNvSpPr txBox="1"/>
      </xdr:nvSpPr>
      <xdr:spPr>
        <a:xfrm>
          <a:off x="10515600" y="1095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67606</xdr:rowOff>
    </xdr:from>
    <xdr:to>
      <xdr:col>50</xdr:col>
      <xdr:colOff>165100</xdr:colOff>
      <xdr:row>64</xdr:row>
      <xdr:rowOff>169206</xdr:rowOff>
    </xdr:to>
    <xdr:sp macro="" textlink="">
      <xdr:nvSpPr>
        <xdr:cNvPr id="250" name="楕円 249"/>
        <xdr:cNvSpPr/>
      </xdr:nvSpPr>
      <xdr:spPr>
        <a:xfrm>
          <a:off x="9588500" y="110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118168</xdr:rowOff>
    </xdr:from>
    <xdr:to>
      <xdr:col>55</xdr:col>
      <xdr:colOff>0</xdr:colOff>
      <xdr:row>64</xdr:row>
      <xdr:rowOff>118406</xdr:rowOff>
    </xdr:to>
    <xdr:cxnSp macro="">
      <xdr:nvCxnSpPr>
        <xdr:cNvPr id="251" name="直線コネクタ 250"/>
        <xdr:cNvCxnSpPr/>
      </xdr:nvCxnSpPr>
      <xdr:spPr>
        <a:xfrm flipV="1">
          <a:off x="9639300" y="11090968"/>
          <a:ext cx="8382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67783</xdr:rowOff>
    </xdr:from>
    <xdr:to>
      <xdr:col>46</xdr:col>
      <xdr:colOff>38100</xdr:colOff>
      <xdr:row>64</xdr:row>
      <xdr:rowOff>169383</xdr:rowOff>
    </xdr:to>
    <xdr:sp macro="" textlink="">
      <xdr:nvSpPr>
        <xdr:cNvPr id="252" name="楕円 251"/>
        <xdr:cNvSpPr/>
      </xdr:nvSpPr>
      <xdr:spPr>
        <a:xfrm>
          <a:off x="8699500" y="1104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118406</xdr:rowOff>
    </xdr:from>
    <xdr:to>
      <xdr:col>50</xdr:col>
      <xdr:colOff>114300</xdr:colOff>
      <xdr:row>64</xdr:row>
      <xdr:rowOff>118583</xdr:rowOff>
    </xdr:to>
    <xdr:cxnSp macro="">
      <xdr:nvCxnSpPr>
        <xdr:cNvPr id="253" name="直線コネクタ 252"/>
        <xdr:cNvCxnSpPr/>
      </xdr:nvCxnSpPr>
      <xdr:spPr>
        <a:xfrm flipV="1">
          <a:off x="8750300" y="11091206"/>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67924</xdr:rowOff>
    </xdr:from>
    <xdr:to>
      <xdr:col>41</xdr:col>
      <xdr:colOff>101600</xdr:colOff>
      <xdr:row>64</xdr:row>
      <xdr:rowOff>169524</xdr:rowOff>
    </xdr:to>
    <xdr:sp macro="" textlink="">
      <xdr:nvSpPr>
        <xdr:cNvPr id="254" name="楕円 253"/>
        <xdr:cNvSpPr/>
      </xdr:nvSpPr>
      <xdr:spPr>
        <a:xfrm>
          <a:off x="7810500" y="1104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118583</xdr:rowOff>
    </xdr:from>
    <xdr:to>
      <xdr:col>45</xdr:col>
      <xdr:colOff>177800</xdr:colOff>
      <xdr:row>64</xdr:row>
      <xdr:rowOff>118724</xdr:rowOff>
    </xdr:to>
    <xdr:cxnSp macro="">
      <xdr:nvCxnSpPr>
        <xdr:cNvPr id="255" name="直線コネクタ 254"/>
        <xdr:cNvCxnSpPr/>
      </xdr:nvCxnSpPr>
      <xdr:spPr>
        <a:xfrm flipV="1">
          <a:off x="7861300" y="11091383"/>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68333</xdr:rowOff>
    </xdr:from>
    <xdr:to>
      <xdr:col>36</xdr:col>
      <xdr:colOff>165100</xdr:colOff>
      <xdr:row>64</xdr:row>
      <xdr:rowOff>169933</xdr:rowOff>
    </xdr:to>
    <xdr:sp macro="" textlink="">
      <xdr:nvSpPr>
        <xdr:cNvPr id="256" name="楕円 255"/>
        <xdr:cNvSpPr/>
      </xdr:nvSpPr>
      <xdr:spPr>
        <a:xfrm>
          <a:off x="6921500" y="1104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118724</xdr:rowOff>
    </xdr:from>
    <xdr:to>
      <xdr:col>41</xdr:col>
      <xdr:colOff>50800</xdr:colOff>
      <xdr:row>64</xdr:row>
      <xdr:rowOff>119133</xdr:rowOff>
    </xdr:to>
    <xdr:cxnSp macro="">
      <xdr:nvCxnSpPr>
        <xdr:cNvPr id="257" name="直線コネクタ 256"/>
        <xdr:cNvCxnSpPr/>
      </xdr:nvCxnSpPr>
      <xdr:spPr>
        <a:xfrm flipV="1">
          <a:off x="6972300" y="11091524"/>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34966</xdr:rowOff>
    </xdr:from>
    <xdr:ext cx="599010" cy="259045"/>
    <xdr:sp macro="" textlink="">
      <xdr:nvSpPr>
        <xdr:cNvPr id="258" name="n_1aveValue【橋りょう・トンネル】&#10;一人当たり有形固定資産（償却資産）額"/>
        <xdr:cNvSpPr txBox="1"/>
      </xdr:nvSpPr>
      <xdr:spPr>
        <a:xfrm>
          <a:off x="9327095" y="1049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69367</xdr:rowOff>
    </xdr:from>
    <xdr:ext cx="599010" cy="259045"/>
    <xdr:sp macro="" textlink="">
      <xdr:nvSpPr>
        <xdr:cNvPr id="259" name="n_2aveValue【橋りょう・トンネル】&#10;一人当たり有形固定資産（償却資産）額"/>
        <xdr:cNvSpPr txBox="1"/>
      </xdr:nvSpPr>
      <xdr:spPr>
        <a:xfrm>
          <a:off x="84507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48174</xdr:rowOff>
    </xdr:from>
    <xdr:ext cx="599010" cy="259045"/>
    <xdr:sp macro="" textlink="">
      <xdr:nvSpPr>
        <xdr:cNvPr id="260" name="n_3aveValue【橋りょう・トンネル】&#10;一人当たり有形固定資産（償却資産）額"/>
        <xdr:cNvSpPr txBox="1"/>
      </xdr:nvSpPr>
      <xdr:spPr>
        <a:xfrm>
          <a:off x="7561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72968</xdr:rowOff>
    </xdr:from>
    <xdr:ext cx="599010" cy="259045"/>
    <xdr:sp macro="" textlink="">
      <xdr:nvSpPr>
        <xdr:cNvPr id="261" name="n_4aveValue【橋りょう・トンネル】&#10;一人当たり有形固定資産（償却資産）額"/>
        <xdr:cNvSpPr txBox="1"/>
      </xdr:nvSpPr>
      <xdr:spPr>
        <a:xfrm>
          <a:off x="6672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160333</xdr:rowOff>
    </xdr:from>
    <xdr:ext cx="534377" cy="259045"/>
    <xdr:sp macro="" textlink="">
      <xdr:nvSpPr>
        <xdr:cNvPr id="262" name="n_1mainValue【橋りょう・トンネル】&#10;一人当たり有形固定資産（償却資産）額"/>
        <xdr:cNvSpPr txBox="1"/>
      </xdr:nvSpPr>
      <xdr:spPr>
        <a:xfrm>
          <a:off x="9359411" y="1113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160510</xdr:rowOff>
    </xdr:from>
    <xdr:ext cx="534377" cy="259045"/>
    <xdr:sp macro="" textlink="">
      <xdr:nvSpPr>
        <xdr:cNvPr id="263" name="n_2mainValue【橋りょう・トンネル】&#10;一人当たり有形固定資産（償却資産）額"/>
        <xdr:cNvSpPr txBox="1"/>
      </xdr:nvSpPr>
      <xdr:spPr>
        <a:xfrm>
          <a:off x="8483111" y="1113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160651</xdr:rowOff>
    </xdr:from>
    <xdr:ext cx="534377" cy="259045"/>
    <xdr:sp macro="" textlink="">
      <xdr:nvSpPr>
        <xdr:cNvPr id="264" name="n_3mainValue【橋りょう・トンネル】&#10;一人当たり有形固定資産（償却資産）額"/>
        <xdr:cNvSpPr txBox="1"/>
      </xdr:nvSpPr>
      <xdr:spPr>
        <a:xfrm>
          <a:off x="7594111" y="1113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161060</xdr:rowOff>
    </xdr:from>
    <xdr:ext cx="534377" cy="259045"/>
    <xdr:sp macro="" textlink="">
      <xdr:nvSpPr>
        <xdr:cNvPr id="265" name="n_4mainValue【橋りょう・トンネル】&#10;一人当たり有形固定資産（償却資産）額"/>
        <xdr:cNvSpPr txBox="1"/>
      </xdr:nvSpPr>
      <xdr:spPr>
        <a:xfrm>
          <a:off x="6705111" y="1113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90" name="直線コネクタ 289"/>
        <xdr:cNvCxnSpPr/>
      </xdr:nvCxnSpPr>
      <xdr:spPr>
        <a:xfrm flipV="1">
          <a:off x="4634865" y="133445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91"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92" name="直線コネクタ 291"/>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93"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94" name="直線コネクタ 293"/>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154957</xdr:rowOff>
    </xdr:from>
    <xdr:ext cx="405111" cy="259045"/>
    <xdr:sp macro="" textlink="">
      <xdr:nvSpPr>
        <xdr:cNvPr id="295" name="【公営住宅】&#10;有形固定資産減価償却率平均値テキスト"/>
        <xdr:cNvSpPr txBox="1"/>
      </xdr:nvSpPr>
      <xdr:spPr>
        <a:xfrm>
          <a:off x="4673600" y="1404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96" name="フローチャート: 判断 295"/>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97" name="フローチャート: 判断 296"/>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98" name="フローチャート: 判断 297"/>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99" name="フローチャート: 判断 298"/>
        <xdr:cNvSpPr/>
      </xdr:nvSpPr>
      <xdr:spPr>
        <a:xfrm>
          <a:off x="196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300" name="フローチャート: 判断 299"/>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124461</xdr:rowOff>
    </xdr:from>
    <xdr:to>
      <xdr:col>24</xdr:col>
      <xdr:colOff>114300</xdr:colOff>
      <xdr:row>85</xdr:row>
      <xdr:rowOff>54611</xdr:rowOff>
    </xdr:to>
    <xdr:sp macro="" textlink="">
      <xdr:nvSpPr>
        <xdr:cNvPr id="306" name="楕円 305"/>
        <xdr:cNvSpPr/>
      </xdr:nvSpPr>
      <xdr:spPr>
        <a:xfrm>
          <a:off x="4584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102888</xdr:rowOff>
    </xdr:from>
    <xdr:ext cx="405111" cy="259045"/>
    <xdr:sp macro="" textlink="">
      <xdr:nvSpPr>
        <xdr:cNvPr id="307" name="【公営住宅】&#10;有形固定資産減価償却率該当値テキスト"/>
        <xdr:cNvSpPr txBox="1"/>
      </xdr:nvSpPr>
      <xdr:spPr>
        <a:xfrm>
          <a:off x="4673600"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88264</xdr:rowOff>
    </xdr:from>
    <xdr:to>
      <xdr:col>20</xdr:col>
      <xdr:colOff>38100</xdr:colOff>
      <xdr:row>85</xdr:row>
      <xdr:rowOff>18414</xdr:rowOff>
    </xdr:to>
    <xdr:sp macro="" textlink="">
      <xdr:nvSpPr>
        <xdr:cNvPr id="308" name="楕円 307"/>
        <xdr:cNvSpPr/>
      </xdr:nvSpPr>
      <xdr:spPr>
        <a:xfrm>
          <a:off x="3746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139064</xdr:rowOff>
    </xdr:from>
    <xdr:to>
      <xdr:col>24</xdr:col>
      <xdr:colOff>63500</xdr:colOff>
      <xdr:row>85</xdr:row>
      <xdr:rowOff>3811</xdr:rowOff>
    </xdr:to>
    <xdr:cxnSp macro="">
      <xdr:nvCxnSpPr>
        <xdr:cNvPr id="309" name="直線コネクタ 308"/>
        <xdr:cNvCxnSpPr/>
      </xdr:nvCxnSpPr>
      <xdr:spPr>
        <a:xfrm>
          <a:off x="3797300" y="145408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59689</xdr:rowOff>
    </xdr:from>
    <xdr:to>
      <xdr:col>15</xdr:col>
      <xdr:colOff>101600</xdr:colOff>
      <xdr:row>84</xdr:row>
      <xdr:rowOff>161289</xdr:rowOff>
    </xdr:to>
    <xdr:sp macro="" textlink="">
      <xdr:nvSpPr>
        <xdr:cNvPr id="310" name="楕円 309"/>
        <xdr:cNvSpPr/>
      </xdr:nvSpPr>
      <xdr:spPr>
        <a:xfrm>
          <a:off x="2857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110489</xdr:rowOff>
    </xdr:from>
    <xdr:to>
      <xdr:col>19</xdr:col>
      <xdr:colOff>177800</xdr:colOff>
      <xdr:row>84</xdr:row>
      <xdr:rowOff>139064</xdr:rowOff>
    </xdr:to>
    <xdr:cxnSp macro="">
      <xdr:nvCxnSpPr>
        <xdr:cNvPr id="311" name="直線コネクタ 310"/>
        <xdr:cNvCxnSpPr/>
      </xdr:nvCxnSpPr>
      <xdr:spPr>
        <a:xfrm>
          <a:off x="2908300" y="145122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25400</xdr:rowOff>
    </xdr:from>
    <xdr:to>
      <xdr:col>10</xdr:col>
      <xdr:colOff>165100</xdr:colOff>
      <xdr:row>84</xdr:row>
      <xdr:rowOff>127000</xdr:rowOff>
    </xdr:to>
    <xdr:sp macro="" textlink="">
      <xdr:nvSpPr>
        <xdr:cNvPr id="312" name="楕円 311"/>
        <xdr:cNvSpPr/>
      </xdr:nvSpPr>
      <xdr:spPr>
        <a:xfrm>
          <a:off x="196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76200</xdr:rowOff>
    </xdr:from>
    <xdr:to>
      <xdr:col>15</xdr:col>
      <xdr:colOff>50800</xdr:colOff>
      <xdr:row>84</xdr:row>
      <xdr:rowOff>110489</xdr:rowOff>
    </xdr:to>
    <xdr:cxnSp macro="">
      <xdr:nvCxnSpPr>
        <xdr:cNvPr id="313" name="直線コネクタ 312"/>
        <xdr:cNvCxnSpPr/>
      </xdr:nvCxnSpPr>
      <xdr:spPr>
        <a:xfrm>
          <a:off x="2019300" y="14478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158750</xdr:rowOff>
    </xdr:from>
    <xdr:to>
      <xdr:col>6</xdr:col>
      <xdr:colOff>38100</xdr:colOff>
      <xdr:row>84</xdr:row>
      <xdr:rowOff>88900</xdr:rowOff>
    </xdr:to>
    <xdr:sp macro="" textlink="">
      <xdr:nvSpPr>
        <xdr:cNvPr id="314" name="楕円 313"/>
        <xdr:cNvSpPr/>
      </xdr:nvSpPr>
      <xdr:spPr>
        <a:xfrm>
          <a:off x="107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38100</xdr:rowOff>
    </xdr:from>
    <xdr:to>
      <xdr:col>10</xdr:col>
      <xdr:colOff>114300</xdr:colOff>
      <xdr:row>84</xdr:row>
      <xdr:rowOff>76200</xdr:rowOff>
    </xdr:to>
    <xdr:cxnSp macro="">
      <xdr:nvCxnSpPr>
        <xdr:cNvPr id="315" name="直線コネクタ 314"/>
        <xdr:cNvCxnSpPr/>
      </xdr:nvCxnSpPr>
      <xdr:spPr>
        <a:xfrm>
          <a:off x="1130300" y="1443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124477</xdr:rowOff>
    </xdr:from>
    <xdr:ext cx="405111" cy="259045"/>
    <xdr:sp macro="" textlink="">
      <xdr:nvSpPr>
        <xdr:cNvPr id="316" name="n_1aveValue【公営住宅】&#10;有形固定資産減価償却率"/>
        <xdr:cNvSpPr txBox="1"/>
      </xdr:nvSpPr>
      <xdr:spPr>
        <a:xfrm>
          <a:off x="35820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317" name="n_2aveValue【公営住宅】&#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63516</xdr:rowOff>
    </xdr:from>
    <xdr:ext cx="405111" cy="259045"/>
    <xdr:sp macro="" textlink="">
      <xdr:nvSpPr>
        <xdr:cNvPr id="318" name="n_3aveValue【公営住宅】&#10;有形固定資産減価償却率"/>
        <xdr:cNvSpPr txBox="1"/>
      </xdr:nvSpPr>
      <xdr:spPr>
        <a:xfrm>
          <a:off x="1816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19"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9541</xdr:rowOff>
    </xdr:from>
    <xdr:ext cx="405111" cy="259045"/>
    <xdr:sp macro="" textlink="">
      <xdr:nvSpPr>
        <xdr:cNvPr id="320" name="n_1mainValue【公営住宅】&#10;有形固定資産減価償却率"/>
        <xdr:cNvSpPr txBox="1"/>
      </xdr:nvSpPr>
      <xdr:spPr>
        <a:xfrm>
          <a:off x="35820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152416</xdr:rowOff>
    </xdr:from>
    <xdr:ext cx="405111" cy="259045"/>
    <xdr:sp macro="" textlink="">
      <xdr:nvSpPr>
        <xdr:cNvPr id="321" name="n_2mainValue【公営住宅】&#10;有形固定資産減価償却率"/>
        <xdr:cNvSpPr txBox="1"/>
      </xdr:nvSpPr>
      <xdr:spPr>
        <a:xfrm>
          <a:off x="2705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118127</xdr:rowOff>
    </xdr:from>
    <xdr:ext cx="405111" cy="259045"/>
    <xdr:sp macro="" textlink="">
      <xdr:nvSpPr>
        <xdr:cNvPr id="322" name="n_3mainValue【公営住宅】&#10;有形固定資産減価償却率"/>
        <xdr:cNvSpPr txBox="1"/>
      </xdr:nvSpPr>
      <xdr:spPr>
        <a:xfrm>
          <a:off x="1816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80027</xdr:rowOff>
    </xdr:from>
    <xdr:ext cx="405111" cy="259045"/>
    <xdr:sp macro="" textlink="">
      <xdr:nvSpPr>
        <xdr:cNvPr id="323" name="n_4mainValue【公営住宅】&#10;有形固定資産減価償却率"/>
        <xdr:cNvSpPr txBox="1"/>
      </xdr:nvSpPr>
      <xdr:spPr>
        <a:xfrm>
          <a:off x="927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45" name="直線コネクタ 344"/>
        <xdr:cNvCxnSpPr/>
      </xdr:nvCxnSpPr>
      <xdr:spPr>
        <a:xfrm flipV="1">
          <a:off x="10476865" y="13386512"/>
          <a:ext cx="0" cy="135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46" name="【公営住宅】&#10;一人当たり面積最小値テキスト"/>
        <xdr:cNvSpPr txBox="1"/>
      </xdr:nvSpPr>
      <xdr:spPr>
        <a:xfrm>
          <a:off x="10515600" y="147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47" name="直線コネクタ 346"/>
        <xdr:cNvCxnSpPr/>
      </xdr:nvCxnSpPr>
      <xdr:spPr>
        <a:xfrm>
          <a:off x="10388600" y="1474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48" name="【公営住宅】&#10;一人当たり面積最大値テキスト"/>
        <xdr:cNvSpPr txBox="1"/>
      </xdr:nvSpPr>
      <xdr:spPr>
        <a:xfrm>
          <a:off x="10515600" y="131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49" name="直線コネクタ 348"/>
        <xdr:cNvCxnSpPr/>
      </xdr:nvCxnSpPr>
      <xdr:spPr>
        <a:xfrm>
          <a:off x="10388600" y="1338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87444</xdr:rowOff>
    </xdr:from>
    <xdr:ext cx="469744" cy="259045"/>
    <xdr:sp macro="" textlink="">
      <xdr:nvSpPr>
        <xdr:cNvPr id="350" name="【公営住宅】&#10;一人当たり面積平均値テキスト"/>
        <xdr:cNvSpPr txBox="1"/>
      </xdr:nvSpPr>
      <xdr:spPr>
        <a:xfrm>
          <a:off x="10515600" y="1414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51" name="フローチャート: 判断 350"/>
        <xdr:cNvSpPr/>
      </xdr:nvSpPr>
      <xdr:spPr>
        <a:xfrm>
          <a:off x="104267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52" name="フローチャート: 判断 351"/>
        <xdr:cNvSpPr/>
      </xdr:nvSpPr>
      <xdr:spPr>
        <a:xfrm>
          <a:off x="9588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53" name="フローチャート: 判断 352"/>
        <xdr:cNvSpPr/>
      </xdr:nvSpPr>
      <xdr:spPr>
        <a:xfrm>
          <a:off x="8699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54" name="フローチャート: 判断 353"/>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55" name="フローチャート: 判断 354"/>
        <xdr:cNvSpPr/>
      </xdr:nvSpPr>
      <xdr:spPr>
        <a:xfrm>
          <a:off x="6921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61" name="楕円 360"/>
        <xdr:cNvSpPr/>
      </xdr:nvSpPr>
      <xdr:spPr>
        <a:xfrm>
          <a:off x="10426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80027</xdr:rowOff>
    </xdr:from>
    <xdr:ext cx="469744" cy="259045"/>
    <xdr:sp macro="" textlink="">
      <xdr:nvSpPr>
        <xdr:cNvPr id="362" name="【公営住宅】&#10;一人当たり面積該当値テキスト"/>
        <xdr:cNvSpPr txBox="1"/>
      </xdr:nvSpPr>
      <xdr:spPr>
        <a:xfrm>
          <a:off x="1051560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108001</xdr:rowOff>
    </xdr:from>
    <xdr:to>
      <xdr:col>50</xdr:col>
      <xdr:colOff>165100</xdr:colOff>
      <xdr:row>84</xdr:row>
      <xdr:rowOff>38151</xdr:rowOff>
    </xdr:to>
    <xdr:sp macro="" textlink="">
      <xdr:nvSpPr>
        <xdr:cNvPr id="363" name="楕円 362"/>
        <xdr:cNvSpPr/>
      </xdr:nvSpPr>
      <xdr:spPr>
        <a:xfrm>
          <a:off x="9588500" y="1433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152400</xdr:rowOff>
    </xdr:from>
    <xdr:to>
      <xdr:col>55</xdr:col>
      <xdr:colOff>0</xdr:colOff>
      <xdr:row>83</xdr:row>
      <xdr:rowOff>158801</xdr:rowOff>
    </xdr:to>
    <xdr:cxnSp macro="">
      <xdr:nvCxnSpPr>
        <xdr:cNvPr id="364" name="直線コネクタ 363"/>
        <xdr:cNvCxnSpPr/>
      </xdr:nvCxnSpPr>
      <xdr:spPr>
        <a:xfrm flipV="1">
          <a:off x="9639300" y="14382750"/>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97486</xdr:rowOff>
    </xdr:from>
    <xdr:to>
      <xdr:col>46</xdr:col>
      <xdr:colOff>38100</xdr:colOff>
      <xdr:row>84</xdr:row>
      <xdr:rowOff>27636</xdr:rowOff>
    </xdr:to>
    <xdr:sp macro="" textlink="">
      <xdr:nvSpPr>
        <xdr:cNvPr id="365" name="楕円 364"/>
        <xdr:cNvSpPr/>
      </xdr:nvSpPr>
      <xdr:spPr>
        <a:xfrm>
          <a:off x="8699500" y="143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148286</xdr:rowOff>
    </xdr:from>
    <xdr:to>
      <xdr:col>50</xdr:col>
      <xdr:colOff>114300</xdr:colOff>
      <xdr:row>83</xdr:row>
      <xdr:rowOff>158801</xdr:rowOff>
    </xdr:to>
    <xdr:cxnSp macro="">
      <xdr:nvCxnSpPr>
        <xdr:cNvPr id="366" name="直線コネクタ 365"/>
        <xdr:cNvCxnSpPr/>
      </xdr:nvCxnSpPr>
      <xdr:spPr>
        <a:xfrm>
          <a:off x="8750300" y="14378636"/>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99313</xdr:rowOff>
    </xdr:from>
    <xdr:to>
      <xdr:col>41</xdr:col>
      <xdr:colOff>101600</xdr:colOff>
      <xdr:row>84</xdr:row>
      <xdr:rowOff>29463</xdr:rowOff>
    </xdr:to>
    <xdr:sp macro="" textlink="">
      <xdr:nvSpPr>
        <xdr:cNvPr id="367" name="楕円 366"/>
        <xdr:cNvSpPr/>
      </xdr:nvSpPr>
      <xdr:spPr>
        <a:xfrm>
          <a:off x="7810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148286</xdr:rowOff>
    </xdr:from>
    <xdr:to>
      <xdr:col>45</xdr:col>
      <xdr:colOff>177800</xdr:colOff>
      <xdr:row>83</xdr:row>
      <xdr:rowOff>150113</xdr:rowOff>
    </xdr:to>
    <xdr:cxnSp macro="">
      <xdr:nvCxnSpPr>
        <xdr:cNvPr id="368" name="直線コネクタ 367"/>
        <xdr:cNvCxnSpPr/>
      </xdr:nvCxnSpPr>
      <xdr:spPr>
        <a:xfrm flipV="1">
          <a:off x="7861300" y="14378636"/>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104800</xdr:rowOff>
    </xdr:from>
    <xdr:to>
      <xdr:col>36</xdr:col>
      <xdr:colOff>165100</xdr:colOff>
      <xdr:row>84</xdr:row>
      <xdr:rowOff>34950</xdr:rowOff>
    </xdr:to>
    <xdr:sp macro="" textlink="">
      <xdr:nvSpPr>
        <xdr:cNvPr id="369" name="楕円 368"/>
        <xdr:cNvSpPr/>
      </xdr:nvSpPr>
      <xdr:spPr>
        <a:xfrm>
          <a:off x="6921500" y="143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150113</xdr:rowOff>
    </xdr:from>
    <xdr:to>
      <xdr:col>41</xdr:col>
      <xdr:colOff>50800</xdr:colOff>
      <xdr:row>83</xdr:row>
      <xdr:rowOff>155600</xdr:rowOff>
    </xdr:to>
    <xdr:cxnSp macro="">
      <xdr:nvCxnSpPr>
        <xdr:cNvPr id="370" name="直線コネクタ 369"/>
        <xdr:cNvCxnSpPr/>
      </xdr:nvCxnSpPr>
      <xdr:spPr>
        <a:xfrm flipV="1">
          <a:off x="6972300" y="14380463"/>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37964</xdr:rowOff>
    </xdr:from>
    <xdr:ext cx="469744" cy="259045"/>
    <xdr:sp macro="" textlink="">
      <xdr:nvSpPr>
        <xdr:cNvPr id="371" name="n_1aveValue【公営住宅】&#10;一人当たり面積"/>
        <xdr:cNvSpPr txBox="1"/>
      </xdr:nvSpPr>
      <xdr:spPr>
        <a:xfrm>
          <a:off x="93917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33850</xdr:rowOff>
    </xdr:from>
    <xdr:ext cx="469744" cy="259045"/>
    <xdr:sp macro="" textlink="">
      <xdr:nvSpPr>
        <xdr:cNvPr id="372" name="n_2aveValue【公営住宅】&#10;一人当たり面積"/>
        <xdr:cNvSpPr txBox="1"/>
      </xdr:nvSpPr>
      <xdr:spPr>
        <a:xfrm>
          <a:off x="8515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34562</xdr:rowOff>
    </xdr:from>
    <xdr:ext cx="469744" cy="259045"/>
    <xdr:sp macro="" textlink="">
      <xdr:nvSpPr>
        <xdr:cNvPr id="373" name="n_3aveValue【公営住宅】&#10;一人当たり面積"/>
        <xdr:cNvSpPr txBox="1"/>
      </xdr:nvSpPr>
      <xdr:spPr>
        <a:xfrm>
          <a:off x="7626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170806</xdr:rowOff>
    </xdr:from>
    <xdr:ext cx="469744" cy="259045"/>
    <xdr:sp macro="" textlink="">
      <xdr:nvSpPr>
        <xdr:cNvPr id="374" name="n_4aveValue【公営住宅】&#10;一人当たり面積"/>
        <xdr:cNvSpPr txBox="1"/>
      </xdr:nvSpPr>
      <xdr:spPr>
        <a:xfrm>
          <a:off x="6737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54678</xdr:rowOff>
    </xdr:from>
    <xdr:ext cx="469744" cy="259045"/>
    <xdr:sp macro="" textlink="">
      <xdr:nvSpPr>
        <xdr:cNvPr id="375" name="n_1mainValue【公営住宅】&#10;一人当たり面積"/>
        <xdr:cNvSpPr txBox="1"/>
      </xdr:nvSpPr>
      <xdr:spPr>
        <a:xfrm>
          <a:off x="9391727" y="1411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44163</xdr:rowOff>
    </xdr:from>
    <xdr:ext cx="469744" cy="259045"/>
    <xdr:sp macro="" textlink="">
      <xdr:nvSpPr>
        <xdr:cNvPr id="376" name="n_2mainValue【公営住宅】&#10;一人当たり面積"/>
        <xdr:cNvSpPr txBox="1"/>
      </xdr:nvSpPr>
      <xdr:spPr>
        <a:xfrm>
          <a:off x="8515427" y="141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20590</xdr:rowOff>
    </xdr:from>
    <xdr:ext cx="469744" cy="259045"/>
    <xdr:sp macro="" textlink="">
      <xdr:nvSpPr>
        <xdr:cNvPr id="377" name="n_3mainValue【公営住宅】&#10;一人当たり面積"/>
        <xdr:cNvSpPr txBox="1"/>
      </xdr:nvSpPr>
      <xdr:spPr>
        <a:xfrm>
          <a:off x="7626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26077</xdr:rowOff>
    </xdr:from>
    <xdr:ext cx="469744" cy="259045"/>
    <xdr:sp macro="" textlink="">
      <xdr:nvSpPr>
        <xdr:cNvPr id="378" name="n_4mainValue【公営住宅】&#10;一人当たり面積"/>
        <xdr:cNvSpPr txBox="1"/>
      </xdr:nvSpPr>
      <xdr:spPr>
        <a:xfrm>
          <a:off x="6737427" y="144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419" name="直線コネクタ 418"/>
        <xdr:cNvCxnSpPr/>
      </xdr:nvCxnSpPr>
      <xdr:spPr>
        <a:xfrm flipV="1">
          <a:off x="16318864" y="587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422" name="【認定こども園・幼稚園・保育所】&#10;有形固定資産減価償却率最大値テキスト"/>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423" name="直線コネクタ 422"/>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164482</xdr:rowOff>
    </xdr:from>
    <xdr:ext cx="405111" cy="259045"/>
    <xdr:sp macro="" textlink="">
      <xdr:nvSpPr>
        <xdr:cNvPr id="424" name="【認定こども園・幼稚園・保育所】&#10;有形固定資産減価償却率平均値テキスト"/>
        <xdr:cNvSpPr txBox="1"/>
      </xdr:nvSpPr>
      <xdr:spPr>
        <a:xfrm>
          <a:off x="1635760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425" name="フローチャート: 判断 424"/>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426" name="フローチャート: 判断 425"/>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27" name="フローチャート: 判断 426"/>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8" name="フローチャート: 判断 427"/>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29" name="フローチャート: 判断 428"/>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35" name="楕円 434"/>
        <xdr:cNvSpPr/>
      </xdr:nvSpPr>
      <xdr:spPr>
        <a:xfrm>
          <a:off x="16268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9542</xdr:rowOff>
    </xdr:from>
    <xdr:ext cx="405111" cy="259045"/>
    <xdr:sp macro="" textlink="">
      <xdr:nvSpPr>
        <xdr:cNvPr id="436" name="【認定こども園・幼稚園・保育所】&#10;有形固定資産減価償却率該当値テキスト"/>
        <xdr:cNvSpPr txBox="1"/>
      </xdr:nvSpPr>
      <xdr:spPr>
        <a:xfrm>
          <a:off x="16357600"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44450</xdr:rowOff>
    </xdr:from>
    <xdr:to>
      <xdr:col>81</xdr:col>
      <xdr:colOff>101600</xdr:colOff>
      <xdr:row>37</xdr:row>
      <xdr:rowOff>146050</xdr:rowOff>
    </xdr:to>
    <xdr:sp macro="" textlink="">
      <xdr:nvSpPr>
        <xdr:cNvPr id="437" name="楕円 436"/>
        <xdr:cNvSpPr/>
      </xdr:nvSpPr>
      <xdr:spPr>
        <a:xfrm>
          <a:off x="15430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81915</xdr:rowOff>
    </xdr:from>
    <xdr:to>
      <xdr:col>85</xdr:col>
      <xdr:colOff>127000</xdr:colOff>
      <xdr:row>37</xdr:row>
      <xdr:rowOff>95250</xdr:rowOff>
    </xdr:to>
    <xdr:cxnSp macro="">
      <xdr:nvCxnSpPr>
        <xdr:cNvPr id="438" name="直線コネクタ 437"/>
        <xdr:cNvCxnSpPr/>
      </xdr:nvCxnSpPr>
      <xdr:spPr>
        <a:xfrm flipV="1">
          <a:off x="15481300" y="64255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xdr:rowOff>
    </xdr:from>
    <xdr:to>
      <xdr:col>76</xdr:col>
      <xdr:colOff>165100</xdr:colOff>
      <xdr:row>37</xdr:row>
      <xdr:rowOff>102235</xdr:rowOff>
    </xdr:to>
    <xdr:sp macro="" textlink="">
      <xdr:nvSpPr>
        <xdr:cNvPr id="439" name="楕円 438"/>
        <xdr:cNvSpPr/>
      </xdr:nvSpPr>
      <xdr:spPr>
        <a:xfrm>
          <a:off x="14541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51435</xdr:rowOff>
    </xdr:from>
    <xdr:to>
      <xdr:col>81</xdr:col>
      <xdr:colOff>50800</xdr:colOff>
      <xdr:row>37</xdr:row>
      <xdr:rowOff>95250</xdr:rowOff>
    </xdr:to>
    <xdr:cxnSp macro="">
      <xdr:nvCxnSpPr>
        <xdr:cNvPr id="440" name="直線コネクタ 439"/>
        <xdr:cNvCxnSpPr/>
      </xdr:nvCxnSpPr>
      <xdr:spPr>
        <a:xfrm>
          <a:off x="14592300" y="63950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2540</xdr:rowOff>
    </xdr:from>
    <xdr:to>
      <xdr:col>72</xdr:col>
      <xdr:colOff>38100</xdr:colOff>
      <xdr:row>37</xdr:row>
      <xdr:rowOff>104140</xdr:rowOff>
    </xdr:to>
    <xdr:sp macro="" textlink="">
      <xdr:nvSpPr>
        <xdr:cNvPr id="441" name="楕円 440"/>
        <xdr:cNvSpPr/>
      </xdr:nvSpPr>
      <xdr:spPr>
        <a:xfrm>
          <a:off x="13652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51435</xdr:rowOff>
    </xdr:from>
    <xdr:to>
      <xdr:col>76</xdr:col>
      <xdr:colOff>114300</xdr:colOff>
      <xdr:row>37</xdr:row>
      <xdr:rowOff>53340</xdr:rowOff>
    </xdr:to>
    <xdr:cxnSp macro="">
      <xdr:nvCxnSpPr>
        <xdr:cNvPr id="442" name="直線コネクタ 441"/>
        <xdr:cNvCxnSpPr/>
      </xdr:nvCxnSpPr>
      <xdr:spPr>
        <a:xfrm flipV="1">
          <a:off x="13703300" y="63950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128270</xdr:rowOff>
    </xdr:from>
    <xdr:to>
      <xdr:col>67</xdr:col>
      <xdr:colOff>101600</xdr:colOff>
      <xdr:row>37</xdr:row>
      <xdr:rowOff>58420</xdr:rowOff>
    </xdr:to>
    <xdr:sp macro="" textlink="">
      <xdr:nvSpPr>
        <xdr:cNvPr id="443" name="楕円 442"/>
        <xdr:cNvSpPr/>
      </xdr:nvSpPr>
      <xdr:spPr>
        <a:xfrm>
          <a:off x="12763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7620</xdr:rowOff>
    </xdr:from>
    <xdr:to>
      <xdr:col>71</xdr:col>
      <xdr:colOff>177800</xdr:colOff>
      <xdr:row>37</xdr:row>
      <xdr:rowOff>53340</xdr:rowOff>
    </xdr:to>
    <xdr:cxnSp macro="">
      <xdr:nvCxnSpPr>
        <xdr:cNvPr id="444" name="直線コネクタ 443"/>
        <xdr:cNvCxnSpPr/>
      </xdr:nvCxnSpPr>
      <xdr:spPr>
        <a:xfrm>
          <a:off x="12814300" y="63512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103522</xdr:rowOff>
    </xdr:from>
    <xdr:ext cx="405111" cy="259045"/>
    <xdr:sp macro="" textlink="">
      <xdr:nvSpPr>
        <xdr:cNvPr id="445" name="n_1aveValue【認定こども園・幼稚園・保育所】&#10;有形固定資産減価償却率"/>
        <xdr:cNvSpPr txBox="1"/>
      </xdr:nvSpPr>
      <xdr:spPr>
        <a:xfrm>
          <a:off x="15266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446" name="n_2aveValue【認定こども園・幼稚園・保育所】&#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7"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74312</xdr:rowOff>
    </xdr:from>
    <xdr:ext cx="405111" cy="259045"/>
    <xdr:sp macro="" textlink="">
      <xdr:nvSpPr>
        <xdr:cNvPr id="448" name="n_4aveValue【認定こども園・幼稚園・保育所】&#10;有形固定資産減価償却率"/>
        <xdr:cNvSpPr txBox="1"/>
      </xdr:nvSpPr>
      <xdr:spPr>
        <a:xfrm>
          <a:off x="1261174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137177</xdr:rowOff>
    </xdr:from>
    <xdr:ext cx="405111" cy="259045"/>
    <xdr:sp macro="" textlink="">
      <xdr:nvSpPr>
        <xdr:cNvPr id="449" name="n_1mainValue【認定こども園・幼稚園・保育所】&#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50" name="n_2mainValue【認定こども園・幼稚園・保育所】&#10;有形固定資産減価償却率"/>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451" name="n_3mainValue【認定こども園・幼稚園・保育所】&#10;有形固定資産減価償却率"/>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452" name="n_4mainValue【認定こども園・幼稚園・保育所】&#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476" name="直線コネクタ 475"/>
        <xdr:cNvCxnSpPr/>
      </xdr:nvCxnSpPr>
      <xdr:spPr>
        <a:xfrm flipV="1">
          <a:off x="22160864" y="571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7"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8" name="直線コネクタ 477"/>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79"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80" name="直線コネクタ 479"/>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48277</xdr:rowOff>
    </xdr:from>
    <xdr:ext cx="469744" cy="259045"/>
    <xdr:sp macro="" textlink="">
      <xdr:nvSpPr>
        <xdr:cNvPr id="481" name="【認定こども園・幼稚園・保育所】&#10;一人当たり面積平均値テキスト"/>
        <xdr:cNvSpPr txBox="1"/>
      </xdr:nvSpPr>
      <xdr:spPr>
        <a:xfrm>
          <a:off x="22199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82" name="フローチャート: 判断 481"/>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483" name="フローチャート: 判断 482"/>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484" name="フローチャート: 判断 483"/>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485" name="フローチャート: 判断 484"/>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40640</xdr:rowOff>
    </xdr:from>
    <xdr:to>
      <xdr:col>98</xdr:col>
      <xdr:colOff>38100</xdr:colOff>
      <xdr:row>38</xdr:row>
      <xdr:rowOff>142240</xdr:rowOff>
    </xdr:to>
    <xdr:sp macro="" textlink="">
      <xdr:nvSpPr>
        <xdr:cNvPr id="486" name="フローチャート: 判断 485"/>
        <xdr:cNvSpPr/>
      </xdr:nvSpPr>
      <xdr:spPr>
        <a:xfrm>
          <a:off x="18605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92" name="楕円 491"/>
        <xdr:cNvSpPr/>
      </xdr:nvSpPr>
      <xdr:spPr>
        <a:xfrm>
          <a:off x="22110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148607</xdr:rowOff>
    </xdr:from>
    <xdr:ext cx="469744" cy="259045"/>
    <xdr:sp macro="" textlink="">
      <xdr:nvSpPr>
        <xdr:cNvPr id="493" name="【認定こども園・幼稚園・保育所】&#10;一人当たり面積該当値テキスト"/>
        <xdr:cNvSpPr txBox="1"/>
      </xdr:nvSpPr>
      <xdr:spPr>
        <a:xfrm>
          <a:off x="22199600"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xdr:rowOff>
    </xdr:from>
    <xdr:to>
      <xdr:col>112</xdr:col>
      <xdr:colOff>38100</xdr:colOff>
      <xdr:row>39</xdr:row>
      <xdr:rowOff>107950</xdr:rowOff>
    </xdr:to>
    <xdr:sp macro="" textlink="">
      <xdr:nvSpPr>
        <xdr:cNvPr id="494" name="楕円 493"/>
        <xdr:cNvSpPr/>
      </xdr:nvSpPr>
      <xdr:spPr>
        <a:xfrm>
          <a:off x="21272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49530</xdr:rowOff>
    </xdr:from>
    <xdr:to>
      <xdr:col>116</xdr:col>
      <xdr:colOff>63500</xdr:colOff>
      <xdr:row>39</xdr:row>
      <xdr:rowOff>57150</xdr:rowOff>
    </xdr:to>
    <xdr:cxnSp macro="">
      <xdr:nvCxnSpPr>
        <xdr:cNvPr id="495" name="直線コネクタ 494"/>
        <xdr:cNvCxnSpPr/>
      </xdr:nvCxnSpPr>
      <xdr:spPr>
        <a:xfrm flipV="1">
          <a:off x="21323300" y="6736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13970</xdr:rowOff>
    </xdr:from>
    <xdr:to>
      <xdr:col>107</xdr:col>
      <xdr:colOff>101600</xdr:colOff>
      <xdr:row>39</xdr:row>
      <xdr:rowOff>115570</xdr:rowOff>
    </xdr:to>
    <xdr:sp macro="" textlink="">
      <xdr:nvSpPr>
        <xdr:cNvPr id="496" name="楕円 495"/>
        <xdr:cNvSpPr/>
      </xdr:nvSpPr>
      <xdr:spPr>
        <a:xfrm>
          <a:off x="2038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57150</xdr:rowOff>
    </xdr:from>
    <xdr:to>
      <xdr:col>111</xdr:col>
      <xdr:colOff>177800</xdr:colOff>
      <xdr:row>39</xdr:row>
      <xdr:rowOff>64770</xdr:rowOff>
    </xdr:to>
    <xdr:cxnSp macro="">
      <xdr:nvCxnSpPr>
        <xdr:cNvPr id="497" name="直線コネクタ 496"/>
        <xdr:cNvCxnSpPr/>
      </xdr:nvCxnSpPr>
      <xdr:spPr>
        <a:xfrm flipV="1">
          <a:off x="20434300" y="674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98" name="楕円 497"/>
        <xdr:cNvSpPr/>
      </xdr:nvSpPr>
      <xdr:spPr>
        <a:xfrm>
          <a:off x="19494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64770</xdr:rowOff>
    </xdr:from>
    <xdr:to>
      <xdr:col>107</xdr:col>
      <xdr:colOff>50800</xdr:colOff>
      <xdr:row>39</xdr:row>
      <xdr:rowOff>72390</xdr:rowOff>
    </xdr:to>
    <xdr:cxnSp macro="">
      <xdr:nvCxnSpPr>
        <xdr:cNvPr id="499" name="直線コネクタ 498"/>
        <xdr:cNvCxnSpPr/>
      </xdr:nvCxnSpPr>
      <xdr:spPr>
        <a:xfrm flipV="1">
          <a:off x="19545300" y="675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74930</xdr:rowOff>
    </xdr:from>
    <xdr:to>
      <xdr:col>98</xdr:col>
      <xdr:colOff>38100</xdr:colOff>
      <xdr:row>40</xdr:row>
      <xdr:rowOff>5080</xdr:rowOff>
    </xdr:to>
    <xdr:sp macro="" textlink="">
      <xdr:nvSpPr>
        <xdr:cNvPr id="500" name="楕円 499"/>
        <xdr:cNvSpPr/>
      </xdr:nvSpPr>
      <xdr:spPr>
        <a:xfrm>
          <a:off x="18605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72390</xdr:rowOff>
    </xdr:from>
    <xdr:to>
      <xdr:col>102</xdr:col>
      <xdr:colOff>114300</xdr:colOff>
      <xdr:row>39</xdr:row>
      <xdr:rowOff>125730</xdr:rowOff>
    </xdr:to>
    <xdr:cxnSp macro="">
      <xdr:nvCxnSpPr>
        <xdr:cNvPr id="501" name="直線コネクタ 500"/>
        <xdr:cNvCxnSpPr/>
      </xdr:nvCxnSpPr>
      <xdr:spPr>
        <a:xfrm flipV="1">
          <a:off x="18656300" y="6758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162577</xdr:rowOff>
    </xdr:from>
    <xdr:ext cx="469744" cy="259045"/>
    <xdr:sp macro="" textlink="">
      <xdr:nvSpPr>
        <xdr:cNvPr id="502" name="n_1aveValue【認定こども園・幼稚園・保育所】&#10;一人当たり面積"/>
        <xdr:cNvSpPr txBox="1"/>
      </xdr:nvSpPr>
      <xdr:spPr>
        <a:xfrm>
          <a:off x="210757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503" name="n_2aveValue【認定こども園・幼稚園・保育所】&#10;一人当たり面積"/>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504" name="n_3aveValue【認定こども園・幼稚園・保育所】&#10;一人当たり面積"/>
        <xdr:cNvSpPr txBox="1"/>
      </xdr:nvSpPr>
      <xdr:spPr>
        <a:xfrm>
          <a:off x="19310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158767</xdr:rowOff>
    </xdr:from>
    <xdr:ext cx="469744" cy="259045"/>
    <xdr:sp macro="" textlink="">
      <xdr:nvSpPr>
        <xdr:cNvPr id="505" name="n_4aveValue【認定こども園・幼稚園・保育所】&#10;一人当たり面積"/>
        <xdr:cNvSpPr txBox="1"/>
      </xdr:nvSpPr>
      <xdr:spPr>
        <a:xfrm>
          <a:off x="18421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99077</xdr:rowOff>
    </xdr:from>
    <xdr:ext cx="469744" cy="259045"/>
    <xdr:sp macro="" textlink="">
      <xdr:nvSpPr>
        <xdr:cNvPr id="506" name="n_1main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7" name="n_2main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8" name="n_3main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167657</xdr:rowOff>
    </xdr:from>
    <xdr:ext cx="469744" cy="259045"/>
    <xdr:sp macro="" textlink="">
      <xdr:nvSpPr>
        <xdr:cNvPr id="509" name="n_4mainValue【認定こども園・幼稚園・保育所】&#10;一人当たり面積"/>
        <xdr:cNvSpPr txBox="1"/>
      </xdr:nvSpPr>
      <xdr:spPr>
        <a:xfrm>
          <a:off x="18421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2" name="テキスト ボックス 5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532" name="直線コネクタ 531"/>
        <xdr:cNvCxnSpPr/>
      </xdr:nvCxnSpPr>
      <xdr:spPr>
        <a:xfrm flipV="1">
          <a:off x="16318864" y="980694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533" name="【学校施設】&#10;有形固定資産減価償却率最小値テキスト"/>
        <xdr:cNvSpPr txBox="1"/>
      </xdr:nvSpPr>
      <xdr:spPr>
        <a:xfrm>
          <a:off x="163576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534" name="直線コネクタ 533"/>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535" name="【学校施設】&#10;有形固定資産減価償却率最大値テキスト"/>
        <xdr:cNvSpPr txBox="1"/>
      </xdr:nvSpPr>
      <xdr:spPr>
        <a:xfrm>
          <a:off x="16357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536" name="直線コネクタ 535"/>
        <xdr:cNvCxnSpPr/>
      </xdr:nvCxnSpPr>
      <xdr:spPr>
        <a:xfrm>
          <a:off x="16230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119651</xdr:rowOff>
    </xdr:from>
    <xdr:ext cx="405111" cy="259045"/>
    <xdr:sp macro="" textlink="">
      <xdr:nvSpPr>
        <xdr:cNvPr id="537" name="【学校施設】&#10;有形固定資産減価償却率平均値テキスト"/>
        <xdr:cNvSpPr txBox="1"/>
      </xdr:nvSpPr>
      <xdr:spPr>
        <a:xfrm>
          <a:off x="16357600" y="10406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538" name="フローチャート: 判断 537"/>
        <xdr:cNvSpPr/>
      </xdr:nvSpPr>
      <xdr:spPr>
        <a:xfrm>
          <a:off x="162687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539" name="フローチャート: 判断 538"/>
        <xdr:cNvSpPr/>
      </xdr:nvSpPr>
      <xdr:spPr>
        <a:xfrm>
          <a:off x="15430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540" name="フローチャート: 判断 539"/>
        <xdr:cNvSpPr/>
      </xdr:nvSpPr>
      <xdr:spPr>
        <a:xfrm>
          <a:off x="14541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541" name="フローチャート: 判断 540"/>
        <xdr:cNvSpPr/>
      </xdr:nvSpPr>
      <xdr:spPr>
        <a:xfrm>
          <a:off x="13652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542" name="フローチャート: 判断 541"/>
        <xdr:cNvSpPr/>
      </xdr:nvSpPr>
      <xdr:spPr>
        <a:xfrm>
          <a:off x="12763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20066</xdr:rowOff>
    </xdr:from>
    <xdr:to>
      <xdr:col>85</xdr:col>
      <xdr:colOff>177800</xdr:colOff>
      <xdr:row>59</xdr:row>
      <xdr:rowOff>121666</xdr:rowOff>
    </xdr:to>
    <xdr:sp macro="" textlink="">
      <xdr:nvSpPr>
        <xdr:cNvPr id="548" name="楕円 547"/>
        <xdr:cNvSpPr/>
      </xdr:nvSpPr>
      <xdr:spPr>
        <a:xfrm>
          <a:off x="162687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42943</xdr:rowOff>
    </xdr:from>
    <xdr:ext cx="405111" cy="259045"/>
    <xdr:sp macro="" textlink="">
      <xdr:nvSpPr>
        <xdr:cNvPr id="549" name="【学校施設】&#10;有形固定資産減価償却率該当値テキスト"/>
        <xdr:cNvSpPr txBox="1"/>
      </xdr:nvSpPr>
      <xdr:spPr>
        <a:xfrm>
          <a:off x="16357600" y="998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164084</xdr:rowOff>
    </xdr:from>
    <xdr:to>
      <xdr:col>81</xdr:col>
      <xdr:colOff>101600</xdr:colOff>
      <xdr:row>61</xdr:row>
      <xdr:rowOff>94234</xdr:rowOff>
    </xdr:to>
    <xdr:sp macro="" textlink="">
      <xdr:nvSpPr>
        <xdr:cNvPr id="550" name="楕円 549"/>
        <xdr:cNvSpPr/>
      </xdr:nvSpPr>
      <xdr:spPr>
        <a:xfrm>
          <a:off x="15430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70866</xdr:rowOff>
    </xdr:from>
    <xdr:to>
      <xdr:col>85</xdr:col>
      <xdr:colOff>127000</xdr:colOff>
      <xdr:row>61</xdr:row>
      <xdr:rowOff>43434</xdr:rowOff>
    </xdr:to>
    <xdr:cxnSp macro="">
      <xdr:nvCxnSpPr>
        <xdr:cNvPr id="551" name="直線コネクタ 550"/>
        <xdr:cNvCxnSpPr/>
      </xdr:nvCxnSpPr>
      <xdr:spPr>
        <a:xfrm flipV="1">
          <a:off x="15481300" y="10186416"/>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168656</xdr:rowOff>
    </xdr:from>
    <xdr:to>
      <xdr:col>76</xdr:col>
      <xdr:colOff>165100</xdr:colOff>
      <xdr:row>61</xdr:row>
      <xdr:rowOff>98806</xdr:rowOff>
    </xdr:to>
    <xdr:sp macro="" textlink="">
      <xdr:nvSpPr>
        <xdr:cNvPr id="552" name="楕円 551"/>
        <xdr:cNvSpPr/>
      </xdr:nvSpPr>
      <xdr:spPr>
        <a:xfrm>
          <a:off x="14541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43434</xdr:rowOff>
    </xdr:from>
    <xdr:to>
      <xdr:col>81</xdr:col>
      <xdr:colOff>50800</xdr:colOff>
      <xdr:row>61</xdr:row>
      <xdr:rowOff>48006</xdr:rowOff>
    </xdr:to>
    <xdr:cxnSp macro="">
      <xdr:nvCxnSpPr>
        <xdr:cNvPr id="553" name="直線コネクタ 552"/>
        <xdr:cNvCxnSpPr/>
      </xdr:nvCxnSpPr>
      <xdr:spPr>
        <a:xfrm flipV="1">
          <a:off x="14592300" y="10501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554" name="楕円 553"/>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xdr:rowOff>
    </xdr:from>
    <xdr:to>
      <xdr:col>76</xdr:col>
      <xdr:colOff>114300</xdr:colOff>
      <xdr:row>61</xdr:row>
      <xdr:rowOff>48006</xdr:rowOff>
    </xdr:to>
    <xdr:cxnSp macro="">
      <xdr:nvCxnSpPr>
        <xdr:cNvPr id="555" name="直線コネクタ 554"/>
        <xdr:cNvCxnSpPr/>
      </xdr:nvCxnSpPr>
      <xdr:spPr>
        <a:xfrm>
          <a:off x="13703300" y="104698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104648</xdr:rowOff>
    </xdr:from>
    <xdr:to>
      <xdr:col>67</xdr:col>
      <xdr:colOff>101600</xdr:colOff>
      <xdr:row>61</xdr:row>
      <xdr:rowOff>34798</xdr:rowOff>
    </xdr:to>
    <xdr:sp macro="" textlink="">
      <xdr:nvSpPr>
        <xdr:cNvPr id="556" name="楕円 555"/>
        <xdr:cNvSpPr/>
      </xdr:nvSpPr>
      <xdr:spPr>
        <a:xfrm>
          <a:off x="12763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155448</xdr:rowOff>
    </xdr:from>
    <xdr:to>
      <xdr:col>71</xdr:col>
      <xdr:colOff>177800</xdr:colOff>
      <xdr:row>61</xdr:row>
      <xdr:rowOff>11430</xdr:rowOff>
    </xdr:to>
    <xdr:cxnSp macro="">
      <xdr:nvCxnSpPr>
        <xdr:cNvPr id="557" name="直線コネクタ 556"/>
        <xdr:cNvCxnSpPr/>
      </xdr:nvCxnSpPr>
      <xdr:spPr>
        <a:xfrm>
          <a:off x="12814300" y="104424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101363</xdr:rowOff>
    </xdr:from>
    <xdr:ext cx="405111" cy="259045"/>
    <xdr:sp macro="" textlink="">
      <xdr:nvSpPr>
        <xdr:cNvPr id="558" name="n_1aveValue【学校施設】&#10;有形固定資産減価償却率"/>
        <xdr:cNvSpPr txBox="1"/>
      </xdr:nvSpPr>
      <xdr:spPr>
        <a:xfrm>
          <a:off x="152660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99331</xdr:rowOff>
    </xdr:from>
    <xdr:ext cx="405111" cy="259045"/>
    <xdr:sp macro="" textlink="">
      <xdr:nvSpPr>
        <xdr:cNvPr id="559" name="n_2aveValue【学校施設】&#10;有形固定資産減価償却率"/>
        <xdr:cNvSpPr txBox="1"/>
      </xdr:nvSpPr>
      <xdr:spPr>
        <a:xfrm>
          <a:off x="14389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49039</xdr:rowOff>
    </xdr:from>
    <xdr:ext cx="405111" cy="259045"/>
    <xdr:sp macro="" textlink="">
      <xdr:nvSpPr>
        <xdr:cNvPr id="560" name="n_3aveValue【学校施設】&#10;有形固定資産減価償却率"/>
        <xdr:cNvSpPr txBox="1"/>
      </xdr:nvSpPr>
      <xdr:spPr>
        <a:xfrm>
          <a:off x="13500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69359</xdr:rowOff>
    </xdr:from>
    <xdr:ext cx="405111" cy="259045"/>
    <xdr:sp macro="" textlink="">
      <xdr:nvSpPr>
        <xdr:cNvPr id="561" name="n_4aveValue【学校施設】&#10;有形固定資産減価償却率"/>
        <xdr:cNvSpPr txBox="1"/>
      </xdr:nvSpPr>
      <xdr:spPr>
        <a:xfrm>
          <a:off x="12611744"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110761</xdr:rowOff>
    </xdr:from>
    <xdr:ext cx="405111" cy="259045"/>
    <xdr:sp macro="" textlink="">
      <xdr:nvSpPr>
        <xdr:cNvPr id="562" name="n_1mainValue【学校施設】&#10;有形固定資産減価償却率"/>
        <xdr:cNvSpPr txBox="1"/>
      </xdr:nvSpPr>
      <xdr:spPr>
        <a:xfrm>
          <a:off x="15266044" y="1022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89933</xdr:rowOff>
    </xdr:from>
    <xdr:ext cx="405111" cy="259045"/>
    <xdr:sp macro="" textlink="">
      <xdr:nvSpPr>
        <xdr:cNvPr id="563" name="n_2mainValue【学校施設】&#10;有形固定資産減価償却率"/>
        <xdr:cNvSpPr txBox="1"/>
      </xdr:nvSpPr>
      <xdr:spPr>
        <a:xfrm>
          <a:off x="14389744" y="1054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564" name="n_3mainValue【学校施設】&#10;有形固定資産減価償却率"/>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51325</xdr:rowOff>
    </xdr:from>
    <xdr:ext cx="405111" cy="259045"/>
    <xdr:sp macro="" textlink="">
      <xdr:nvSpPr>
        <xdr:cNvPr id="565" name="n_4mainValue【学校施設】&#10;有形固定資産減価償却率"/>
        <xdr:cNvSpPr txBox="1"/>
      </xdr:nvSpPr>
      <xdr:spPr>
        <a:xfrm>
          <a:off x="12611744" y="1016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590" name="直線コネクタ 589"/>
        <xdr:cNvCxnSpPr/>
      </xdr:nvCxnSpPr>
      <xdr:spPr>
        <a:xfrm flipV="1">
          <a:off x="22160864" y="9455658"/>
          <a:ext cx="0" cy="145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591" name="【学校施設】&#10;一人当たり面積最小値テキスト"/>
        <xdr:cNvSpPr txBox="1"/>
      </xdr:nvSpPr>
      <xdr:spPr>
        <a:xfrm>
          <a:off x="22199600"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592" name="直線コネクタ 591"/>
        <xdr:cNvCxnSpPr/>
      </xdr:nvCxnSpPr>
      <xdr:spPr>
        <a:xfrm>
          <a:off x="22072600" y="1091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593" name="【学校施設】&#10;一人当たり面積最大値テキスト"/>
        <xdr:cNvSpPr txBox="1"/>
      </xdr:nvSpPr>
      <xdr:spPr>
        <a:xfrm>
          <a:off x="221996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594" name="直線コネクタ 593"/>
        <xdr:cNvCxnSpPr/>
      </xdr:nvCxnSpPr>
      <xdr:spPr>
        <a:xfrm>
          <a:off x="22072600" y="945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17543</xdr:rowOff>
    </xdr:from>
    <xdr:ext cx="469744" cy="259045"/>
    <xdr:sp macro="" textlink="">
      <xdr:nvSpPr>
        <xdr:cNvPr id="595" name="【学校施設】&#10;一人当たり面積平均値テキスト"/>
        <xdr:cNvSpPr txBox="1"/>
      </xdr:nvSpPr>
      <xdr:spPr>
        <a:xfrm>
          <a:off x="22199600" y="10475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596" name="フローチャート: 判断 595"/>
        <xdr:cNvSpPr/>
      </xdr:nvSpPr>
      <xdr:spPr>
        <a:xfrm>
          <a:off x="221107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597" name="フローチャート: 判断 596"/>
        <xdr:cNvSpPr/>
      </xdr:nvSpPr>
      <xdr:spPr>
        <a:xfrm>
          <a:off x="21272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598" name="フローチャート: 判断 597"/>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599" name="フローチャート: 判断 598"/>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600" name="フローチャート: 判断 599"/>
        <xdr:cNvSpPr/>
      </xdr:nvSpPr>
      <xdr:spPr>
        <a:xfrm>
          <a:off x="18605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xdr:rowOff>
    </xdr:from>
    <xdr:to>
      <xdr:col>116</xdr:col>
      <xdr:colOff>114300</xdr:colOff>
      <xdr:row>61</xdr:row>
      <xdr:rowOff>104140</xdr:rowOff>
    </xdr:to>
    <xdr:sp macro="" textlink="">
      <xdr:nvSpPr>
        <xdr:cNvPr id="606" name="楕円 605"/>
        <xdr:cNvSpPr/>
      </xdr:nvSpPr>
      <xdr:spPr>
        <a:xfrm>
          <a:off x="22110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25417</xdr:rowOff>
    </xdr:from>
    <xdr:ext cx="469744" cy="259045"/>
    <xdr:sp macro="" textlink="">
      <xdr:nvSpPr>
        <xdr:cNvPr id="607" name="【学校施設】&#10;一人当たり面積該当値テキスト"/>
        <xdr:cNvSpPr txBox="1"/>
      </xdr:nvSpPr>
      <xdr:spPr>
        <a:xfrm>
          <a:off x="22199600"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109601</xdr:rowOff>
    </xdr:from>
    <xdr:to>
      <xdr:col>112</xdr:col>
      <xdr:colOff>38100</xdr:colOff>
      <xdr:row>62</xdr:row>
      <xdr:rowOff>39751</xdr:rowOff>
    </xdr:to>
    <xdr:sp macro="" textlink="">
      <xdr:nvSpPr>
        <xdr:cNvPr id="608" name="楕円 607"/>
        <xdr:cNvSpPr/>
      </xdr:nvSpPr>
      <xdr:spPr>
        <a:xfrm>
          <a:off x="212725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53340</xdr:rowOff>
    </xdr:from>
    <xdr:to>
      <xdr:col>116</xdr:col>
      <xdr:colOff>63500</xdr:colOff>
      <xdr:row>61</xdr:row>
      <xdr:rowOff>160401</xdr:rowOff>
    </xdr:to>
    <xdr:cxnSp macro="">
      <xdr:nvCxnSpPr>
        <xdr:cNvPr id="609" name="直線コネクタ 608"/>
        <xdr:cNvCxnSpPr/>
      </xdr:nvCxnSpPr>
      <xdr:spPr>
        <a:xfrm flipV="1">
          <a:off x="21323300" y="10511790"/>
          <a:ext cx="8382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97409</xdr:rowOff>
    </xdr:from>
    <xdr:to>
      <xdr:col>107</xdr:col>
      <xdr:colOff>101600</xdr:colOff>
      <xdr:row>62</xdr:row>
      <xdr:rowOff>27559</xdr:rowOff>
    </xdr:to>
    <xdr:sp macro="" textlink="">
      <xdr:nvSpPr>
        <xdr:cNvPr id="610" name="楕円 609"/>
        <xdr:cNvSpPr/>
      </xdr:nvSpPr>
      <xdr:spPr>
        <a:xfrm>
          <a:off x="20383500" y="105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148209</xdr:rowOff>
    </xdr:from>
    <xdr:to>
      <xdr:col>111</xdr:col>
      <xdr:colOff>177800</xdr:colOff>
      <xdr:row>61</xdr:row>
      <xdr:rowOff>160401</xdr:rowOff>
    </xdr:to>
    <xdr:cxnSp macro="">
      <xdr:nvCxnSpPr>
        <xdr:cNvPr id="611" name="直線コネクタ 610"/>
        <xdr:cNvCxnSpPr/>
      </xdr:nvCxnSpPr>
      <xdr:spPr>
        <a:xfrm>
          <a:off x="20434300" y="10606659"/>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111887</xdr:rowOff>
    </xdr:from>
    <xdr:to>
      <xdr:col>102</xdr:col>
      <xdr:colOff>165100</xdr:colOff>
      <xdr:row>62</xdr:row>
      <xdr:rowOff>42037</xdr:rowOff>
    </xdr:to>
    <xdr:sp macro="" textlink="">
      <xdr:nvSpPr>
        <xdr:cNvPr id="612" name="楕円 611"/>
        <xdr:cNvSpPr/>
      </xdr:nvSpPr>
      <xdr:spPr>
        <a:xfrm>
          <a:off x="19494500" y="105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148209</xdr:rowOff>
    </xdr:from>
    <xdr:to>
      <xdr:col>107</xdr:col>
      <xdr:colOff>50800</xdr:colOff>
      <xdr:row>61</xdr:row>
      <xdr:rowOff>162687</xdr:rowOff>
    </xdr:to>
    <xdr:cxnSp macro="">
      <xdr:nvCxnSpPr>
        <xdr:cNvPr id="613" name="直線コネクタ 612"/>
        <xdr:cNvCxnSpPr/>
      </xdr:nvCxnSpPr>
      <xdr:spPr>
        <a:xfrm flipV="1">
          <a:off x="19545300" y="1060665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112649</xdr:rowOff>
    </xdr:from>
    <xdr:to>
      <xdr:col>98</xdr:col>
      <xdr:colOff>38100</xdr:colOff>
      <xdr:row>62</xdr:row>
      <xdr:rowOff>42799</xdr:rowOff>
    </xdr:to>
    <xdr:sp macro="" textlink="">
      <xdr:nvSpPr>
        <xdr:cNvPr id="614" name="楕円 613"/>
        <xdr:cNvSpPr/>
      </xdr:nvSpPr>
      <xdr:spPr>
        <a:xfrm>
          <a:off x="18605500" y="105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162687</xdr:rowOff>
    </xdr:from>
    <xdr:to>
      <xdr:col>102</xdr:col>
      <xdr:colOff>114300</xdr:colOff>
      <xdr:row>61</xdr:row>
      <xdr:rowOff>163449</xdr:rowOff>
    </xdr:to>
    <xdr:cxnSp macro="">
      <xdr:nvCxnSpPr>
        <xdr:cNvPr id="615" name="直線コネクタ 614"/>
        <xdr:cNvCxnSpPr/>
      </xdr:nvCxnSpPr>
      <xdr:spPr>
        <a:xfrm flipV="1">
          <a:off x="18656300" y="106211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20845</xdr:rowOff>
    </xdr:from>
    <xdr:ext cx="469744" cy="259045"/>
    <xdr:sp macro="" textlink="">
      <xdr:nvSpPr>
        <xdr:cNvPr id="616" name="n_1aveValue【学校施設】&#10;一人当たり面積"/>
        <xdr:cNvSpPr txBox="1"/>
      </xdr:nvSpPr>
      <xdr:spPr>
        <a:xfrm>
          <a:off x="210757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38752</xdr:rowOff>
    </xdr:from>
    <xdr:ext cx="469744" cy="259045"/>
    <xdr:sp macro="" textlink="">
      <xdr:nvSpPr>
        <xdr:cNvPr id="617" name="n_2aveValue【学校施設】&#10;一人当たり面積"/>
        <xdr:cNvSpPr txBox="1"/>
      </xdr:nvSpPr>
      <xdr:spPr>
        <a:xfrm>
          <a:off x="20199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35450</xdr:rowOff>
    </xdr:from>
    <xdr:ext cx="469744" cy="259045"/>
    <xdr:sp macro="" textlink="">
      <xdr:nvSpPr>
        <xdr:cNvPr id="618" name="n_3aveValue【学校施設】&#10;一人当たり面積"/>
        <xdr:cNvSpPr txBox="1"/>
      </xdr:nvSpPr>
      <xdr:spPr>
        <a:xfrm>
          <a:off x="19310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46118</xdr:rowOff>
    </xdr:from>
    <xdr:ext cx="469744" cy="259045"/>
    <xdr:sp macro="" textlink="">
      <xdr:nvSpPr>
        <xdr:cNvPr id="619" name="n_4aveValue【学校施設】&#10;一人当たり面積"/>
        <xdr:cNvSpPr txBox="1"/>
      </xdr:nvSpPr>
      <xdr:spPr>
        <a:xfrm>
          <a:off x="18421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30878</xdr:rowOff>
    </xdr:from>
    <xdr:ext cx="469744" cy="259045"/>
    <xdr:sp macro="" textlink="">
      <xdr:nvSpPr>
        <xdr:cNvPr id="620" name="n_1mainValue【学校施設】&#10;一人当たり面積"/>
        <xdr:cNvSpPr txBox="1"/>
      </xdr:nvSpPr>
      <xdr:spPr>
        <a:xfrm>
          <a:off x="21075727" y="1066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18686</xdr:rowOff>
    </xdr:from>
    <xdr:ext cx="469744" cy="259045"/>
    <xdr:sp macro="" textlink="">
      <xdr:nvSpPr>
        <xdr:cNvPr id="621" name="n_2mainValue【学校施設】&#10;一人当たり面積"/>
        <xdr:cNvSpPr txBox="1"/>
      </xdr:nvSpPr>
      <xdr:spPr>
        <a:xfrm>
          <a:off x="20199427" y="1064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58564</xdr:rowOff>
    </xdr:from>
    <xdr:ext cx="469744" cy="259045"/>
    <xdr:sp macro="" textlink="">
      <xdr:nvSpPr>
        <xdr:cNvPr id="622" name="n_3mainValue【学校施設】&#10;一人当たり面積"/>
        <xdr:cNvSpPr txBox="1"/>
      </xdr:nvSpPr>
      <xdr:spPr>
        <a:xfrm>
          <a:off x="19310427" y="1034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59326</xdr:rowOff>
    </xdr:from>
    <xdr:ext cx="469744" cy="259045"/>
    <xdr:sp macro="" textlink="">
      <xdr:nvSpPr>
        <xdr:cNvPr id="623" name="n_4mainValue【学校施設】&#10;一人当たり面積"/>
        <xdr:cNvSpPr txBox="1"/>
      </xdr:nvSpPr>
      <xdr:spPr>
        <a:xfrm>
          <a:off x="18421427" y="1034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121920</xdr:rowOff>
    </xdr:from>
    <xdr:to>
      <xdr:col>85</xdr:col>
      <xdr:colOff>126364</xdr:colOff>
      <xdr:row>86</xdr:row>
      <xdr:rowOff>114300</xdr:rowOff>
    </xdr:to>
    <xdr:cxnSp macro="">
      <xdr:nvCxnSpPr>
        <xdr:cNvPr id="648" name="直線コネクタ 647"/>
        <xdr:cNvCxnSpPr/>
      </xdr:nvCxnSpPr>
      <xdr:spPr>
        <a:xfrm flipV="1">
          <a:off x="16318864" y="1349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68597</xdr:rowOff>
    </xdr:from>
    <xdr:ext cx="405111" cy="259045"/>
    <xdr:sp macro="" textlink="">
      <xdr:nvSpPr>
        <xdr:cNvPr id="651" name="【児童館】&#10;有形固定資産減価償却率最大値テキスト"/>
        <xdr:cNvSpPr txBox="1"/>
      </xdr:nvSpPr>
      <xdr:spPr>
        <a:xfrm>
          <a:off x="1635760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121920</xdr:rowOff>
    </xdr:from>
    <xdr:to>
      <xdr:col>86</xdr:col>
      <xdr:colOff>25400</xdr:colOff>
      <xdr:row>78</xdr:row>
      <xdr:rowOff>121920</xdr:rowOff>
    </xdr:to>
    <xdr:cxnSp macro="">
      <xdr:nvCxnSpPr>
        <xdr:cNvPr id="652" name="直線コネクタ 651"/>
        <xdr:cNvCxnSpPr/>
      </xdr:nvCxnSpPr>
      <xdr:spPr>
        <a:xfrm>
          <a:off x="16230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13352</xdr:rowOff>
    </xdr:from>
    <xdr:ext cx="405111" cy="259045"/>
    <xdr:sp macro="" textlink="">
      <xdr:nvSpPr>
        <xdr:cNvPr id="653" name="【児童館】&#10;有形固定資産減価償却率平均値テキスト"/>
        <xdr:cNvSpPr txBox="1"/>
      </xdr:nvSpPr>
      <xdr:spPr>
        <a:xfrm>
          <a:off x="16357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654" name="フローチャート: 判断 653"/>
        <xdr:cNvSpPr/>
      </xdr:nvSpPr>
      <xdr:spPr>
        <a:xfrm>
          <a:off x="16268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133986</xdr:rowOff>
    </xdr:from>
    <xdr:to>
      <xdr:col>81</xdr:col>
      <xdr:colOff>101600</xdr:colOff>
      <xdr:row>82</xdr:row>
      <xdr:rowOff>64136</xdr:rowOff>
    </xdr:to>
    <xdr:sp macro="" textlink="">
      <xdr:nvSpPr>
        <xdr:cNvPr id="655" name="フローチャート: 判断 654"/>
        <xdr:cNvSpPr/>
      </xdr:nvSpPr>
      <xdr:spPr>
        <a:xfrm>
          <a:off x="15430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656" name="フローチャート: 判断 655"/>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657" name="フローチャート: 判断 656"/>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147320</xdr:rowOff>
    </xdr:from>
    <xdr:to>
      <xdr:col>67</xdr:col>
      <xdr:colOff>101600</xdr:colOff>
      <xdr:row>82</xdr:row>
      <xdr:rowOff>77470</xdr:rowOff>
    </xdr:to>
    <xdr:sp macro="" textlink="">
      <xdr:nvSpPr>
        <xdr:cNvPr id="658" name="フローチャート: 判断 657"/>
        <xdr:cNvSpPr/>
      </xdr:nvSpPr>
      <xdr:spPr>
        <a:xfrm>
          <a:off x="12763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147320</xdr:rowOff>
    </xdr:from>
    <xdr:to>
      <xdr:col>72</xdr:col>
      <xdr:colOff>38100</xdr:colOff>
      <xdr:row>79</xdr:row>
      <xdr:rowOff>77470</xdr:rowOff>
    </xdr:to>
    <xdr:sp macro="" textlink="">
      <xdr:nvSpPr>
        <xdr:cNvPr id="664" name="楕円 663"/>
        <xdr:cNvSpPr/>
      </xdr:nvSpPr>
      <xdr:spPr>
        <a:xfrm>
          <a:off x="13652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95886</xdr:rowOff>
    </xdr:from>
    <xdr:to>
      <xdr:col>67</xdr:col>
      <xdr:colOff>101600</xdr:colOff>
      <xdr:row>79</xdr:row>
      <xdr:rowOff>26036</xdr:rowOff>
    </xdr:to>
    <xdr:sp macro="" textlink="">
      <xdr:nvSpPr>
        <xdr:cNvPr id="665" name="楕円 664"/>
        <xdr:cNvSpPr/>
      </xdr:nvSpPr>
      <xdr:spPr>
        <a:xfrm>
          <a:off x="127635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146686</xdr:rowOff>
    </xdr:from>
    <xdr:to>
      <xdr:col>71</xdr:col>
      <xdr:colOff>177800</xdr:colOff>
      <xdr:row>79</xdr:row>
      <xdr:rowOff>26670</xdr:rowOff>
    </xdr:to>
    <xdr:cxnSp macro="">
      <xdr:nvCxnSpPr>
        <xdr:cNvPr id="666" name="直線コネクタ 665"/>
        <xdr:cNvCxnSpPr/>
      </xdr:nvCxnSpPr>
      <xdr:spPr>
        <a:xfrm>
          <a:off x="12814300" y="135197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80663</xdr:rowOff>
    </xdr:from>
    <xdr:ext cx="405111" cy="259045"/>
    <xdr:sp macro="" textlink="">
      <xdr:nvSpPr>
        <xdr:cNvPr id="667" name="n_1aveValue【児童館】&#10;有形固定資産減価償却率"/>
        <xdr:cNvSpPr txBox="1"/>
      </xdr:nvSpPr>
      <xdr:spPr>
        <a:xfrm>
          <a:off x="15266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668" name="n_2aveValue【児童館】&#10;有形固定資産減価償却率"/>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1922</xdr:rowOff>
    </xdr:from>
    <xdr:ext cx="405111" cy="259045"/>
    <xdr:sp macro="" textlink="">
      <xdr:nvSpPr>
        <xdr:cNvPr id="669" name="n_3aveValue【児童館】&#10;有形固定資産減価償却率"/>
        <xdr:cNvSpPr txBox="1"/>
      </xdr:nvSpPr>
      <xdr:spPr>
        <a:xfrm>
          <a:off x="13500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68597</xdr:rowOff>
    </xdr:from>
    <xdr:ext cx="405111" cy="259045"/>
    <xdr:sp macro="" textlink="">
      <xdr:nvSpPr>
        <xdr:cNvPr id="670" name="n_4aveValue【児童館】&#10;有形固定資産減価償却率"/>
        <xdr:cNvSpPr txBox="1"/>
      </xdr:nvSpPr>
      <xdr:spPr>
        <a:xfrm>
          <a:off x="12611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93997</xdr:rowOff>
    </xdr:from>
    <xdr:ext cx="405111" cy="259045"/>
    <xdr:sp macro="" textlink="">
      <xdr:nvSpPr>
        <xdr:cNvPr id="671" name="n_3mainValue【児童館】&#10;有形固定資産減価償却率"/>
        <xdr:cNvSpPr txBox="1"/>
      </xdr:nvSpPr>
      <xdr:spPr>
        <a:xfrm>
          <a:off x="13500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42563</xdr:rowOff>
    </xdr:from>
    <xdr:ext cx="405111" cy="259045"/>
    <xdr:sp macro="" textlink="">
      <xdr:nvSpPr>
        <xdr:cNvPr id="672" name="n_4mainValue【児童館】&#10;有形固定資産減価償却率"/>
        <xdr:cNvSpPr txBox="1"/>
      </xdr:nvSpPr>
      <xdr:spPr>
        <a:xfrm>
          <a:off x="12611744"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698" name="直線コネクタ 697"/>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99"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00" name="直線コネクタ 699"/>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701"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702" name="直線コネクタ 701"/>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703" name="【児童館】&#10;一人当たり面積平均値テキスト"/>
        <xdr:cNvSpPr txBox="1"/>
      </xdr:nvSpPr>
      <xdr:spPr>
        <a:xfrm>
          <a:off x="22199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04" name="フローチャート: 判断 703"/>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705" name="フローチャート: 判断 704"/>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06" name="フローチャート: 判断 705"/>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707" name="フローチャート: 判断 706"/>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85271</xdr:rowOff>
    </xdr:from>
    <xdr:to>
      <xdr:col>98</xdr:col>
      <xdr:colOff>38100</xdr:colOff>
      <xdr:row>85</xdr:row>
      <xdr:rowOff>15421</xdr:rowOff>
    </xdr:to>
    <xdr:sp macro="" textlink="">
      <xdr:nvSpPr>
        <xdr:cNvPr id="708" name="フローチャート: 判断 707"/>
        <xdr:cNvSpPr/>
      </xdr:nvSpPr>
      <xdr:spPr>
        <a:xfrm>
          <a:off x="18605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77107</xdr:rowOff>
    </xdr:from>
    <xdr:to>
      <xdr:col>102</xdr:col>
      <xdr:colOff>165100</xdr:colOff>
      <xdr:row>86</xdr:row>
      <xdr:rowOff>7257</xdr:rowOff>
    </xdr:to>
    <xdr:sp macro="" textlink="">
      <xdr:nvSpPr>
        <xdr:cNvPr id="714" name="楕円 713"/>
        <xdr:cNvSpPr/>
      </xdr:nvSpPr>
      <xdr:spPr>
        <a:xfrm>
          <a:off x="19494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93436</xdr:rowOff>
    </xdr:from>
    <xdr:to>
      <xdr:col>98</xdr:col>
      <xdr:colOff>38100</xdr:colOff>
      <xdr:row>86</xdr:row>
      <xdr:rowOff>23586</xdr:rowOff>
    </xdr:to>
    <xdr:sp macro="" textlink="">
      <xdr:nvSpPr>
        <xdr:cNvPr id="715" name="楕円 714"/>
        <xdr:cNvSpPr/>
      </xdr:nvSpPr>
      <xdr:spPr>
        <a:xfrm>
          <a:off x="18605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127907</xdr:rowOff>
    </xdr:from>
    <xdr:to>
      <xdr:col>102</xdr:col>
      <xdr:colOff>114300</xdr:colOff>
      <xdr:row>85</xdr:row>
      <xdr:rowOff>144236</xdr:rowOff>
    </xdr:to>
    <xdr:cxnSp macro="">
      <xdr:nvCxnSpPr>
        <xdr:cNvPr id="716" name="直線コネクタ 715"/>
        <xdr:cNvCxnSpPr/>
      </xdr:nvCxnSpPr>
      <xdr:spPr>
        <a:xfrm flipV="1">
          <a:off x="18656300" y="147011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717"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18"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719" name="n_3aveValue【児童館】&#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31948</xdr:rowOff>
    </xdr:from>
    <xdr:ext cx="469744" cy="259045"/>
    <xdr:sp macro="" textlink="">
      <xdr:nvSpPr>
        <xdr:cNvPr id="720" name="n_4aveValue【児童館】&#10;一人当たり面積"/>
        <xdr:cNvSpPr txBox="1"/>
      </xdr:nvSpPr>
      <xdr:spPr>
        <a:xfrm>
          <a:off x="18421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169834</xdr:rowOff>
    </xdr:from>
    <xdr:ext cx="469744" cy="259045"/>
    <xdr:sp macro="" textlink="">
      <xdr:nvSpPr>
        <xdr:cNvPr id="721" name="n_3mainValue【児童館】&#10;一人当たり面積"/>
        <xdr:cNvSpPr txBox="1"/>
      </xdr:nvSpPr>
      <xdr:spPr>
        <a:xfrm>
          <a:off x="19310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14713</xdr:rowOff>
    </xdr:from>
    <xdr:ext cx="469744" cy="259045"/>
    <xdr:sp macro="" textlink="">
      <xdr:nvSpPr>
        <xdr:cNvPr id="722" name="n_4mainValue【児童館】&#10;一人当たり面積"/>
        <xdr:cNvSpPr txBox="1"/>
      </xdr:nvSpPr>
      <xdr:spPr>
        <a:xfrm>
          <a:off x="18421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3" name="テキスト ボックス 73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4" name="直線コネクタ 73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5" name="テキスト ボックス 73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6" name="直線コネクタ 73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7" name="テキスト ボックス 73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8" name="直線コネクタ 73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9" name="テキスト ボックス 73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0" name="直線コネクタ 73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1" name="テキスト ボックス 74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2" name="直線コネクタ 74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3" name="テキスト ボックス 74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5" name="テキスト ボックス 74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747" name="直線コネクタ 746"/>
        <xdr:cNvCxnSpPr/>
      </xdr:nvCxnSpPr>
      <xdr:spPr>
        <a:xfrm flipV="1">
          <a:off x="16318864" y="172478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748" name="【公民館】&#10;有形固定資産減価償却率最小値テキスト"/>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749" name="直線コネクタ 748"/>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750" name="【公民館】&#10;有形固定資産減価償却率最大値テキスト"/>
        <xdr:cNvSpPr txBox="1"/>
      </xdr:nvSpPr>
      <xdr:spPr>
        <a:xfrm>
          <a:off x="16357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751" name="直線コネクタ 750"/>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86377</xdr:rowOff>
    </xdr:from>
    <xdr:ext cx="405111" cy="259045"/>
    <xdr:sp macro="" textlink="">
      <xdr:nvSpPr>
        <xdr:cNvPr id="752" name="【公民館】&#10;有形固定資産減価償却率平均値テキスト"/>
        <xdr:cNvSpPr txBox="1"/>
      </xdr:nvSpPr>
      <xdr:spPr>
        <a:xfrm>
          <a:off x="16357600" y="1774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753" name="フローチャート: 判断 752"/>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54" name="フローチャート: 判断 753"/>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755" name="フローチャート: 判断 754"/>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56" name="フローチャート: 判断 755"/>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757" name="フローチャート: 判断 756"/>
        <xdr:cNvSpPr/>
      </xdr:nvSpPr>
      <xdr:spPr>
        <a:xfrm>
          <a:off x="12763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63" name="楕円 762"/>
        <xdr:cNvSpPr/>
      </xdr:nvSpPr>
      <xdr:spPr>
        <a:xfrm>
          <a:off x="16268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83838</xdr:rowOff>
    </xdr:from>
    <xdr:ext cx="405111" cy="259045"/>
    <xdr:sp macro="" textlink="">
      <xdr:nvSpPr>
        <xdr:cNvPr id="764" name="【公民館】&#10;有形固定資産減価償却率該当値テキスト"/>
        <xdr:cNvSpPr txBox="1"/>
      </xdr:nvSpPr>
      <xdr:spPr>
        <a:xfrm>
          <a:off x="16357600"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69214</xdr:rowOff>
    </xdr:from>
    <xdr:to>
      <xdr:col>81</xdr:col>
      <xdr:colOff>101600</xdr:colOff>
      <xdr:row>104</xdr:row>
      <xdr:rowOff>170814</xdr:rowOff>
    </xdr:to>
    <xdr:sp macro="" textlink="">
      <xdr:nvSpPr>
        <xdr:cNvPr id="765" name="楕円 764"/>
        <xdr:cNvSpPr/>
      </xdr:nvSpPr>
      <xdr:spPr>
        <a:xfrm>
          <a:off x="15430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120014</xdr:rowOff>
    </xdr:from>
    <xdr:to>
      <xdr:col>85</xdr:col>
      <xdr:colOff>127000</xdr:colOff>
      <xdr:row>104</xdr:row>
      <xdr:rowOff>156211</xdr:rowOff>
    </xdr:to>
    <xdr:cxnSp macro="">
      <xdr:nvCxnSpPr>
        <xdr:cNvPr id="766" name="直線コネクタ 765"/>
        <xdr:cNvCxnSpPr/>
      </xdr:nvCxnSpPr>
      <xdr:spPr>
        <a:xfrm>
          <a:off x="15481300" y="179508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767" name="楕円 766"/>
        <xdr:cNvSpPr/>
      </xdr:nvSpPr>
      <xdr:spPr>
        <a:xfrm>
          <a:off x="14541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93345</xdr:rowOff>
    </xdr:from>
    <xdr:to>
      <xdr:col>81</xdr:col>
      <xdr:colOff>50800</xdr:colOff>
      <xdr:row>104</xdr:row>
      <xdr:rowOff>120014</xdr:rowOff>
    </xdr:to>
    <xdr:cxnSp macro="">
      <xdr:nvCxnSpPr>
        <xdr:cNvPr id="768" name="直線コネクタ 767"/>
        <xdr:cNvCxnSpPr/>
      </xdr:nvCxnSpPr>
      <xdr:spPr>
        <a:xfrm>
          <a:off x="14592300" y="1792414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53975</xdr:rowOff>
    </xdr:from>
    <xdr:to>
      <xdr:col>72</xdr:col>
      <xdr:colOff>38100</xdr:colOff>
      <xdr:row>104</xdr:row>
      <xdr:rowOff>155575</xdr:rowOff>
    </xdr:to>
    <xdr:sp macro="" textlink="">
      <xdr:nvSpPr>
        <xdr:cNvPr id="769" name="楕円 768"/>
        <xdr:cNvSpPr/>
      </xdr:nvSpPr>
      <xdr:spPr>
        <a:xfrm>
          <a:off x="13652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93345</xdr:rowOff>
    </xdr:from>
    <xdr:to>
      <xdr:col>76</xdr:col>
      <xdr:colOff>114300</xdr:colOff>
      <xdr:row>104</xdr:row>
      <xdr:rowOff>104775</xdr:rowOff>
    </xdr:to>
    <xdr:cxnSp macro="">
      <xdr:nvCxnSpPr>
        <xdr:cNvPr id="770" name="直線コネクタ 769"/>
        <xdr:cNvCxnSpPr/>
      </xdr:nvCxnSpPr>
      <xdr:spPr>
        <a:xfrm flipV="1">
          <a:off x="13703300" y="179241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160655</xdr:rowOff>
    </xdr:from>
    <xdr:to>
      <xdr:col>67</xdr:col>
      <xdr:colOff>101600</xdr:colOff>
      <xdr:row>105</xdr:row>
      <xdr:rowOff>90805</xdr:rowOff>
    </xdr:to>
    <xdr:sp macro="" textlink="">
      <xdr:nvSpPr>
        <xdr:cNvPr id="771" name="楕円 770"/>
        <xdr:cNvSpPr/>
      </xdr:nvSpPr>
      <xdr:spPr>
        <a:xfrm>
          <a:off x="12763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104775</xdr:rowOff>
    </xdr:from>
    <xdr:to>
      <xdr:col>71</xdr:col>
      <xdr:colOff>177800</xdr:colOff>
      <xdr:row>105</xdr:row>
      <xdr:rowOff>40005</xdr:rowOff>
    </xdr:to>
    <xdr:cxnSp macro="">
      <xdr:nvCxnSpPr>
        <xdr:cNvPr id="772" name="直線コネクタ 771"/>
        <xdr:cNvCxnSpPr/>
      </xdr:nvCxnSpPr>
      <xdr:spPr>
        <a:xfrm flipV="1">
          <a:off x="12814300" y="1793557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773" name="n_1aveValue【公民館】&#10;有形固定資産減価償却率"/>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774" name="n_2aveValue【公民館】&#10;有形固定資産減価償却率"/>
        <xdr:cNvSpPr txBox="1"/>
      </xdr:nvSpPr>
      <xdr:spPr>
        <a:xfrm>
          <a:off x="14389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775" name="n_3aveValue【公民館】&#10;有形固定資産減価償却率"/>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111141</xdr:rowOff>
    </xdr:from>
    <xdr:ext cx="405111" cy="259045"/>
    <xdr:sp macro="" textlink="">
      <xdr:nvSpPr>
        <xdr:cNvPr id="776" name="n_4aveValue【公民館】&#10;有形固定資産減価償却率"/>
        <xdr:cNvSpPr txBox="1"/>
      </xdr:nvSpPr>
      <xdr:spPr>
        <a:xfrm>
          <a:off x="12611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15891</xdr:rowOff>
    </xdr:from>
    <xdr:ext cx="405111" cy="259045"/>
    <xdr:sp macro="" textlink="">
      <xdr:nvSpPr>
        <xdr:cNvPr id="777" name="n_1mainValue【公民館】&#10;有形固定資産減価償却率"/>
        <xdr:cNvSpPr txBox="1"/>
      </xdr:nvSpPr>
      <xdr:spPr>
        <a:xfrm>
          <a:off x="15266044" y="176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778" name="n_2main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146702</xdr:rowOff>
    </xdr:from>
    <xdr:ext cx="405111" cy="259045"/>
    <xdr:sp macro="" textlink="">
      <xdr:nvSpPr>
        <xdr:cNvPr id="779" name="n_3mainValue【公民館】&#10;有形固定資産減価償却率"/>
        <xdr:cNvSpPr txBox="1"/>
      </xdr:nvSpPr>
      <xdr:spPr>
        <a:xfrm>
          <a:off x="13500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81932</xdr:rowOff>
    </xdr:from>
    <xdr:ext cx="405111" cy="259045"/>
    <xdr:sp macro="" textlink="">
      <xdr:nvSpPr>
        <xdr:cNvPr id="780" name="n_4mainValue【公民館】&#10;有形固定資産減価償却率"/>
        <xdr:cNvSpPr txBox="1"/>
      </xdr:nvSpPr>
      <xdr:spPr>
        <a:xfrm>
          <a:off x="12611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1" name="直線コネクタ 7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2" name="テキスト ボックス 7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3" name="直線コネクタ 7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4" name="テキスト ボックス 7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5" name="直線コネクタ 7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6" name="テキスト ボックス 7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7" name="直線コネクタ 7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8" name="テキスト ボックス 7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9" name="直線コネクタ 7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0" name="テキスト ボックス 7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1" name="直線コネクタ 8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2" name="テキスト ボックス 8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806" name="直線コネクタ 805"/>
        <xdr:cNvCxnSpPr/>
      </xdr:nvCxnSpPr>
      <xdr:spPr>
        <a:xfrm flipV="1">
          <a:off x="22160864" y="17162418"/>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07"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08" name="直線コネクタ 807"/>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809" name="【公民館】&#10;一人当たり面積最大値テキスト"/>
        <xdr:cNvSpPr txBox="1"/>
      </xdr:nvSpPr>
      <xdr:spPr>
        <a:xfrm>
          <a:off x="22199600" y="169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810" name="直線コネクタ 809"/>
        <xdr:cNvCxnSpPr/>
      </xdr:nvCxnSpPr>
      <xdr:spPr>
        <a:xfrm>
          <a:off x="22072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70593</xdr:rowOff>
    </xdr:from>
    <xdr:ext cx="469744" cy="259045"/>
    <xdr:sp macro="" textlink="">
      <xdr:nvSpPr>
        <xdr:cNvPr id="811" name="【公民館】&#10;一人当たり面積平均値テキスト"/>
        <xdr:cNvSpPr txBox="1"/>
      </xdr:nvSpPr>
      <xdr:spPr>
        <a:xfrm>
          <a:off x="22199600" y="1824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812" name="フローチャート: 判断 811"/>
        <xdr:cNvSpPr/>
      </xdr:nvSpPr>
      <xdr:spPr>
        <a:xfrm>
          <a:off x="221107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813" name="フローチャート: 判断 812"/>
        <xdr:cNvSpPr/>
      </xdr:nvSpPr>
      <xdr:spPr>
        <a:xfrm>
          <a:off x="21272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814" name="フローチャート: 判断 813"/>
        <xdr:cNvSpPr/>
      </xdr:nvSpPr>
      <xdr:spPr>
        <a:xfrm>
          <a:off x="20383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815" name="フローチャート: 判断 814"/>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816" name="フローチャート: 判断 815"/>
        <xdr:cNvSpPr/>
      </xdr:nvSpPr>
      <xdr:spPr>
        <a:xfrm>
          <a:off x="18605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145687</xdr:rowOff>
    </xdr:from>
    <xdr:to>
      <xdr:col>116</xdr:col>
      <xdr:colOff>114300</xdr:colOff>
      <xdr:row>108</xdr:row>
      <xdr:rowOff>75837</xdr:rowOff>
    </xdr:to>
    <xdr:sp macro="" textlink="">
      <xdr:nvSpPr>
        <xdr:cNvPr id="822" name="楕円 821"/>
        <xdr:cNvSpPr/>
      </xdr:nvSpPr>
      <xdr:spPr>
        <a:xfrm>
          <a:off x="221107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124114</xdr:rowOff>
    </xdr:from>
    <xdr:ext cx="469744" cy="259045"/>
    <xdr:sp macro="" textlink="">
      <xdr:nvSpPr>
        <xdr:cNvPr id="823" name="【公民館】&#10;一人当たり面積該当値テキスト"/>
        <xdr:cNvSpPr txBox="1"/>
      </xdr:nvSpPr>
      <xdr:spPr>
        <a:xfrm>
          <a:off x="22199600" y="184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153307</xdr:rowOff>
    </xdr:from>
    <xdr:to>
      <xdr:col>112</xdr:col>
      <xdr:colOff>38100</xdr:colOff>
      <xdr:row>108</xdr:row>
      <xdr:rowOff>83457</xdr:rowOff>
    </xdr:to>
    <xdr:sp macro="" textlink="">
      <xdr:nvSpPr>
        <xdr:cNvPr id="824" name="楕円 823"/>
        <xdr:cNvSpPr/>
      </xdr:nvSpPr>
      <xdr:spPr>
        <a:xfrm>
          <a:off x="21272500" y="184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25037</xdr:rowOff>
    </xdr:from>
    <xdr:to>
      <xdr:col>116</xdr:col>
      <xdr:colOff>63500</xdr:colOff>
      <xdr:row>108</xdr:row>
      <xdr:rowOff>32657</xdr:rowOff>
    </xdr:to>
    <xdr:cxnSp macro="">
      <xdr:nvCxnSpPr>
        <xdr:cNvPr id="825" name="直線コネクタ 824"/>
        <xdr:cNvCxnSpPr/>
      </xdr:nvCxnSpPr>
      <xdr:spPr>
        <a:xfrm flipV="1">
          <a:off x="21323300" y="18541637"/>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156573</xdr:rowOff>
    </xdr:from>
    <xdr:to>
      <xdr:col>107</xdr:col>
      <xdr:colOff>101600</xdr:colOff>
      <xdr:row>108</xdr:row>
      <xdr:rowOff>86723</xdr:rowOff>
    </xdr:to>
    <xdr:sp macro="" textlink="">
      <xdr:nvSpPr>
        <xdr:cNvPr id="826" name="楕円 825"/>
        <xdr:cNvSpPr/>
      </xdr:nvSpPr>
      <xdr:spPr>
        <a:xfrm>
          <a:off x="20383500" y="185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32657</xdr:rowOff>
    </xdr:from>
    <xdr:to>
      <xdr:col>111</xdr:col>
      <xdr:colOff>177800</xdr:colOff>
      <xdr:row>108</xdr:row>
      <xdr:rowOff>35923</xdr:rowOff>
    </xdr:to>
    <xdr:cxnSp macro="">
      <xdr:nvCxnSpPr>
        <xdr:cNvPr id="827" name="直線コネクタ 826"/>
        <xdr:cNvCxnSpPr/>
      </xdr:nvCxnSpPr>
      <xdr:spPr>
        <a:xfrm flipV="1">
          <a:off x="20434300" y="185492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158750</xdr:rowOff>
    </xdr:from>
    <xdr:to>
      <xdr:col>102</xdr:col>
      <xdr:colOff>165100</xdr:colOff>
      <xdr:row>108</xdr:row>
      <xdr:rowOff>88900</xdr:rowOff>
    </xdr:to>
    <xdr:sp macro="" textlink="">
      <xdr:nvSpPr>
        <xdr:cNvPr id="828" name="楕円 827"/>
        <xdr:cNvSpPr/>
      </xdr:nvSpPr>
      <xdr:spPr>
        <a:xfrm>
          <a:off x="19494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35923</xdr:rowOff>
    </xdr:from>
    <xdr:to>
      <xdr:col>107</xdr:col>
      <xdr:colOff>50800</xdr:colOff>
      <xdr:row>108</xdr:row>
      <xdr:rowOff>38100</xdr:rowOff>
    </xdr:to>
    <xdr:cxnSp macro="">
      <xdr:nvCxnSpPr>
        <xdr:cNvPr id="829" name="直線コネクタ 828"/>
        <xdr:cNvCxnSpPr/>
      </xdr:nvCxnSpPr>
      <xdr:spPr>
        <a:xfrm flipV="1">
          <a:off x="19545300" y="1855252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5806</xdr:rowOff>
    </xdr:from>
    <xdr:to>
      <xdr:col>98</xdr:col>
      <xdr:colOff>38100</xdr:colOff>
      <xdr:row>108</xdr:row>
      <xdr:rowOff>107406</xdr:rowOff>
    </xdr:to>
    <xdr:sp macro="" textlink="">
      <xdr:nvSpPr>
        <xdr:cNvPr id="830" name="楕円 829"/>
        <xdr:cNvSpPr/>
      </xdr:nvSpPr>
      <xdr:spPr>
        <a:xfrm>
          <a:off x="18605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38100</xdr:rowOff>
    </xdr:from>
    <xdr:to>
      <xdr:col>102</xdr:col>
      <xdr:colOff>114300</xdr:colOff>
      <xdr:row>108</xdr:row>
      <xdr:rowOff>56606</xdr:rowOff>
    </xdr:to>
    <xdr:cxnSp macro="">
      <xdr:nvCxnSpPr>
        <xdr:cNvPr id="831" name="直線コネクタ 830"/>
        <xdr:cNvCxnSpPr/>
      </xdr:nvCxnSpPr>
      <xdr:spPr>
        <a:xfrm flipV="1">
          <a:off x="18656300" y="18554700"/>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6366</xdr:rowOff>
    </xdr:from>
    <xdr:ext cx="469744" cy="259045"/>
    <xdr:sp macro="" textlink="">
      <xdr:nvSpPr>
        <xdr:cNvPr id="832" name="n_1aveValue【公民館】&#10;一人当たり面積"/>
        <xdr:cNvSpPr txBox="1"/>
      </xdr:nvSpPr>
      <xdr:spPr>
        <a:xfrm>
          <a:off x="210757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2013</xdr:rowOff>
    </xdr:from>
    <xdr:ext cx="469744" cy="259045"/>
    <xdr:sp macro="" textlink="">
      <xdr:nvSpPr>
        <xdr:cNvPr id="833" name="n_2aveValue【公民館】&#10;一人当たり面積"/>
        <xdr:cNvSpPr txBox="1"/>
      </xdr:nvSpPr>
      <xdr:spPr>
        <a:xfrm>
          <a:off x="20199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5278</xdr:rowOff>
    </xdr:from>
    <xdr:ext cx="469744" cy="259045"/>
    <xdr:sp macro="" textlink="">
      <xdr:nvSpPr>
        <xdr:cNvPr id="834" name="n_3aveValue【公民館】&#10;一人当たり面積"/>
        <xdr:cNvSpPr txBox="1"/>
      </xdr:nvSpPr>
      <xdr:spPr>
        <a:xfrm>
          <a:off x="19310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32493</xdr:rowOff>
    </xdr:from>
    <xdr:ext cx="469744" cy="259045"/>
    <xdr:sp macro="" textlink="">
      <xdr:nvSpPr>
        <xdr:cNvPr id="835" name="n_4aveValue【公民館】&#10;一人当たり面積"/>
        <xdr:cNvSpPr txBox="1"/>
      </xdr:nvSpPr>
      <xdr:spPr>
        <a:xfrm>
          <a:off x="18421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74584</xdr:rowOff>
    </xdr:from>
    <xdr:ext cx="469744" cy="259045"/>
    <xdr:sp macro="" textlink="">
      <xdr:nvSpPr>
        <xdr:cNvPr id="836" name="n_1mainValue【公民館】&#10;一人当たり面積"/>
        <xdr:cNvSpPr txBox="1"/>
      </xdr:nvSpPr>
      <xdr:spPr>
        <a:xfrm>
          <a:off x="21075727" y="18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77850</xdr:rowOff>
    </xdr:from>
    <xdr:ext cx="469744" cy="259045"/>
    <xdr:sp macro="" textlink="">
      <xdr:nvSpPr>
        <xdr:cNvPr id="837" name="n_2mainValue【公民館】&#10;一人当たり面積"/>
        <xdr:cNvSpPr txBox="1"/>
      </xdr:nvSpPr>
      <xdr:spPr>
        <a:xfrm>
          <a:off x="20199427" y="1859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80027</xdr:rowOff>
    </xdr:from>
    <xdr:ext cx="469744" cy="259045"/>
    <xdr:sp macro="" textlink="">
      <xdr:nvSpPr>
        <xdr:cNvPr id="838" name="n_3mainValue【公民館】&#10;一人当たり面積"/>
        <xdr:cNvSpPr txBox="1"/>
      </xdr:nvSpPr>
      <xdr:spPr>
        <a:xfrm>
          <a:off x="19310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98533</xdr:rowOff>
    </xdr:from>
    <xdr:ext cx="469744" cy="259045"/>
    <xdr:sp macro="" textlink="">
      <xdr:nvSpPr>
        <xdr:cNvPr id="839" name="n_4mainValue【公民館】&#10;一人当たり面積"/>
        <xdr:cNvSpPr txBox="1"/>
      </xdr:nvSpPr>
      <xdr:spPr>
        <a:xfrm>
          <a:off x="18421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令和元年度の道路の有形固定資産減価償却率については、類似団体より</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79.3</a:t>
          </a:r>
          <a:r>
            <a:rPr kumimoji="1" lang="ja-JP" altLang="en-US" sz="1300">
              <a:latin typeface="ＭＳ Ｐゴシック" panose="020B0600070205080204" pitchFamily="50" charset="-128"/>
              <a:ea typeface="ＭＳ Ｐゴシック" panose="020B0600070205080204" pitchFamily="50" charset="-128"/>
            </a:rPr>
            <a:t>ポイントとなっている。「杵築市 舗装長寿命化修繕計画」に則り、適正な道路の維持管理に努める。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令和元年度の公営住宅の有形固定資産減価償却率については、類似団体より</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85.2</a:t>
          </a:r>
          <a:r>
            <a:rPr kumimoji="1" lang="ja-JP" altLang="en-US" sz="1300">
              <a:latin typeface="ＭＳ Ｐゴシック" panose="020B0600070205080204" pitchFamily="50" charset="-128"/>
              <a:ea typeface="ＭＳ Ｐゴシック" panose="020B0600070205080204" pitchFamily="50" charset="-128"/>
            </a:rPr>
            <a:t>ポイントとなっている。「杵築市 公営住宅等長寿命化計画」に則り、長期的な視点での更新・統廃合等を進める必要がある。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令和元年度の学校施設の有形固定資産減価償却率については、類似団体より</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45.6</a:t>
          </a:r>
          <a:r>
            <a:rPr kumimoji="1" lang="ja-JP" altLang="en-US" sz="1300">
              <a:latin typeface="ＭＳ Ｐゴシック" panose="020B0600070205080204" pitchFamily="50" charset="-128"/>
              <a:ea typeface="ＭＳ Ｐゴシック" panose="020B0600070205080204" pitchFamily="50" charset="-128"/>
            </a:rPr>
            <a:t>ポイントとなっている。前年度から</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ポイント改善しており、これは杵築中学校改築事業が進んだことによる。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市の財政状況や人口推移、住民ニーズ等を考慮しながら、適正な施設の整備、統廃合等を行う必要がある。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28,873
28,697
280.08
23,455,516
22,834,797
485,677
10,402,975
24,725,946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150784</xdr:rowOff>
    </xdr:from>
    <xdr:ext cx="405111" cy="259045"/>
    <xdr:sp macro="" textlink="">
      <xdr:nvSpPr>
        <xdr:cNvPr id="63" name="【図書館】&#10;有形固定資産減価償却率平均値テキスト"/>
        <xdr:cNvSpPr txBox="1"/>
      </xdr:nvSpPr>
      <xdr:spPr>
        <a:xfrm>
          <a:off x="4673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64" name="フローチャート: 判断 63"/>
        <xdr:cNvSpPr/>
      </xdr:nvSpPr>
      <xdr:spPr>
        <a:xfrm>
          <a:off x="4584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18869</xdr:rowOff>
    </xdr:from>
    <xdr:to>
      <xdr:col>20</xdr:col>
      <xdr:colOff>38100</xdr:colOff>
      <xdr:row>37</xdr:row>
      <xdr:rowOff>120469</xdr:rowOff>
    </xdr:to>
    <xdr:sp macro="" textlink="">
      <xdr:nvSpPr>
        <xdr:cNvPr id="65" name="フローチャート: 判断 64"/>
        <xdr:cNvSpPr/>
      </xdr:nvSpPr>
      <xdr:spPr>
        <a:xfrm>
          <a:off x="3746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35197</xdr:rowOff>
    </xdr:from>
    <xdr:to>
      <xdr:col>10</xdr:col>
      <xdr:colOff>165100</xdr:colOff>
      <xdr:row>35</xdr:row>
      <xdr:rowOff>136797</xdr:rowOff>
    </xdr:to>
    <xdr:sp macro="" textlink="">
      <xdr:nvSpPr>
        <xdr:cNvPr id="67" name="フローチャート: 判断 66"/>
        <xdr:cNvSpPr/>
      </xdr:nvSpPr>
      <xdr:spPr>
        <a:xfrm>
          <a:off x="1968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164193</xdr:rowOff>
    </xdr:from>
    <xdr:to>
      <xdr:col>6</xdr:col>
      <xdr:colOff>38100</xdr:colOff>
      <xdr:row>37</xdr:row>
      <xdr:rowOff>94343</xdr:rowOff>
    </xdr:to>
    <xdr:sp macro="" textlink="">
      <xdr:nvSpPr>
        <xdr:cNvPr id="68" name="フローチャート: 判断 67"/>
        <xdr:cNvSpPr/>
      </xdr:nvSpPr>
      <xdr:spPr>
        <a:xfrm>
          <a:off x="1079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74386</xdr:rowOff>
    </xdr:from>
    <xdr:to>
      <xdr:col>24</xdr:col>
      <xdr:colOff>114300</xdr:colOff>
      <xdr:row>35</xdr:row>
      <xdr:rowOff>4536</xdr:rowOff>
    </xdr:to>
    <xdr:sp macro="" textlink="">
      <xdr:nvSpPr>
        <xdr:cNvPr id="74" name="楕円 73"/>
        <xdr:cNvSpPr/>
      </xdr:nvSpPr>
      <xdr:spPr>
        <a:xfrm>
          <a:off x="45847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97263</xdr:rowOff>
    </xdr:from>
    <xdr:ext cx="405111" cy="259045"/>
    <xdr:sp macro="" textlink="">
      <xdr:nvSpPr>
        <xdr:cNvPr id="75" name="【図書館】&#10;有形固定資産減価償却率該当値テキスト"/>
        <xdr:cNvSpPr txBox="1"/>
      </xdr:nvSpPr>
      <xdr:spPr>
        <a:xfrm>
          <a:off x="4673600" y="57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28666</xdr:rowOff>
    </xdr:from>
    <xdr:to>
      <xdr:col>20</xdr:col>
      <xdr:colOff>38100</xdr:colOff>
      <xdr:row>34</xdr:row>
      <xdr:rowOff>130266</xdr:rowOff>
    </xdr:to>
    <xdr:sp macro="" textlink="">
      <xdr:nvSpPr>
        <xdr:cNvPr id="76" name="楕円 75"/>
        <xdr:cNvSpPr/>
      </xdr:nvSpPr>
      <xdr:spPr>
        <a:xfrm>
          <a:off x="3746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79466</xdr:rowOff>
    </xdr:from>
    <xdr:to>
      <xdr:col>24</xdr:col>
      <xdr:colOff>63500</xdr:colOff>
      <xdr:row>34</xdr:row>
      <xdr:rowOff>125186</xdr:rowOff>
    </xdr:to>
    <xdr:cxnSp macro="">
      <xdr:nvCxnSpPr>
        <xdr:cNvPr id="77" name="直線コネクタ 76"/>
        <xdr:cNvCxnSpPr/>
      </xdr:nvCxnSpPr>
      <xdr:spPr>
        <a:xfrm>
          <a:off x="3797300" y="590876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154396</xdr:rowOff>
    </xdr:from>
    <xdr:to>
      <xdr:col>15</xdr:col>
      <xdr:colOff>101600</xdr:colOff>
      <xdr:row>34</xdr:row>
      <xdr:rowOff>84546</xdr:rowOff>
    </xdr:to>
    <xdr:sp macro="" textlink="">
      <xdr:nvSpPr>
        <xdr:cNvPr id="78" name="楕円 77"/>
        <xdr:cNvSpPr/>
      </xdr:nvSpPr>
      <xdr:spPr>
        <a:xfrm>
          <a:off x="2857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33746</xdr:rowOff>
    </xdr:from>
    <xdr:to>
      <xdr:col>19</xdr:col>
      <xdr:colOff>177800</xdr:colOff>
      <xdr:row>34</xdr:row>
      <xdr:rowOff>79466</xdr:rowOff>
    </xdr:to>
    <xdr:cxnSp macro="">
      <xdr:nvCxnSpPr>
        <xdr:cNvPr id="79" name="直線コネクタ 78"/>
        <xdr:cNvCxnSpPr/>
      </xdr:nvCxnSpPr>
      <xdr:spPr>
        <a:xfrm>
          <a:off x="2908300" y="58630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164193</xdr:rowOff>
    </xdr:from>
    <xdr:to>
      <xdr:col>10</xdr:col>
      <xdr:colOff>165100</xdr:colOff>
      <xdr:row>40</xdr:row>
      <xdr:rowOff>94343</xdr:rowOff>
    </xdr:to>
    <xdr:sp macro="" textlink="">
      <xdr:nvSpPr>
        <xdr:cNvPr id="80" name="楕円 79"/>
        <xdr:cNvSpPr/>
      </xdr:nvSpPr>
      <xdr:spPr>
        <a:xfrm>
          <a:off x="196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33746</xdr:rowOff>
    </xdr:from>
    <xdr:to>
      <xdr:col>15</xdr:col>
      <xdr:colOff>50800</xdr:colOff>
      <xdr:row>40</xdr:row>
      <xdr:rowOff>43543</xdr:rowOff>
    </xdr:to>
    <xdr:cxnSp macro="">
      <xdr:nvCxnSpPr>
        <xdr:cNvPr id="81" name="直線コネクタ 80"/>
        <xdr:cNvCxnSpPr/>
      </xdr:nvCxnSpPr>
      <xdr:spPr>
        <a:xfrm flipV="1">
          <a:off x="2019300" y="5863046"/>
          <a:ext cx="889000" cy="103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131535</xdr:rowOff>
    </xdr:from>
    <xdr:to>
      <xdr:col>6</xdr:col>
      <xdr:colOff>38100</xdr:colOff>
      <xdr:row>40</xdr:row>
      <xdr:rowOff>61685</xdr:rowOff>
    </xdr:to>
    <xdr:sp macro="" textlink="">
      <xdr:nvSpPr>
        <xdr:cNvPr id="82" name="楕円 81"/>
        <xdr:cNvSpPr/>
      </xdr:nvSpPr>
      <xdr:spPr>
        <a:xfrm>
          <a:off x="107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10885</xdr:rowOff>
    </xdr:from>
    <xdr:to>
      <xdr:col>10</xdr:col>
      <xdr:colOff>114300</xdr:colOff>
      <xdr:row>40</xdr:row>
      <xdr:rowOff>43543</xdr:rowOff>
    </xdr:to>
    <xdr:cxnSp macro="">
      <xdr:nvCxnSpPr>
        <xdr:cNvPr id="83" name="直線コネクタ 82"/>
        <xdr:cNvCxnSpPr/>
      </xdr:nvCxnSpPr>
      <xdr:spPr>
        <a:xfrm>
          <a:off x="1130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111596</xdr:rowOff>
    </xdr:from>
    <xdr:ext cx="405111" cy="259045"/>
    <xdr:sp macro="" textlink="">
      <xdr:nvSpPr>
        <xdr:cNvPr id="84" name="n_1aveValue【図書館】&#10;有形固定資産減価償却率"/>
        <xdr:cNvSpPr txBox="1"/>
      </xdr:nvSpPr>
      <xdr:spPr>
        <a:xfrm>
          <a:off x="35820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153324</xdr:rowOff>
    </xdr:from>
    <xdr:ext cx="405111" cy="259045"/>
    <xdr:sp macro="" textlink="">
      <xdr:nvSpPr>
        <xdr:cNvPr id="86" name="n_3aveValue【図書館】&#10;有形固定資産減価償却率"/>
        <xdr:cNvSpPr txBox="1"/>
      </xdr:nvSpPr>
      <xdr:spPr>
        <a:xfrm>
          <a:off x="1816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110870</xdr:rowOff>
    </xdr:from>
    <xdr:ext cx="405111" cy="259045"/>
    <xdr:sp macro="" textlink="">
      <xdr:nvSpPr>
        <xdr:cNvPr id="87" name="n_4aveValue【図書館】&#10;有形固定資産減価償却率"/>
        <xdr:cNvSpPr txBox="1"/>
      </xdr:nvSpPr>
      <xdr:spPr>
        <a:xfrm>
          <a:off x="927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146793</xdr:rowOff>
    </xdr:from>
    <xdr:ext cx="405111" cy="259045"/>
    <xdr:sp macro="" textlink="">
      <xdr:nvSpPr>
        <xdr:cNvPr id="88" name="n_1mainValue【図書館】&#10;有形固定資産減価償却率"/>
        <xdr:cNvSpPr txBox="1"/>
      </xdr:nvSpPr>
      <xdr:spPr>
        <a:xfrm>
          <a:off x="3582044" y="563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101073</xdr:rowOff>
    </xdr:from>
    <xdr:ext cx="405111" cy="259045"/>
    <xdr:sp macro="" textlink="">
      <xdr:nvSpPr>
        <xdr:cNvPr id="89" name="n_2mainValue【図書館】&#10;有形固定資産減価償却率"/>
        <xdr:cNvSpPr txBox="1"/>
      </xdr:nvSpPr>
      <xdr:spPr>
        <a:xfrm>
          <a:off x="2705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85470</xdr:rowOff>
    </xdr:from>
    <xdr:ext cx="405111" cy="259045"/>
    <xdr:sp macro="" textlink="">
      <xdr:nvSpPr>
        <xdr:cNvPr id="90" name="n_3mainValue【図書館】&#10;有形固定資産減価償却率"/>
        <xdr:cNvSpPr txBox="1"/>
      </xdr:nvSpPr>
      <xdr:spPr>
        <a:xfrm>
          <a:off x="1816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52812</xdr:rowOff>
    </xdr:from>
    <xdr:ext cx="405111" cy="259045"/>
    <xdr:sp macro="" textlink="">
      <xdr:nvSpPr>
        <xdr:cNvPr id="91" name="n_4mainValue【図書館】&#10;有形固定資産減価償却率"/>
        <xdr:cNvSpPr txBox="1"/>
      </xdr:nvSpPr>
      <xdr:spPr>
        <a:xfrm>
          <a:off x="927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11" name="直線コネクタ 110"/>
        <xdr:cNvCxnSpPr/>
      </xdr:nvCxnSpPr>
      <xdr:spPr>
        <a:xfrm flipV="1">
          <a:off x="10476865" y="575119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14" name="【図書館】&#10;一人当たり面積最大値テキスト"/>
        <xdr:cNvSpPr txBox="1"/>
      </xdr:nvSpPr>
      <xdr:spPr>
        <a:xfrm>
          <a:off x="10515600" y="5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5" name="直線コネクタ 114"/>
        <xdr:cNvCxnSpPr/>
      </xdr:nvCxnSpPr>
      <xdr:spPr>
        <a:xfrm>
          <a:off x="10388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135272</xdr:rowOff>
    </xdr:from>
    <xdr:ext cx="469744" cy="259045"/>
    <xdr:sp macro="" textlink="">
      <xdr:nvSpPr>
        <xdr:cNvPr id="116" name="【図書館】&#10;一人当たり面積平均値テキスト"/>
        <xdr:cNvSpPr txBox="1"/>
      </xdr:nvSpPr>
      <xdr:spPr>
        <a:xfrm>
          <a:off x="10515600" y="665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7" name="フローチャート: 判断 116"/>
        <xdr:cNvSpPr/>
      </xdr:nvSpPr>
      <xdr:spPr>
        <a:xfrm>
          <a:off x="104267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8" name="フローチャート: 判断 117"/>
        <xdr:cNvSpPr/>
      </xdr:nvSpPr>
      <xdr:spPr>
        <a:xfrm>
          <a:off x="9588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9" name="フローチャート: 判断 118"/>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20" name="フローチャート: 判断 119"/>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1" name="フローチャート: 判断 120"/>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7" name="楕円 126"/>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28"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93980</xdr:rowOff>
    </xdr:from>
    <xdr:to>
      <xdr:col>50</xdr:col>
      <xdr:colOff>165100</xdr:colOff>
      <xdr:row>38</xdr:row>
      <xdr:rowOff>24130</xdr:rowOff>
    </xdr:to>
    <xdr:sp macro="" textlink="">
      <xdr:nvSpPr>
        <xdr:cNvPr id="129" name="楕円 128"/>
        <xdr:cNvSpPr/>
      </xdr:nvSpPr>
      <xdr:spPr>
        <a:xfrm>
          <a:off x="958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144780</xdr:rowOff>
    </xdr:to>
    <xdr:cxnSp macro="">
      <xdr:nvCxnSpPr>
        <xdr:cNvPr id="130" name="直線コネクタ 129"/>
        <xdr:cNvCxnSpPr/>
      </xdr:nvCxnSpPr>
      <xdr:spPr>
        <a:xfrm flipV="1">
          <a:off x="9639300" y="64770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99695</xdr:rowOff>
    </xdr:from>
    <xdr:to>
      <xdr:col>46</xdr:col>
      <xdr:colOff>38100</xdr:colOff>
      <xdr:row>38</xdr:row>
      <xdr:rowOff>29845</xdr:rowOff>
    </xdr:to>
    <xdr:sp macro="" textlink="">
      <xdr:nvSpPr>
        <xdr:cNvPr id="131" name="楕円 130"/>
        <xdr:cNvSpPr/>
      </xdr:nvSpPr>
      <xdr:spPr>
        <a:xfrm>
          <a:off x="8699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144780</xdr:rowOff>
    </xdr:from>
    <xdr:to>
      <xdr:col>50</xdr:col>
      <xdr:colOff>114300</xdr:colOff>
      <xdr:row>37</xdr:row>
      <xdr:rowOff>150495</xdr:rowOff>
    </xdr:to>
    <xdr:cxnSp macro="">
      <xdr:nvCxnSpPr>
        <xdr:cNvPr id="132" name="直線コネクタ 131"/>
        <xdr:cNvCxnSpPr/>
      </xdr:nvCxnSpPr>
      <xdr:spPr>
        <a:xfrm flipV="1">
          <a:off x="8750300" y="6488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162560</xdr:rowOff>
    </xdr:from>
    <xdr:to>
      <xdr:col>41</xdr:col>
      <xdr:colOff>101600</xdr:colOff>
      <xdr:row>40</xdr:row>
      <xdr:rowOff>92710</xdr:rowOff>
    </xdr:to>
    <xdr:sp macro="" textlink="">
      <xdr:nvSpPr>
        <xdr:cNvPr id="133" name="楕円 132"/>
        <xdr:cNvSpPr/>
      </xdr:nvSpPr>
      <xdr:spPr>
        <a:xfrm>
          <a:off x="781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150495</xdr:rowOff>
    </xdr:from>
    <xdr:to>
      <xdr:col>45</xdr:col>
      <xdr:colOff>177800</xdr:colOff>
      <xdr:row>40</xdr:row>
      <xdr:rowOff>41910</xdr:rowOff>
    </xdr:to>
    <xdr:cxnSp macro="">
      <xdr:nvCxnSpPr>
        <xdr:cNvPr id="134" name="直線コネクタ 133"/>
        <xdr:cNvCxnSpPr/>
      </xdr:nvCxnSpPr>
      <xdr:spPr>
        <a:xfrm flipV="1">
          <a:off x="7861300" y="6494145"/>
          <a:ext cx="889000" cy="4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162560</xdr:rowOff>
    </xdr:from>
    <xdr:to>
      <xdr:col>36</xdr:col>
      <xdr:colOff>165100</xdr:colOff>
      <xdr:row>40</xdr:row>
      <xdr:rowOff>92710</xdr:rowOff>
    </xdr:to>
    <xdr:sp macro="" textlink="">
      <xdr:nvSpPr>
        <xdr:cNvPr id="135" name="楕円 134"/>
        <xdr:cNvSpPr/>
      </xdr:nvSpPr>
      <xdr:spPr>
        <a:xfrm>
          <a:off x="692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41910</xdr:rowOff>
    </xdr:from>
    <xdr:to>
      <xdr:col>41</xdr:col>
      <xdr:colOff>50800</xdr:colOff>
      <xdr:row>40</xdr:row>
      <xdr:rowOff>41910</xdr:rowOff>
    </xdr:to>
    <xdr:cxnSp macro="">
      <xdr:nvCxnSpPr>
        <xdr:cNvPr id="136" name="直線コネクタ 135"/>
        <xdr:cNvCxnSpPr/>
      </xdr:nvCxnSpPr>
      <xdr:spPr>
        <a:xfrm>
          <a:off x="6972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112412</xdr:rowOff>
    </xdr:from>
    <xdr:ext cx="469744" cy="259045"/>
    <xdr:sp macro="" textlink="">
      <xdr:nvSpPr>
        <xdr:cNvPr id="137" name="n_1aveValue【図書館】&#10;一人当たり面積"/>
        <xdr:cNvSpPr txBox="1"/>
      </xdr:nvSpPr>
      <xdr:spPr>
        <a:xfrm>
          <a:off x="9391727"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38" name="n_2ave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39" name="n_3aveValue【図書館】&#10;一人当たり面積"/>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0"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40657</xdr:rowOff>
    </xdr:from>
    <xdr:ext cx="469744" cy="259045"/>
    <xdr:sp macro="" textlink="">
      <xdr:nvSpPr>
        <xdr:cNvPr id="141" name="n_1mainValue【図書館】&#10;一人当たり面積"/>
        <xdr:cNvSpPr txBox="1"/>
      </xdr:nvSpPr>
      <xdr:spPr>
        <a:xfrm>
          <a:off x="93917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46372</xdr:rowOff>
    </xdr:from>
    <xdr:ext cx="469744" cy="259045"/>
    <xdr:sp macro="" textlink="">
      <xdr:nvSpPr>
        <xdr:cNvPr id="142" name="n_2mainValue【図書館】&#10;一人当たり面積"/>
        <xdr:cNvSpPr txBox="1"/>
      </xdr:nvSpPr>
      <xdr:spPr>
        <a:xfrm>
          <a:off x="8515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83837</xdr:rowOff>
    </xdr:from>
    <xdr:ext cx="469744" cy="259045"/>
    <xdr:sp macro="" textlink="">
      <xdr:nvSpPr>
        <xdr:cNvPr id="143" name="n_3mainValue【図書館】&#10;一人当たり面積"/>
        <xdr:cNvSpPr txBox="1"/>
      </xdr:nvSpPr>
      <xdr:spPr>
        <a:xfrm>
          <a:off x="7626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83837</xdr:rowOff>
    </xdr:from>
    <xdr:ext cx="469744" cy="259045"/>
    <xdr:sp macro="" textlink="">
      <xdr:nvSpPr>
        <xdr:cNvPr id="144" name="n_4mainValue【図書館】&#10;一人当たり面積"/>
        <xdr:cNvSpPr txBox="1"/>
      </xdr:nvSpPr>
      <xdr:spPr>
        <a:xfrm>
          <a:off x="6737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70" name="直線コネクタ 169"/>
        <xdr:cNvCxnSpPr/>
      </xdr:nvCxnSpPr>
      <xdr:spPr>
        <a:xfrm flipV="1">
          <a:off x="4634865" y="958160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1" name="【体育館・プー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2" name="直線コネクタ 171"/>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73" name="【体育館・プール】&#10;有形固定資産減価償却率最大値テキスト"/>
        <xdr:cNvSpPr txBox="1"/>
      </xdr:nvSpPr>
      <xdr:spPr>
        <a:xfrm>
          <a:off x="4673600" y="935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74" name="直線コネクタ 173"/>
        <xdr:cNvCxnSpPr/>
      </xdr:nvCxnSpPr>
      <xdr:spPr>
        <a:xfrm>
          <a:off x="4546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74584</xdr:rowOff>
    </xdr:from>
    <xdr:ext cx="405111" cy="259045"/>
    <xdr:sp macro="" textlink="">
      <xdr:nvSpPr>
        <xdr:cNvPr id="175" name="【体育館・プール】&#10;有形固定資産減価償却率平均値テキスト"/>
        <xdr:cNvSpPr txBox="1"/>
      </xdr:nvSpPr>
      <xdr:spPr>
        <a:xfrm>
          <a:off x="4673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76" name="フローチャート: 判断 175"/>
        <xdr:cNvSpPr/>
      </xdr:nvSpPr>
      <xdr:spPr>
        <a:xfrm>
          <a:off x="4584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77" name="フローチャート: 判断 176"/>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78" name="フローチャート: 判断 177"/>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9" name="フローチャート: 判断 178"/>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153307</xdr:rowOff>
    </xdr:from>
    <xdr:to>
      <xdr:col>6</xdr:col>
      <xdr:colOff>38100</xdr:colOff>
      <xdr:row>61</xdr:row>
      <xdr:rowOff>83457</xdr:rowOff>
    </xdr:to>
    <xdr:sp macro="" textlink="">
      <xdr:nvSpPr>
        <xdr:cNvPr id="180" name="フローチャート: 判断 179"/>
        <xdr:cNvSpPr/>
      </xdr:nvSpPr>
      <xdr:spPr>
        <a:xfrm>
          <a:off x="1079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86" name="楕円 185"/>
        <xdr:cNvSpPr/>
      </xdr:nvSpPr>
      <xdr:spPr>
        <a:xfrm>
          <a:off x="45847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32493</xdr:rowOff>
    </xdr:from>
    <xdr:ext cx="405111" cy="259045"/>
    <xdr:sp macro="" textlink="">
      <xdr:nvSpPr>
        <xdr:cNvPr id="187" name="【体育館・プール】&#10;有形固定資産減価償却率該当値テキスト"/>
        <xdr:cNvSpPr txBox="1"/>
      </xdr:nvSpPr>
      <xdr:spPr>
        <a:xfrm>
          <a:off x="4673600" y="997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163104</xdr:rowOff>
    </xdr:from>
    <xdr:to>
      <xdr:col>20</xdr:col>
      <xdr:colOff>38100</xdr:colOff>
      <xdr:row>59</xdr:row>
      <xdr:rowOff>93254</xdr:rowOff>
    </xdr:to>
    <xdr:sp macro="" textlink="">
      <xdr:nvSpPr>
        <xdr:cNvPr id="188" name="楕円 187"/>
        <xdr:cNvSpPr/>
      </xdr:nvSpPr>
      <xdr:spPr>
        <a:xfrm>
          <a:off x="3746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42454</xdr:rowOff>
    </xdr:from>
    <xdr:to>
      <xdr:col>24</xdr:col>
      <xdr:colOff>63500</xdr:colOff>
      <xdr:row>59</xdr:row>
      <xdr:rowOff>60416</xdr:rowOff>
    </xdr:to>
    <xdr:cxnSp macro="">
      <xdr:nvCxnSpPr>
        <xdr:cNvPr id="189" name="直線コネクタ 188"/>
        <xdr:cNvCxnSpPr/>
      </xdr:nvCxnSpPr>
      <xdr:spPr>
        <a:xfrm>
          <a:off x="3797300" y="1015800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132080</xdr:rowOff>
    </xdr:from>
    <xdr:to>
      <xdr:col>15</xdr:col>
      <xdr:colOff>101600</xdr:colOff>
      <xdr:row>59</xdr:row>
      <xdr:rowOff>62230</xdr:rowOff>
    </xdr:to>
    <xdr:sp macro="" textlink="">
      <xdr:nvSpPr>
        <xdr:cNvPr id="190" name="楕円 189"/>
        <xdr:cNvSpPr/>
      </xdr:nvSpPr>
      <xdr:spPr>
        <a:xfrm>
          <a:off x="2857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xdr:rowOff>
    </xdr:from>
    <xdr:to>
      <xdr:col>19</xdr:col>
      <xdr:colOff>177800</xdr:colOff>
      <xdr:row>59</xdr:row>
      <xdr:rowOff>42454</xdr:rowOff>
    </xdr:to>
    <xdr:cxnSp macro="">
      <xdr:nvCxnSpPr>
        <xdr:cNvPr id="191" name="直線コネクタ 190"/>
        <xdr:cNvCxnSpPr/>
      </xdr:nvCxnSpPr>
      <xdr:spPr>
        <a:xfrm>
          <a:off x="2908300" y="101269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2" name="楕円 191"/>
        <xdr:cNvSpPr/>
      </xdr:nvSpPr>
      <xdr:spPr>
        <a:xfrm>
          <a:off x="1968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169817</xdr:rowOff>
    </xdr:from>
    <xdr:to>
      <xdr:col>15</xdr:col>
      <xdr:colOff>50800</xdr:colOff>
      <xdr:row>59</xdr:row>
      <xdr:rowOff>11430</xdr:rowOff>
    </xdr:to>
    <xdr:cxnSp macro="">
      <xdr:nvCxnSpPr>
        <xdr:cNvPr id="193" name="直線コネクタ 192"/>
        <xdr:cNvCxnSpPr/>
      </xdr:nvCxnSpPr>
      <xdr:spPr>
        <a:xfrm>
          <a:off x="2019300" y="101139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94524</xdr:rowOff>
    </xdr:from>
    <xdr:to>
      <xdr:col>6</xdr:col>
      <xdr:colOff>38100</xdr:colOff>
      <xdr:row>59</xdr:row>
      <xdr:rowOff>24674</xdr:rowOff>
    </xdr:to>
    <xdr:sp macro="" textlink="">
      <xdr:nvSpPr>
        <xdr:cNvPr id="194" name="楕円 193"/>
        <xdr:cNvSpPr/>
      </xdr:nvSpPr>
      <xdr:spPr>
        <a:xfrm>
          <a:off x="1079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145324</xdr:rowOff>
    </xdr:from>
    <xdr:to>
      <xdr:col>10</xdr:col>
      <xdr:colOff>114300</xdr:colOff>
      <xdr:row>58</xdr:row>
      <xdr:rowOff>169817</xdr:rowOff>
    </xdr:to>
    <xdr:cxnSp macro="">
      <xdr:nvCxnSpPr>
        <xdr:cNvPr id="195" name="直線コネクタ 194"/>
        <xdr:cNvCxnSpPr/>
      </xdr:nvCxnSpPr>
      <xdr:spPr>
        <a:xfrm>
          <a:off x="1130300" y="100894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58255</xdr:rowOff>
    </xdr:from>
    <xdr:ext cx="405111" cy="259045"/>
    <xdr:sp macro="" textlink="">
      <xdr:nvSpPr>
        <xdr:cNvPr id="196" name="n_1aveValue【体育館・プール】&#10;有形固定資産減価償却率"/>
        <xdr:cNvSpPr txBox="1"/>
      </xdr:nvSpPr>
      <xdr:spPr>
        <a:xfrm>
          <a:off x="35820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17434</xdr:rowOff>
    </xdr:from>
    <xdr:ext cx="405111" cy="259045"/>
    <xdr:sp macro="" textlink="">
      <xdr:nvSpPr>
        <xdr:cNvPr id="197" name="n_2aveValue【体育館・プール】&#10;有形固定資産減価償却率"/>
        <xdr:cNvSpPr txBox="1"/>
      </xdr:nvSpPr>
      <xdr:spPr>
        <a:xfrm>
          <a:off x="2705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8" name="n_3aveValue【体育館・プー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74584</xdr:rowOff>
    </xdr:from>
    <xdr:ext cx="405111" cy="259045"/>
    <xdr:sp macro="" textlink="">
      <xdr:nvSpPr>
        <xdr:cNvPr id="199" name="n_4aveValue【体育館・プール】&#10;有形固定資産減価償却率"/>
        <xdr:cNvSpPr txBox="1"/>
      </xdr:nvSpPr>
      <xdr:spPr>
        <a:xfrm>
          <a:off x="927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109781</xdr:rowOff>
    </xdr:from>
    <xdr:ext cx="405111" cy="259045"/>
    <xdr:sp macro="" textlink="">
      <xdr:nvSpPr>
        <xdr:cNvPr id="200" name="n_1mainValue【体育館・プール】&#10;有形固定資産減価償却率"/>
        <xdr:cNvSpPr txBox="1"/>
      </xdr:nvSpPr>
      <xdr:spPr>
        <a:xfrm>
          <a:off x="3582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201" name="n_2mainValue【体育館・プー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202" name="n_3mainValue【体育館・プール】&#10;有形固定資産減価償却率"/>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41201</xdr:rowOff>
    </xdr:from>
    <xdr:ext cx="405111" cy="259045"/>
    <xdr:sp macro="" textlink="">
      <xdr:nvSpPr>
        <xdr:cNvPr id="203" name="n_4mainValue【体育館・プール】&#10;有形固定資産減価償却率"/>
        <xdr:cNvSpPr txBox="1"/>
      </xdr:nvSpPr>
      <xdr:spPr>
        <a:xfrm>
          <a:off x="927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227" name="直線コネクタ 226"/>
        <xdr:cNvCxnSpPr/>
      </xdr:nvCxnSpPr>
      <xdr:spPr>
        <a:xfrm flipV="1">
          <a:off x="10476865" y="941260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228" name="【体育館・プール】&#10;一人当たり面積最小値テキスト"/>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29" name="直線コネクタ 228"/>
        <xdr:cNvCxnSpPr/>
      </xdr:nvCxnSpPr>
      <xdr:spPr>
        <a:xfrm>
          <a:off x="10388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230" name="【体育館・プール】&#10;一人当たり面積最大値テキスト"/>
        <xdr:cNvSpPr txBox="1"/>
      </xdr:nvSpPr>
      <xdr:spPr>
        <a:xfrm>
          <a:off x="10515600" y="91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231" name="直線コネクタ 230"/>
        <xdr:cNvCxnSpPr/>
      </xdr:nvCxnSpPr>
      <xdr:spPr>
        <a:xfrm>
          <a:off x="10388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36847</xdr:rowOff>
    </xdr:from>
    <xdr:ext cx="469744" cy="259045"/>
    <xdr:sp macro="" textlink="">
      <xdr:nvSpPr>
        <xdr:cNvPr id="232" name="【体育館・プール】&#10;一人当たり面積平均値テキスト"/>
        <xdr:cNvSpPr txBox="1"/>
      </xdr:nvSpPr>
      <xdr:spPr>
        <a:xfrm>
          <a:off x="10515600" y="10152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33" name="フローチャート: 判断 232"/>
        <xdr:cNvSpPr/>
      </xdr:nvSpPr>
      <xdr:spPr>
        <a:xfrm>
          <a:off x="10426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34" name="フローチャート: 判断 233"/>
        <xdr:cNvSpPr/>
      </xdr:nvSpPr>
      <xdr:spPr>
        <a:xfrm>
          <a:off x="958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235" name="フローチャート: 判断 234"/>
        <xdr:cNvSpPr/>
      </xdr:nvSpPr>
      <xdr:spPr>
        <a:xfrm>
          <a:off x="8699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236" name="フローチャート: 判断 235"/>
        <xdr:cNvSpPr/>
      </xdr:nvSpPr>
      <xdr:spPr>
        <a:xfrm>
          <a:off x="781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97790</xdr:rowOff>
    </xdr:from>
    <xdr:to>
      <xdr:col>36</xdr:col>
      <xdr:colOff>165100</xdr:colOff>
      <xdr:row>61</xdr:row>
      <xdr:rowOff>27940</xdr:rowOff>
    </xdr:to>
    <xdr:sp macro="" textlink="">
      <xdr:nvSpPr>
        <xdr:cNvPr id="237" name="フローチャート: 判断 236"/>
        <xdr:cNvSpPr/>
      </xdr:nvSpPr>
      <xdr:spPr>
        <a:xfrm>
          <a:off x="692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76835</xdr:rowOff>
    </xdr:from>
    <xdr:to>
      <xdr:col>55</xdr:col>
      <xdr:colOff>50800</xdr:colOff>
      <xdr:row>61</xdr:row>
      <xdr:rowOff>6985</xdr:rowOff>
    </xdr:to>
    <xdr:sp macro="" textlink="">
      <xdr:nvSpPr>
        <xdr:cNvPr id="243" name="楕円 242"/>
        <xdr:cNvSpPr/>
      </xdr:nvSpPr>
      <xdr:spPr>
        <a:xfrm>
          <a:off x="10426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55262</xdr:rowOff>
    </xdr:from>
    <xdr:ext cx="469744" cy="259045"/>
    <xdr:sp macro="" textlink="">
      <xdr:nvSpPr>
        <xdr:cNvPr id="244" name="【体育館・プール】&#10;一人当たり面積該当値テキスト"/>
        <xdr:cNvSpPr txBox="1"/>
      </xdr:nvSpPr>
      <xdr:spPr>
        <a:xfrm>
          <a:off x="10515600" y="1034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88265</xdr:rowOff>
    </xdr:from>
    <xdr:to>
      <xdr:col>50</xdr:col>
      <xdr:colOff>165100</xdr:colOff>
      <xdr:row>61</xdr:row>
      <xdr:rowOff>18415</xdr:rowOff>
    </xdr:to>
    <xdr:sp macro="" textlink="">
      <xdr:nvSpPr>
        <xdr:cNvPr id="245" name="楕円 244"/>
        <xdr:cNvSpPr/>
      </xdr:nvSpPr>
      <xdr:spPr>
        <a:xfrm>
          <a:off x="9588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127635</xdr:rowOff>
    </xdr:from>
    <xdr:to>
      <xdr:col>55</xdr:col>
      <xdr:colOff>0</xdr:colOff>
      <xdr:row>60</xdr:row>
      <xdr:rowOff>139065</xdr:rowOff>
    </xdr:to>
    <xdr:cxnSp macro="">
      <xdr:nvCxnSpPr>
        <xdr:cNvPr id="246" name="直線コネクタ 245"/>
        <xdr:cNvCxnSpPr/>
      </xdr:nvCxnSpPr>
      <xdr:spPr>
        <a:xfrm flipV="1">
          <a:off x="9639300" y="104146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97790</xdr:rowOff>
    </xdr:from>
    <xdr:to>
      <xdr:col>46</xdr:col>
      <xdr:colOff>38100</xdr:colOff>
      <xdr:row>61</xdr:row>
      <xdr:rowOff>27940</xdr:rowOff>
    </xdr:to>
    <xdr:sp macro="" textlink="">
      <xdr:nvSpPr>
        <xdr:cNvPr id="247" name="楕円 246"/>
        <xdr:cNvSpPr/>
      </xdr:nvSpPr>
      <xdr:spPr>
        <a:xfrm>
          <a:off x="8699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139065</xdr:rowOff>
    </xdr:from>
    <xdr:to>
      <xdr:col>50</xdr:col>
      <xdr:colOff>114300</xdr:colOff>
      <xdr:row>60</xdr:row>
      <xdr:rowOff>148590</xdr:rowOff>
    </xdr:to>
    <xdr:cxnSp macro="">
      <xdr:nvCxnSpPr>
        <xdr:cNvPr id="248" name="直線コネクタ 247"/>
        <xdr:cNvCxnSpPr/>
      </xdr:nvCxnSpPr>
      <xdr:spPr>
        <a:xfrm flipV="1">
          <a:off x="8750300" y="104260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78740</xdr:rowOff>
    </xdr:from>
    <xdr:to>
      <xdr:col>41</xdr:col>
      <xdr:colOff>101600</xdr:colOff>
      <xdr:row>61</xdr:row>
      <xdr:rowOff>8890</xdr:rowOff>
    </xdr:to>
    <xdr:sp macro="" textlink="">
      <xdr:nvSpPr>
        <xdr:cNvPr id="249" name="楕円 248"/>
        <xdr:cNvSpPr/>
      </xdr:nvSpPr>
      <xdr:spPr>
        <a:xfrm>
          <a:off x="7810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129540</xdr:rowOff>
    </xdr:from>
    <xdr:to>
      <xdr:col>45</xdr:col>
      <xdr:colOff>177800</xdr:colOff>
      <xdr:row>60</xdr:row>
      <xdr:rowOff>148590</xdr:rowOff>
    </xdr:to>
    <xdr:cxnSp macro="">
      <xdr:nvCxnSpPr>
        <xdr:cNvPr id="250" name="直線コネクタ 249"/>
        <xdr:cNvCxnSpPr/>
      </xdr:nvCxnSpPr>
      <xdr:spPr>
        <a:xfrm>
          <a:off x="7861300" y="104165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86360</xdr:rowOff>
    </xdr:from>
    <xdr:to>
      <xdr:col>36</xdr:col>
      <xdr:colOff>165100</xdr:colOff>
      <xdr:row>61</xdr:row>
      <xdr:rowOff>16510</xdr:rowOff>
    </xdr:to>
    <xdr:sp macro="" textlink="">
      <xdr:nvSpPr>
        <xdr:cNvPr id="251" name="楕円 250"/>
        <xdr:cNvSpPr/>
      </xdr:nvSpPr>
      <xdr:spPr>
        <a:xfrm>
          <a:off x="692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129540</xdr:rowOff>
    </xdr:from>
    <xdr:to>
      <xdr:col>41</xdr:col>
      <xdr:colOff>50800</xdr:colOff>
      <xdr:row>60</xdr:row>
      <xdr:rowOff>137160</xdr:rowOff>
    </xdr:to>
    <xdr:cxnSp macro="">
      <xdr:nvCxnSpPr>
        <xdr:cNvPr id="252" name="直線コネクタ 251"/>
        <xdr:cNvCxnSpPr/>
      </xdr:nvCxnSpPr>
      <xdr:spPr>
        <a:xfrm flipV="1">
          <a:off x="6972300" y="10416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4462</xdr:rowOff>
    </xdr:from>
    <xdr:ext cx="469744" cy="259045"/>
    <xdr:sp macro="" textlink="">
      <xdr:nvSpPr>
        <xdr:cNvPr id="253" name="n_1aveValue【体育館・プール】&#10;一人当たり面積"/>
        <xdr:cNvSpPr txBox="1"/>
      </xdr:nvSpPr>
      <xdr:spPr>
        <a:xfrm>
          <a:off x="9391727" y="101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164482</xdr:rowOff>
    </xdr:from>
    <xdr:ext cx="469744" cy="259045"/>
    <xdr:sp macro="" textlink="">
      <xdr:nvSpPr>
        <xdr:cNvPr id="254" name="n_2aveValue【体育館・プール】&#10;一人当たり面積"/>
        <xdr:cNvSpPr txBox="1"/>
      </xdr:nvSpPr>
      <xdr:spPr>
        <a:xfrm>
          <a:off x="85154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652</xdr:rowOff>
    </xdr:from>
    <xdr:ext cx="469744" cy="259045"/>
    <xdr:sp macro="" textlink="">
      <xdr:nvSpPr>
        <xdr:cNvPr id="255" name="n_3aveValue【体育館・プール】&#10;一人当たり面積"/>
        <xdr:cNvSpPr txBox="1"/>
      </xdr:nvSpPr>
      <xdr:spPr>
        <a:xfrm>
          <a:off x="7626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56" name="n_4aveValue【体育館・プール】&#10;一人当たり面積"/>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9542</xdr:rowOff>
    </xdr:from>
    <xdr:ext cx="469744" cy="259045"/>
    <xdr:sp macro="" textlink="">
      <xdr:nvSpPr>
        <xdr:cNvPr id="257" name="n_1mainValue【体育館・プール】&#10;一人当たり面積"/>
        <xdr:cNvSpPr txBox="1"/>
      </xdr:nvSpPr>
      <xdr:spPr>
        <a:xfrm>
          <a:off x="9391727" y="1046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19067</xdr:rowOff>
    </xdr:from>
    <xdr:ext cx="469744" cy="259045"/>
    <xdr:sp macro="" textlink="">
      <xdr:nvSpPr>
        <xdr:cNvPr id="258" name="n_2mainValue【体育館・プール】&#10;一人当たり面積"/>
        <xdr:cNvSpPr txBox="1"/>
      </xdr:nvSpPr>
      <xdr:spPr>
        <a:xfrm>
          <a:off x="8515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xdr:rowOff>
    </xdr:from>
    <xdr:ext cx="469744" cy="259045"/>
    <xdr:sp macro="" textlink="">
      <xdr:nvSpPr>
        <xdr:cNvPr id="259" name="n_3mainValue【体育館・プール】&#10;一人当たり面積"/>
        <xdr:cNvSpPr txBox="1"/>
      </xdr:nvSpPr>
      <xdr:spPr>
        <a:xfrm>
          <a:off x="76264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33037</xdr:rowOff>
    </xdr:from>
    <xdr:ext cx="469744" cy="259045"/>
    <xdr:sp macro="" textlink="">
      <xdr:nvSpPr>
        <xdr:cNvPr id="260" name="n_4mainValue【体育館・プール】&#10;一人当たり面積"/>
        <xdr:cNvSpPr txBox="1"/>
      </xdr:nvSpPr>
      <xdr:spPr>
        <a:xfrm>
          <a:off x="6737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85" name="直線コネクタ 284"/>
        <xdr:cNvCxnSpPr/>
      </xdr:nvCxnSpPr>
      <xdr:spPr>
        <a:xfrm flipV="1">
          <a:off x="4634865" y="1339977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286" name="【福祉施設】&#10;有形固定資産減価償却率最小値テキスト"/>
        <xdr:cNvSpPr txBox="1"/>
      </xdr:nvSpPr>
      <xdr:spPr>
        <a:xfrm>
          <a:off x="46736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87" name="直線コネクタ 286"/>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288" name="【福祉施設】&#10;有形固定資産減価償却率最大値テキスト"/>
        <xdr:cNvSpPr txBox="1"/>
      </xdr:nvSpPr>
      <xdr:spPr>
        <a:xfrm>
          <a:off x="4673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89" name="直線コネクタ 288"/>
        <xdr:cNvCxnSpPr/>
      </xdr:nvCxnSpPr>
      <xdr:spPr>
        <a:xfrm>
          <a:off x="4546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0"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1" name="フローチャート: 判断 290"/>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2" name="フローチャート: 判断 291"/>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293" name="フローチャート: 判断 292"/>
        <xdr:cNvSpPr/>
      </xdr:nvSpPr>
      <xdr:spPr>
        <a:xfrm>
          <a:off x="2857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94" name="フローチャート: 判断 293"/>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95" name="フローチャート: 判断 294"/>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52070</xdr:rowOff>
    </xdr:from>
    <xdr:to>
      <xdr:col>24</xdr:col>
      <xdr:colOff>114300</xdr:colOff>
      <xdr:row>84</xdr:row>
      <xdr:rowOff>153670</xdr:rowOff>
    </xdr:to>
    <xdr:sp macro="" textlink="">
      <xdr:nvSpPr>
        <xdr:cNvPr id="301" name="楕円 300"/>
        <xdr:cNvSpPr/>
      </xdr:nvSpPr>
      <xdr:spPr>
        <a:xfrm>
          <a:off x="45847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138447</xdr:rowOff>
    </xdr:from>
    <xdr:ext cx="405111" cy="259045"/>
    <xdr:sp macro="" textlink="">
      <xdr:nvSpPr>
        <xdr:cNvPr id="302" name="【福祉施設】&#10;有形固定資産減価償却率該当値テキスト"/>
        <xdr:cNvSpPr txBox="1"/>
      </xdr:nvSpPr>
      <xdr:spPr>
        <a:xfrm>
          <a:off x="4673600" y="1436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29211</xdr:rowOff>
    </xdr:from>
    <xdr:to>
      <xdr:col>20</xdr:col>
      <xdr:colOff>38100</xdr:colOff>
      <xdr:row>84</xdr:row>
      <xdr:rowOff>130811</xdr:rowOff>
    </xdr:to>
    <xdr:sp macro="" textlink="">
      <xdr:nvSpPr>
        <xdr:cNvPr id="303" name="楕円 302"/>
        <xdr:cNvSpPr/>
      </xdr:nvSpPr>
      <xdr:spPr>
        <a:xfrm>
          <a:off x="3746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80011</xdr:rowOff>
    </xdr:from>
    <xdr:to>
      <xdr:col>24</xdr:col>
      <xdr:colOff>63500</xdr:colOff>
      <xdr:row>84</xdr:row>
      <xdr:rowOff>102870</xdr:rowOff>
    </xdr:to>
    <xdr:cxnSp macro="">
      <xdr:nvCxnSpPr>
        <xdr:cNvPr id="304" name="直線コネクタ 303"/>
        <xdr:cNvCxnSpPr/>
      </xdr:nvCxnSpPr>
      <xdr:spPr>
        <a:xfrm>
          <a:off x="3797300" y="144818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19686</xdr:rowOff>
    </xdr:from>
    <xdr:to>
      <xdr:col>15</xdr:col>
      <xdr:colOff>101600</xdr:colOff>
      <xdr:row>84</xdr:row>
      <xdr:rowOff>121286</xdr:rowOff>
    </xdr:to>
    <xdr:sp macro="" textlink="">
      <xdr:nvSpPr>
        <xdr:cNvPr id="305" name="楕円 304"/>
        <xdr:cNvSpPr/>
      </xdr:nvSpPr>
      <xdr:spPr>
        <a:xfrm>
          <a:off x="2857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70486</xdr:rowOff>
    </xdr:from>
    <xdr:to>
      <xdr:col>19</xdr:col>
      <xdr:colOff>177800</xdr:colOff>
      <xdr:row>84</xdr:row>
      <xdr:rowOff>80011</xdr:rowOff>
    </xdr:to>
    <xdr:cxnSp macro="">
      <xdr:nvCxnSpPr>
        <xdr:cNvPr id="306" name="直線コネクタ 305"/>
        <xdr:cNvCxnSpPr/>
      </xdr:nvCxnSpPr>
      <xdr:spPr>
        <a:xfrm>
          <a:off x="2908300" y="144722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166370</xdr:rowOff>
    </xdr:from>
    <xdr:to>
      <xdr:col>10</xdr:col>
      <xdr:colOff>165100</xdr:colOff>
      <xdr:row>84</xdr:row>
      <xdr:rowOff>96520</xdr:rowOff>
    </xdr:to>
    <xdr:sp macro="" textlink="">
      <xdr:nvSpPr>
        <xdr:cNvPr id="307" name="楕円 306"/>
        <xdr:cNvSpPr/>
      </xdr:nvSpPr>
      <xdr:spPr>
        <a:xfrm>
          <a:off x="1968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45720</xdr:rowOff>
    </xdr:from>
    <xdr:to>
      <xdr:col>15</xdr:col>
      <xdr:colOff>50800</xdr:colOff>
      <xdr:row>84</xdr:row>
      <xdr:rowOff>70486</xdr:rowOff>
    </xdr:to>
    <xdr:cxnSp macro="">
      <xdr:nvCxnSpPr>
        <xdr:cNvPr id="308" name="直線コネクタ 307"/>
        <xdr:cNvCxnSpPr/>
      </xdr:nvCxnSpPr>
      <xdr:spPr>
        <a:xfrm>
          <a:off x="2019300" y="144475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154939</xdr:rowOff>
    </xdr:from>
    <xdr:to>
      <xdr:col>6</xdr:col>
      <xdr:colOff>38100</xdr:colOff>
      <xdr:row>84</xdr:row>
      <xdr:rowOff>85089</xdr:rowOff>
    </xdr:to>
    <xdr:sp macro="" textlink="">
      <xdr:nvSpPr>
        <xdr:cNvPr id="309" name="楕円 308"/>
        <xdr:cNvSpPr/>
      </xdr:nvSpPr>
      <xdr:spPr>
        <a:xfrm>
          <a:off x="1079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34289</xdr:rowOff>
    </xdr:from>
    <xdr:to>
      <xdr:col>10</xdr:col>
      <xdr:colOff>114300</xdr:colOff>
      <xdr:row>84</xdr:row>
      <xdr:rowOff>45720</xdr:rowOff>
    </xdr:to>
    <xdr:cxnSp macro="">
      <xdr:nvCxnSpPr>
        <xdr:cNvPr id="310" name="直線コネクタ 309"/>
        <xdr:cNvCxnSpPr/>
      </xdr:nvCxnSpPr>
      <xdr:spPr>
        <a:xfrm>
          <a:off x="1130300" y="144360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11" name="n_1aveValue【福祉施設】&#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312" name="n_2aveValue【福祉施設】&#10;有形固定資産減価償却率"/>
        <xdr:cNvSpPr txBox="1"/>
      </xdr:nvSpPr>
      <xdr:spPr>
        <a:xfrm>
          <a:off x="2705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313" name="n_3aveValue【福祉施設】&#10;有形固定資産減価償却率"/>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14"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121938</xdr:rowOff>
    </xdr:from>
    <xdr:ext cx="405111" cy="259045"/>
    <xdr:sp macro="" textlink="">
      <xdr:nvSpPr>
        <xdr:cNvPr id="315" name="n_1mainValue【福祉施設】&#10;有形固定資産減価償却率"/>
        <xdr:cNvSpPr txBox="1"/>
      </xdr:nvSpPr>
      <xdr:spPr>
        <a:xfrm>
          <a:off x="35820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112413</xdr:rowOff>
    </xdr:from>
    <xdr:ext cx="405111" cy="259045"/>
    <xdr:sp macro="" textlink="">
      <xdr:nvSpPr>
        <xdr:cNvPr id="316" name="n_2mainValue【福祉施設】&#10;有形固定資産減価償却率"/>
        <xdr:cNvSpPr txBox="1"/>
      </xdr:nvSpPr>
      <xdr:spPr>
        <a:xfrm>
          <a:off x="27057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87647</xdr:rowOff>
    </xdr:from>
    <xdr:ext cx="405111" cy="259045"/>
    <xdr:sp macro="" textlink="">
      <xdr:nvSpPr>
        <xdr:cNvPr id="317" name="n_3mainValue【福祉施設】&#10;有形固定資産減価償却率"/>
        <xdr:cNvSpPr txBox="1"/>
      </xdr:nvSpPr>
      <xdr:spPr>
        <a:xfrm>
          <a:off x="1816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76216</xdr:rowOff>
    </xdr:from>
    <xdr:ext cx="405111" cy="259045"/>
    <xdr:sp macro="" textlink="">
      <xdr:nvSpPr>
        <xdr:cNvPr id="318" name="n_4mainValue【福祉施設】&#10;有形固定資産減価償却率"/>
        <xdr:cNvSpPr txBox="1"/>
      </xdr:nvSpPr>
      <xdr:spPr>
        <a:xfrm>
          <a:off x="927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110489</xdr:rowOff>
    </xdr:from>
    <xdr:to>
      <xdr:col>54</xdr:col>
      <xdr:colOff>189865</xdr:colOff>
      <xdr:row>86</xdr:row>
      <xdr:rowOff>30480</xdr:rowOff>
    </xdr:to>
    <xdr:cxnSp macro="">
      <xdr:nvCxnSpPr>
        <xdr:cNvPr id="342" name="直線コネクタ 341"/>
        <xdr:cNvCxnSpPr/>
      </xdr:nvCxnSpPr>
      <xdr:spPr>
        <a:xfrm flipV="1">
          <a:off x="10476865" y="133121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34307</xdr:rowOff>
    </xdr:from>
    <xdr:ext cx="469744" cy="259045"/>
    <xdr:sp macro="" textlink="">
      <xdr:nvSpPr>
        <xdr:cNvPr id="343" name="【福祉施設】&#10;一人当たり面積最小値テキスト"/>
        <xdr:cNvSpPr txBox="1"/>
      </xdr:nvSpPr>
      <xdr:spPr>
        <a:xfrm>
          <a:off x="10515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44" name="直線コネクタ 343"/>
        <xdr:cNvCxnSpPr/>
      </xdr:nvCxnSpPr>
      <xdr:spPr>
        <a:xfrm>
          <a:off x="10388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57166</xdr:rowOff>
    </xdr:from>
    <xdr:ext cx="469744" cy="259045"/>
    <xdr:sp macro="" textlink="">
      <xdr:nvSpPr>
        <xdr:cNvPr id="345" name="【福祉施設】&#10;一人当たり面積最大値テキスト"/>
        <xdr:cNvSpPr txBox="1"/>
      </xdr:nvSpPr>
      <xdr:spPr>
        <a:xfrm>
          <a:off x="10515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110489</xdr:rowOff>
    </xdr:from>
    <xdr:to>
      <xdr:col>55</xdr:col>
      <xdr:colOff>88900</xdr:colOff>
      <xdr:row>77</xdr:row>
      <xdr:rowOff>110489</xdr:rowOff>
    </xdr:to>
    <xdr:cxnSp macro="">
      <xdr:nvCxnSpPr>
        <xdr:cNvPr id="346" name="直線コネクタ 345"/>
        <xdr:cNvCxnSpPr/>
      </xdr:nvCxnSpPr>
      <xdr:spPr>
        <a:xfrm>
          <a:off x="10388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80027</xdr:rowOff>
    </xdr:from>
    <xdr:ext cx="469744" cy="259045"/>
    <xdr:sp macro="" textlink="">
      <xdr:nvSpPr>
        <xdr:cNvPr id="347" name="【福祉施設】&#10;一人当たり面積平均値テキスト"/>
        <xdr:cNvSpPr txBox="1"/>
      </xdr:nvSpPr>
      <xdr:spPr>
        <a:xfrm>
          <a:off x="10515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48" name="フローチャート: 判断 347"/>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49" name="フローチャート: 判断 348"/>
        <xdr:cNvSpPr/>
      </xdr:nvSpPr>
      <xdr:spPr>
        <a:xfrm>
          <a:off x="9588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50" name="フローチャート: 判断 349"/>
        <xdr:cNvSpPr/>
      </xdr:nvSpPr>
      <xdr:spPr>
        <a:xfrm>
          <a:off x="8699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86361</xdr:rowOff>
    </xdr:from>
    <xdr:to>
      <xdr:col>41</xdr:col>
      <xdr:colOff>101600</xdr:colOff>
      <xdr:row>84</xdr:row>
      <xdr:rowOff>16511</xdr:rowOff>
    </xdr:to>
    <xdr:sp macro="" textlink="">
      <xdr:nvSpPr>
        <xdr:cNvPr id="351" name="フローチャート: 判断 350"/>
        <xdr:cNvSpPr/>
      </xdr:nvSpPr>
      <xdr:spPr>
        <a:xfrm>
          <a:off x="7810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52" name="フローチャート: 判断 351"/>
        <xdr:cNvSpPr/>
      </xdr:nvSpPr>
      <xdr:spPr>
        <a:xfrm>
          <a:off x="6921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90170</xdr:rowOff>
    </xdr:from>
    <xdr:to>
      <xdr:col>55</xdr:col>
      <xdr:colOff>50800</xdr:colOff>
      <xdr:row>83</xdr:row>
      <xdr:rowOff>20320</xdr:rowOff>
    </xdr:to>
    <xdr:sp macro="" textlink="">
      <xdr:nvSpPr>
        <xdr:cNvPr id="358" name="楕円 357"/>
        <xdr:cNvSpPr/>
      </xdr:nvSpPr>
      <xdr:spPr>
        <a:xfrm>
          <a:off x="10426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113047</xdr:rowOff>
    </xdr:from>
    <xdr:ext cx="469744" cy="259045"/>
    <xdr:sp macro="" textlink="">
      <xdr:nvSpPr>
        <xdr:cNvPr id="359" name="【福祉施設】&#10;一人当たり面積該当値テキスト"/>
        <xdr:cNvSpPr txBox="1"/>
      </xdr:nvSpPr>
      <xdr:spPr>
        <a:xfrm>
          <a:off x="10515600"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101600</xdr:rowOff>
    </xdr:from>
    <xdr:to>
      <xdr:col>50</xdr:col>
      <xdr:colOff>165100</xdr:colOff>
      <xdr:row>83</xdr:row>
      <xdr:rowOff>31750</xdr:rowOff>
    </xdr:to>
    <xdr:sp macro="" textlink="">
      <xdr:nvSpPr>
        <xdr:cNvPr id="360" name="楕円 359"/>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140970</xdr:rowOff>
    </xdr:from>
    <xdr:to>
      <xdr:col>55</xdr:col>
      <xdr:colOff>0</xdr:colOff>
      <xdr:row>82</xdr:row>
      <xdr:rowOff>152400</xdr:rowOff>
    </xdr:to>
    <xdr:cxnSp macro="">
      <xdr:nvCxnSpPr>
        <xdr:cNvPr id="361" name="直線コネクタ 360"/>
        <xdr:cNvCxnSpPr/>
      </xdr:nvCxnSpPr>
      <xdr:spPr>
        <a:xfrm flipV="1">
          <a:off x="9639300" y="141998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74930</xdr:rowOff>
    </xdr:from>
    <xdr:to>
      <xdr:col>46</xdr:col>
      <xdr:colOff>38100</xdr:colOff>
      <xdr:row>83</xdr:row>
      <xdr:rowOff>5080</xdr:rowOff>
    </xdr:to>
    <xdr:sp macro="" textlink="">
      <xdr:nvSpPr>
        <xdr:cNvPr id="362" name="楕円 361"/>
        <xdr:cNvSpPr/>
      </xdr:nvSpPr>
      <xdr:spPr>
        <a:xfrm>
          <a:off x="8699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125730</xdr:rowOff>
    </xdr:from>
    <xdr:to>
      <xdr:col>50</xdr:col>
      <xdr:colOff>114300</xdr:colOff>
      <xdr:row>82</xdr:row>
      <xdr:rowOff>152400</xdr:rowOff>
    </xdr:to>
    <xdr:cxnSp macro="">
      <xdr:nvCxnSpPr>
        <xdr:cNvPr id="363" name="直線コネクタ 362"/>
        <xdr:cNvCxnSpPr/>
      </xdr:nvCxnSpPr>
      <xdr:spPr>
        <a:xfrm>
          <a:off x="8750300" y="14184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82550</xdr:rowOff>
    </xdr:from>
    <xdr:to>
      <xdr:col>41</xdr:col>
      <xdr:colOff>101600</xdr:colOff>
      <xdr:row>83</xdr:row>
      <xdr:rowOff>12700</xdr:rowOff>
    </xdr:to>
    <xdr:sp macro="" textlink="">
      <xdr:nvSpPr>
        <xdr:cNvPr id="364" name="楕円 363"/>
        <xdr:cNvSpPr/>
      </xdr:nvSpPr>
      <xdr:spPr>
        <a:xfrm>
          <a:off x="7810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125730</xdr:rowOff>
    </xdr:from>
    <xdr:to>
      <xdr:col>45</xdr:col>
      <xdr:colOff>177800</xdr:colOff>
      <xdr:row>82</xdr:row>
      <xdr:rowOff>133350</xdr:rowOff>
    </xdr:to>
    <xdr:cxnSp macro="">
      <xdr:nvCxnSpPr>
        <xdr:cNvPr id="365" name="直線コネクタ 364"/>
        <xdr:cNvCxnSpPr/>
      </xdr:nvCxnSpPr>
      <xdr:spPr>
        <a:xfrm flipV="1">
          <a:off x="7861300" y="14184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93980</xdr:rowOff>
    </xdr:from>
    <xdr:to>
      <xdr:col>36</xdr:col>
      <xdr:colOff>165100</xdr:colOff>
      <xdr:row>83</xdr:row>
      <xdr:rowOff>24130</xdr:rowOff>
    </xdr:to>
    <xdr:sp macro="" textlink="">
      <xdr:nvSpPr>
        <xdr:cNvPr id="366" name="楕円 365"/>
        <xdr:cNvSpPr/>
      </xdr:nvSpPr>
      <xdr:spPr>
        <a:xfrm>
          <a:off x="6921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133350</xdr:rowOff>
    </xdr:from>
    <xdr:to>
      <xdr:col>41</xdr:col>
      <xdr:colOff>50800</xdr:colOff>
      <xdr:row>82</xdr:row>
      <xdr:rowOff>144780</xdr:rowOff>
    </xdr:to>
    <xdr:cxnSp macro="">
      <xdr:nvCxnSpPr>
        <xdr:cNvPr id="367" name="直線コネクタ 366"/>
        <xdr:cNvCxnSpPr/>
      </xdr:nvCxnSpPr>
      <xdr:spPr>
        <a:xfrm flipV="1">
          <a:off x="6972300" y="14192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49547</xdr:rowOff>
    </xdr:from>
    <xdr:ext cx="469744" cy="259045"/>
    <xdr:sp macro="" textlink="">
      <xdr:nvSpPr>
        <xdr:cNvPr id="368" name="n_1aveValue【福祉施設】&#10;一人当たり面積"/>
        <xdr:cNvSpPr txBox="1"/>
      </xdr:nvSpPr>
      <xdr:spPr>
        <a:xfrm>
          <a:off x="9391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69" name="n_2aveValue【福祉施設】&#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7638</xdr:rowOff>
    </xdr:from>
    <xdr:ext cx="469744" cy="259045"/>
    <xdr:sp macro="" textlink="">
      <xdr:nvSpPr>
        <xdr:cNvPr id="370" name="n_3aveValue【福祉施設】&#10;一人当たり面積"/>
        <xdr:cNvSpPr txBox="1"/>
      </xdr:nvSpPr>
      <xdr:spPr>
        <a:xfrm>
          <a:off x="7626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106697</xdr:rowOff>
    </xdr:from>
    <xdr:ext cx="469744" cy="259045"/>
    <xdr:sp macro="" textlink="">
      <xdr:nvSpPr>
        <xdr:cNvPr id="371" name="n_4aveValue【福祉施設】&#10;一人当たり面積"/>
        <xdr:cNvSpPr txBox="1"/>
      </xdr:nvSpPr>
      <xdr:spPr>
        <a:xfrm>
          <a:off x="6737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48277</xdr:rowOff>
    </xdr:from>
    <xdr:ext cx="469744" cy="259045"/>
    <xdr:sp macro="" textlink="">
      <xdr:nvSpPr>
        <xdr:cNvPr id="372" name="n_1mainValue【福祉施設】&#10;一人当たり面積"/>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21607</xdr:rowOff>
    </xdr:from>
    <xdr:ext cx="469744" cy="259045"/>
    <xdr:sp macro="" textlink="">
      <xdr:nvSpPr>
        <xdr:cNvPr id="373" name="n_2mainValue【福祉施設】&#10;一人当たり面積"/>
        <xdr:cNvSpPr txBox="1"/>
      </xdr:nvSpPr>
      <xdr:spPr>
        <a:xfrm>
          <a:off x="85154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29227</xdr:rowOff>
    </xdr:from>
    <xdr:ext cx="469744" cy="259045"/>
    <xdr:sp macro="" textlink="">
      <xdr:nvSpPr>
        <xdr:cNvPr id="374" name="n_3mainValue【福祉施設】&#10;一人当たり面積"/>
        <xdr:cNvSpPr txBox="1"/>
      </xdr:nvSpPr>
      <xdr:spPr>
        <a:xfrm>
          <a:off x="7626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40657</xdr:rowOff>
    </xdr:from>
    <xdr:ext cx="469744" cy="259045"/>
    <xdr:sp macro="" textlink="">
      <xdr:nvSpPr>
        <xdr:cNvPr id="375" name="n_4mainValue【福祉施設】&#10;一人当たり面積"/>
        <xdr:cNvSpPr txBox="1"/>
      </xdr:nvSpPr>
      <xdr:spPr>
        <a:xfrm>
          <a:off x="6737427" y="139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6" name="テキスト ボックス 39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9" name="直線コネクタ 398"/>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0"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1" name="直線コネクタ 400"/>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2"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3" name="直線コネクタ 40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404" name="【市民会館】&#10;有形固定資産減価償却率平均値テキスト"/>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05" name="フローチャート: 判断 404"/>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105411</xdr:rowOff>
    </xdr:from>
    <xdr:to>
      <xdr:col>20</xdr:col>
      <xdr:colOff>38100</xdr:colOff>
      <xdr:row>104</xdr:row>
      <xdr:rowOff>35561</xdr:rowOff>
    </xdr:to>
    <xdr:sp macro="" textlink="">
      <xdr:nvSpPr>
        <xdr:cNvPr id="406" name="フローチャート: 判断 405"/>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57150</xdr:rowOff>
    </xdr:from>
    <xdr:to>
      <xdr:col>15</xdr:col>
      <xdr:colOff>101600</xdr:colOff>
      <xdr:row>103</xdr:row>
      <xdr:rowOff>158750</xdr:rowOff>
    </xdr:to>
    <xdr:sp macro="" textlink="">
      <xdr:nvSpPr>
        <xdr:cNvPr id="407" name="フローチャート: 判断 406"/>
        <xdr:cNvSpPr/>
      </xdr:nvSpPr>
      <xdr:spPr>
        <a:xfrm>
          <a:off x="2857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118111</xdr:rowOff>
    </xdr:from>
    <xdr:to>
      <xdr:col>10</xdr:col>
      <xdr:colOff>165100</xdr:colOff>
      <xdr:row>104</xdr:row>
      <xdr:rowOff>48261</xdr:rowOff>
    </xdr:to>
    <xdr:sp macro="" textlink="">
      <xdr:nvSpPr>
        <xdr:cNvPr id="408" name="フローチャート: 判断 407"/>
        <xdr:cNvSpPr/>
      </xdr:nvSpPr>
      <xdr:spPr>
        <a:xfrm>
          <a:off x="1968500" y="1777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409" name="フローチャート: 判断 408"/>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165100</xdr:rowOff>
    </xdr:from>
    <xdr:to>
      <xdr:col>24</xdr:col>
      <xdr:colOff>114300</xdr:colOff>
      <xdr:row>103</xdr:row>
      <xdr:rowOff>95250</xdr:rowOff>
    </xdr:to>
    <xdr:sp macro="" textlink="">
      <xdr:nvSpPr>
        <xdr:cNvPr id="415" name="楕円 414"/>
        <xdr:cNvSpPr/>
      </xdr:nvSpPr>
      <xdr:spPr>
        <a:xfrm>
          <a:off x="4584700" y="176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16527</xdr:rowOff>
    </xdr:from>
    <xdr:ext cx="405111" cy="259045"/>
    <xdr:sp macro="" textlink="">
      <xdr:nvSpPr>
        <xdr:cNvPr id="416" name="【市民会館】&#10;有形固定資産減価償却率該当値テキスト"/>
        <xdr:cNvSpPr txBox="1"/>
      </xdr:nvSpPr>
      <xdr:spPr>
        <a:xfrm>
          <a:off x="4673600" y="1750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417" name="楕円 416"/>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19050</xdr:rowOff>
    </xdr:from>
    <xdr:to>
      <xdr:col>24</xdr:col>
      <xdr:colOff>63500</xdr:colOff>
      <xdr:row>103</xdr:row>
      <xdr:rowOff>44450</xdr:rowOff>
    </xdr:to>
    <xdr:cxnSp macro="">
      <xdr:nvCxnSpPr>
        <xdr:cNvPr id="418" name="直線コネクタ 417"/>
        <xdr:cNvCxnSpPr/>
      </xdr:nvCxnSpPr>
      <xdr:spPr>
        <a:xfrm>
          <a:off x="3797300" y="17678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114300</xdr:rowOff>
    </xdr:from>
    <xdr:to>
      <xdr:col>15</xdr:col>
      <xdr:colOff>101600</xdr:colOff>
      <xdr:row>103</xdr:row>
      <xdr:rowOff>44450</xdr:rowOff>
    </xdr:to>
    <xdr:sp macro="" textlink="">
      <xdr:nvSpPr>
        <xdr:cNvPr id="419" name="楕円 418"/>
        <xdr:cNvSpPr/>
      </xdr:nvSpPr>
      <xdr:spPr>
        <a:xfrm>
          <a:off x="2857500" y="176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165100</xdr:rowOff>
    </xdr:from>
    <xdr:to>
      <xdr:col>19</xdr:col>
      <xdr:colOff>177800</xdr:colOff>
      <xdr:row>103</xdr:row>
      <xdr:rowOff>19050</xdr:rowOff>
    </xdr:to>
    <xdr:cxnSp macro="">
      <xdr:nvCxnSpPr>
        <xdr:cNvPr id="420" name="直線コネクタ 419"/>
        <xdr:cNvCxnSpPr/>
      </xdr:nvCxnSpPr>
      <xdr:spPr>
        <a:xfrm>
          <a:off x="2908300" y="1765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19050</xdr:rowOff>
    </xdr:from>
    <xdr:to>
      <xdr:col>10</xdr:col>
      <xdr:colOff>165100</xdr:colOff>
      <xdr:row>107</xdr:row>
      <xdr:rowOff>120650</xdr:rowOff>
    </xdr:to>
    <xdr:sp macro="" textlink="">
      <xdr:nvSpPr>
        <xdr:cNvPr id="421" name="楕円 420"/>
        <xdr:cNvSpPr/>
      </xdr:nvSpPr>
      <xdr:spPr>
        <a:xfrm>
          <a:off x="1968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165100</xdr:rowOff>
    </xdr:from>
    <xdr:to>
      <xdr:col>15</xdr:col>
      <xdr:colOff>50800</xdr:colOff>
      <xdr:row>107</xdr:row>
      <xdr:rowOff>69850</xdr:rowOff>
    </xdr:to>
    <xdr:cxnSp macro="">
      <xdr:nvCxnSpPr>
        <xdr:cNvPr id="422" name="直線コネクタ 421"/>
        <xdr:cNvCxnSpPr/>
      </xdr:nvCxnSpPr>
      <xdr:spPr>
        <a:xfrm flipV="1">
          <a:off x="2019300" y="176530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19050</xdr:rowOff>
    </xdr:from>
    <xdr:to>
      <xdr:col>6</xdr:col>
      <xdr:colOff>38100</xdr:colOff>
      <xdr:row>107</xdr:row>
      <xdr:rowOff>120650</xdr:rowOff>
    </xdr:to>
    <xdr:sp macro="" textlink="">
      <xdr:nvSpPr>
        <xdr:cNvPr id="423" name="楕円 422"/>
        <xdr:cNvSpPr/>
      </xdr:nvSpPr>
      <xdr:spPr>
        <a:xfrm>
          <a:off x="1079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69850</xdr:rowOff>
    </xdr:from>
    <xdr:to>
      <xdr:col>10</xdr:col>
      <xdr:colOff>114300</xdr:colOff>
      <xdr:row>107</xdr:row>
      <xdr:rowOff>69850</xdr:rowOff>
    </xdr:to>
    <xdr:cxnSp macro="">
      <xdr:nvCxnSpPr>
        <xdr:cNvPr id="424" name="直線コネクタ 423"/>
        <xdr:cNvCxnSpPr/>
      </xdr:nvCxnSpPr>
      <xdr:spPr>
        <a:xfrm>
          <a:off x="1130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26688</xdr:rowOff>
    </xdr:from>
    <xdr:ext cx="405111" cy="259045"/>
    <xdr:sp macro="" textlink="">
      <xdr:nvSpPr>
        <xdr:cNvPr id="425" name="n_1aveValue【市民会館】&#10;有形固定資産減価償却率"/>
        <xdr:cNvSpPr txBox="1"/>
      </xdr:nvSpPr>
      <xdr:spPr>
        <a:xfrm>
          <a:off x="35820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149877</xdr:rowOff>
    </xdr:from>
    <xdr:ext cx="405111" cy="259045"/>
    <xdr:sp macro="" textlink="">
      <xdr:nvSpPr>
        <xdr:cNvPr id="426" name="n_2aveValue【市民会館】&#10;有形固定資産減価償却率"/>
        <xdr:cNvSpPr txBox="1"/>
      </xdr:nvSpPr>
      <xdr:spPr>
        <a:xfrm>
          <a:off x="2705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64788</xdr:rowOff>
    </xdr:from>
    <xdr:ext cx="405111" cy="259045"/>
    <xdr:sp macro="" textlink="">
      <xdr:nvSpPr>
        <xdr:cNvPr id="427" name="n_3aveValue【市民会館】&#10;有形固定資産減価償却率"/>
        <xdr:cNvSpPr txBox="1"/>
      </xdr:nvSpPr>
      <xdr:spPr>
        <a:xfrm>
          <a:off x="1816744" y="1755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428" name="n_4aveValue【市民会館】&#10;有形固定資産減価償却率"/>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86377</xdr:rowOff>
    </xdr:from>
    <xdr:ext cx="405111" cy="259045"/>
    <xdr:sp macro="" textlink="">
      <xdr:nvSpPr>
        <xdr:cNvPr id="429" name="n_1mainValue【市民会館】&#10;有形固定資産減価償却率"/>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60977</xdr:rowOff>
    </xdr:from>
    <xdr:ext cx="405111" cy="259045"/>
    <xdr:sp macro="" textlink="">
      <xdr:nvSpPr>
        <xdr:cNvPr id="430" name="n_2mainValue【市民会館】&#10;有形固定資産減価償却率"/>
        <xdr:cNvSpPr txBox="1"/>
      </xdr:nvSpPr>
      <xdr:spPr>
        <a:xfrm>
          <a:off x="2705744"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107</xdr:row>
      <xdr:rowOff>111777</xdr:rowOff>
    </xdr:from>
    <xdr:ext cx="469744" cy="259045"/>
    <xdr:sp macro="" textlink="">
      <xdr:nvSpPr>
        <xdr:cNvPr id="431" name="n_3mainValue【市民会館】&#10;有形固定資産減価償却率"/>
        <xdr:cNvSpPr txBox="1"/>
      </xdr:nvSpPr>
      <xdr:spPr>
        <a:xfrm>
          <a:off x="1784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107</xdr:row>
      <xdr:rowOff>111777</xdr:rowOff>
    </xdr:from>
    <xdr:ext cx="469744" cy="259045"/>
    <xdr:sp macro="" textlink="">
      <xdr:nvSpPr>
        <xdr:cNvPr id="432" name="n_4mainValue【市民会館】&#10;有形固定資産減価償却率"/>
        <xdr:cNvSpPr txBox="1"/>
      </xdr:nvSpPr>
      <xdr:spPr>
        <a:xfrm>
          <a:off x="895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4" name="テキスト ボックス 44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6" name="テキスト ボックス 44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8" name="テキスト ボックス 44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0" name="テキスト ボックス 44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2" name="テキスト ボックス 45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4" name="テキスト ボックス 45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108</xdr:row>
      <xdr:rowOff>95794</xdr:rowOff>
    </xdr:to>
    <xdr:cxnSp macro="">
      <xdr:nvCxnSpPr>
        <xdr:cNvPr id="458" name="直線コネクタ 457"/>
        <xdr:cNvCxnSpPr/>
      </xdr:nvCxnSpPr>
      <xdr:spPr>
        <a:xfrm flipV="1">
          <a:off x="10476865" y="1726365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459"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460" name="直線コネクタ 459"/>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461"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462" name="直線コネクタ 461"/>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160945</xdr:rowOff>
    </xdr:from>
    <xdr:ext cx="469744" cy="259045"/>
    <xdr:sp macro="" textlink="">
      <xdr:nvSpPr>
        <xdr:cNvPr id="463" name="【市民会館】&#10;一人当たり面積平均値テキスト"/>
        <xdr:cNvSpPr txBox="1"/>
      </xdr:nvSpPr>
      <xdr:spPr>
        <a:xfrm>
          <a:off x="10515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464" name="フローチャート: 判断 463"/>
        <xdr:cNvSpPr/>
      </xdr:nvSpPr>
      <xdr:spPr>
        <a:xfrm>
          <a:off x="10426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28666</xdr:rowOff>
    </xdr:from>
    <xdr:to>
      <xdr:col>50</xdr:col>
      <xdr:colOff>165100</xdr:colOff>
      <xdr:row>106</xdr:row>
      <xdr:rowOff>130266</xdr:rowOff>
    </xdr:to>
    <xdr:sp macro="" textlink="">
      <xdr:nvSpPr>
        <xdr:cNvPr id="465" name="フローチャート: 判断 464"/>
        <xdr:cNvSpPr/>
      </xdr:nvSpPr>
      <xdr:spPr>
        <a:xfrm>
          <a:off x="9588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35198</xdr:rowOff>
    </xdr:from>
    <xdr:to>
      <xdr:col>46</xdr:col>
      <xdr:colOff>38100</xdr:colOff>
      <xdr:row>106</xdr:row>
      <xdr:rowOff>136798</xdr:rowOff>
    </xdr:to>
    <xdr:sp macro="" textlink="">
      <xdr:nvSpPr>
        <xdr:cNvPr id="466" name="フローチャート: 判断 465"/>
        <xdr:cNvSpPr/>
      </xdr:nvSpPr>
      <xdr:spPr>
        <a:xfrm>
          <a:off x="8699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18869</xdr:rowOff>
    </xdr:from>
    <xdr:to>
      <xdr:col>41</xdr:col>
      <xdr:colOff>101600</xdr:colOff>
      <xdr:row>106</xdr:row>
      <xdr:rowOff>120469</xdr:rowOff>
    </xdr:to>
    <xdr:sp macro="" textlink="">
      <xdr:nvSpPr>
        <xdr:cNvPr id="467" name="フローチャート: 判断 466"/>
        <xdr:cNvSpPr/>
      </xdr:nvSpPr>
      <xdr:spPr>
        <a:xfrm>
          <a:off x="781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68" name="フローチャート: 判断 467"/>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44994</xdr:rowOff>
    </xdr:from>
    <xdr:to>
      <xdr:col>55</xdr:col>
      <xdr:colOff>50800</xdr:colOff>
      <xdr:row>108</xdr:row>
      <xdr:rowOff>146594</xdr:rowOff>
    </xdr:to>
    <xdr:sp macro="" textlink="">
      <xdr:nvSpPr>
        <xdr:cNvPr id="474" name="楕円 473"/>
        <xdr:cNvSpPr/>
      </xdr:nvSpPr>
      <xdr:spPr>
        <a:xfrm>
          <a:off x="104267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131371</xdr:rowOff>
    </xdr:from>
    <xdr:ext cx="469744" cy="259045"/>
    <xdr:sp macro="" textlink="">
      <xdr:nvSpPr>
        <xdr:cNvPr id="475" name="【市民会館】&#10;一人当たり面積該当値テキスト"/>
        <xdr:cNvSpPr txBox="1"/>
      </xdr:nvSpPr>
      <xdr:spPr>
        <a:xfrm>
          <a:off x="10515600" y="184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44994</xdr:rowOff>
    </xdr:from>
    <xdr:to>
      <xdr:col>50</xdr:col>
      <xdr:colOff>165100</xdr:colOff>
      <xdr:row>108</xdr:row>
      <xdr:rowOff>146594</xdr:rowOff>
    </xdr:to>
    <xdr:sp macro="" textlink="">
      <xdr:nvSpPr>
        <xdr:cNvPr id="476" name="楕円 475"/>
        <xdr:cNvSpPr/>
      </xdr:nvSpPr>
      <xdr:spPr>
        <a:xfrm>
          <a:off x="9588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95794</xdr:rowOff>
    </xdr:from>
    <xdr:to>
      <xdr:col>55</xdr:col>
      <xdr:colOff>0</xdr:colOff>
      <xdr:row>108</xdr:row>
      <xdr:rowOff>95794</xdr:rowOff>
    </xdr:to>
    <xdr:cxnSp macro="">
      <xdr:nvCxnSpPr>
        <xdr:cNvPr id="477" name="直線コネクタ 476"/>
        <xdr:cNvCxnSpPr/>
      </xdr:nvCxnSpPr>
      <xdr:spPr>
        <a:xfrm>
          <a:off x="9639300" y="186123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48261</xdr:rowOff>
    </xdr:from>
    <xdr:to>
      <xdr:col>46</xdr:col>
      <xdr:colOff>38100</xdr:colOff>
      <xdr:row>108</xdr:row>
      <xdr:rowOff>149861</xdr:rowOff>
    </xdr:to>
    <xdr:sp macro="" textlink="">
      <xdr:nvSpPr>
        <xdr:cNvPr id="478" name="楕円 477"/>
        <xdr:cNvSpPr/>
      </xdr:nvSpPr>
      <xdr:spPr>
        <a:xfrm>
          <a:off x="8699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95794</xdr:rowOff>
    </xdr:from>
    <xdr:to>
      <xdr:col>50</xdr:col>
      <xdr:colOff>114300</xdr:colOff>
      <xdr:row>108</xdr:row>
      <xdr:rowOff>99061</xdr:rowOff>
    </xdr:to>
    <xdr:cxnSp macro="">
      <xdr:nvCxnSpPr>
        <xdr:cNvPr id="479" name="直線コネクタ 478"/>
        <xdr:cNvCxnSpPr/>
      </xdr:nvCxnSpPr>
      <xdr:spPr>
        <a:xfrm flipV="1">
          <a:off x="8750300" y="186123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40095</xdr:rowOff>
    </xdr:from>
    <xdr:to>
      <xdr:col>41</xdr:col>
      <xdr:colOff>101600</xdr:colOff>
      <xdr:row>107</xdr:row>
      <xdr:rowOff>141695</xdr:rowOff>
    </xdr:to>
    <xdr:sp macro="" textlink="">
      <xdr:nvSpPr>
        <xdr:cNvPr id="480" name="楕円 479"/>
        <xdr:cNvSpPr/>
      </xdr:nvSpPr>
      <xdr:spPr>
        <a:xfrm>
          <a:off x="7810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90895</xdr:rowOff>
    </xdr:from>
    <xdr:to>
      <xdr:col>45</xdr:col>
      <xdr:colOff>177800</xdr:colOff>
      <xdr:row>108</xdr:row>
      <xdr:rowOff>99061</xdr:rowOff>
    </xdr:to>
    <xdr:cxnSp macro="">
      <xdr:nvCxnSpPr>
        <xdr:cNvPr id="481" name="直線コネクタ 480"/>
        <xdr:cNvCxnSpPr/>
      </xdr:nvCxnSpPr>
      <xdr:spPr>
        <a:xfrm>
          <a:off x="7861300" y="18436045"/>
          <a:ext cx="889000" cy="17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43362</xdr:rowOff>
    </xdr:from>
    <xdr:to>
      <xdr:col>36</xdr:col>
      <xdr:colOff>165100</xdr:colOff>
      <xdr:row>107</xdr:row>
      <xdr:rowOff>144962</xdr:rowOff>
    </xdr:to>
    <xdr:sp macro="" textlink="">
      <xdr:nvSpPr>
        <xdr:cNvPr id="482" name="楕円 481"/>
        <xdr:cNvSpPr/>
      </xdr:nvSpPr>
      <xdr:spPr>
        <a:xfrm>
          <a:off x="6921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90895</xdr:rowOff>
    </xdr:from>
    <xdr:to>
      <xdr:col>41</xdr:col>
      <xdr:colOff>50800</xdr:colOff>
      <xdr:row>107</xdr:row>
      <xdr:rowOff>94162</xdr:rowOff>
    </xdr:to>
    <xdr:cxnSp macro="">
      <xdr:nvCxnSpPr>
        <xdr:cNvPr id="483" name="直線コネクタ 482"/>
        <xdr:cNvCxnSpPr/>
      </xdr:nvCxnSpPr>
      <xdr:spPr>
        <a:xfrm flipV="1">
          <a:off x="6972300" y="184360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146793</xdr:rowOff>
    </xdr:from>
    <xdr:ext cx="469744" cy="259045"/>
    <xdr:sp macro="" textlink="">
      <xdr:nvSpPr>
        <xdr:cNvPr id="484" name="n_1aveValue【市民会館】&#10;一人当たり面積"/>
        <xdr:cNvSpPr txBox="1"/>
      </xdr:nvSpPr>
      <xdr:spPr>
        <a:xfrm>
          <a:off x="93917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153325</xdr:rowOff>
    </xdr:from>
    <xdr:ext cx="469744" cy="259045"/>
    <xdr:sp macro="" textlink="">
      <xdr:nvSpPr>
        <xdr:cNvPr id="485" name="n_2aveValue【市民会館】&#10;一人当たり面積"/>
        <xdr:cNvSpPr txBox="1"/>
      </xdr:nvSpPr>
      <xdr:spPr>
        <a:xfrm>
          <a:off x="8515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136996</xdr:rowOff>
    </xdr:from>
    <xdr:ext cx="469744" cy="259045"/>
    <xdr:sp macro="" textlink="">
      <xdr:nvSpPr>
        <xdr:cNvPr id="486" name="n_3aveValue【市民会館】&#10;一人当たり面積"/>
        <xdr:cNvSpPr txBox="1"/>
      </xdr:nvSpPr>
      <xdr:spPr>
        <a:xfrm>
          <a:off x="76264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87" name="n_4aveValue【市民会館】&#10;一人当たり面積"/>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137721</xdr:rowOff>
    </xdr:from>
    <xdr:ext cx="469744" cy="259045"/>
    <xdr:sp macro="" textlink="">
      <xdr:nvSpPr>
        <xdr:cNvPr id="488" name="n_1mainValue【市民会館】&#10;一人当たり面積"/>
        <xdr:cNvSpPr txBox="1"/>
      </xdr:nvSpPr>
      <xdr:spPr>
        <a:xfrm>
          <a:off x="93917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140988</xdr:rowOff>
    </xdr:from>
    <xdr:ext cx="469744" cy="259045"/>
    <xdr:sp macro="" textlink="">
      <xdr:nvSpPr>
        <xdr:cNvPr id="489" name="n_2mainValue【市民会館】&#10;一人当たり面積"/>
        <xdr:cNvSpPr txBox="1"/>
      </xdr:nvSpPr>
      <xdr:spPr>
        <a:xfrm>
          <a:off x="8515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132822</xdr:rowOff>
    </xdr:from>
    <xdr:ext cx="469744" cy="259045"/>
    <xdr:sp macro="" textlink="">
      <xdr:nvSpPr>
        <xdr:cNvPr id="490" name="n_3mainValue【市民会館】&#10;一人当たり面積"/>
        <xdr:cNvSpPr txBox="1"/>
      </xdr:nvSpPr>
      <xdr:spPr>
        <a:xfrm>
          <a:off x="7626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136089</xdr:rowOff>
    </xdr:from>
    <xdr:ext cx="469744" cy="259045"/>
    <xdr:sp macro="" textlink="">
      <xdr:nvSpPr>
        <xdr:cNvPr id="491" name="n_4mainValue【市民会館】&#10;一人当たり面積"/>
        <xdr:cNvSpPr txBox="1"/>
      </xdr:nvSpPr>
      <xdr:spPr>
        <a:xfrm>
          <a:off x="6737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4" name="テキスト ボックス 5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4" name="テキスト ボックス 5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517" name="直線コネクタ 516"/>
        <xdr:cNvCxnSpPr/>
      </xdr:nvCxnSpPr>
      <xdr:spPr>
        <a:xfrm flipV="1">
          <a:off x="16318864" y="571119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518" name="【一般廃棄物処理施設】&#10;有形固定資産減価償却率最小値テキスト"/>
        <xdr:cNvSpPr txBox="1"/>
      </xdr:nvSpPr>
      <xdr:spPr>
        <a:xfrm>
          <a:off x="16357600" y="723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519" name="直線コネクタ 518"/>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520" name="【一般廃棄物処理施設】&#10;有形固定資産減価償却率最大値テキスト"/>
        <xdr:cNvSpPr txBox="1"/>
      </xdr:nvSpPr>
      <xdr:spPr>
        <a:xfrm>
          <a:off x="16357600" y="548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1" name="直線コネクタ 520"/>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101799</xdr:rowOff>
    </xdr:from>
    <xdr:ext cx="405111" cy="259045"/>
    <xdr:sp macro="" textlink="">
      <xdr:nvSpPr>
        <xdr:cNvPr id="522" name="【一般廃棄物処理施設】&#10;有形固定資産減価償却率平均値テキスト"/>
        <xdr:cNvSpPr txBox="1"/>
      </xdr:nvSpPr>
      <xdr:spPr>
        <a:xfrm>
          <a:off x="16357600" y="661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523" name="フローチャート: 判断 522"/>
        <xdr:cNvSpPr/>
      </xdr:nvSpPr>
      <xdr:spPr>
        <a:xfrm>
          <a:off x="162687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24" name="フローチャート: 判断 523"/>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5" name="フローチャート: 判断 524"/>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26" name="フローチャート: 判断 525"/>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527" name="フローチャート: 判断 526"/>
        <xdr:cNvSpPr/>
      </xdr:nvSpPr>
      <xdr:spPr>
        <a:xfrm>
          <a:off x="12763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33" name="楕円 532"/>
        <xdr:cNvSpPr/>
      </xdr:nvSpPr>
      <xdr:spPr>
        <a:xfrm>
          <a:off x="162687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138084</xdr:rowOff>
    </xdr:from>
    <xdr:ext cx="405111" cy="259045"/>
    <xdr:sp macro="" textlink="">
      <xdr:nvSpPr>
        <xdr:cNvPr id="534" name="【一般廃棄物処理施設】&#10;有形固定資産減価償却率該当値テキスト"/>
        <xdr:cNvSpPr txBox="1"/>
      </xdr:nvSpPr>
      <xdr:spPr>
        <a:xfrm>
          <a:off x="16357600" y="6481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31931</xdr:rowOff>
    </xdr:from>
    <xdr:to>
      <xdr:col>81</xdr:col>
      <xdr:colOff>101600</xdr:colOff>
      <xdr:row>40</xdr:row>
      <xdr:rowOff>133531</xdr:rowOff>
    </xdr:to>
    <xdr:sp macro="" textlink="">
      <xdr:nvSpPr>
        <xdr:cNvPr id="535" name="楕円 534"/>
        <xdr:cNvSpPr/>
      </xdr:nvSpPr>
      <xdr:spPr>
        <a:xfrm>
          <a:off x="15430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166007</xdr:rowOff>
    </xdr:from>
    <xdr:to>
      <xdr:col>85</xdr:col>
      <xdr:colOff>127000</xdr:colOff>
      <xdr:row>40</xdr:row>
      <xdr:rowOff>82731</xdr:rowOff>
    </xdr:to>
    <xdr:cxnSp macro="">
      <xdr:nvCxnSpPr>
        <xdr:cNvPr id="536" name="直線コネクタ 535"/>
        <xdr:cNvCxnSpPr/>
      </xdr:nvCxnSpPr>
      <xdr:spPr>
        <a:xfrm flipV="1">
          <a:off x="15481300" y="6681107"/>
          <a:ext cx="838200" cy="25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537" name="楕円 536"/>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82731</xdr:rowOff>
    </xdr:to>
    <xdr:cxnSp macro="">
      <xdr:nvCxnSpPr>
        <xdr:cNvPr id="538" name="直線コネクタ 537"/>
        <xdr:cNvCxnSpPr/>
      </xdr:nvCxnSpPr>
      <xdr:spPr>
        <a:xfrm>
          <a:off x="14592300" y="69113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39024</xdr:rowOff>
    </xdr:from>
    <xdr:ext cx="405111" cy="259045"/>
    <xdr:sp macro="" textlink="">
      <xdr:nvSpPr>
        <xdr:cNvPr id="539" name="n_1aveValue【一般廃棄物処理施設】&#10;有形固定資産減価償却率"/>
        <xdr:cNvSpPr txBox="1"/>
      </xdr:nvSpPr>
      <xdr:spPr>
        <a:xfrm>
          <a:off x="152660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40"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541" name="n_3aveValue【一般廃棄物処理施設】&#10;有形固定資産減価償却率"/>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19430</xdr:rowOff>
    </xdr:from>
    <xdr:ext cx="405111" cy="259045"/>
    <xdr:sp macro="" textlink="">
      <xdr:nvSpPr>
        <xdr:cNvPr id="542" name="n_4aveValue【一般廃棄物処理施設】&#10;有形固定資産減価償却率"/>
        <xdr:cNvSpPr txBox="1"/>
      </xdr:nvSpPr>
      <xdr:spPr>
        <a:xfrm>
          <a:off x="12611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124658</xdr:rowOff>
    </xdr:from>
    <xdr:ext cx="405111" cy="259045"/>
    <xdr:sp macro="" textlink="">
      <xdr:nvSpPr>
        <xdr:cNvPr id="543" name="n_1mainValue【一般廃棄物処理施設】&#10;有形固定資産減価償却率"/>
        <xdr:cNvSpPr txBox="1"/>
      </xdr:nvSpPr>
      <xdr:spPr>
        <a:xfrm>
          <a:off x="152660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544" name="n_2mainValue【一般廃棄物処理施設】&#10;有形固定資産減価償却率"/>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5" name="直線コネクタ 55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6" name="テキスト ボックス 55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7" name="直線コネクタ 55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8" name="テキスト ボックス 55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9" name="直線コネクタ 55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0" name="テキスト ボックス 55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1" name="直線コネクタ 56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2" name="テキスト ボックス 56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566" name="直線コネクタ 565"/>
        <xdr:cNvCxnSpPr/>
      </xdr:nvCxnSpPr>
      <xdr:spPr>
        <a:xfrm flipV="1">
          <a:off x="22160864" y="6037498"/>
          <a:ext cx="0" cy="105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567" name="【一般廃棄物処理施設】&#10;一人当たり有形固定資産（償却資産）額最小値テキスト"/>
        <xdr:cNvSpPr txBox="1"/>
      </xdr:nvSpPr>
      <xdr:spPr>
        <a:xfrm>
          <a:off x="22199600" y="709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568" name="直線コネクタ 567"/>
        <xdr:cNvCxnSpPr/>
      </xdr:nvCxnSpPr>
      <xdr:spPr>
        <a:xfrm>
          <a:off x="22072600" y="708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569" name="【一般廃棄物処理施設】&#10;一人当たり有形固定資産（償却資産）額最大値テキスト"/>
        <xdr:cNvSpPr txBox="1"/>
      </xdr:nvSpPr>
      <xdr:spPr>
        <a:xfrm>
          <a:off x="22199600" y="58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570" name="直線コネクタ 569"/>
        <xdr:cNvCxnSpPr/>
      </xdr:nvCxnSpPr>
      <xdr:spPr>
        <a:xfrm>
          <a:off x="22072600" y="603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161878</xdr:rowOff>
    </xdr:from>
    <xdr:ext cx="599010" cy="259045"/>
    <xdr:sp macro="" textlink="">
      <xdr:nvSpPr>
        <xdr:cNvPr id="571" name="【一般廃棄物処理施設】&#10;一人当たり有形固定資産（償却資産）額平均値テキスト"/>
        <xdr:cNvSpPr txBox="1"/>
      </xdr:nvSpPr>
      <xdr:spPr>
        <a:xfrm>
          <a:off x="22199600" y="6505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572" name="フローチャート: 判断 571"/>
        <xdr:cNvSpPr/>
      </xdr:nvSpPr>
      <xdr:spPr>
        <a:xfrm>
          <a:off x="22110700" y="665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573" name="フローチャート: 判断 572"/>
        <xdr:cNvSpPr/>
      </xdr:nvSpPr>
      <xdr:spPr>
        <a:xfrm>
          <a:off x="21272500" y="66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58812</xdr:rowOff>
    </xdr:from>
    <xdr:to>
      <xdr:col>107</xdr:col>
      <xdr:colOff>101600</xdr:colOff>
      <xdr:row>39</xdr:row>
      <xdr:rowOff>160412</xdr:rowOff>
    </xdr:to>
    <xdr:sp macro="" textlink="">
      <xdr:nvSpPr>
        <xdr:cNvPr id="574" name="フローチャート: 判断 573"/>
        <xdr:cNvSpPr/>
      </xdr:nvSpPr>
      <xdr:spPr>
        <a:xfrm>
          <a:off x="20383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68249</xdr:rowOff>
    </xdr:from>
    <xdr:to>
      <xdr:col>102</xdr:col>
      <xdr:colOff>165100</xdr:colOff>
      <xdr:row>39</xdr:row>
      <xdr:rowOff>169849</xdr:rowOff>
    </xdr:to>
    <xdr:sp macro="" textlink="">
      <xdr:nvSpPr>
        <xdr:cNvPr id="575" name="フローチャート: 判断 574"/>
        <xdr:cNvSpPr/>
      </xdr:nvSpPr>
      <xdr:spPr>
        <a:xfrm>
          <a:off x="19494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5110</xdr:rowOff>
    </xdr:from>
    <xdr:to>
      <xdr:col>98</xdr:col>
      <xdr:colOff>38100</xdr:colOff>
      <xdr:row>40</xdr:row>
      <xdr:rowOff>106710</xdr:rowOff>
    </xdr:to>
    <xdr:sp macro="" textlink="">
      <xdr:nvSpPr>
        <xdr:cNvPr id="576" name="フローチャート: 判断 575"/>
        <xdr:cNvSpPr/>
      </xdr:nvSpPr>
      <xdr:spPr>
        <a:xfrm>
          <a:off x="18605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30018</xdr:rowOff>
    </xdr:from>
    <xdr:to>
      <xdr:col>116</xdr:col>
      <xdr:colOff>114300</xdr:colOff>
      <xdr:row>39</xdr:row>
      <xdr:rowOff>131618</xdr:rowOff>
    </xdr:to>
    <xdr:sp macro="" textlink="">
      <xdr:nvSpPr>
        <xdr:cNvPr id="582" name="楕円 581"/>
        <xdr:cNvSpPr/>
      </xdr:nvSpPr>
      <xdr:spPr>
        <a:xfrm>
          <a:off x="22110700" y="67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8445</xdr:rowOff>
    </xdr:from>
    <xdr:ext cx="534377" cy="259045"/>
    <xdr:sp macro="" textlink="">
      <xdr:nvSpPr>
        <xdr:cNvPr id="583" name="【一般廃棄物処理施設】&#10;一人当たり有形固定資産（償却資産）額該当値テキスト"/>
        <xdr:cNvSpPr txBox="1"/>
      </xdr:nvSpPr>
      <xdr:spPr>
        <a:xfrm>
          <a:off x="22199600" y="669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71468</xdr:rowOff>
    </xdr:from>
    <xdr:to>
      <xdr:col>112</xdr:col>
      <xdr:colOff>38100</xdr:colOff>
      <xdr:row>41</xdr:row>
      <xdr:rowOff>1618</xdr:rowOff>
    </xdr:to>
    <xdr:sp macro="" textlink="">
      <xdr:nvSpPr>
        <xdr:cNvPr id="584" name="楕円 583"/>
        <xdr:cNvSpPr/>
      </xdr:nvSpPr>
      <xdr:spPr>
        <a:xfrm>
          <a:off x="21272500" y="692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80818</xdr:rowOff>
    </xdr:from>
    <xdr:to>
      <xdr:col>116</xdr:col>
      <xdr:colOff>63500</xdr:colOff>
      <xdr:row>40</xdr:row>
      <xdr:rowOff>122268</xdr:rowOff>
    </xdr:to>
    <xdr:cxnSp macro="">
      <xdr:nvCxnSpPr>
        <xdr:cNvPr id="585" name="直線コネクタ 584"/>
        <xdr:cNvCxnSpPr/>
      </xdr:nvCxnSpPr>
      <xdr:spPr>
        <a:xfrm flipV="1">
          <a:off x="21323300" y="6767368"/>
          <a:ext cx="838200" cy="2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63700</xdr:rowOff>
    </xdr:from>
    <xdr:to>
      <xdr:col>107</xdr:col>
      <xdr:colOff>101600</xdr:colOff>
      <xdr:row>40</xdr:row>
      <xdr:rowOff>165300</xdr:rowOff>
    </xdr:to>
    <xdr:sp macro="" textlink="">
      <xdr:nvSpPr>
        <xdr:cNvPr id="586" name="楕円 585"/>
        <xdr:cNvSpPr/>
      </xdr:nvSpPr>
      <xdr:spPr>
        <a:xfrm>
          <a:off x="20383500" y="692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114500</xdr:rowOff>
    </xdr:from>
    <xdr:to>
      <xdr:col>111</xdr:col>
      <xdr:colOff>177800</xdr:colOff>
      <xdr:row>40</xdr:row>
      <xdr:rowOff>122268</xdr:rowOff>
    </xdr:to>
    <xdr:cxnSp macro="">
      <xdr:nvCxnSpPr>
        <xdr:cNvPr id="587" name="直線コネクタ 586"/>
        <xdr:cNvCxnSpPr/>
      </xdr:nvCxnSpPr>
      <xdr:spPr>
        <a:xfrm>
          <a:off x="20434300" y="6972500"/>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106480</xdr:rowOff>
    </xdr:from>
    <xdr:ext cx="534377" cy="259045"/>
    <xdr:sp macro="" textlink="">
      <xdr:nvSpPr>
        <xdr:cNvPr id="588" name="n_1aveValue【一般廃棄物処理施設】&#10;一人当たり有形固定資産（償却資産）額"/>
        <xdr:cNvSpPr txBox="1"/>
      </xdr:nvSpPr>
      <xdr:spPr>
        <a:xfrm>
          <a:off x="21043411" y="64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5489</xdr:rowOff>
    </xdr:from>
    <xdr:ext cx="534377" cy="259045"/>
    <xdr:sp macro="" textlink="">
      <xdr:nvSpPr>
        <xdr:cNvPr id="589" name="n_2aveValue【一般廃棄物処理施設】&#10;一人当たり有形固定資産（償却資産）額"/>
        <xdr:cNvSpPr txBox="1"/>
      </xdr:nvSpPr>
      <xdr:spPr>
        <a:xfrm>
          <a:off x="201671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14926</xdr:rowOff>
    </xdr:from>
    <xdr:ext cx="534377" cy="259045"/>
    <xdr:sp macro="" textlink="">
      <xdr:nvSpPr>
        <xdr:cNvPr id="590" name="n_3aveValue【一般廃棄物処理施設】&#10;一人当たり有形固定資産（償却資産）額"/>
        <xdr:cNvSpPr txBox="1"/>
      </xdr:nvSpPr>
      <xdr:spPr>
        <a:xfrm>
          <a:off x="19278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123237</xdr:rowOff>
    </xdr:from>
    <xdr:ext cx="534377" cy="259045"/>
    <xdr:sp macro="" textlink="">
      <xdr:nvSpPr>
        <xdr:cNvPr id="591" name="n_4aveValue【一般廃棄物処理施設】&#10;一人当たり有形固定資産（償却資産）額"/>
        <xdr:cNvSpPr txBox="1"/>
      </xdr:nvSpPr>
      <xdr:spPr>
        <a:xfrm>
          <a:off x="18389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164195</xdr:rowOff>
    </xdr:from>
    <xdr:ext cx="534377" cy="259045"/>
    <xdr:sp macro="" textlink="">
      <xdr:nvSpPr>
        <xdr:cNvPr id="592" name="n_1mainValue【一般廃棄物処理施設】&#10;一人当たり有形固定資産（償却資産）額"/>
        <xdr:cNvSpPr txBox="1"/>
      </xdr:nvSpPr>
      <xdr:spPr>
        <a:xfrm>
          <a:off x="21043411" y="7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156427</xdr:rowOff>
    </xdr:from>
    <xdr:ext cx="534377" cy="259045"/>
    <xdr:sp macro="" textlink="">
      <xdr:nvSpPr>
        <xdr:cNvPr id="593" name="n_2mainValue【一般廃棄物処理施設】&#10;一人当たり有形固定資産（償却資産）額"/>
        <xdr:cNvSpPr txBox="1"/>
      </xdr:nvSpPr>
      <xdr:spPr>
        <a:xfrm>
          <a:off x="20167111" y="701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8" name="テキスト ボックス 6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9" name="直線コネクタ 6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0" name="テキスト ボックス 61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1" name="直線コネクタ 62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2" name="テキスト ボックス 62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3" name="直線コネクタ 62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4" name="テキスト ボックス 62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5" name="直線コネクタ 62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6" name="テキスト ボックス 62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7" name="直線コネクタ 62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8" name="テキスト ボックス 62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9" name="直線コネクタ 62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0" name="テキスト ボックス 62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1" name="直線コネクタ 6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2" name="テキスト ボックス 63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634" name="直線コネクタ 633"/>
        <xdr:cNvCxnSpPr/>
      </xdr:nvCxnSpPr>
      <xdr:spPr>
        <a:xfrm flipV="1">
          <a:off x="16318864" y="13376911"/>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635" name="【消防施設】&#10;有形固定資産減価償却率最小値テキスト"/>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636" name="直線コネクタ 635"/>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637" name="【消防施設】&#10;有形固定資産減価償却率最大値テキスト"/>
        <xdr:cNvSpPr txBox="1"/>
      </xdr:nvSpPr>
      <xdr:spPr>
        <a:xfrm>
          <a:off x="16357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638" name="直線コネクタ 637"/>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17797</xdr:rowOff>
    </xdr:from>
    <xdr:ext cx="405111" cy="259045"/>
    <xdr:sp macro="" textlink="">
      <xdr:nvSpPr>
        <xdr:cNvPr id="639" name="【消防施設】&#10;有形固定資産減価償却率平均値テキスト"/>
        <xdr:cNvSpPr txBox="1"/>
      </xdr:nvSpPr>
      <xdr:spPr>
        <a:xfrm>
          <a:off x="16357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640" name="フローチャート: 判断 639"/>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641" name="フローチャート: 判断 640"/>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642" name="フローチャート: 判断 641"/>
        <xdr:cNvSpPr/>
      </xdr:nvSpPr>
      <xdr:spPr>
        <a:xfrm>
          <a:off x="14541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643" name="フローチャート: 判断 642"/>
        <xdr:cNvSpPr/>
      </xdr:nvSpPr>
      <xdr:spPr>
        <a:xfrm>
          <a:off x="1365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644" name="フローチャート: 判断 643"/>
        <xdr:cNvSpPr/>
      </xdr:nvSpPr>
      <xdr:spPr>
        <a:xfrm>
          <a:off x="12763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5" name="テキスト ボックス 6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6" name="テキスト ボックス 6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7" name="テキスト ボックス 6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8" name="テキスト ボックス 6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9" name="テキスト ボックス 6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111125</xdr:rowOff>
    </xdr:from>
    <xdr:to>
      <xdr:col>85</xdr:col>
      <xdr:colOff>177800</xdr:colOff>
      <xdr:row>83</xdr:row>
      <xdr:rowOff>41275</xdr:rowOff>
    </xdr:to>
    <xdr:sp macro="" textlink="">
      <xdr:nvSpPr>
        <xdr:cNvPr id="650" name="楕円 649"/>
        <xdr:cNvSpPr/>
      </xdr:nvSpPr>
      <xdr:spPr>
        <a:xfrm>
          <a:off x="162687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89552</xdr:rowOff>
    </xdr:from>
    <xdr:ext cx="405111" cy="259045"/>
    <xdr:sp macro="" textlink="">
      <xdr:nvSpPr>
        <xdr:cNvPr id="651" name="【消防施設】&#10;有形固定資産減価償却率該当値テキスト"/>
        <xdr:cNvSpPr txBox="1"/>
      </xdr:nvSpPr>
      <xdr:spPr>
        <a:xfrm>
          <a:off x="16357600"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40639</xdr:rowOff>
    </xdr:from>
    <xdr:to>
      <xdr:col>81</xdr:col>
      <xdr:colOff>101600</xdr:colOff>
      <xdr:row>82</xdr:row>
      <xdr:rowOff>142239</xdr:rowOff>
    </xdr:to>
    <xdr:sp macro="" textlink="">
      <xdr:nvSpPr>
        <xdr:cNvPr id="652" name="楕円 651"/>
        <xdr:cNvSpPr/>
      </xdr:nvSpPr>
      <xdr:spPr>
        <a:xfrm>
          <a:off x="15430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91439</xdr:rowOff>
    </xdr:from>
    <xdr:to>
      <xdr:col>85</xdr:col>
      <xdr:colOff>127000</xdr:colOff>
      <xdr:row>82</xdr:row>
      <xdr:rowOff>161925</xdr:rowOff>
    </xdr:to>
    <xdr:cxnSp macro="">
      <xdr:nvCxnSpPr>
        <xdr:cNvPr id="653" name="直線コネクタ 652"/>
        <xdr:cNvCxnSpPr/>
      </xdr:nvCxnSpPr>
      <xdr:spPr>
        <a:xfrm>
          <a:off x="15481300" y="14150339"/>
          <a:ext cx="8382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153036</xdr:rowOff>
    </xdr:from>
    <xdr:to>
      <xdr:col>76</xdr:col>
      <xdr:colOff>165100</xdr:colOff>
      <xdr:row>82</xdr:row>
      <xdr:rowOff>83186</xdr:rowOff>
    </xdr:to>
    <xdr:sp macro="" textlink="">
      <xdr:nvSpPr>
        <xdr:cNvPr id="654" name="楕円 653"/>
        <xdr:cNvSpPr/>
      </xdr:nvSpPr>
      <xdr:spPr>
        <a:xfrm>
          <a:off x="14541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32386</xdr:rowOff>
    </xdr:from>
    <xdr:to>
      <xdr:col>81</xdr:col>
      <xdr:colOff>50800</xdr:colOff>
      <xdr:row>82</xdr:row>
      <xdr:rowOff>91439</xdr:rowOff>
    </xdr:to>
    <xdr:cxnSp macro="">
      <xdr:nvCxnSpPr>
        <xdr:cNvPr id="655" name="直線コネクタ 654"/>
        <xdr:cNvCxnSpPr/>
      </xdr:nvCxnSpPr>
      <xdr:spPr>
        <a:xfrm>
          <a:off x="14592300" y="1409128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31114</xdr:rowOff>
    </xdr:from>
    <xdr:to>
      <xdr:col>72</xdr:col>
      <xdr:colOff>38100</xdr:colOff>
      <xdr:row>86</xdr:row>
      <xdr:rowOff>132714</xdr:rowOff>
    </xdr:to>
    <xdr:sp macro="" textlink="">
      <xdr:nvSpPr>
        <xdr:cNvPr id="656" name="楕円 655"/>
        <xdr:cNvSpPr/>
      </xdr:nvSpPr>
      <xdr:spPr>
        <a:xfrm>
          <a:off x="136525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32386</xdr:rowOff>
    </xdr:from>
    <xdr:to>
      <xdr:col>76</xdr:col>
      <xdr:colOff>114300</xdr:colOff>
      <xdr:row>86</xdr:row>
      <xdr:rowOff>81914</xdr:rowOff>
    </xdr:to>
    <xdr:cxnSp macro="">
      <xdr:nvCxnSpPr>
        <xdr:cNvPr id="657" name="直線コネクタ 656"/>
        <xdr:cNvCxnSpPr/>
      </xdr:nvCxnSpPr>
      <xdr:spPr>
        <a:xfrm flipV="1">
          <a:off x="13703300" y="14091286"/>
          <a:ext cx="889000" cy="73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13970</xdr:rowOff>
    </xdr:from>
    <xdr:to>
      <xdr:col>67</xdr:col>
      <xdr:colOff>101600</xdr:colOff>
      <xdr:row>86</xdr:row>
      <xdr:rowOff>115570</xdr:rowOff>
    </xdr:to>
    <xdr:sp macro="" textlink="">
      <xdr:nvSpPr>
        <xdr:cNvPr id="658" name="楕円 657"/>
        <xdr:cNvSpPr/>
      </xdr:nvSpPr>
      <xdr:spPr>
        <a:xfrm>
          <a:off x="12763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64770</xdr:rowOff>
    </xdr:from>
    <xdr:to>
      <xdr:col>71</xdr:col>
      <xdr:colOff>177800</xdr:colOff>
      <xdr:row>86</xdr:row>
      <xdr:rowOff>81914</xdr:rowOff>
    </xdr:to>
    <xdr:cxnSp macro="">
      <xdr:nvCxnSpPr>
        <xdr:cNvPr id="659" name="直線コネクタ 658"/>
        <xdr:cNvCxnSpPr/>
      </xdr:nvCxnSpPr>
      <xdr:spPr>
        <a:xfrm>
          <a:off x="12814300" y="148094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55897</xdr:rowOff>
    </xdr:from>
    <xdr:ext cx="405111" cy="259045"/>
    <xdr:sp macro="" textlink="">
      <xdr:nvSpPr>
        <xdr:cNvPr id="660" name="n_1aveValue【消防施設】&#10;有形固定資産減価償却率"/>
        <xdr:cNvSpPr txBox="1"/>
      </xdr:nvSpPr>
      <xdr:spPr>
        <a:xfrm>
          <a:off x="15266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8272</xdr:rowOff>
    </xdr:from>
    <xdr:ext cx="405111" cy="259045"/>
    <xdr:sp macro="" textlink="">
      <xdr:nvSpPr>
        <xdr:cNvPr id="661" name="n_2aveValue【消防施設】&#10;有形固定資産減価償却率"/>
        <xdr:cNvSpPr txBox="1"/>
      </xdr:nvSpPr>
      <xdr:spPr>
        <a:xfrm>
          <a:off x="14389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21607</xdr:rowOff>
    </xdr:from>
    <xdr:ext cx="405111" cy="259045"/>
    <xdr:sp macro="" textlink="">
      <xdr:nvSpPr>
        <xdr:cNvPr id="662" name="n_3aveValue【消防施設】&#10;有形固定資産減価償却率"/>
        <xdr:cNvSpPr txBox="1"/>
      </xdr:nvSpPr>
      <xdr:spPr>
        <a:xfrm>
          <a:off x="13500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137813</xdr:rowOff>
    </xdr:from>
    <xdr:ext cx="405111" cy="259045"/>
    <xdr:sp macro="" textlink="">
      <xdr:nvSpPr>
        <xdr:cNvPr id="663" name="n_4aveValue【消防施設】&#10;有形固定資産減価償却率"/>
        <xdr:cNvSpPr txBox="1"/>
      </xdr:nvSpPr>
      <xdr:spPr>
        <a:xfrm>
          <a:off x="12611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133366</xdr:rowOff>
    </xdr:from>
    <xdr:ext cx="405111" cy="259045"/>
    <xdr:sp macro="" textlink="">
      <xdr:nvSpPr>
        <xdr:cNvPr id="664" name="n_1mainValue【消防施設】&#10;有形固定資産減価償却率"/>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74313</xdr:rowOff>
    </xdr:from>
    <xdr:ext cx="405111" cy="259045"/>
    <xdr:sp macro="" textlink="">
      <xdr:nvSpPr>
        <xdr:cNvPr id="665" name="n_2mainValue【消防施設】&#10;有形固定資産減価償却率"/>
        <xdr:cNvSpPr txBox="1"/>
      </xdr:nvSpPr>
      <xdr:spPr>
        <a:xfrm>
          <a:off x="143897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123841</xdr:rowOff>
    </xdr:from>
    <xdr:ext cx="405111" cy="259045"/>
    <xdr:sp macro="" textlink="">
      <xdr:nvSpPr>
        <xdr:cNvPr id="666" name="n_3mainValue【消防施設】&#10;有形固定資産減価償却率"/>
        <xdr:cNvSpPr txBox="1"/>
      </xdr:nvSpPr>
      <xdr:spPr>
        <a:xfrm>
          <a:off x="13500744"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106697</xdr:rowOff>
    </xdr:from>
    <xdr:ext cx="405111" cy="259045"/>
    <xdr:sp macro="" textlink="">
      <xdr:nvSpPr>
        <xdr:cNvPr id="667" name="n_4mainValue【消防施設】&#10;有形固定資産減価償却率"/>
        <xdr:cNvSpPr txBox="1"/>
      </xdr:nvSpPr>
      <xdr:spPr>
        <a:xfrm>
          <a:off x="12611744"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8" name="直線コネクタ 67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9" name="テキスト ボックス 67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0" name="直線コネクタ 67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1" name="テキスト ボックス 68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2" name="直線コネクタ 68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3" name="テキスト ボックス 68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4" name="直線コネクタ 68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5" name="テキスト ボックス 68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6" name="直線コネクタ 68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7" name="テキスト ボックス 68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8" name="直線コネクタ 68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9" name="テキスト ボックス 68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693" name="直線コネクタ 692"/>
        <xdr:cNvCxnSpPr/>
      </xdr:nvCxnSpPr>
      <xdr:spPr>
        <a:xfrm flipV="1">
          <a:off x="22160864" y="1328057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694" name="【消防施設】&#10;一人当たり面積最小値テキスト"/>
        <xdr:cNvSpPr txBox="1"/>
      </xdr:nvSpPr>
      <xdr:spPr>
        <a:xfrm>
          <a:off x="22199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695" name="直線コネクタ 694"/>
        <xdr:cNvCxnSpPr/>
      </xdr:nvCxnSpPr>
      <xdr:spPr>
        <a:xfrm>
          <a:off x="22072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696"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697" name="直線コネクタ 696"/>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77125</xdr:rowOff>
    </xdr:from>
    <xdr:ext cx="469744" cy="259045"/>
    <xdr:sp macro="" textlink="">
      <xdr:nvSpPr>
        <xdr:cNvPr id="698" name="【消防施設】&#10;一人当たり面積平均値テキスト"/>
        <xdr:cNvSpPr txBox="1"/>
      </xdr:nvSpPr>
      <xdr:spPr>
        <a:xfrm>
          <a:off x="22199600" y="1413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699" name="フローチャート: 判断 698"/>
        <xdr:cNvSpPr/>
      </xdr:nvSpPr>
      <xdr:spPr>
        <a:xfrm>
          <a:off x="22110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700" name="フローチャート: 判断 699"/>
        <xdr:cNvSpPr/>
      </xdr:nvSpPr>
      <xdr:spPr>
        <a:xfrm>
          <a:off x="21272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701" name="フローチャート: 判断 700"/>
        <xdr:cNvSpPr/>
      </xdr:nvSpPr>
      <xdr:spPr>
        <a:xfrm>
          <a:off x="20383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702" name="フローチャート: 判断 701"/>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165281</xdr:rowOff>
    </xdr:from>
    <xdr:to>
      <xdr:col>98</xdr:col>
      <xdr:colOff>38100</xdr:colOff>
      <xdr:row>84</xdr:row>
      <xdr:rowOff>95431</xdr:rowOff>
    </xdr:to>
    <xdr:sp macro="" textlink="">
      <xdr:nvSpPr>
        <xdr:cNvPr id="703" name="フローチャート: 判断 702"/>
        <xdr:cNvSpPr/>
      </xdr:nvSpPr>
      <xdr:spPr>
        <a:xfrm>
          <a:off x="18605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119562</xdr:rowOff>
    </xdr:from>
    <xdr:to>
      <xdr:col>116</xdr:col>
      <xdr:colOff>114300</xdr:colOff>
      <xdr:row>86</xdr:row>
      <xdr:rowOff>49712</xdr:rowOff>
    </xdr:to>
    <xdr:sp macro="" textlink="">
      <xdr:nvSpPr>
        <xdr:cNvPr id="709" name="楕円 708"/>
        <xdr:cNvSpPr/>
      </xdr:nvSpPr>
      <xdr:spPr>
        <a:xfrm>
          <a:off x="22110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34489</xdr:rowOff>
    </xdr:from>
    <xdr:ext cx="469744" cy="259045"/>
    <xdr:sp macro="" textlink="">
      <xdr:nvSpPr>
        <xdr:cNvPr id="710" name="【消防施設】&#10;一人当たり面積該当値テキスト"/>
        <xdr:cNvSpPr txBox="1"/>
      </xdr:nvSpPr>
      <xdr:spPr>
        <a:xfrm>
          <a:off x="22199600" y="1460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11" name="楕円 710"/>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170362</xdr:rowOff>
    </xdr:from>
    <xdr:to>
      <xdr:col>116</xdr:col>
      <xdr:colOff>63500</xdr:colOff>
      <xdr:row>86</xdr:row>
      <xdr:rowOff>15239</xdr:rowOff>
    </xdr:to>
    <xdr:cxnSp macro="">
      <xdr:nvCxnSpPr>
        <xdr:cNvPr id="712" name="直線コネクタ 711"/>
        <xdr:cNvCxnSpPr/>
      </xdr:nvCxnSpPr>
      <xdr:spPr>
        <a:xfrm flipV="1">
          <a:off x="21323300" y="14743612"/>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148952</xdr:rowOff>
    </xdr:from>
    <xdr:to>
      <xdr:col>107</xdr:col>
      <xdr:colOff>101600</xdr:colOff>
      <xdr:row>86</xdr:row>
      <xdr:rowOff>79102</xdr:rowOff>
    </xdr:to>
    <xdr:sp macro="" textlink="">
      <xdr:nvSpPr>
        <xdr:cNvPr id="713" name="楕円 712"/>
        <xdr:cNvSpPr/>
      </xdr:nvSpPr>
      <xdr:spPr>
        <a:xfrm>
          <a:off x="20383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28302</xdr:rowOff>
    </xdr:to>
    <xdr:cxnSp macro="">
      <xdr:nvCxnSpPr>
        <xdr:cNvPr id="714" name="直線コネクタ 713"/>
        <xdr:cNvCxnSpPr/>
      </xdr:nvCxnSpPr>
      <xdr:spPr>
        <a:xfrm flipV="1">
          <a:off x="20434300" y="147599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39551</xdr:rowOff>
    </xdr:from>
    <xdr:to>
      <xdr:col>102</xdr:col>
      <xdr:colOff>165100</xdr:colOff>
      <xdr:row>86</xdr:row>
      <xdr:rowOff>141151</xdr:rowOff>
    </xdr:to>
    <xdr:sp macro="" textlink="">
      <xdr:nvSpPr>
        <xdr:cNvPr id="715" name="楕円 714"/>
        <xdr:cNvSpPr/>
      </xdr:nvSpPr>
      <xdr:spPr>
        <a:xfrm>
          <a:off x="19494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28302</xdr:rowOff>
    </xdr:from>
    <xdr:to>
      <xdr:col>107</xdr:col>
      <xdr:colOff>50800</xdr:colOff>
      <xdr:row>86</xdr:row>
      <xdr:rowOff>90351</xdr:rowOff>
    </xdr:to>
    <xdr:cxnSp macro="">
      <xdr:nvCxnSpPr>
        <xdr:cNvPr id="716" name="直線コネクタ 715"/>
        <xdr:cNvCxnSpPr/>
      </xdr:nvCxnSpPr>
      <xdr:spPr>
        <a:xfrm flipV="1">
          <a:off x="19545300" y="1477300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39551</xdr:rowOff>
    </xdr:from>
    <xdr:to>
      <xdr:col>98</xdr:col>
      <xdr:colOff>38100</xdr:colOff>
      <xdr:row>86</xdr:row>
      <xdr:rowOff>141151</xdr:rowOff>
    </xdr:to>
    <xdr:sp macro="" textlink="">
      <xdr:nvSpPr>
        <xdr:cNvPr id="717" name="楕円 716"/>
        <xdr:cNvSpPr/>
      </xdr:nvSpPr>
      <xdr:spPr>
        <a:xfrm>
          <a:off x="18605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90351</xdr:rowOff>
    </xdr:from>
    <xdr:to>
      <xdr:col>102</xdr:col>
      <xdr:colOff>114300</xdr:colOff>
      <xdr:row>86</xdr:row>
      <xdr:rowOff>90351</xdr:rowOff>
    </xdr:to>
    <xdr:cxnSp macro="">
      <xdr:nvCxnSpPr>
        <xdr:cNvPr id="718" name="直線コネクタ 717"/>
        <xdr:cNvCxnSpPr/>
      </xdr:nvCxnSpPr>
      <xdr:spPr>
        <a:xfrm>
          <a:off x="18656300" y="1483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27050</xdr:rowOff>
    </xdr:from>
    <xdr:ext cx="469744" cy="259045"/>
    <xdr:sp macro="" textlink="">
      <xdr:nvSpPr>
        <xdr:cNvPr id="719" name="n_1aveValue【消防施設】&#10;一人当たり面積"/>
        <xdr:cNvSpPr txBox="1"/>
      </xdr:nvSpPr>
      <xdr:spPr>
        <a:xfrm>
          <a:off x="210757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66239</xdr:rowOff>
    </xdr:from>
    <xdr:ext cx="469744" cy="259045"/>
    <xdr:sp macro="" textlink="">
      <xdr:nvSpPr>
        <xdr:cNvPr id="720" name="n_2aveValue【消防施設】&#10;一人当たり面積"/>
        <xdr:cNvSpPr txBox="1"/>
      </xdr:nvSpPr>
      <xdr:spPr>
        <a:xfrm>
          <a:off x="20199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721" name="n_3aveValue【消防施設】&#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111958</xdr:rowOff>
    </xdr:from>
    <xdr:ext cx="469744" cy="259045"/>
    <xdr:sp macro="" textlink="">
      <xdr:nvSpPr>
        <xdr:cNvPr id="722" name="n_4aveValue【消防施設】&#10;一人当たり面積"/>
        <xdr:cNvSpPr txBox="1"/>
      </xdr:nvSpPr>
      <xdr:spPr>
        <a:xfrm>
          <a:off x="18421427" y="1417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23" name="n_1main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70229</xdr:rowOff>
    </xdr:from>
    <xdr:ext cx="469744" cy="259045"/>
    <xdr:sp macro="" textlink="">
      <xdr:nvSpPr>
        <xdr:cNvPr id="724" name="n_2mainValue【消防施設】&#10;一人当たり面積"/>
        <xdr:cNvSpPr txBox="1"/>
      </xdr:nvSpPr>
      <xdr:spPr>
        <a:xfrm>
          <a:off x="20199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132278</xdr:rowOff>
    </xdr:from>
    <xdr:ext cx="469744" cy="259045"/>
    <xdr:sp macro="" textlink="">
      <xdr:nvSpPr>
        <xdr:cNvPr id="725" name="n_3mainValue【消防施設】&#10;一人当たり面積"/>
        <xdr:cNvSpPr txBox="1"/>
      </xdr:nvSpPr>
      <xdr:spPr>
        <a:xfrm>
          <a:off x="19310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132278</xdr:rowOff>
    </xdr:from>
    <xdr:ext cx="469744" cy="259045"/>
    <xdr:sp macro="" textlink="">
      <xdr:nvSpPr>
        <xdr:cNvPr id="726" name="n_4mainValue【消防施設】&#10;一人当たり面積"/>
        <xdr:cNvSpPr txBox="1"/>
      </xdr:nvSpPr>
      <xdr:spPr>
        <a:xfrm>
          <a:off x="18421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8" name="直線コネクタ 7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9" name="テキスト ボックス 7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0" name="直線コネクタ 7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1" name="テキスト ボックス 7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2" name="直線コネクタ 7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3" name="テキスト ボックス 7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4" name="直線コネクタ 7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5" name="テキスト ボックス 7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6" name="直線コネクタ 7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7" name="テキスト ボックス 7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8" name="直線コネクタ 7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9" name="テキスト ボックス 7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0" name="直線コネクタ 7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752" name="直線コネクタ 751"/>
        <xdr:cNvCxnSpPr/>
      </xdr:nvCxnSpPr>
      <xdr:spPr>
        <a:xfrm flipV="1">
          <a:off x="16318864" y="1721793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753" name="【庁舎】&#10;有形固定資産減価償却率最小値テキスト"/>
        <xdr:cNvSpPr txBox="1"/>
      </xdr:nvSpPr>
      <xdr:spPr>
        <a:xfrm>
          <a:off x="16357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754" name="直線コネクタ 753"/>
        <xdr:cNvCxnSpPr/>
      </xdr:nvCxnSpPr>
      <xdr:spPr>
        <a:xfrm>
          <a:off x="16230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755" name="【庁舎】&#10;有形固定資産減価償却率最大値テキスト"/>
        <xdr:cNvSpPr txBox="1"/>
      </xdr:nvSpPr>
      <xdr:spPr>
        <a:xfrm>
          <a:off x="16357600" y="1699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756" name="直線コネクタ 755"/>
        <xdr:cNvCxnSpPr/>
      </xdr:nvCxnSpPr>
      <xdr:spPr>
        <a:xfrm>
          <a:off x="16230600" y="1721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757" name="【庁舎】&#10;有形固定資産減価償却率平均値テキスト"/>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58" name="フローチャート: 判断 757"/>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759" name="フローチャート: 判断 758"/>
        <xdr:cNvSpPr/>
      </xdr:nvSpPr>
      <xdr:spPr>
        <a:xfrm>
          <a:off x="15430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760" name="フローチャート: 判断 759"/>
        <xdr:cNvSpPr/>
      </xdr:nvSpPr>
      <xdr:spPr>
        <a:xfrm>
          <a:off x="14541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761" name="フローチャート: 判断 760"/>
        <xdr:cNvSpPr/>
      </xdr:nvSpPr>
      <xdr:spPr>
        <a:xfrm>
          <a:off x="13652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762" name="フローチャート: 判断 761"/>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768" name="楕円 767"/>
        <xdr:cNvSpPr/>
      </xdr:nvSpPr>
      <xdr:spPr>
        <a:xfrm>
          <a:off x="162687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145885</xdr:rowOff>
    </xdr:from>
    <xdr:ext cx="405111" cy="259045"/>
    <xdr:sp macro="" textlink="">
      <xdr:nvSpPr>
        <xdr:cNvPr id="769" name="【庁舎】&#10;有形固定資産減価償却率該当値テキスト"/>
        <xdr:cNvSpPr txBox="1"/>
      </xdr:nvSpPr>
      <xdr:spPr>
        <a:xfrm>
          <a:off x="16357600"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128270</xdr:rowOff>
    </xdr:from>
    <xdr:to>
      <xdr:col>81</xdr:col>
      <xdr:colOff>101600</xdr:colOff>
      <xdr:row>105</xdr:row>
      <xdr:rowOff>58420</xdr:rowOff>
    </xdr:to>
    <xdr:sp macro="" textlink="">
      <xdr:nvSpPr>
        <xdr:cNvPr id="770" name="楕円 769"/>
        <xdr:cNvSpPr/>
      </xdr:nvSpPr>
      <xdr:spPr>
        <a:xfrm>
          <a:off x="1543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xdr:rowOff>
    </xdr:from>
    <xdr:to>
      <xdr:col>85</xdr:col>
      <xdr:colOff>127000</xdr:colOff>
      <xdr:row>105</xdr:row>
      <xdr:rowOff>46808</xdr:rowOff>
    </xdr:to>
    <xdr:cxnSp macro="">
      <xdr:nvCxnSpPr>
        <xdr:cNvPr id="771" name="直線コネクタ 770"/>
        <xdr:cNvCxnSpPr/>
      </xdr:nvCxnSpPr>
      <xdr:spPr>
        <a:xfrm>
          <a:off x="15481300" y="1800987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72" name="楕円 771"/>
        <xdr:cNvSpPr/>
      </xdr:nvSpPr>
      <xdr:spPr>
        <a:xfrm>
          <a:off x="14541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148045</xdr:rowOff>
    </xdr:from>
    <xdr:to>
      <xdr:col>81</xdr:col>
      <xdr:colOff>50800</xdr:colOff>
      <xdr:row>105</xdr:row>
      <xdr:rowOff>7620</xdr:rowOff>
    </xdr:to>
    <xdr:cxnSp macro="">
      <xdr:nvCxnSpPr>
        <xdr:cNvPr id="773" name="直線コネクタ 772"/>
        <xdr:cNvCxnSpPr/>
      </xdr:nvCxnSpPr>
      <xdr:spPr>
        <a:xfrm>
          <a:off x="14592300" y="179788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87449</xdr:rowOff>
    </xdr:from>
    <xdr:to>
      <xdr:col>72</xdr:col>
      <xdr:colOff>38100</xdr:colOff>
      <xdr:row>105</xdr:row>
      <xdr:rowOff>17599</xdr:rowOff>
    </xdr:to>
    <xdr:sp macro="" textlink="">
      <xdr:nvSpPr>
        <xdr:cNvPr id="774" name="楕円 773"/>
        <xdr:cNvSpPr/>
      </xdr:nvSpPr>
      <xdr:spPr>
        <a:xfrm>
          <a:off x="13652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138249</xdr:rowOff>
    </xdr:from>
    <xdr:to>
      <xdr:col>76</xdr:col>
      <xdr:colOff>114300</xdr:colOff>
      <xdr:row>104</xdr:row>
      <xdr:rowOff>148045</xdr:rowOff>
    </xdr:to>
    <xdr:cxnSp macro="">
      <xdr:nvCxnSpPr>
        <xdr:cNvPr id="775" name="直線コネクタ 774"/>
        <xdr:cNvCxnSpPr/>
      </xdr:nvCxnSpPr>
      <xdr:spPr>
        <a:xfrm>
          <a:off x="13703300" y="179690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54792</xdr:rowOff>
    </xdr:from>
    <xdr:to>
      <xdr:col>67</xdr:col>
      <xdr:colOff>101600</xdr:colOff>
      <xdr:row>104</xdr:row>
      <xdr:rowOff>156392</xdr:rowOff>
    </xdr:to>
    <xdr:sp macro="" textlink="">
      <xdr:nvSpPr>
        <xdr:cNvPr id="776" name="楕円 775"/>
        <xdr:cNvSpPr/>
      </xdr:nvSpPr>
      <xdr:spPr>
        <a:xfrm>
          <a:off x="12763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105592</xdr:rowOff>
    </xdr:from>
    <xdr:to>
      <xdr:col>71</xdr:col>
      <xdr:colOff>177800</xdr:colOff>
      <xdr:row>104</xdr:row>
      <xdr:rowOff>138249</xdr:rowOff>
    </xdr:to>
    <xdr:cxnSp macro="">
      <xdr:nvCxnSpPr>
        <xdr:cNvPr id="777" name="直線コネクタ 776"/>
        <xdr:cNvCxnSpPr/>
      </xdr:nvCxnSpPr>
      <xdr:spPr>
        <a:xfrm>
          <a:off x="12814300" y="179363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61884</xdr:rowOff>
    </xdr:from>
    <xdr:ext cx="405111" cy="259045"/>
    <xdr:sp macro="" textlink="">
      <xdr:nvSpPr>
        <xdr:cNvPr id="778" name="n_1aveValue【庁舎】&#10;有形固定資産減価償却率"/>
        <xdr:cNvSpPr txBox="1"/>
      </xdr:nvSpPr>
      <xdr:spPr>
        <a:xfrm>
          <a:off x="15266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779" name="n_2aveValue【庁舎】&#10;有形固定資産減価償却率"/>
        <xdr:cNvSpPr txBox="1"/>
      </xdr:nvSpPr>
      <xdr:spPr>
        <a:xfrm>
          <a:off x="14389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89643</xdr:rowOff>
    </xdr:from>
    <xdr:ext cx="405111" cy="259045"/>
    <xdr:sp macro="" textlink="">
      <xdr:nvSpPr>
        <xdr:cNvPr id="780" name="n_3aveValue【庁舎】&#10;有形固定資産減価償却率"/>
        <xdr:cNvSpPr txBox="1"/>
      </xdr:nvSpPr>
      <xdr:spPr>
        <a:xfrm>
          <a:off x="13500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781" name="n_4aveValue【庁舎】&#10;有形固定資産減価償却率"/>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49547</xdr:rowOff>
    </xdr:from>
    <xdr:ext cx="405111" cy="259045"/>
    <xdr:sp macro="" textlink="">
      <xdr:nvSpPr>
        <xdr:cNvPr id="782" name="n_1mainValue【庁舎】&#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783" name="n_2mainValue【庁舎】&#10;有形固定資産減価償却率"/>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8726</xdr:rowOff>
    </xdr:from>
    <xdr:ext cx="405111" cy="259045"/>
    <xdr:sp macro="" textlink="">
      <xdr:nvSpPr>
        <xdr:cNvPr id="784" name="n_3mainValue【庁舎】&#10;有形固定資産減価償却率"/>
        <xdr:cNvSpPr txBox="1"/>
      </xdr:nvSpPr>
      <xdr:spPr>
        <a:xfrm>
          <a:off x="13500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147519</xdr:rowOff>
    </xdr:from>
    <xdr:ext cx="405111" cy="259045"/>
    <xdr:sp macro="" textlink="">
      <xdr:nvSpPr>
        <xdr:cNvPr id="785" name="n_4mainValue【庁舎】&#10;有形固定資産減価償却率"/>
        <xdr:cNvSpPr txBox="1"/>
      </xdr:nvSpPr>
      <xdr:spPr>
        <a:xfrm>
          <a:off x="12611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6" name="直線コネクタ 7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7" name="テキスト ボックス 7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8" name="直線コネクタ 7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9" name="テキスト ボックス 7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0" name="直線コネクタ 7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1" name="テキスト ボックス 8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2" name="直線コネクタ 8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3" name="テキスト ボックス 8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4" name="直線コネクタ 8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5" name="テキスト ボックス 8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6" name="直線コネクタ 8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7" name="テキスト ボックス 8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811" name="直線コネクタ 810"/>
        <xdr:cNvCxnSpPr/>
      </xdr:nvCxnSpPr>
      <xdr:spPr>
        <a:xfrm flipV="1">
          <a:off x="22160864" y="17107988"/>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812" name="【庁舎】&#10;一人当たり面積最小値テキスト"/>
        <xdr:cNvSpPr txBox="1"/>
      </xdr:nvSpPr>
      <xdr:spPr>
        <a:xfrm>
          <a:off x="22199600"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813" name="直線コネクタ 812"/>
        <xdr:cNvCxnSpPr/>
      </xdr:nvCxnSpPr>
      <xdr:spPr>
        <a:xfrm>
          <a:off x="22072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814" name="【庁舎】&#10;一人当たり面積最大値テキスト"/>
        <xdr:cNvSpPr txBox="1"/>
      </xdr:nvSpPr>
      <xdr:spPr>
        <a:xfrm>
          <a:off x="22199600" y="168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815" name="直線コネクタ 814"/>
        <xdr:cNvCxnSpPr/>
      </xdr:nvCxnSpPr>
      <xdr:spPr>
        <a:xfrm>
          <a:off x="22072600" y="1710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57166</xdr:rowOff>
    </xdr:from>
    <xdr:ext cx="469744" cy="259045"/>
    <xdr:sp macro="" textlink="">
      <xdr:nvSpPr>
        <xdr:cNvPr id="816" name="【庁舎】&#10;一人当たり面積平均値テキスト"/>
        <xdr:cNvSpPr txBox="1"/>
      </xdr:nvSpPr>
      <xdr:spPr>
        <a:xfrm>
          <a:off x="22199600" y="18230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817" name="フローチャート: 判断 816"/>
        <xdr:cNvSpPr/>
      </xdr:nvSpPr>
      <xdr:spPr>
        <a:xfrm>
          <a:off x="221107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18" name="フローチャート: 判断 817"/>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19" name="フローチャート: 判断 818"/>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820" name="フローチャート: 判断 819"/>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821" name="フローチャート: 判断 820"/>
        <xdr:cNvSpPr/>
      </xdr:nvSpPr>
      <xdr:spPr>
        <a:xfrm>
          <a:off x="18605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129358</xdr:rowOff>
    </xdr:from>
    <xdr:to>
      <xdr:col>116</xdr:col>
      <xdr:colOff>114300</xdr:colOff>
      <xdr:row>106</xdr:row>
      <xdr:rowOff>59508</xdr:rowOff>
    </xdr:to>
    <xdr:sp macro="" textlink="">
      <xdr:nvSpPr>
        <xdr:cNvPr id="827" name="楕円 826"/>
        <xdr:cNvSpPr/>
      </xdr:nvSpPr>
      <xdr:spPr>
        <a:xfrm>
          <a:off x="22110700" y="181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152235</xdr:rowOff>
    </xdr:from>
    <xdr:ext cx="469744" cy="259045"/>
    <xdr:sp macro="" textlink="">
      <xdr:nvSpPr>
        <xdr:cNvPr id="828" name="【庁舎】&#10;一人当たり面積該当値テキスト"/>
        <xdr:cNvSpPr txBox="1"/>
      </xdr:nvSpPr>
      <xdr:spPr>
        <a:xfrm>
          <a:off x="22199600" y="1798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140244</xdr:rowOff>
    </xdr:from>
    <xdr:to>
      <xdr:col>112</xdr:col>
      <xdr:colOff>38100</xdr:colOff>
      <xdr:row>106</xdr:row>
      <xdr:rowOff>70394</xdr:rowOff>
    </xdr:to>
    <xdr:sp macro="" textlink="">
      <xdr:nvSpPr>
        <xdr:cNvPr id="829" name="楕円 828"/>
        <xdr:cNvSpPr/>
      </xdr:nvSpPr>
      <xdr:spPr>
        <a:xfrm>
          <a:off x="21272500" y="181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8708</xdr:rowOff>
    </xdr:from>
    <xdr:to>
      <xdr:col>116</xdr:col>
      <xdr:colOff>63500</xdr:colOff>
      <xdr:row>106</xdr:row>
      <xdr:rowOff>19594</xdr:rowOff>
    </xdr:to>
    <xdr:cxnSp macro="">
      <xdr:nvCxnSpPr>
        <xdr:cNvPr id="830" name="直線コネクタ 829"/>
        <xdr:cNvCxnSpPr/>
      </xdr:nvCxnSpPr>
      <xdr:spPr>
        <a:xfrm flipV="1">
          <a:off x="21323300" y="1818240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147864</xdr:rowOff>
    </xdr:from>
    <xdr:to>
      <xdr:col>107</xdr:col>
      <xdr:colOff>101600</xdr:colOff>
      <xdr:row>106</xdr:row>
      <xdr:rowOff>78014</xdr:rowOff>
    </xdr:to>
    <xdr:sp macro="" textlink="">
      <xdr:nvSpPr>
        <xdr:cNvPr id="831" name="楕円 830"/>
        <xdr:cNvSpPr/>
      </xdr:nvSpPr>
      <xdr:spPr>
        <a:xfrm>
          <a:off x="20383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19594</xdr:rowOff>
    </xdr:from>
    <xdr:to>
      <xdr:col>111</xdr:col>
      <xdr:colOff>177800</xdr:colOff>
      <xdr:row>106</xdr:row>
      <xdr:rowOff>27214</xdr:rowOff>
    </xdr:to>
    <xdr:cxnSp macro="">
      <xdr:nvCxnSpPr>
        <xdr:cNvPr id="832" name="直線コネクタ 831"/>
        <xdr:cNvCxnSpPr/>
      </xdr:nvCxnSpPr>
      <xdr:spPr>
        <a:xfrm flipV="1">
          <a:off x="20434300" y="1819329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153307</xdr:rowOff>
    </xdr:from>
    <xdr:to>
      <xdr:col>102</xdr:col>
      <xdr:colOff>165100</xdr:colOff>
      <xdr:row>106</xdr:row>
      <xdr:rowOff>83457</xdr:rowOff>
    </xdr:to>
    <xdr:sp macro="" textlink="">
      <xdr:nvSpPr>
        <xdr:cNvPr id="833" name="楕円 832"/>
        <xdr:cNvSpPr/>
      </xdr:nvSpPr>
      <xdr:spPr>
        <a:xfrm>
          <a:off x="19494500" y="181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27214</xdr:rowOff>
    </xdr:from>
    <xdr:to>
      <xdr:col>107</xdr:col>
      <xdr:colOff>50800</xdr:colOff>
      <xdr:row>106</xdr:row>
      <xdr:rowOff>32657</xdr:rowOff>
    </xdr:to>
    <xdr:cxnSp macro="">
      <xdr:nvCxnSpPr>
        <xdr:cNvPr id="834" name="直線コネクタ 833"/>
        <xdr:cNvCxnSpPr/>
      </xdr:nvCxnSpPr>
      <xdr:spPr>
        <a:xfrm flipV="1">
          <a:off x="19545300" y="1820091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160927</xdr:rowOff>
    </xdr:from>
    <xdr:to>
      <xdr:col>98</xdr:col>
      <xdr:colOff>38100</xdr:colOff>
      <xdr:row>106</xdr:row>
      <xdr:rowOff>91077</xdr:rowOff>
    </xdr:to>
    <xdr:sp macro="" textlink="">
      <xdr:nvSpPr>
        <xdr:cNvPr id="835" name="楕円 834"/>
        <xdr:cNvSpPr/>
      </xdr:nvSpPr>
      <xdr:spPr>
        <a:xfrm>
          <a:off x="18605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32657</xdr:rowOff>
    </xdr:from>
    <xdr:to>
      <xdr:col>102</xdr:col>
      <xdr:colOff>114300</xdr:colOff>
      <xdr:row>106</xdr:row>
      <xdr:rowOff>40277</xdr:rowOff>
    </xdr:to>
    <xdr:cxnSp macro="">
      <xdr:nvCxnSpPr>
        <xdr:cNvPr id="836" name="直線コネクタ 835"/>
        <xdr:cNvCxnSpPr/>
      </xdr:nvCxnSpPr>
      <xdr:spPr>
        <a:xfrm flipV="1">
          <a:off x="18656300" y="1820635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837"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38" name="n_2ave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839" name="n_3aveValue【庁舎】&#10;一人当たり面積"/>
        <xdr:cNvSpPr txBox="1"/>
      </xdr:nvSpPr>
      <xdr:spPr>
        <a:xfrm>
          <a:off x="19310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65332</xdr:rowOff>
    </xdr:from>
    <xdr:ext cx="469744" cy="259045"/>
    <xdr:sp macro="" textlink="">
      <xdr:nvSpPr>
        <xdr:cNvPr id="840" name="n_4aveValue【庁舎】&#10;一人当たり面積"/>
        <xdr:cNvSpPr txBox="1"/>
      </xdr:nvSpPr>
      <xdr:spPr>
        <a:xfrm>
          <a:off x="18421427" y="184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86921</xdr:rowOff>
    </xdr:from>
    <xdr:ext cx="469744" cy="259045"/>
    <xdr:sp macro="" textlink="">
      <xdr:nvSpPr>
        <xdr:cNvPr id="841" name="n_1mainValue【庁舎】&#10;一人当たり面積"/>
        <xdr:cNvSpPr txBox="1"/>
      </xdr:nvSpPr>
      <xdr:spPr>
        <a:xfrm>
          <a:off x="21075727" y="1791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94541</xdr:rowOff>
    </xdr:from>
    <xdr:ext cx="469744" cy="259045"/>
    <xdr:sp macro="" textlink="">
      <xdr:nvSpPr>
        <xdr:cNvPr id="842" name="n_2mainValue【庁舎】&#10;一人当たり面積"/>
        <xdr:cNvSpPr txBox="1"/>
      </xdr:nvSpPr>
      <xdr:spPr>
        <a:xfrm>
          <a:off x="20199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99984</xdr:rowOff>
    </xdr:from>
    <xdr:ext cx="469744" cy="259045"/>
    <xdr:sp macro="" textlink="">
      <xdr:nvSpPr>
        <xdr:cNvPr id="843" name="n_3mainValue【庁舎】&#10;一人当たり面積"/>
        <xdr:cNvSpPr txBox="1"/>
      </xdr:nvSpPr>
      <xdr:spPr>
        <a:xfrm>
          <a:off x="193104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107604</xdr:rowOff>
    </xdr:from>
    <xdr:ext cx="469744" cy="259045"/>
    <xdr:sp macro="" textlink="">
      <xdr:nvSpPr>
        <xdr:cNvPr id="844" name="n_4mainValue【庁舎】&#10;一人当たり面積"/>
        <xdr:cNvSpPr txBox="1"/>
      </xdr:nvSpPr>
      <xdr:spPr>
        <a:xfrm>
          <a:off x="18421427" y="1793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令和元年度の図書館の有形固定資産減価償却率は、類似団体より</a:t>
          </a:r>
          <a:r>
            <a:rPr kumimoji="1" lang="en-US" altLang="ja-JP" sz="1300">
              <a:latin typeface="ＭＳ Ｐゴシック" panose="020B0600070205080204" pitchFamily="50" charset="-128"/>
              <a:ea typeface="ＭＳ Ｐゴシック" panose="020B0600070205080204" pitchFamily="50" charset="-128"/>
            </a:rPr>
            <a:t>27.0</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ポイントとなっている。平成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年度に図書館を新規整備したことにより、全国平均や大分県平均と比べても低い値となっている。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令和元年度の市民会館の有形固定資産減価償却率は、類似団体より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44.0</a:t>
          </a:r>
          <a:r>
            <a:rPr kumimoji="1" lang="ja-JP" altLang="en-US" sz="1300">
              <a:latin typeface="ＭＳ Ｐゴシック" panose="020B0600070205080204" pitchFamily="50" charset="-128"/>
              <a:ea typeface="ＭＳ Ｐゴシック" panose="020B0600070205080204" pitchFamily="50" charset="-128"/>
            </a:rPr>
            <a:t>ポイントとなっている。平成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年度まで市民会館として分類していた施設について、市民会館として使用していないため平成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年度に分類変更をしたことにより大幅に数値が改善している。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令和元年度の消防施設の有形固定資産減価償却率は、類似団体より</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66.5</a:t>
          </a:r>
          <a:r>
            <a:rPr kumimoji="1" lang="ja-JP" altLang="en-US" sz="1300">
              <a:latin typeface="ＭＳ Ｐゴシック" panose="020B0600070205080204" pitchFamily="50" charset="-128"/>
              <a:ea typeface="ＭＳ Ｐゴシック" panose="020B0600070205080204" pitchFamily="50" charset="-128"/>
            </a:rPr>
            <a:t>ポイントとなっている。平成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年度に耐震性防火水槽設置事業を実施したことにより大幅に数値が改善している。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各施設とも人口推移や財政状況、住民ニーズ等を踏まえたうえで、統廃合や複合化を検討し、将来への負担を増やさないように整備を検討していく必要がある。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28,873
28,697
280.08
23,455,516
22,834,797
485,677
10,402,975
24,725,946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a:t>
          </a:r>
          <a:r>
            <a:rPr kumimoji="1" lang="en-US" altLang="ja-JP" sz="1300">
              <a:latin typeface="ＭＳ Ｐゴシック" panose="020B0600070205080204" pitchFamily="50" charset="-128"/>
              <a:ea typeface="ＭＳ Ｐゴシック" panose="020B0600070205080204" pitchFamily="50" charset="-128"/>
            </a:rPr>
            <a:t>91,801</a:t>
          </a:r>
          <a:r>
            <a:rPr kumimoji="1" lang="ja-JP" altLang="en-US" sz="1300">
              <a:latin typeface="ＭＳ Ｐゴシック" panose="020B0600070205080204" pitchFamily="50" charset="-128"/>
              <a:ea typeface="ＭＳ Ｐゴシック" panose="020B0600070205080204" pitchFamily="50" charset="-128"/>
            </a:rPr>
            <a:t>千円の増加となったが、基準財政需要額が</a:t>
          </a:r>
          <a:r>
            <a:rPr kumimoji="1" lang="en-US" altLang="ja-JP" sz="1300">
              <a:latin typeface="ＭＳ Ｐゴシック" panose="020B0600070205080204" pitchFamily="50" charset="-128"/>
              <a:ea typeface="ＭＳ Ｐゴシック" panose="020B0600070205080204" pitchFamily="50" charset="-128"/>
            </a:rPr>
            <a:t>127,831</a:t>
          </a:r>
          <a:r>
            <a:rPr kumimoji="1" lang="ja-JP" altLang="en-US" sz="1300">
              <a:latin typeface="ＭＳ Ｐゴシック" panose="020B0600070205080204" pitchFamily="50" charset="-128"/>
              <a:ea typeface="ＭＳ Ｐゴシック" panose="020B0600070205080204" pitchFamily="50" charset="-128"/>
            </a:rPr>
            <a:t>千円の増加となり、結果として財政力指数は横ばいで推移した。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類似団体平均値と比較して</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ポイント下回っているが、本市の産業構造や地価の動向からすると大幅な歳入増加は見込めないため、行財政改革を推進し、歳出の抑制や産業の創出、税収の確保につながる施策推進に努める。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131885</xdr:rowOff>
    </xdr:from>
    <xdr:ext cx="762000" cy="259045"/>
    <xdr:sp macro="" textlink="">
      <xdr:nvSpPr>
        <xdr:cNvPr id="70"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年度には経常収支比率が</a:t>
          </a:r>
          <a:r>
            <a:rPr kumimoji="1" lang="en-US" altLang="ja-JP" sz="1300">
              <a:latin typeface="ＭＳ Ｐゴシック" panose="020B0600070205080204" pitchFamily="50" charset="-128"/>
              <a:ea typeface="ＭＳ Ｐゴシック" panose="020B0600070205080204" pitchFamily="50" charset="-128"/>
            </a:rPr>
            <a:t>100.9</a:t>
          </a:r>
          <a:r>
            <a:rPr kumimoji="1" lang="ja-JP" altLang="en-US" sz="1300">
              <a:latin typeface="ＭＳ Ｐゴシック" panose="020B0600070205080204" pitchFamily="50" charset="-128"/>
              <a:ea typeface="ＭＳ Ｐゴシック" panose="020B0600070205080204" pitchFamily="50" charset="-128"/>
            </a:rPr>
            <a:t>％となった。令和元年度も前年度と同様、経常収支比率は</a:t>
          </a:r>
          <a:r>
            <a:rPr kumimoji="1" lang="en-US" altLang="ja-JP" sz="1300">
              <a:latin typeface="ＭＳ Ｐゴシック" panose="020B0600070205080204" pitchFamily="50" charset="-128"/>
              <a:ea typeface="ＭＳ Ｐゴシック" panose="020B0600070205080204" pitchFamily="50" charset="-128"/>
            </a:rPr>
            <a:t>100.9</a:t>
          </a:r>
          <a:r>
            <a:rPr kumimoji="1" lang="ja-JP" altLang="en-US" sz="1300">
              <a:latin typeface="ＭＳ Ｐゴシック" panose="020B0600070205080204" pitchFamily="50" charset="-128"/>
              <a:ea typeface="ＭＳ Ｐゴシック" panose="020B0600070205080204" pitchFamily="50" charset="-128"/>
            </a:rPr>
            <a:t>％となり、類似団体内順位は最下位となった。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事務事業の多様化に伴う職員増による人件費の増、合併算定替縮減による交付税の減少、扶助費や公債費の増加などの要因により経常収支比率の改善には至らなかった。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今後も社会保障費の増加や交付税の減少等、厳しい財政運営が想定されるため、財政健全化の取り組みを加速させ、歳出の抑制に努める。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118618</xdr:rowOff>
    </xdr:from>
    <xdr:to>
      <xdr:col>23</xdr:col>
      <xdr:colOff>133350</xdr:colOff>
      <xdr:row>67</xdr:row>
      <xdr:rowOff>118618</xdr:rowOff>
    </xdr:to>
    <xdr:cxnSp macro="">
      <xdr:nvCxnSpPr>
        <xdr:cNvPr id="130" name="直線コネクタ 129"/>
        <xdr:cNvCxnSpPr/>
      </xdr:nvCxnSpPr>
      <xdr:spPr>
        <a:xfrm>
          <a:off x="4114800" y="11605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121175</xdr:rowOff>
    </xdr:from>
    <xdr:ext cx="762000" cy="259045"/>
    <xdr:sp macro="" textlink="">
      <xdr:nvSpPr>
        <xdr:cNvPr id="131"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58420</xdr:rowOff>
    </xdr:from>
    <xdr:to>
      <xdr:col>19</xdr:col>
      <xdr:colOff>133350</xdr:colOff>
      <xdr:row>67</xdr:row>
      <xdr:rowOff>118618</xdr:rowOff>
    </xdr:to>
    <xdr:cxnSp macro="">
      <xdr:nvCxnSpPr>
        <xdr:cNvPr id="133" name="直線コネクタ 132"/>
        <xdr:cNvCxnSpPr/>
      </xdr:nvCxnSpPr>
      <xdr:spPr>
        <a:xfrm>
          <a:off x="3225800" y="1137412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5" name="テキスト ボックス 134"/>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27178</xdr:rowOff>
    </xdr:from>
    <xdr:to>
      <xdr:col>15</xdr:col>
      <xdr:colOff>82550</xdr:colOff>
      <xdr:row>66</xdr:row>
      <xdr:rowOff>58420</xdr:rowOff>
    </xdr:to>
    <xdr:cxnSp macro="">
      <xdr:nvCxnSpPr>
        <xdr:cNvPr id="136" name="直線コネクタ 135"/>
        <xdr:cNvCxnSpPr/>
      </xdr:nvCxnSpPr>
      <xdr:spPr>
        <a:xfrm>
          <a:off x="2336800" y="1117142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38" name="テキスト ボックス 137"/>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162814</xdr:rowOff>
    </xdr:from>
    <xdr:to>
      <xdr:col>11</xdr:col>
      <xdr:colOff>31750</xdr:colOff>
      <xdr:row>65</xdr:row>
      <xdr:rowOff>27178</xdr:rowOff>
    </xdr:to>
    <xdr:cxnSp macro="">
      <xdr:nvCxnSpPr>
        <xdr:cNvPr id="139" name="直線コネクタ 138"/>
        <xdr:cNvCxnSpPr/>
      </xdr:nvCxnSpPr>
      <xdr:spPr>
        <a:xfrm>
          <a:off x="1447800" y="10621264"/>
          <a:ext cx="889000" cy="5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41" name="テキスト ボックス 140"/>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57421</xdr:rowOff>
    </xdr:from>
    <xdr:ext cx="762000" cy="259045"/>
    <xdr:sp macro="" textlink="">
      <xdr:nvSpPr>
        <xdr:cNvPr id="143" name="テキスト ボックス 142"/>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67818</xdr:rowOff>
    </xdr:from>
    <xdr:to>
      <xdr:col>23</xdr:col>
      <xdr:colOff>184150</xdr:colOff>
      <xdr:row>67</xdr:row>
      <xdr:rowOff>169418</xdr:rowOff>
    </xdr:to>
    <xdr:sp macro="" textlink="">
      <xdr:nvSpPr>
        <xdr:cNvPr id="149" name="楕円 148"/>
        <xdr:cNvSpPr/>
      </xdr:nvSpPr>
      <xdr:spPr>
        <a:xfrm>
          <a:off x="4902200" y="115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135145</xdr:rowOff>
    </xdr:from>
    <xdr:ext cx="762000" cy="259045"/>
    <xdr:sp macro="" textlink="">
      <xdr:nvSpPr>
        <xdr:cNvPr id="150" name="財政構造の弾力性該当値テキスト"/>
        <xdr:cNvSpPr txBox="1"/>
      </xdr:nvSpPr>
      <xdr:spPr>
        <a:xfrm>
          <a:off x="5041900" y="1145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67818</xdr:rowOff>
    </xdr:from>
    <xdr:to>
      <xdr:col>19</xdr:col>
      <xdr:colOff>184150</xdr:colOff>
      <xdr:row>67</xdr:row>
      <xdr:rowOff>169418</xdr:rowOff>
    </xdr:to>
    <xdr:sp macro="" textlink="">
      <xdr:nvSpPr>
        <xdr:cNvPr id="151" name="楕円 150"/>
        <xdr:cNvSpPr/>
      </xdr:nvSpPr>
      <xdr:spPr>
        <a:xfrm>
          <a:off x="4064000" y="115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154195</xdr:rowOff>
    </xdr:from>
    <xdr:ext cx="736600" cy="259045"/>
    <xdr:sp macro="" textlink="">
      <xdr:nvSpPr>
        <xdr:cNvPr id="152" name="テキスト ボックス 151"/>
        <xdr:cNvSpPr txBox="1"/>
      </xdr:nvSpPr>
      <xdr:spPr>
        <a:xfrm>
          <a:off x="3733800" y="11641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3" name="楕円 152"/>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4" name="テキスト ボックス 153"/>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147828</xdr:rowOff>
    </xdr:from>
    <xdr:to>
      <xdr:col>11</xdr:col>
      <xdr:colOff>82550</xdr:colOff>
      <xdr:row>65</xdr:row>
      <xdr:rowOff>77978</xdr:rowOff>
    </xdr:to>
    <xdr:sp macro="" textlink="">
      <xdr:nvSpPr>
        <xdr:cNvPr id="155" name="楕円 154"/>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56" name="テキスト ボックス 155"/>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112014</xdr:rowOff>
    </xdr:from>
    <xdr:to>
      <xdr:col>7</xdr:col>
      <xdr:colOff>31750</xdr:colOff>
      <xdr:row>62</xdr:row>
      <xdr:rowOff>42164</xdr:rowOff>
    </xdr:to>
    <xdr:sp macro="" textlink="">
      <xdr:nvSpPr>
        <xdr:cNvPr id="157" name="楕円 156"/>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26941</xdr:rowOff>
    </xdr:from>
    <xdr:ext cx="762000" cy="259045"/>
    <xdr:sp macro="" textlink="">
      <xdr:nvSpPr>
        <xdr:cNvPr id="158" name="テキスト ボックス 157"/>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7,837</a:t>
          </a:r>
          <a:r>
            <a:rPr kumimoji="1" lang="ja-JP" altLang="en-US" sz="1300">
              <a:latin typeface="ＭＳ Ｐゴシック" panose="020B0600070205080204" pitchFamily="50" charset="-128"/>
              <a:ea typeface="ＭＳ Ｐゴシック" panose="020B0600070205080204" pitchFamily="50" charset="-128"/>
            </a:rPr>
            <a:t>円増加し、類似団体内平均値と比較しても</a:t>
          </a:r>
          <a:r>
            <a:rPr kumimoji="1" lang="en-US" altLang="ja-JP" sz="1300">
              <a:latin typeface="ＭＳ Ｐゴシック" panose="020B0600070205080204" pitchFamily="50" charset="-128"/>
              <a:ea typeface="ＭＳ Ｐゴシック" panose="020B0600070205080204" pitchFamily="50" charset="-128"/>
            </a:rPr>
            <a:t>22,051</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類似団体と比較して高い値で推移しているため、人件費については人員削減を含めた人件費削減策の推進、物件費については需用費や通信運搬費等の精査を行い、より一層の経費抑制に努める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113018</xdr:rowOff>
    </xdr:from>
    <xdr:to>
      <xdr:col>23</xdr:col>
      <xdr:colOff>133350</xdr:colOff>
      <xdr:row>85</xdr:row>
      <xdr:rowOff>4604</xdr:rowOff>
    </xdr:to>
    <xdr:cxnSp macro="">
      <xdr:nvCxnSpPr>
        <xdr:cNvPr id="193" name="直線コネクタ 192"/>
        <xdr:cNvCxnSpPr/>
      </xdr:nvCxnSpPr>
      <xdr:spPr>
        <a:xfrm>
          <a:off x="4114800" y="14514818"/>
          <a:ext cx="838200" cy="6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135867</xdr:rowOff>
    </xdr:from>
    <xdr:ext cx="762000" cy="259045"/>
    <xdr:sp macro="" textlink="">
      <xdr:nvSpPr>
        <xdr:cNvPr id="194" name="人件費・物件費等の状況平均値テキスト"/>
        <xdr:cNvSpPr txBox="1"/>
      </xdr:nvSpPr>
      <xdr:spPr>
        <a:xfrm>
          <a:off x="5041900" y="1419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75431</xdr:rowOff>
    </xdr:from>
    <xdr:to>
      <xdr:col>19</xdr:col>
      <xdr:colOff>133350</xdr:colOff>
      <xdr:row>84</xdr:row>
      <xdr:rowOff>113018</xdr:rowOff>
    </xdr:to>
    <xdr:cxnSp macro="">
      <xdr:nvCxnSpPr>
        <xdr:cNvPr id="196" name="直線コネクタ 195"/>
        <xdr:cNvCxnSpPr/>
      </xdr:nvCxnSpPr>
      <xdr:spPr>
        <a:xfrm>
          <a:off x="3225800" y="14477231"/>
          <a:ext cx="889000" cy="3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165395</xdr:rowOff>
    </xdr:from>
    <xdr:ext cx="736600" cy="259045"/>
    <xdr:sp macro="" textlink="">
      <xdr:nvSpPr>
        <xdr:cNvPr id="198" name="テキスト ボックス 197"/>
        <xdr:cNvSpPr txBox="1"/>
      </xdr:nvSpPr>
      <xdr:spPr>
        <a:xfrm>
          <a:off x="3733800" y="1405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8834</xdr:rowOff>
    </xdr:from>
    <xdr:to>
      <xdr:col>15</xdr:col>
      <xdr:colOff>82550</xdr:colOff>
      <xdr:row>84</xdr:row>
      <xdr:rowOff>75431</xdr:rowOff>
    </xdr:to>
    <xdr:cxnSp macro="">
      <xdr:nvCxnSpPr>
        <xdr:cNvPr id="199" name="直線コネクタ 198"/>
        <xdr:cNvCxnSpPr/>
      </xdr:nvCxnSpPr>
      <xdr:spPr>
        <a:xfrm>
          <a:off x="2336800" y="14410634"/>
          <a:ext cx="889000" cy="6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98603</xdr:rowOff>
    </xdr:from>
    <xdr:ext cx="762000" cy="259045"/>
    <xdr:sp macro="" textlink="">
      <xdr:nvSpPr>
        <xdr:cNvPr id="201" name="テキスト ボックス 200"/>
        <xdr:cNvSpPr txBox="1"/>
      </xdr:nvSpPr>
      <xdr:spPr>
        <a:xfrm>
          <a:off x="2844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148358</xdr:rowOff>
    </xdr:from>
    <xdr:to>
      <xdr:col>11</xdr:col>
      <xdr:colOff>31750</xdr:colOff>
      <xdr:row>84</xdr:row>
      <xdr:rowOff>8834</xdr:rowOff>
    </xdr:to>
    <xdr:cxnSp macro="">
      <xdr:nvCxnSpPr>
        <xdr:cNvPr id="202" name="直線コネクタ 201"/>
        <xdr:cNvCxnSpPr/>
      </xdr:nvCxnSpPr>
      <xdr:spPr>
        <a:xfrm>
          <a:off x="1447800" y="14378708"/>
          <a:ext cx="889000" cy="3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93857</xdr:rowOff>
    </xdr:from>
    <xdr:ext cx="762000" cy="259045"/>
    <xdr:sp macro="" textlink="">
      <xdr:nvSpPr>
        <xdr:cNvPr id="204" name="テキスト ボックス 203"/>
        <xdr:cNvSpPr txBox="1"/>
      </xdr:nvSpPr>
      <xdr:spPr>
        <a:xfrm>
          <a:off x="1955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65577</xdr:rowOff>
    </xdr:from>
    <xdr:ext cx="762000" cy="259045"/>
    <xdr:sp macro="" textlink="">
      <xdr:nvSpPr>
        <xdr:cNvPr id="206" name="テキスト ボックス 205"/>
        <xdr:cNvSpPr txBox="1"/>
      </xdr:nvSpPr>
      <xdr:spPr>
        <a:xfrm>
          <a:off x="1066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125254</xdr:rowOff>
    </xdr:from>
    <xdr:to>
      <xdr:col>23</xdr:col>
      <xdr:colOff>184150</xdr:colOff>
      <xdr:row>85</xdr:row>
      <xdr:rowOff>55404</xdr:rowOff>
    </xdr:to>
    <xdr:sp macro="" textlink="">
      <xdr:nvSpPr>
        <xdr:cNvPr id="212" name="楕円 211"/>
        <xdr:cNvSpPr/>
      </xdr:nvSpPr>
      <xdr:spPr>
        <a:xfrm>
          <a:off x="4902200" y="1452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97331</xdr:rowOff>
    </xdr:from>
    <xdr:ext cx="762000" cy="259045"/>
    <xdr:sp macro="" textlink="">
      <xdr:nvSpPr>
        <xdr:cNvPr id="213" name="人件費・物件費等の状況該当値テキスト"/>
        <xdr:cNvSpPr txBox="1"/>
      </xdr:nvSpPr>
      <xdr:spPr>
        <a:xfrm>
          <a:off x="5041900" y="1449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62218</xdr:rowOff>
    </xdr:from>
    <xdr:to>
      <xdr:col>19</xdr:col>
      <xdr:colOff>184150</xdr:colOff>
      <xdr:row>84</xdr:row>
      <xdr:rowOff>163818</xdr:rowOff>
    </xdr:to>
    <xdr:sp macro="" textlink="">
      <xdr:nvSpPr>
        <xdr:cNvPr id="214" name="楕円 213"/>
        <xdr:cNvSpPr/>
      </xdr:nvSpPr>
      <xdr:spPr>
        <a:xfrm>
          <a:off x="4064000" y="1446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148595</xdr:rowOff>
    </xdr:from>
    <xdr:ext cx="736600" cy="259045"/>
    <xdr:sp macro="" textlink="">
      <xdr:nvSpPr>
        <xdr:cNvPr id="215" name="テキスト ボックス 214"/>
        <xdr:cNvSpPr txBox="1"/>
      </xdr:nvSpPr>
      <xdr:spPr>
        <a:xfrm>
          <a:off x="3733800" y="14550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24631</xdr:rowOff>
    </xdr:from>
    <xdr:to>
      <xdr:col>15</xdr:col>
      <xdr:colOff>133350</xdr:colOff>
      <xdr:row>84</xdr:row>
      <xdr:rowOff>126231</xdr:rowOff>
    </xdr:to>
    <xdr:sp macro="" textlink="">
      <xdr:nvSpPr>
        <xdr:cNvPr id="216" name="楕円 215"/>
        <xdr:cNvSpPr/>
      </xdr:nvSpPr>
      <xdr:spPr>
        <a:xfrm>
          <a:off x="3175000" y="144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111008</xdr:rowOff>
    </xdr:from>
    <xdr:ext cx="762000" cy="259045"/>
    <xdr:sp macro="" textlink="">
      <xdr:nvSpPr>
        <xdr:cNvPr id="217" name="テキスト ボックス 216"/>
        <xdr:cNvSpPr txBox="1"/>
      </xdr:nvSpPr>
      <xdr:spPr>
        <a:xfrm>
          <a:off x="2844800" y="1451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129484</xdr:rowOff>
    </xdr:from>
    <xdr:to>
      <xdr:col>11</xdr:col>
      <xdr:colOff>82550</xdr:colOff>
      <xdr:row>84</xdr:row>
      <xdr:rowOff>59634</xdr:rowOff>
    </xdr:to>
    <xdr:sp macro="" textlink="">
      <xdr:nvSpPr>
        <xdr:cNvPr id="218" name="楕円 217"/>
        <xdr:cNvSpPr/>
      </xdr:nvSpPr>
      <xdr:spPr>
        <a:xfrm>
          <a:off x="2286000" y="143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44411</xdr:rowOff>
    </xdr:from>
    <xdr:ext cx="762000" cy="259045"/>
    <xdr:sp macro="" textlink="">
      <xdr:nvSpPr>
        <xdr:cNvPr id="219" name="テキスト ボックス 218"/>
        <xdr:cNvSpPr txBox="1"/>
      </xdr:nvSpPr>
      <xdr:spPr>
        <a:xfrm>
          <a:off x="1955800" y="1444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97558</xdr:rowOff>
    </xdr:from>
    <xdr:to>
      <xdr:col>7</xdr:col>
      <xdr:colOff>31750</xdr:colOff>
      <xdr:row>84</xdr:row>
      <xdr:rowOff>27708</xdr:rowOff>
    </xdr:to>
    <xdr:sp macro="" textlink="">
      <xdr:nvSpPr>
        <xdr:cNvPr id="220" name="楕円 219"/>
        <xdr:cNvSpPr/>
      </xdr:nvSpPr>
      <xdr:spPr>
        <a:xfrm>
          <a:off x="1397000" y="143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12485</xdr:rowOff>
    </xdr:from>
    <xdr:ext cx="762000" cy="259045"/>
    <xdr:sp macro="" textlink="">
      <xdr:nvSpPr>
        <xdr:cNvPr id="221" name="テキスト ボックス 220"/>
        <xdr:cNvSpPr txBox="1"/>
      </xdr:nvSpPr>
      <xdr:spPr>
        <a:xfrm>
          <a:off x="1066800" y="1441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96.0</a:t>
          </a:r>
          <a:r>
            <a:rPr kumimoji="1" lang="ja-JP" altLang="en-US" sz="1300">
              <a:latin typeface="ＭＳ Ｐゴシック" panose="020B0600070205080204" pitchFamily="50" charset="-128"/>
              <a:ea typeface="ＭＳ Ｐゴシック" panose="020B0600070205080204" pitchFamily="50" charset="-128"/>
            </a:rPr>
            <a:t>ポイントとなった。類似団体内平均値よりも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ポイント低く、昨年度から大幅な改善が図られた。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今後も適正な人員配置を行い、業務効率の高い組織づくりを進めていくことで給与水準の適正化に努める。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88</xdr:row>
      <xdr:rowOff>68943</xdr:rowOff>
    </xdr:to>
    <xdr:cxnSp macro="">
      <xdr:nvCxnSpPr>
        <xdr:cNvPr id="257" name="直線コネクタ 256"/>
        <xdr:cNvCxnSpPr/>
      </xdr:nvCxnSpPr>
      <xdr:spPr>
        <a:xfrm flipV="1">
          <a:off x="16179800" y="14432643"/>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8" name="給与水準   （国との比較）平均値テキスト"/>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120650</xdr:rowOff>
    </xdr:to>
    <xdr:cxnSp macro="">
      <xdr:nvCxnSpPr>
        <xdr:cNvPr id="260" name="直線コネクタ 259"/>
        <xdr:cNvCxnSpPr/>
      </xdr:nvCxnSpPr>
      <xdr:spPr>
        <a:xfrm flipV="1">
          <a:off x="15290800" y="151565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155121</xdr:rowOff>
    </xdr:to>
    <xdr:cxnSp macro="">
      <xdr:nvCxnSpPr>
        <xdr:cNvPr id="263" name="直線コネクタ 262"/>
        <xdr:cNvCxnSpPr/>
      </xdr:nvCxnSpPr>
      <xdr:spPr>
        <a:xfrm flipV="1">
          <a:off x="14401800" y="152082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18143</xdr:rowOff>
    </xdr:to>
    <xdr:cxnSp macro="">
      <xdr:nvCxnSpPr>
        <xdr:cNvPr id="266" name="直線コネクタ 265"/>
        <xdr:cNvCxnSpPr/>
      </xdr:nvCxnSpPr>
      <xdr:spPr>
        <a:xfrm flipV="1">
          <a:off x="13512800" y="152427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6" name="楕円 275"/>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7"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8" name="楕円 277"/>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9" name="テキスト ボックス 278"/>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0" name="楕円 279"/>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1" name="テキスト ボックス 280"/>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2" name="楕円 281"/>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3" name="テキスト ボックス 282"/>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4" name="楕円 283"/>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5" name="テキスト ボックス 284"/>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人の減となった。依然として類似団体内平均値より高い傾向にあるが、人員配置の見直しを継続中であり改善傾向にある。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人口減少が進み、行政に対するニーズが高まっていく中で、限られた人的資源の効率的な運用を図り職員数の適正化に努める。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148681</xdr:rowOff>
    </xdr:from>
    <xdr:to>
      <xdr:col>81</xdr:col>
      <xdr:colOff>44450</xdr:colOff>
      <xdr:row>62</xdr:row>
      <xdr:rowOff>42726</xdr:rowOff>
    </xdr:to>
    <xdr:cxnSp macro="">
      <xdr:nvCxnSpPr>
        <xdr:cNvPr id="322" name="直線コネクタ 321"/>
        <xdr:cNvCxnSpPr/>
      </xdr:nvCxnSpPr>
      <xdr:spPr>
        <a:xfrm flipV="1">
          <a:off x="16179800" y="10607131"/>
          <a:ext cx="8382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102343</xdr:rowOff>
    </xdr:from>
    <xdr:ext cx="762000" cy="259045"/>
    <xdr:sp macro="" textlink="">
      <xdr:nvSpPr>
        <xdr:cNvPr id="323" name="定員管理の状況平均値テキスト"/>
        <xdr:cNvSpPr txBox="1"/>
      </xdr:nvSpPr>
      <xdr:spPr>
        <a:xfrm>
          <a:off x="17106900" y="10389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171087</xdr:rowOff>
    </xdr:from>
    <xdr:to>
      <xdr:col>77</xdr:col>
      <xdr:colOff>44450</xdr:colOff>
      <xdr:row>62</xdr:row>
      <xdr:rowOff>42726</xdr:rowOff>
    </xdr:to>
    <xdr:cxnSp macro="">
      <xdr:nvCxnSpPr>
        <xdr:cNvPr id="325" name="直線コネクタ 324"/>
        <xdr:cNvCxnSpPr/>
      </xdr:nvCxnSpPr>
      <xdr:spPr>
        <a:xfrm>
          <a:off x="15290800" y="10629537"/>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145886</xdr:rowOff>
    </xdr:from>
    <xdr:ext cx="736600" cy="259045"/>
    <xdr:sp macro="" textlink="">
      <xdr:nvSpPr>
        <xdr:cNvPr id="327" name="テキスト ボックス 326"/>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145234</xdr:rowOff>
    </xdr:from>
    <xdr:to>
      <xdr:col>72</xdr:col>
      <xdr:colOff>203200</xdr:colOff>
      <xdr:row>61</xdr:row>
      <xdr:rowOff>171087</xdr:rowOff>
    </xdr:to>
    <xdr:cxnSp macro="">
      <xdr:nvCxnSpPr>
        <xdr:cNvPr id="328" name="直線コネクタ 327"/>
        <xdr:cNvCxnSpPr/>
      </xdr:nvCxnSpPr>
      <xdr:spPr>
        <a:xfrm>
          <a:off x="14401800" y="10603684"/>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30" name="テキスト ボックス 329"/>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145234</xdr:rowOff>
    </xdr:from>
    <xdr:to>
      <xdr:col>68</xdr:col>
      <xdr:colOff>152400</xdr:colOff>
      <xdr:row>61</xdr:row>
      <xdr:rowOff>145234</xdr:rowOff>
    </xdr:to>
    <xdr:cxnSp macro="">
      <xdr:nvCxnSpPr>
        <xdr:cNvPr id="331" name="直線コネクタ 330"/>
        <xdr:cNvCxnSpPr/>
      </xdr:nvCxnSpPr>
      <xdr:spPr>
        <a:xfrm>
          <a:off x="13512800" y="10603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35" name="テキスト ボックス 334"/>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97881</xdr:rowOff>
    </xdr:from>
    <xdr:to>
      <xdr:col>81</xdr:col>
      <xdr:colOff>95250</xdr:colOff>
      <xdr:row>62</xdr:row>
      <xdr:rowOff>28031</xdr:rowOff>
    </xdr:to>
    <xdr:sp macro="" textlink="">
      <xdr:nvSpPr>
        <xdr:cNvPr id="341" name="楕円 340"/>
        <xdr:cNvSpPr/>
      </xdr:nvSpPr>
      <xdr:spPr>
        <a:xfrm>
          <a:off x="169672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69958</xdr:rowOff>
    </xdr:from>
    <xdr:ext cx="762000" cy="259045"/>
    <xdr:sp macro="" textlink="">
      <xdr:nvSpPr>
        <xdr:cNvPr id="342" name="定員管理の状況該当値テキスト"/>
        <xdr:cNvSpPr txBox="1"/>
      </xdr:nvSpPr>
      <xdr:spPr>
        <a:xfrm>
          <a:off x="17106900" y="1052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163376</xdr:rowOff>
    </xdr:from>
    <xdr:to>
      <xdr:col>77</xdr:col>
      <xdr:colOff>95250</xdr:colOff>
      <xdr:row>62</xdr:row>
      <xdr:rowOff>93526</xdr:rowOff>
    </xdr:to>
    <xdr:sp macro="" textlink="">
      <xdr:nvSpPr>
        <xdr:cNvPr id="343" name="楕円 342"/>
        <xdr:cNvSpPr/>
      </xdr:nvSpPr>
      <xdr:spPr>
        <a:xfrm>
          <a:off x="16129000" y="106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78303</xdr:rowOff>
    </xdr:from>
    <xdr:ext cx="736600" cy="259045"/>
    <xdr:sp macro="" textlink="">
      <xdr:nvSpPr>
        <xdr:cNvPr id="344" name="テキスト ボックス 343"/>
        <xdr:cNvSpPr txBox="1"/>
      </xdr:nvSpPr>
      <xdr:spPr>
        <a:xfrm>
          <a:off x="15798800" y="10708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120287</xdr:rowOff>
    </xdr:from>
    <xdr:to>
      <xdr:col>73</xdr:col>
      <xdr:colOff>44450</xdr:colOff>
      <xdr:row>62</xdr:row>
      <xdr:rowOff>50437</xdr:rowOff>
    </xdr:to>
    <xdr:sp macro="" textlink="">
      <xdr:nvSpPr>
        <xdr:cNvPr id="345" name="楕円 344"/>
        <xdr:cNvSpPr/>
      </xdr:nvSpPr>
      <xdr:spPr>
        <a:xfrm>
          <a:off x="15240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46" name="テキスト ボックス 345"/>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94434</xdr:rowOff>
    </xdr:from>
    <xdr:to>
      <xdr:col>68</xdr:col>
      <xdr:colOff>203200</xdr:colOff>
      <xdr:row>62</xdr:row>
      <xdr:rowOff>24584</xdr:rowOff>
    </xdr:to>
    <xdr:sp macro="" textlink="">
      <xdr:nvSpPr>
        <xdr:cNvPr id="347" name="楕円 346"/>
        <xdr:cNvSpPr/>
      </xdr:nvSpPr>
      <xdr:spPr>
        <a:xfrm>
          <a:off x="14351000" y="10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9361</xdr:rowOff>
    </xdr:from>
    <xdr:ext cx="762000" cy="259045"/>
    <xdr:sp macro="" textlink="">
      <xdr:nvSpPr>
        <xdr:cNvPr id="348" name="テキスト ボックス 347"/>
        <xdr:cNvSpPr txBox="1"/>
      </xdr:nvSpPr>
      <xdr:spPr>
        <a:xfrm>
          <a:off x="14020800" y="1063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94434</xdr:rowOff>
    </xdr:from>
    <xdr:to>
      <xdr:col>64</xdr:col>
      <xdr:colOff>152400</xdr:colOff>
      <xdr:row>62</xdr:row>
      <xdr:rowOff>24584</xdr:rowOff>
    </xdr:to>
    <xdr:sp macro="" textlink="">
      <xdr:nvSpPr>
        <xdr:cNvPr id="349" name="楕円 348"/>
        <xdr:cNvSpPr/>
      </xdr:nvSpPr>
      <xdr:spPr>
        <a:xfrm>
          <a:off x="13462000" y="10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9361</xdr:rowOff>
    </xdr:from>
    <xdr:ext cx="762000" cy="259045"/>
    <xdr:sp macro="" textlink="">
      <xdr:nvSpPr>
        <xdr:cNvPr id="350" name="テキスト ボックス 349"/>
        <xdr:cNvSpPr txBox="1"/>
      </xdr:nvSpPr>
      <xdr:spPr>
        <a:xfrm>
          <a:off x="13131800" y="1063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ポイント増加しており、類似団体内平均値と比べて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として、普通交付税や臨時財政対策債の減少により、分母となる標準財政規模が減少したことがあげられる。また、分子となる公営企業債の償還に充てた繰入金や、一部事務組合の地方債償還に充てた補助負担金が増加したことがあげられる。事業の見直し等を行い、地方債発行の平準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43</xdr:row>
      <xdr:rowOff>79163</xdr:rowOff>
    </xdr:to>
    <xdr:cxnSp macro="">
      <xdr:nvCxnSpPr>
        <xdr:cNvPr id="383" name="直線コネクタ 382"/>
        <xdr:cNvCxnSpPr/>
      </xdr:nvCxnSpPr>
      <xdr:spPr>
        <a:xfrm>
          <a:off x="16179800" y="74354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31344</xdr:rowOff>
    </xdr:from>
    <xdr:ext cx="762000" cy="259045"/>
    <xdr:sp macro="" textlink="">
      <xdr:nvSpPr>
        <xdr:cNvPr id="384" name="公債費負担の状況平均値テキスト"/>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63077</xdr:rowOff>
    </xdr:to>
    <xdr:cxnSp macro="">
      <xdr:nvCxnSpPr>
        <xdr:cNvPr id="386" name="直線コネクタ 385"/>
        <xdr:cNvCxnSpPr/>
      </xdr:nvCxnSpPr>
      <xdr:spPr>
        <a:xfrm>
          <a:off x="15290800" y="73630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88" name="テキスト ボックス 387"/>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162137</xdr:rowOff>
    </xdr:to>
    <xdr:cxnSp macro="">
      <xdr:nvCxnSpPr>
        <xdr:cNvPr id="389" name="直線コネクタ 388"/>
        <xdr:cNvCxnSpPr/>
      </xdr:nvCxnSpPr>
      <xdr:spPr>
        <a:xfrm>
          <a:off x="14401800" y="733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1" name="テキスト ボックス 390"/>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129963</xdr:rowOff>
    </xdr:to>
    <xdr:cxnSp macro="">
      <xdr:nvCxnSpPr>
        <xdr:cNvPr id="392" name="直線コネクタ 391"/>
        <xdr:cNvCxnSpPr/>
      </xdr:nvCxnSpPr>
      <xdr:spPr>
        <a:xfrm>
          <a:off x="13512800" y="732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4" name="テキスト ボックス 393"/>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96" name="テキスト ボックス 395"/>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28363</xdr:rowOff>
    </xdr:from>
    <xdr:to>
      <xdr:col>81</xdr:col>
      <xdr:colOff>95250</xdr:colOff>
      <xdr:row>43</xdr:row>
      <xdr:rowOff>129963</xdr:rowOff>
    </xdr:to>
    <xdr:sp macro="" textlink="">
      <xdr:nvSpPr>
        <xdr:cNvPr id="402" name="楕円 401"/>
        <xdr:cNvSpPr/>
      </xdr:nvSpPr>
      <xdr:spPr>
        <a:xfrm>
          <a:off x="16967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440</xdr:rowOff>
    </xdr:from>
    <xdr:ext cx="762000" cy="259045"/>
    <xdr:sp macro="" textlink="">
      <xdr:nvSpPr>
        <xdr:cNvPr id="403" name="公債費負担の状況該当値テキスト"/>
        <xdr:cNvSpPr txBox="1"/>
      </xdr:nvSpPr>
      <xdr:spPr>
        <a:xfrm>
          <a:off x="17106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404" name="楕円 403"/>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405" name="テキスト ボックス 404"/>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406" name="楕円 405"/>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07" name="テキスト ボックス 406"/>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8" name="楕円 407"/>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9" name="テキスト ボックス 408"/>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10" name="楕円 409"/>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411" name="テキスト ボックス 410"/>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62.6</a:t>
          </a:r>
          <a:r>
            <a:rPr kumimoji="1" lang="ja-JP" altLang="en-US" sz="1300">
              <a:latin typeface="ＭＳ Ｐゴシック" panose="020B0600070205080204" pitchFamily="50" charset="-128"/>
              <a:ea typeface="ＭＳ Ｐゴシック" panose="020B0600070205080204" pitchFamily="50" charset="-128"/>
            </a:rPr>
            <a:t>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悪化要因としては、分母となる標準財政規模の減少に加え、地方債現在高の増加（</a:t>
          </a:r>
          <a:r>
            <a:rPr kumimoji="1" lang="en-US" altLang="ja-JP" sz="1300">
              <a:latin typeface="ＭＳ Ｐゴシック" panose="020B0600070205080204" pitchFamily="50" charset="-128"/>
              <a:ea typeface="ＭＳ Ｐゴシック" panose="020B0600070205080204" pitchFamily="50" charset="-128"/>
            </a:rPr>
            <a:t>1,367,284</a:t>
          </a:r>
          <a:r>
            <a:rPr kumimoji="1" lang="ja-JP" altLang="en-US" sz="1300">
              <a:latin typeface="ＭＳ Ｐゴシック" panose="020B0600070205080204" pitchFamily="50" charset="-128"/>
              <a:ea typeface="ＭＳ Ｐゴシック" panose="020B0600070205080204" pitchFamily="50" charset="-128"/>
            </a:rPr>
            <a:t>千円）や特別会計、一部事務組合の地方債償還に係る一般会計負担額の増加など、分子となる将来負担額の増加があげられる。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新規事業の見直しや、新発債の発行抑制を行うことで、財政健全化に努める。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157683</xdr:rowOff>
    </xdr:from>
    <xdr:to>
      <xdr:col>81</xdr:col>
      <xdr:colOff>44450</xdr:colOff>
      <xdr:row>17</xdr:row>
      <xdr:rowOff>140665</xdr:rowOff>
    </xdr:to>
    <xdr:cxnSp macro="">
      <xdr:nvCxnSpPr>
        <xdr:cNvPr id="443" name="直線コネクタ 442"/>
        <xdr:cNvCxnSpPr/>
      </xdr:nvCxnSpPr>
      <xdr:spPr>
        <a:xfrm>
          <a:off x="16179800" y="2900883"/>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160342</xdr:rowOff>
    </xdr:from>
    <xdr:ext cx="762000" cy="259045"/>
    <xdr:sp macro="" textlink="">
      <xdr:nvSpPr>
        <xdr:cNvPr id="444" name="将来負担の状況平均値テキスト"/>
        <xdr:cNvSpPr txBox="1"/>
      </xdr:nvSpPr>
      <xdr:spPr>
        <a:xfrm>
          <a:off x="17106900" y="238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5" name="フローチャート: 判断 444"/>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119075</xdr:rowOff>
    </xdr:from>
    <xdr:to>
      <xdr:col>77</xdr:col>
      <xdr:colOff>44450</xdr:colOff>
      <xdr:row>16</xdr:row>
      <xdr:rowOff>157683</xdr:rowOff>
    </xdr:to>
    <xdr:cxnSp macro="">
      <xdr:nvCxnSpPr>
        <xdr:cNvPr id="446" name="直線コネクタ 445"/>
        <xdr:cNvCxnSpPr/>
      </xdr:nvCxnSpPr>
      <xdr:spPr>
        <a:xfrm>
          <a:off x="15290800" y="286227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7" name="フローチャート: 判断 446"/>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88968</xdr:rowOff>
    </xdr:from>
    <xdr:ext cx="736600" cy="259045"/>
    <xdr:sp macro="" textlink="">
      <xdr:nvSpPr>
        <xdr:cNvPr id="448" name="テキスト ボックス 447"/>
        <xdr:cNvSpPr txBox="1"/>
      </xdr:nvSpPr>
      <xdr:spPr>
        <a:xfrm>
          <a:off x="15798800" y="23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84328</xdr:rowOff>
    </xdr:from>
    <xdr:to>
      <xdr:col>72</xdr:col>
      <xdr:colOff>203200</xdr:colOff>
      <xdr:row>16</xdr:row>
      <xdr:rowOff>119075</xdr:rowOff>
    </xdr:to>
    <xdr:cxnSp macro="">
      <xdr:nvCxnSpPr>
        <xdr:cNvPr id="449" name="直線コネクタ 448"/>
        <xdr:cNvCxnSpPr/>
      </xdr:nvCxnSpPr>
      <xdr:spPr>
        <a:xfrm>
          <a:off x="14401800" y="2827528"/>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0" name="フローチャート: 判断 449"/>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1" name="テキスト ボックス 450"/>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84328</xdr:rowOff>
    </xdr:from>
    <xdr:to>
      <xdr:col>68</xdr:col>
      <xdr:colOff>152400</xdr:colOff>
      <xdr:row>16</xdr:row>
      <xdr:rowOff>92050</xdr:rowOff>
    </xdr:to>
    <xdr:cxnSp macro="">
      <xdr:nvCxnSpPr>
        <xdr:cNvPr id="452" name="直線コネクタ 451"/>
        <xdr:cNvCxnSpPr/>
      </xdr:nvCxnSpPr>
      <xdr:spPr>
        <a:xfrm flipV="1">
          <a:off x="13512800" y="2827528"/>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23520</xdr:rowOff>
    </xdr:from>
    <xdr:to>
      <xdr:col>68</xdr:col>
      <xdr:colOff>203200</xdr:colOff>
      <xdr:row>15</xdr:row>
      <xdr:rowOff>125120</xdr:rowOff>
    </xdr:to>
    <xdr:sp macro="" textlink="">
      <xdr:nvSpPr>
        <xdr:cNvPr id="453" name="フローチャート: 判断 452"/>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4" name="テキスト ボックス 453"/>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5" name="フローチャート: 判断 454"/>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85463</xdr:rowOff>
    </xdr:from>
    <xdr:ext cx="762000" cy="259045"/>
    <xdr:sp macro="" textlink="">
      <xdr:nvSpPr>
        <xdr:cNvPr id="456" name="テキスト ボックス 455"/>
        <xdr:cNvSpPr txBox="1"/>
      </xdr:nvSpPr>
      <xdr:spPr>
        <a:xfrm>
          <a:off x="13131800" y="24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89865</xdr:rowOff>
    </xdr:from>
    <xdr:to>
      <xdr:col>81</xdr:col>
      <xdr:colOff>95250</xdr:colOff>
      <xdr:row>18</xdr:row>
      <xdr:rowOff>20015</xdr:rowOff>
    </xdr:to>
    <xdr:sp macro="" textlink="">
      <xdr:nvSpPr>
        <xdr:cNvPr id="462" name="楕円 461"/>
        <xdr:cNvSpPr/>
      </xdr:nvSpPr>
      <xdr:spPr>
        <a:xfrm>
          <a:off x="16967200" y="30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61942</xdr:rowOff>
    </xdr:from>
    <xdr:ext cx="762000" cy="259045"/>
    <xdr:sp macro="" textlink="">
      <xdr:nvSpPr>
        <xdr:cNvPr id="463" name="将来負担の状況該当値テキスト"/>
        <xdr:cNvSpPr txBox="1"/>
      </xdr:nvSpPr>
      <xdr:spPr>
        <a:xfrm>
          <a:off x="17106900" y="297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106883</xdr:rowOff>
    </xdr:from>
    <xdr:to>
      <xdr:col>77</xdr:col>
      <xdr:colOff>95250</xdr:colOff>
      <xdr:row>17</xdr:row>
      <xdr:rowOff>37033</xdr:rowOff>
    </xdr:to>
    <xdr:sp macro="" textlink="">
      <xdr:nvSpPr>
        <xdr:cNvPr id="464" name="楕円 463"/>
        <xdr:cNvSpPr/>
      </xdr:nvSpPr>
      <xdr:spPr>
        <a:xfrm>
          <a:off x="16129000" y="2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21810</xdr:rowOff>
    </xdr:from>
    <xdr:ext cx="736600" cy="259045"/>
    <xdr:sp macro="" textlink="">
      <xdr:nvSpPr>
        <xdr:cNvPr id="465" name="テキスト ボックス 464"/>
        <xdr:cNvSpPr txBox="1"/>
      </xdr:nvSpPr>
      <xdr:spPr>
        <a:xfrm>
          <a:off x="15798800" y="2936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68275</xdr:rowOff>
    </xdr:from>
    <xdr:to>
      <xdr:col>73</xdr:col>
      <xdr:colOff>44450</xdr:colOff>
      <xdr:row>16</xdr:row>
      <xdr:rowOff>169875</xdr:rowOff>
    </xdr:to>
    <xdr:sp macro="" textlink="">
      <xdr:nvSpPr>
        <xdr:cNvPr id="466" name="楕円 465"/>
        <xdr:cNvSpPr/>
      </xdr:nvSpPr>
      <xdr:spPr>
        <a:xfrm>
          <a:off x="15240000" y="281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154652</xdr:rowOff>
    </xdr:from>
    <xdr:ext cx="762000" cy="259045"/>
    <xdr:sp macro="" textlink="">
      <xdr:nvSpPr>
        <xdr:cNvPr id="467" name="テキスト ボックス 466"/>
        <xdr:cNvSpPr txBox="1"/>
      </xdr:nvSpPr>
      <xdr:spPr>
        <a:xfrm>
          <a:off x="14909800" y="289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68" name="楕円 467"/>
        <xdr:cNvSpPr/>
      </xdr:nvSpPr>
      <xdr:spPr>
        <a:xfrm>
          <a:off x="14351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69" name="テキスト ボックス 468"/>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41250</xdr:rowOff>
    </xdr:from>
    <xdr:to>
      <xdr:col>64</xdr:col>
      <xdr:colOff>152400</xdr:colOff>
      <xdr:row>16</xdr:row>
      <xdr:rowOff>142850</xdr:rowOff>
    </xdr:to>
    <xdr:sp macro="" textlink="">
      <xdr:nvSpPr>
        <xdr:cNvPr id="470" name="楕円 469"/>
        <xdr:cNvSpPr/>
      </xdr:nvSpPr>
      <xdr:spPr>
        <a:xfrm>
          <a:off x="13462000" y="27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127627</xdr:rowOff>
    </xdr:from>
    <xdr:ext cx="762000" cy="259045"/>
    <xdr:sp macro="" textlink="">
      <xdr:nvSpPr>
        <xdr:cNvPr id="471" name="テキスト ボックス 470"/>
        <xdr:cNvSpPr txBox="1"/>
      </xdr:nvSpPr>
      <xdr:spPr>
        <a:xfrm>
          <a:off x="13131800" y="287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28,873
28,697
280.08
23,455,516
22,834,797
485,677
10,402,975
24,725,946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ポイント減となったものの、類似団体内平均と比較すると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これまでも人員の適正配置を実施しているが、職員の給与カットや臨時職員（会計年度任用職員）配置見直し等により、人件費の削減が進む見込み。</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152400</xdr:rowOff>
    </xdr:to>
    <xdr:cxnSp macro="">
      <xdr:nvCxnSpPr>
        <xdr:cNvPr id="66" name="直線コネクタ 65"/>
        <xdr:cNvCxnSpPr/>
      </xdr:nvCxnSpPr>
      <xdr:spPr>
        <a:xfrm flipV="1">
          <a:off x="3987800" y="6261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114300</xdr:rowOff>
    </xdr:from>
    <xdr:to>
      <xdr:col>19</xdr:col>
      <xdr:colOff>187325</xdr:colOff>
      <xdr:row>36</xdr:row>
      <xdr:rowOff>152400</xdr:rowOff>
    </xdr:to>
    <xdr:cxnSp macro="">
      <xdr:nvCxnSpPr>
        <xdr:cNvPr id="69" name="直線コネクタ 68"/>
        <xdr:cNvCxnSpPr/>
      </xdr:nvCxnSpPr>
      <xdr:spPr>
        <a:xfrm>
          <a:off x="3098800" y="628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162577</xdr:rowOff>
    </xdr:from>
    <xdr:ext cx="736600" cy="259045"/>
    <xdr:sp macro="" textlink="">
      <xdr:nvSpPr>
        <xdr:cNvPr id="71" name="テキスト ボックス 70"/>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44450</xdr:rowOff>
    </xdr:from>
    <xdr:to>
      <xdr:col>15</xdr:col>
      <xdr:colOff>98425</xdr:colOff>
      <xdr:row>36</xdr:row>
      <xdr:rowOff>114300</xdr:rowOff>
    </xdr:to>
    <xdr:cxnSp macro="">
      <xdr:nvCxnSpPr>
        <xdr:cNvPr id="72" name="直線コネクタ 71"/>
        <xdr:cNvCxnSpPr/>
      </xdr:nvCxnSpPr>
      <xdr:spPr>
        <a:xfrm>
          <a:off x="2209800" y="60452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137177</xdr:rowOff>
    </xdr:from>
    <xdr:ext cx="762000" cy="259045"/>
    <xdr:sp macro="" textlink="">
      <xdr:nvSpPr>
        <xdr:cNvPr id="74" name="テキスト ボックス 73"/>
        <xdr:cNvSpPr txBox="1"/>
      </xdr:nvSpPr>
      <xdr:spPr>
        <a:xfrm>
          <a:off x="2717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35</xdr:row>
      <xdr:rowOff>44450</xdr:rowOff>
    </xdr:to>
    <xdr:cxnSp macro="">
      <xdr:nvCxnSpPr>
        <xdr:cNvPr id="75" name="直線コネクタ 74"/>
        <xdr:cNvCxnSpPr/>
      </xdr:nvCxnSpPr>
      <xdr:spPr>
        <a:xfrm>
          <a:off x="1320800" y="57277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162577</xdr:rowOff>
    </xdr:from>
    <xdr:ext cx="762000" cy="259045"/>
    <xdr:sp macro="" textlink="">
      <xdr:nvSpPr>
        <xdr:cNvPr id="77" name="テキスト ボックス 76"/>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78" name="フローチャート: 判断 77"/>
        <xdr:cNvSpPr/>
      </xdr:nvSpPr>
      <xdr:spPr>
        <a:xfrm>
          <a:off x="12700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99077</xdr:rowOff>
    </xdr:from>
    <xdr:ext cx="762000" cy="259045"/>
    <xdr:sp macro="" textlink="">
      <xdr:nvSpPr>
        <xdr:cNvPr id="79" name="テキスト ボックス 78"/>
        <xdr:cNvSpPr txBox="1"/>
      </xdr:nvSpPr>
      <xdr:spPr>
        <a:xfrm>
          <a:off x="939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6"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101600</xdr:rowOff>
    </xdr:from>
    <xdr:to>
      <xdr:col>20</xdr:col>
      <xdr:colOff>38100</xdr:colOff>
      <xdr:row>37</xdr:row>
      <xdr:rowOff>31750</xdr:rowOff>
    </xdr:to>
    <xdr:sp macro="" textlink="">
      <xdr:nvSpPr>
        <xdr:cNvPr id="87" name="楕円 86"/>
        <xdr:cNvSpPr/>
      </xdr:nvSpPr>
      <xdr:spPr>
        <a:xfrm>
          <a:off x="3937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88" name="テキスト ボックス 87"/>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63500</xdr:rowOff>
    </xdr:from>
    <xdr:to>
      <xdr:col>15</xdr:col>
      <xdr:colOff>149225</xdr:colOff>
      <xdr:row>36</xdr:row>
      <xdr:rowOff>165100</xdr:rowOff>
    </xdr:to>
    <xdr:sp macro="" textlink="">
      <xdr:nvSpPr>
        <xdr:cNvPr id="89" name="楕円 88"/>
        <xdr:cNvSpPr/>
      </xdr:nvSpPr>
      <xdr:spPr>
        <a:xfrm>
          <a:off x="3048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149877</xdr:rowOff>
    </xdr:from>
    <xdr:ext cx="762000" cy="259045"/>
    <xdr:sp macro="" textlink="">
      <xdr:nvSpPr>
        <xdr:cNvPr id="90" name="テキスト ボックス 89"/>
        <xdr:cNvSpPr txBox="1"/>
      </xdr:nvSpPr>
      <xdr:spPr>
        <a:xfrm>
          <a:off x="2717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165100</xdr:rowOff>
    </xdr:from>
    <xdr:to>
      <xdr:col>11</xdr:col>
      <xdr:colOff>60325</xdr:colOff>
      <xdr:row>35</xdr:row>
      <xdr:rowOff>95250</xdr:rowOff>
    </xdr:to>
    <xdr:sp macro="" textlink="">
      <xdr:nvSpPr>
        <xdr:cNvPr id="91" name="楕円 90"/>
        <xdr:cNvSpPr/>
      </xdr:nvSpPr>
      <xdr:spPr>
        <a:xfrm>
          <a:off x="2159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80027</xdr:rowOff>
    </xdr:from>
    <xdr:ext cx="762000" cy="259045"/>
    <xdr:sp macro="" textlink="">
      <xdr:nvSpPr>
        <xdr:cNvPr id="92" name="テキスト ボックス 91"/>
        <xdr:cNvSpPr txBox="1"/>
      </xdr:nvSpPr>
      <xdr:spPr>
        <a:xfrm>
          <a:off x="1828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3" name="楕円 92"/>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4" name="テキスト ボックス 93"/>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前年度と変わらず</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ポイントで推移しており、類似団体内平均値を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電算管理費や情報化推進費等、市の内部システムに係る経費や委託料が増加したものの、その他では精査削減を進めたことにより、物件費全体では前年から</a:t>
          </a:r>
          <a:r>
            <a:rPr kumimoji="1" lang="en-US" altLang="ja-JP" sz="1300">
              <a:latin typeface="ＭＳ Ｐゴシック" panose="020B0600070205080204" pitchFamily="50" charset="-128"/>
              <a:ea typeface="ＭＳ Ｐゴシック" panose="020B0600070205080204" pitchFamily="50" charset="-128"/>
            </a:rPr>
            <a:t>34,536</a:t>
          </a:r>
          <a:r>
            <a:rPr kumimoji="1" lang="ja-JP" altLang="en-US" sz="1300">
              <a:latin typeface="ＭＳ Ｐゴシック" panose="020B0600070205080204" pitchFamily="50" charset="-128"/>
              <a:ea typeface="ＭＳ Ｐゴシック" panose="020B0600070205080204" pitchFamily="50" charset="-128"/>
            </a:rPr>
            <a:t>千円の減額となった。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今後も行財政改革の取組により、精査削減に努める。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25400</xdr:rowOff>
    </xdr:from>
    <xdr:to>
      <xdr:col>82</xdr:col>
      <xdr:colOff>107950</xdr:colOff>
      <xdr:row>16</xdr:row>
      <xdr:rowOff>25400</xdr:rowOff>
    </xdr:to>
    <xdr:cxnSp macro="">
      <xdr:nvCxnSpPr>
        <xdr:cNvPr id="127" name="直線コネクタ 126"/>
        <xdr:cNvCxnSpPr/>
      </xdr:nvCxnSpPr>
      <xdr:spPr>
        <a:xfrm>
          <a:off x="15671800" y="276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158750</xdr:rowOff>
    </xdr:from>
    <xdr:to>
      <xdr:col>78</xdr:col>
      <xdr:colOff>69850</xdr:colOff>
      <xdr:row>16</xdr:row>
      <xdr:rowOff>25400</xdr:rowOff>
    </xdr:to>
    <xdr:cxnSp macro="">
      <xdr:nvCxnSpPr>
        <xdr:cNvPr id="130" name="直線コネクタ 129"/>
        <xdr:cNvCxnSpPr/>
      </xdr:nvCxnSpPr>
      <xdr:spPr>
        <a:xfrm>
          <a:off x="14782800" y="273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149877</xdr:rowOff>
    </xdr:from>
    <xdr:ext cx="736600" cy="259045"/>
    <xdr:sp macro="" textlink="">
      <xdr:nvSpPr>
        <xdr:cNvPr id="132" name="テキスト ボックス 131"/>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16</xdr:row>
      <xdr:rowOff>152400</xdr:rowOff>
    </xdr:to>
    <xdr:cxnSp macro="">
      <xdr:nvCxnSpPr>
        <xdr:cNvPr id="133" name="直線コネクタ 132"/>
        <xdr:cNvCxnSpPr/>
      </xdr:nvCxnSpPr>
      <xdr:spPr>
        <a:xfrm flipV="1">
          <a:off x="13893800" y="2730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139700</xdr:rowOff>
    </xdr:from>
    <xdr:to>
      <xdr:col>69</xdr:col>
      <xdr:colOff>92075</xdr:colOff>
      <xdr:row>16</xdr:row>
      <xdr:rowOff>152400</xdr:rowOff>
    </xdr:to>
    <xdr:cxnSp macro="">
      <xdr:nvCxnSpPr>
        <xdr:cNvPr id="136" name="直線コネクタ 135"/>
        <xdr:cNvCxnSpPr/>
      </xdr:nvCxnSpPr>
      <xdr:spPr>
        <a:xfrm>
          <a:off x="13004800" y="288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0" name="テキスト ボックス 139"/>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46" name="楕円 145"/>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162577</xdr:rowOff>
    </xdr:from>
    <xdr:ext cx="762000" cy="259045"/>
    <xdr:sp macro="" textlink="">
      <xdr:nvSpPr>
        <xdr:cNvPr id="147"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146050</xdr:rowOff>
    </xdr:from>
    <xdr:to>
      <xdr:col>78</xdr:col>
      <xdr:colOff>120650</xdr:colOff>
      <xdr:row>16</xdr:row>
      <xdr:rowOff>76200</xdr:rowOff>
    </xdr:to>
    <xdr:sp macro="" textlink="">
      <xdr:nvSpPr>
        <xdr:cNvPr id="148" name="楕円 147"/>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49" name="テキスト ボックス 148"/>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107950</xdr:rowOff>
    </xdr:from>
    <xdr:to>
      <xdr:col>74</xdr:col>
      <xdr:colOff>31750</xdr:colOff>
      <xdr:row>16</xdr:row>
      <xdr:rowOff>38100</xdr:rowOff>
    </xdr:to>
    <xdr:sp macro="" textlink="">
      <xdr:nvSpPr>
        <xdr:cNvPr id="150" name="楕円 149"/>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48277</xdr:rowOff>
    </xdr:from>
    <xdr:ext cx="762000" cy="259045"/>
    <xdr:sp macro="" textlink="">
      <xdr:nvSpPr>
        <xdr:cNvPr id="151" name="テキスト ボックス 150"/>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2" name="楕円 151"/>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16527</xdr:rowOff>
    </xdr:from>
    <xdr:ext cx="762000" cy="259045"/>
    <xdr:sp macro="" textlink="">
      <xdr:nvSpPr>
        <xdr:cNvPr id="153" name="テキスト ボックス 152"/>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88900</xdr:rowOff>
    </xdr:from>
    <xdr:to>
      <xdr:col>65</xdr:col>
      <xdr:colOff>53975</xdr:colOff>
      <xdr:row>17</xdr:row>
      <xdr:rowOff>19050</xdr:rowOff>
    </xdr:to>
    <xdr:sp macro="" textlink="">
      <xdr:nvSpPr>
        <xdr:cNvPr id="154" name="楕円 153"/>
        <xdr:cNvSpPr/>
      </xdr:nvSpPr>
      <xdr:spPr>
        <a:xfrm>
          <a:off x="12954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3827</xdr:rowOff>
    </xdr:from>
    <xdr:ext cx="762000" cy="259045"/>
    <xdr:sp macro="" textlink="">
      <xdr:nvSpPr>
        <xdr:cNvPr id="155" name="テキスト ボックス 154"/>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前年度と変わらず</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ポイントで推移しており、類似団体内平均値より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法制度に則った扶助費の増加傾向は続いており、短期的な縮減は難しい状況にあるため、単独事業での扶助費や予算全体のバランスを踏まえ、許容範囲内の増加にとどめるよう努める。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5" name="直線コネクタ 184"/>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12700</xdr:rowOff>
    </xdr:to>
    <xdr:cxnSp macro="">
      <xdr:nvCxnSpPr>
        <xdr:cNvPr id="190" name="直線コネクタ 189"/>
        <xdr:cNvCxnSpPr/>
      </xdr:nvCxnSpPr>
      <xdr:spPr>
        <a:xfrm>
          <a:off x="3987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1" name="扶助費平均値テキスト"/>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12700</xdr:rowOff>
    </xdr:to>
    <xdr:cxnSp macro="">
      <xdr:nvCxnSpPr>
        <xdr:cNvPr id="193" name="直線コネクタ 192"/>
        <xdr:cNvCxnSpPr/>
      </xdr:nvCxnSpPr>
      <xdr:spPr>
        <a:xfrm>
          <a:off x="3098800" y="99404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4" name="フローチャート: 判断 193"/>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195" name="テキスト ボックス 194"/>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167822</xdr:rowOff>
    </xdr:to>
    <xdr:cxnSp macro="">
      <xdr:nvCxnSpPr>
        <xdr:cNvPr id="196" name="直線コネクタ 195"/>
        <xdr:cNvCxnSpPr/>
      </xdr:nvCxnSpPr>
      <xdr:spPr>
        <a:xfrm>
          <a:off x="2209800" y="97771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4535</xdr:rowOff>
    </xdr:to>
    <xdr:cxnSp macro="">
      <xdr:nvCxnSpPr>
        <xdr:cNvPr id="199" name="直線コネクタ 198"/>
        <xdr:cNvCxnSpPr/>
      </xdr:nvCxnSpPr>
      <xdr:spPr>
        <a:xfrm>
          <a:off x="1320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2" name="フローチャート: 判断 201"/>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03" name="テキスト ボックス 202"/>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9" name="楕円 20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0"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1" name="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3" name="楕円 212"/>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4" name="テキスト ボックス 213"/>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5" name="楕円 214"/>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6" name="テキスト ボックス 215"/>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8" name="テキスト ボックス 217"/>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ポイント高くなっており、類似団体内平均値と比較して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特に介護保険特会への繰出金の増加が主な要因となっている。繰出金や出資金については事業の見直し等を行い削減に努める。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58420</xdr:rowOff>
    </xdr:from>
    <xdr:to>
      <xdr:col>82</xdr:col>
      <xdr:colOff>107950</xdr:colOff>
      <xdr:row>58</xdr:row>
      <xdr:rowOff>88900</xdr:rowOff>
    </xdr:to>
    <xdr:cxnSp macro="">
      <xdr:nvCxnSpPr>
        <xdr:cNvPr id="251" name="直線コネクタ 250"/>
        <xdr:cNvCxnSpPr/>
      </xdr:nvCxnSpPr>
      <xdr:spPr>
        <a:xfrm>
          <a:off x="15671800" y="10002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58420</xdr:rowOff>
    </xdr:to>
    <xdr:cxnSp macro="">
      <xdr:nvCxnSpPr>
        <xdr:cNvPr id="254" name="直線コネクタ 253"/>
        <xdr:cNvCxnSpPr/>
      </xdr:nvCxnSpPr>
      <xdr:spPr>
        <a:xfrm>
          <a:off x="14782800" y="9949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12700</xdr:rowOff>
    </xdr:to>
    <xdr:cxnSp macro="">
      <xdr:nvCxnSpPr>
        <xdr:cNvPr id="257" name="直線コネクタ 256"/>
        <xdr:cNvCxnSpPr/>
      </xdr:nvCxnSpPr>
      <xdr:spPr>
        <a:xfrm flipV="1">
          <a:off x="13893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12700</xdr:rowOff>
    </xdr:to>
    <xdr:cxnSp macro="">
      <xdr:nvCxnSpPr>
        <xdr:cNvPr id="260" name="直線コネクタ 259"/>
        <xdr:cNvCxnSpPr/>
      </xdr:nvCxnSpPr>
      <xdr:spPr>
        <a:xfrm>
          <a:off x="13004800" y="991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0" name="楕円 269"/>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71"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72" name="楕円 271"/>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73" name="テキスト ボックス 272"/>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4" name="楕円 273"/>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5" name="テキスト ボックス 274"/>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6" name="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7" name="テキスト ボックス 276"/>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8" name="楕円 277"/>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9" name="テキスト ボックス 278"/>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ポイント増となったが、類似団体内平均値と比較して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ポイント低い状況にある。要因としては一部事務組合への公債費分の負担金の増加があげられる。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一部事務組合の設備や施設の老朽化に伴い、公債費分負担金の増加が見込まれる。その他団体への補助金等も見直しつつ、一部事務組合の中長期的な負担金推移を見込み、適切な運営を行う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7" name="直線コネクタ 306"/>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08"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9" name="直線コネクタ 308"/>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0" name="補助費等最大値テキスト"/>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1" name="直線コネクタ 310"/>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36</xdr:row>
      <xdr:rowOff>12700</xdr:rowOff>
    </xdr:to>
    <xdr:cxnSp macro="">
      <xdr:nvCxnSpPr>
        <xdr:cNvPr id="312" name="直線コネクタ 311"/>
        <xdr:cNvCxnSpPr/>
      </xdr:nvCxnSpPr>
      <xdr:spPr>
        <a:xfrm>
          <a:off x="15671800" y="614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158767</xdr:rowOff>
    </xdr:from>
    <xdr:ext cx="762000" cy="259045"/>
    <xdr:sp macro="" textlink="">
      <xdr:nvSpPr>
        <xdr:cNvPr id="313"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4" name="フローチャート: 判断 313"/>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130810</xdr:rowOff>
    </xdr:from>
    <xdr:to>
      <xdr:col>78</xdr:col>
      <xdr:colOff>69850</xdr:colOff>
      <xdr:row>35</xdr:row>
      <xdr:rowOff>146050</xdr:rowOff>
    </xdr:to>
    <xdr:cxnSp macro="">
      <xdr:nvCxnSpPr>
        <xdr:cNvPr id="315" name="直線コネクタ 314"/>
        <xdr:cNvCxnSpPr/>
      </xdr:nvCxnSpPr>
      <xdr:spPr>
        <a:xfrm>
          <a:off x="14782800" y="613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6" name="フローチャート: 判断 315"/>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109237</xdr:rowOff>
    </xdr:from>
    <xdr:ext cx="736600" cy="259045"/>
    <xdr:sp macro="" textlink="">
      <xdr:nvSpPr>
        <xdr:cNvPr id="317" name="テキスト ボックス 316"/>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130810</xdr:rowOff>
    </xdr:to>
    <xdr:cxnSp macro="">
      <xdr:nvCxnSpPr>
        <xdr:cNvPr id="318" name="直線コネクタ 317"/>
        <xdr:cNvCxnSpPr/>
      </xdr:nvCxnSpPr>
      <xdr:spPr>
        <a:xfrm>
          <a:off x="13893800" y="607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9" name="フローチャート: 判断 318"/>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63517</xdr:rowOff>
    </xdr:from>
    <xdr:ext cx="762000" cy="259045"/>
    <xdr:sp macro="" textlink="">
      <xdr:nvSpPr>
        <xdr:cNvPr id="320" name="テキスト ボックス 319"/>
        <xdr:cNvSpPr txBox="1"/>
      </xdr:nvSpPr>
      <xdr:spPr>
        <a:xfrm>
          <a:off x="14401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69850</xdr:rowOff>
    </xdr:to>
    <xdr:cxnSp macro="">
      <xdr:nvCxnSpPr>
        <xdr:cNvPr id="321" name="直線コネクタ 320"/>
        <xdr:cNvCxnSpPr/>
      </xdr:nvCxnSpPr>
      <xdr:spPr>
        <a:xfrm>
          <a:off x="13004800" y="5979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2" name="フローチャート: 判断 321"/>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23" name="テキスト ボックス 322"/>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4" name="フローチャート: 判断 323"/>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25" name="テキスト ボックス 324"/>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1" name="楕円 330"/>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2"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3" name="楕円 332"/>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35577</xdr:rowOff>
    </xdr:from>
    <xdr:ext cx="736600" cy="259045"/>
    <xdr:sp macro="" textlink="">
      <xdr:nvSpPr>
        <xdr:cNvPr id="334" name="テキスト ボックス 333"/>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80010</xdr:rowOff>
    </xdr:from>
    <xdr:to>
      <xdr:col>74</xdr:col>
      <xdr:colOff>31750</xdr:colOff>
      <xdr:row>36</xdr:row>
      <xdr:rowOff>10160</xdr:rowOff>
    </xdr:to>
    <xdr:sp macro="" textlink="">
      <xdr:nvSpPr>
        <xdr:cNvPr id="335" name="楕円 334"/>
        <xdr:cNvSpPr/>
      </xdr:nvSpPr>
      <xdr:spPr>
        <a:xfrm>
          <a:off x="14732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36" name="テキスト ボックス 335"/>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7" name="楕円 336"/>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8" name="テキスト ボックス 337"/>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9" name="楕円 338"/>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40" name="テキスト ボックス 339"/>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今後は地方債の発行上限額を定め、その計画を順守していくとともに、令和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年度に繰上償還を行うことで公債費の圧縮を図る。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5" name="直線コネクタ 364"/>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8"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9" name="直線コネクタ 368"/>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74422</xdr:rowOff>
    </xdr:from>
    <xdr:to>
      <xdr:col>24</xdr:col>
      <xdr:colOff>25400</xdr:colOff>
      <xdr:row>79</xdr:row>
      <xdr:rowOff>92711</xdr:rowOff>
    </xdr:to>
    <xdr:cxnSp macro="">
      <xdr:nvCxnSpPr>
        <xdr:cNvPr id="370" name="直線コネクタ 369"/>
        <xdr:cNvCxnSpPr/>
      </xdr:nvCxnSpPr>
      <xdr:spPr>
        <a:xfrm flipV="1">
          <a:off x="3987800" y="136189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71"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2" name="フローチャート: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56135</xdr:rowOff>
    </xdr:from>
    <xdr:to>
      <xdr:col>19</xdr:col>
      <xdr:colOff>187325</xdr:colOff>
      <xdr:row>79</xdr:row>
      <xdr:rowOff>92711</xdr:rowOff>
    </xdr:to>
    <xdr:cxnSp macro="">
      <xdr:nvCxnSpPr>
        <xdr:cNvPr id="373" name="直線コネクタ 372"/>
        <xdr:cNvCxnSpPr/>
      </xdr:nvCxnSpPr>
      <xdr:spPr>
        <a:xfrm>
          <a:off x="3098800" y="136006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4" name="フローチャート: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56135</xdr:rowOff>
    </xdr:from>
    <xdr:to>
      <xdr:col>15</xdr:col>
      <xdr:colOff>98425</xdr:colOff>
      <xdr:row>79</xdr:row>
      <xdr:rowOff>65278</xdr:rowOff>
    </xdr:to>
    <xdr:cxnSp macro="">
      <xdr:nvCxnSpPr>
        <xdr:cNvPr id="376" name="直線コネクタ 375"/>
        <xdr:cNvCxnSpPr/>
      </xdr:nvCxnSpPr>
      <xdr:spPr>
        <a:xfrm flipV="1">
          <a:off x="2209800" y="136006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7" name="フローチャート: 判断 376"/>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78" name="テキスト ボックス 377"/>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19558</xdr:rowOff>
    </xdr:from>
    <xdr:to>
      <xdr:col>11</xdr:col>
      <xdr:colOff>9525</xdr:colOff>
      <xdr:row>79</xdr:row>
      <xdr:rowOff>65278</xdr:rowOff>
    </xdr:to>
    <xdr:cxnSp macro="">
      <xdr:nvCxnSpPr>
        <xdr:cNvPr id="379" name="直線コネクタ 378"/>
        <xdr:cNvCxnSpPr/>
      </xdr:nvCxnSpPr>
      <xdr:spPr>
        <a:xfrm>
          <a:off x="1320800" y="135641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0" name="フローチャート: 判断 379"/>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119397</xdr:rowOff>
    </xdr:from>
    <xdr:ext cx="762000" cy="259045"/>
    <xdr:sp macro="" textlink="">
      <xdr:nvSpPr>
        <xdr:cNvPr id="381" name="テキスト ボックス 380"/>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2" name="フローチャート: 判断 381"/>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83" name="テキスト ボックス 382"/>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89" name="楕円 388"/>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167149</xdr:rowOff>
    </xdr:from>
    <xdr:ext cx="762000" cy="259045"/>
    <xdr:sp macro="" textlink="">
      <xdr:nvSpPr>
        <xdr:cNvPr id="390" name="公債費該当値テキスト"/>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91" name="楕円 390"/>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92" name="テキスト ボックス 391"/>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5335</xdr:rowOff>
    </xdr:from>
    <xdr:to>
      <xdr:col>15</xdr:col>
      <xdr:colOff>149225</xdr:colOff>
      <xdr:row>79</xdr:row>
      <xdr:rowOff>106935</xdr:rowOff>
    </xdr:to>
    <xdr:sp macro="" textlink="">
      <xdr:nvSpPr>
        <xdr:cNvPr id="393" name="楕円 392"/>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91712</xdr:rowOff>
    </xdr:from>
    <xdr:ext cx="762000" cy="259045"/>
    <xdr:sp macro="" textlink="">
      <xdr:nvSpPr>
        <xdr:cNvPr id="394" name="テキスト ボックス 393"/>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14478</xdr:rowOff>
    </xdr:from>
    <xdr:to>
      <xdr:col>11</xdr:col>
      <xdr:colOff>60325</xdr:colOff>
      <xdr:row>79</xdr:row>
      <xdr:rowOff>116078</xdr:rowOff>
    </xdr:to>
    <xdr:sp macro="" textlink="">
      <xdr:nvSpPr>
        <xdr:cNvPr id="395" name="楕円 394"/>
        <xdr:cNvSpPr/>
      </xdr:nvSpPr>
      <xdr:spPr>
        <a:xfrm>
          <a:off x="2159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100855</xdr:rowOff>
    </xdr:from>
    <xdr:ext cx="762000" cy="259045"/>
    <xdr:sp macro="" textlink="">
      <xdr:nvSpPr>
        <xdr:cNvPr id="396" name="テキスト ボックス 395"/>
        <xdr:cNvSpPr txBox="1"/>
      </xdr:nvSpPr>
      <xdr:spPr>
        <a:xfrm>
          <a:off x="1828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140208</xdr:rowOff>
    </xdr:from>
    <xdr:to>
      <xdr:col>6</xdr:col>
      <xdr:colOff>171450</xdr:colOff>
      <xdr:row>79</xdr:row>
      <xdr:rowOff>70358</xdr:rowOff>
    </xdr:to>
    <xdr:sp macro="" textlink="">
      <xdr:nvSpPr>
        <xdr:cNvPr id="397" name="楕円 396"/>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55135</xdr:rowOff>
    </xdr:from>
    <xdr:ext cx="762000" cy="259045"/>
    <xdr:sp macro="" textlink="">
      <xdr:nvSpPr>
        <xdr:cNvPr id="398" name="テキスト ボックス 397"/>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ポイント増加した。これは扶助費や補助費等の増加が影響している。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今後は人件費や物件費等の削減可能な費用の見直しとともに、積極的な企業誘致や定住促進、市税徴収の強化による財源確保を図り、歳入歳出の両面で財政構造の改善を図る。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6" name="直線コネクタ 425"/>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7" name="公債費以外最小値テキスト"/>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8" name="直線コネクタ 427"/>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78</xdr:row>
      <xdr:rowOff>149861</xdr:rowOff>
    </xdr:to>
    <xdr:cxnSp macro="">
      <xdr:nvCxnSpPr>
        <xdr:cNvPr id="431" name="直線コネクタ 430"/>
        <xdr:cNvCxnSpPr/>
      </xdr:nvCxnSpPr>
      <xdr:spPr>
        <a:xfrm>
          <a:off x="15671800" y="134924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2" name="公債費以外平均値テキスト"/>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168911</xdr:rowOff>
    </xdr:from>
    <xdr:to>
      <xdr:col>78</xdr:col>
      <xdr:colOff>69850</xdr:colOff>
      <xdr:row>78</xdr:row>
      <xdr:rowOff>119380</xdr:rowOff>
    </xdr:to>
    <xdr:cxnSp macro="">
      <xdr:nvCxnSpPr>
        <xdr:cNvPr id="434" name="直線コネクタ 433"/>
        <xdr:cNvCxnSpPr/>
      </xdr:nvCxnSpPr>
      <xdr:spPr>
        <a:xfrm>
          <a:off x="14782800" y="133705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5" name="フローチャート: 判断 434"/>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36" name="テキスト ボックス 435"/>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168911</xdr:rowOff>
    </xdr:to>
    <xdr:cxnSp macro="">
      <xdr:nvCxnSpPr>
        <xdr:cNvPr id="437" name="直線コネクタ 436"/>
        <xdr:cNvCxnSpPr/>
      </xdr:nvCxnSpPr>
      <xdr:spPr>
        <a:xfrm>
          <a:off x="13893800" y="131953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8" name="フローチャート: 判断 437"/>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39" name="テキスト ボックス 438"/>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76</xdr:row>
      <xdr:rowOff>165100</xdr:rowOff>
    </xdr:to>
    <xdr:cxnSp macro="">
      <xdr:nvCxnSpPr>
        <xdr:cNvPr id="440" name="直線コネクタ 439"/>
        <xdr:cNvCxnSpPr/>
      </xdr:nvCxnSpPr>
      <xdr:spPr>
        <a:xfrm>
          <a:off x="13004800" y="1283716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1" name="フローチャート: 判断 440"/>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42" name="テキスト ボックス 441"/>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3" name="フローチャート: 判断 442"/>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8907</xdr:rowOff>
    </xdr:from>
    <xdr:ext cx="762000" cy="259045"/>
    <xdr:sp macro="" textlink="">
      <xdr:nvSpPr>
        <xdr:cNvPr id="444" name="テキスト ボックス 443"/>
        <xdr:cNvSpPr txBox="1"/>
      </xdr:nvSpPr>
      <xdr:spPr>
        <a:xfrm>
          <a:off x="12623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50" name="楕円 449"/>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1"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68580</xdr:rowOff>
    </xdr:from>
    <xdr:to>
      <xdr:col>78</xdr:col>
      <xdr:colOff>120650</xdr:colOff>
      <xdr:row>78</xdr:row>
      <xdr:rowOff>170180</xdr:rowOff>
    </xdr:to>
    <xdr:sp macro="" textlink="">
      <xdr:nvSpPr>
        <xdr:cNvPr id="452" name="楕円 451"/>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154957</xdr:rowOff>
    </xdr:from>
    <xdr:ext cx="736600" cy="259045"/>
    <xdr:sp macro="" textlink="">
      <xdr:nvSpPr>
        <xdr:cNvPr id="453" name="テキスト ボックス 452"/>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118111</xdr:rowOff>
    </xdr:from>
    <xdr:to>
      <xdr:col>74</xdr:col>
      <xdr:colOff>31750</xdr:colOff>
      <xdr:row>78</xdr:row>
      <xdr:rowOff>48261</xdr:rowOff>
    </xdr:to>
    <xdr:sp macro="" textlink="">
      <xdr:nvSpPr>
        <xdr:cNvPr id="454" name="楕円 453"/>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33038</xdr:rowOff>
    </xdr:from>
    <xdr:ext cx="762000" cy="259045"/>
    <xdr:sp macro="" textlink="">
      <xdr:nvSpPr>
        <xdr:cNvPr id="455" name="テキスト ボックス 454"/>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56" name="楕円 455"/>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57" name="テキスト ボックス 456"/>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99060</xdr:rowOff>
    </xdr:from>
    <xdr:to>
      <xdr:col>65</xdr:col>
      <xdr:colOff>53975</xdr:colOff>
      <xdr:row>75</xdr:row>
      <xdr:rowOff>29210</xdr:rowOff>
    </xdr:to>
    <xdr:sp macro="" textlink="">
      <xdr:nvSpPr>
        <xdr:cNvPr id="458" name="楕円 457"/>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13987</xdr:rowOff>
    </xdr:from>
    <xdr:ext cx="762000" cy="259045"/>
    <xdr:sp macro="" textlink="">
      <xdr:nvSpPr>
        <xdr:cNvPr id="459" name="テキスト ボックス 458"/>
        <xdr:cNvSpPr txBox="1"/>
      </xdr:nvSpPr>
      <xdr:spPr>
        <a:xfrm>
          <a:off x="126238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42984</xdr:rowOff>
    </xdr:from>
    <xdr:to>
      <xdr:col>29</xdr:col>
      <xdr:colOff>127000</xdr:colOff>
      <xdr:row>14</xdr:row>
      <xdr:rowOff>90337</xdr:rowOff>
    </xdr:to>
    <xdr:cxnSp macro="">
      <xdr:nvCxnSpPr>
        <xdr:cNvPr id="52" name="直線コネクタ 51"/>
        <xdr:cNvCxnSpPr/>
      </xdr:nvCxnSpPr>
      <xdr:spPr bwMode="auto">
        <a:xfrm flipV="1">
          <a:off x="5003800" y="2490909"/>
          <a:ext cx="647700" cy="4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65090</xdr:rowOff>
    </xdr:from>
    <xdr:ext cx="762000" cy="259045"/>
    <xdr:sp macro="" textlink="">
      <xdr:nvSpPr>
        <xdr:cNvPr id="53" name="人口1人当たり決算額の推移平均値テキスト130"/>
        <xdr:cNvSpPr txBox="1"/>
      </xdr:nvSpPr>
      <xdr:spPr>
        <a:xfrm>
          <a:off x="5740400" y="285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90337</xdr:rowOff>
    </xdr:from>
    <xdr:to>
      <xdr:col>26</xdr:col>
      <xdr:colOff>50800</xdr:colOff>
      <xdr:row>15</xdr:row>
      <xdr:rowOff>5085</xdr:rowOff>
    </xdr:to>
    <xdr:cxnSp macro="">
      <xdr:nvCxnSpPr>
        <xdr:cNvPr id="55" name="直線コネクタ 54"/>
        <xdr:cNvCxnSpPr/>
      </xdr:nvCxnSpPr>
      <xdr:spPr bwMode="auto">
        <a:xfrm flipV="1">
          <a:off x="4305300" y="2538262"/>
          <a:ext cx="698500" cy="8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70087</xdr:rowOff>
    </xdr:from>
    <xdr:ext cx="736600" cy="259045"/>
    <xdr:sp macro="" textlink="">
      <xdr:nvSpPr>
        <xdr:cNvPr id="57" name="テキスト ボックス 56"/>
        <xdr:cNvSpPr txBox="1"/>
      </xdr:nvSpPr>
      <xdr:spPr>
        <a:xfrm>
          <a:off x="4622800" y="303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5085</xdr:rowOff>
    </xdr:from>
    <xdr:to>
      <xdr:col>22</xdr:col>
      <xdr:colOff>114300</xdr:colOff>
      <xdr:row>15</xdr:row>
      <xdr:rowOff>72637</xdr:rowOff>
    </xdr:to>
    <xdr:cxnSp macro="">
      <xdr:nvCxnSpPr>
        <xdr:cNvPr id="58" name="直線コネクタ 57"/>
        <xdr:cNvCxnSpPr/>
      </xdr:nvCxnSpPr>
      <xdr:spPr bwMode="auto">
        <a:xfrm flipV="1">
          <a:off x="3606800" y="2624460"/>
          <a:ext cx="698500" cy="67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93273</xdr:rowOff>
    </xdr:from>
    <xdr:ext cx="762000" cy="259045"/>
    <xdr:sp macro="" textlink="">
      <xdr:nvSpPr>
        <xdr:cNvPr id="60" name="テキスト ボックス 59"/>
        <xdr:cNvSpPr txBox="1"/>
      </xdr:nvSpPr>
      <xdr:spPr>
        <a:xfrm>
          <a:off x="3924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72637</xdr:rowOff>
    </xdr:from>
    <xdr:to>
      <xdr:col>18</xdr:col>
      <xdr:colOff>177800</xdr:colOff>
      <xdr:row>15</xdr:row>
      <xdr:rowOff>81095</xdr:rowOff>
    </xdr:to>
    <xdr:cxnSp macro="">
      <xdr:nvCxnSpPr>
        <xdr:cNvPr id="61" name="直線コネクタ 60"/>
        <xdr:cNvCxnSpPr/>
      </xdr:nvCxnSpPr>
      <xdr:spPr bwMode="auto">
        <a:xfrm flipV="1">
          <a:off x="2908300" y="2692012"/>
          <a:ext cx="6985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88146</xdr:rowOff>
    </xdr:from>
    <xdr:ext cx="762000" cy="259045"/>
    <xdr:sp macro="" textlink="">
      <xdr:nvSpPr>
        <xdr:cNvPr id="63" name="テキスト ボックス 62"/>
        <xdr:cNvSpPr txBox="1"/>
      </xdr:nvSpPr>
      <xdr:spPr>
        <a:xfrm>
          <a:off x="32258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75997</xdr:rowOff>
    </xdr:from>
    <xdr:ext cx="762000" cy="259045"/>
    <xdr:sp macro="" textlink="">
      <xdr:nvSpPr>
        <xdr:cNvPr id="65" name="テキスト ボックス 64"/>
        <xdr:cNvSpPr txBox="1"/>
      </xdr:nvSpPr>
      <xdr:spPr>
        <a:xfrm>
          <a:off x="2527300" y="30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163634</xdr:rowOff>
    </xdr:from>
    <xdr:to>
      <xdr:col>29</xdr:col>
      <xdr:colOff>177800</xdr:colOff>
      <xdr:row>14</xdr:row>
      <xdr:rowOff>93784</xdr:rowOff>
    </xdr:to>
    <xdr:sp macro="" textlink="">
      <xdr:nvSpPr>
        <xdr:cNvPr id="71" name="楕円 70"/>
        <xdr:cNvSpPr/>
      </xdr:nvSpPr>
      <xdr:spPr bwMode="auto">
        <a:xfrm>
          <a:off x="5600700" y="244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8711</xdr:rowOff>
    </xdr:from>
    <xdr:ext cx="762000" cy="259045"/>
    <xdr:sp macro="" textlink="">
      <xdr:nvSpPr>
        <xdr:cNvPr id="72" name="人口1人当たり決算額の推移該当値テキスト130"/>
        <xdr:cNvSpPr txBox="1"/>
      </xdr:nvSpPr>
      <xdr:spPr>
        <a:xfrm>
          <a:off x="5740400" y="228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39537</xdr:rowOff>
    </xdr:from>
    <xdr:to>
      <xdr:col>26</xdr:col>
      <xdr:colOff>101600</xdr:colOff>
      <xdr:row>14</xdr:row>
      <xdr:rowOff>141137</xdr:rowOff>
    </xdr:to>
    <xdr:sp macro="" textlink="">
      <xdr:nvSpPr>
        <xdr:cNvPr id="73" name="楕円 72"/>
        <xdr:cNvSpPr/>
      </xdr:nvSpPr>
      <xdr:spPr bwMode="auto">
        <a:xfrm>
          <a:off x="4953000" y="2487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151314</xdr:rowOff>
    </xdr:from>
    <xdr:ext cx="736600" cy="259045"/>
    <xdr:sp macro="" textlink="">
      <xdr:nvSpPr>
        <xdr:cNvPr id="74" name="テキスト ボックス 73"/>
        <xdr:cNvSpPr txBox="1"/>
      </xdr:nvSpPr>
      <xdr:spPr>
        <a:xfrm>
          <a:off x="4622800" y="225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125735</xdr:rowOff>
    </xdr:from>
    <xdr:to>
      <xdr:col>22</xdr:col>
      <xdr:colOff>165100</xdr:colOff>
      <xdr:row>15</xdr:row>
      <xdr:rowOff>55885</xdr:rowOff>
    </xdr:to>
    <xdr:sp macro="" textlink="">
      <xdr:nvSpPr>
        <xdr:cNvPr id="75" name="楕円 74"/>
        <xdr:cNvSpPr/>
      </xdr:nvSpPr>
      <xdr:spPr bwMode="auto">
        <a:xfrm>
          <a:off x="4254500" y="2573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66062</xdr:rowOff>
    </xdr:from>
    <xdr:ext cx="762000" cy="259045"/>
    <xdr:sp macro="" textlink="">
      <xdr:nvSpPr>
        <xdr:cNvPr id="76" name="テキスト ボックス 75"/>
        <xdr:cNvSpPr txBox="1"/>
      </xdr:nvSpPr>
      <xdr:spPr>
        <a:xfrm>
          <a:off x="3924300" y="234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21837</xdr:rowOff>
    </xdr:from>
    <xdr:to>
      <xdr:col>19</xdr:col>
      <xdr:colOff>38100</xdr:colOff>
      <xdr:row>15</xdr:row>
      <xdr:rowOff>123437</xdr:rowOff>
    </xdr:to>
    <xdr:sp macro="" textlink="">
      <xdr:nvSpPr>
        <xdr:cNvPr id="77" name="楕円 76"/>
        <xdr:cNvSpPr/>
      </xdr:nvSpPr>
      <xdr:spPr bwMode="auto">
        <a:xfrm>
          <a:off x="3556000" y="2641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133614</xdr:rowOff>
    </xdr:from>
    <xdr:ext cx="762000" cy="259045"/>
    <xdr:sp macro="" textlink="">
      <xdr:nvSpPr>
        <xdr:cNvPr id="78" name="テキスト ボックス 77"/>
        <xdr:cNvSpPr txBox="1"/>
      </xdr:nvSpPr>
      <xdr:spPr>
        <a:xfrm>
          <a:off x="3225800" y="24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30295</xdr:rowOff>
    </xdr:from>
    <xdr:to>
      <xdr:col>15</xdr:col>
      <xdr:colOff>101600</xdr:colOff>
      <xdr:row>15</xdr:row>
      <xdr:rowOff>131895</xdr:rowOff>
    </xdr:to>
    <xdr:sp macro="" textlink="">
      <xdr:nvSpPr>
        <xdr:cNvPr id="79" name="楕円 78"/>
        <xdr:cNvSpPr/>
      </xdr:nvSpPr>
      <xdr:spPr bwMode="auto">
        <a:xfrm>
          <a:off x="2857500" y="264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142072</xdr:rowOff>
    </xdr:from>
    <xdr:ext cx="762000" cy="259045"/>
    <xdr:sp macro="" textlink="">
      <xdr:nvSpPr>
        <xdr:cNvPr id="80" name="テキスト ボックス 79"/>
        <xdr:cNvSpPr txBox="1"/>
      </xdr:nvSpPr>
      <xdr:spPr>
        <a:xfrm>
          <a:off x="2527300" y="241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296717</xdr:rowOff>
    </xdr:from>
    <xdr:to>
      <xdr:col>29</xdr:col>
      <xdr:colOff>127000</xdr:colOff>
      <xdr:row>34</xdr:row>
      <xdr:rowOff>316947</xdr:rowOff>
    </xdr:to>
    <xdr:cxnSp macro="">
      <xdr:nvCxnSpPr>
        <xdr:cNvPr id="113" name="直線コネクタ 112"/>
        <xdr:cNvCxnSpPr/>
      </xdr:nvCxnSpPr>
      <xdr:spPr bwMode="auto">
        <a:xfrm>
          <a:off x="5003800" y="6564167"/>
          <a:ext cx="647700" cy="20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59897</xdr:rowOff>
    </xdr:from>
    <xdr:ext cx="762000" cy="259045"/>
    <xdr:sp macro="" textlink="">
      <xdr:nvSpPr>
        <xdr:cNvPr id="114" name="人口1人当たり決算額の推移平均値テキスト445"/>
        <xdr:cNvSpPr txBox="1"/>
      </xdr:nvSpPr>
      <xdr:spPr>
        <a:xfrm>
          <a:off x="5740400" y="667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296717</xdr:rowOff>
    </xdr:from>
    <xdr:to>
      <xdr:col>26</xdr:col>
      <xdr:colOff>50800</xdr:colOff>
      <xdr:row>35</xdr:row>
      <xdr:rowOff>7062</xdr:rowOff>
    </xdr:to>
    <xdr:cxnSp macro="">
      <xdr:nvCxnSpPr>
        <xdr:cNvPr id="116" name="直線コネクタ 115"/>
        <xdr:cNvCxnSpPr/>
      </xdr:nvCxnSpPr>
      <xdr:spPr bwMode="auto">
        <a:xfrm flipV="1">
          <a:off x="4305300" y="6564167"/>
          <a:ext cx="698500" cy="53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171531</xdr:rowOff>
    </xdr:from>
    <xdr:ext cx="736600" cy="259045"/>
    <xdr:sp macro="" textlink="">
      <xdr:nvSpPr>
        <xdr:cNvPr id="118" name="テキスト ボックス 117"/>
        <xdr:cNvSpPr txBox="1"/>
      </xdr:nvSpPr>
      <xdr:spPr>
        <a:xfrm>
          <a:off x="4622800" y="6781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7062</xdr:rowOff>
    </xdr:from>
    <xdr:to>
      <xdr:col>22</xdr:col>
      <xdr:colOff>114300</xdr:colOff>
      <xdr:row>35</xdr:row>
      <xdr:rowOff>13786</xdr:rowOff>
    </xdr:to>
    <xdr:cxnSp macro="">
      <xdr:nvCxnSpPr>
        <xdr:cNvPr id="119" name="直線コネクタ 118"/>
        <xdr:cNvCxnSpPr/>
      </xdr:nvCxnSpPr>
      <xdr:spPr bwMode="auto">
        <a:xfrm flipV="1">
          <a:off x="3606800" y="6617412"/>
          <a:ext cx="698500" cy="6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171359</xdr:rowOff>
    </xdr:from>
    <xdr:ext cx="762000" cy="259045"/>
    <xdr:sp macro="" textlink="">
      <xdr:nvSpPr>
        <xdr:cNvPr id="121" name="テキスト ボックス 120"/>
        <xdr:cNvSpPr txBox="1"/>
      </xdr:nvSpPr>
      <xdr:spPr>
        <a:xfrm>
          <a:off x="39243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13786</xdr:rowOff>
    </xdr:from>
    <xdr:to>
      <xdr:col>18</xdr:col>
      <xdr:colOff>177800</xdr:colOff>
      <xdr:row>35</xdr:row>
      <xdr:rowOff>85947</xdr:rowOff>
    </xdr:to>
    <xdr:cxnSp macro="">
      <xdr:nvCxnSpPr>
        <xdr:cNvPr id="122" name="直線コネクタ 121"/>
        <xdr:cNvCxnSpPr/>
      </xdr:nvCxnSpPr>
      <xdr:spPr bwMode="auto">
        <a:xfrm flipV="1">
          <a:off x="2908300" y="6624136"/>
          <a:ext cx="698500" cy="7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167739</xdr:rowOff>
    </xdr:from>
    <xdr:ext cx="762000" cy="259045"/>
    <xdr:sp macro="" textlink="">
      <xdr:nvSpPr>
        <xdr:cNvPr id="124" name="テキスト ボックス 123"/>
        <xdr:cNvSpPr txBox="1"/>
      </xdr:nvSpPr>
      <xdr:spPr>
        <a:xfrm>
          <a:off x="32258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146556</xdr:rowOff>
    </xdr:from>
    <xdr:ext cx="762000" cy="259045"/>
    <xdr:sp macro="" textlink="">
      <xdr:nvSpPr>
        <xdr:cNvPr id="126" name="テキスト ボックス 125"/>
        <xdr:cNvSpPr txBox="1"/>
      </xdr:nvSpPr>
      <xdr:spPr>
        <a:xfrm>
          <a:off x="25273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266147</xdr:rowOff>
    </xdr:from>
    <xdr:to>
      <xdr:col>29</xdr:col>
      <xdr:colOff>177800</xdr:colOff>
      <xdr:row>35</xdr:row>
      <xdr:rowOff>24847</xdr:rowOff>
    </xdr:to>
    <xdr:sp macro="" textlink="">
      <xdr:nvSpPr>
        <xdr:cNvPr id="132" name="楕円 131"/>
        <xdr:cNvSpPr/>
      </xdr:nvSpPr>
      <xdr:spPr bwMode="auto">
        <a:xfrm>
          <a:off x="5600700" y="6533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111225</xdr:rowOff>
    </xdr:from>
    <xdr:ext cx="762000" cy="259045"/>
    <xdr:sp macro="" textlink="">
      <xdr:nvSpPr>
        <xdr:cNvPr id="133" name="人口1人当たり決算額の推移該当値テキスト445"/>
        <xdr:cNvSpPr txBox="1"/>
      </xdr:nvSpPr>
      <xdr:spPr>
        <a:xfrm>
          <a:off x="5740400" y="637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245917</xdr:rowOff>
    </xdr:from>
    <xdr:to>
      <xdr:col>26</xdr:col>
      <xdr:colOff>101600</xdr:colOff>
      <xdr:row>35</xdr:row>
      <xdr:rowOff>4617</xdr:rowOff>
    </xdr:to>
    <xdr:sp macro="" textlink="">
      <xdr:nvSpPr>
        <xdr:cNvPr id="134" name="楕円 133"/>
        <xdr:cNvSpPr/>
      </xdr:nvSpPr>
      <xdr:spPr bwMode="auto">
        <a:xfrm>
          <a:off x="4953000" y="6513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14793</xdr:rowOff>
    </xdr:from>
    <xdr:ext cx="736600" cy="259045"/>
    <xdr:sp macro="" textlink="">
      <xdr:nvSpPr>
        <xdr:cNvPr id="135" name="テキスト ボックス 134"/>
        <xdr:cNvSpPr txBox="1"/>
      </xdr:nvSpPr>
      <xdr:spPr>
        <a:xfrm>
          <a:off x="4622800" y="6282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299162</xdr:rowOff>
    </xdr:from>
    <xdr:to>
      <xdr:col>22</xdr:col>
      <xdr:colOff>165100</xdr:colOff>
      <xdr:row>35</xdr:row>
      <xdr:rowOff>57862</xdr:rowOff>
    </xdr:to>
    <xdr:sp macro="" textlink="">
      <xdr:nvSpPr>
        <xdr:cNvPr id="136" name="楕円 135"/>
        <xdr:cNvSpPr/>
      </xdr:nvSpPr>
      <xdr:spPr bwMode="auto">
        <a:xfrm>
          <a:off x="4254500" y="6566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68038</xdr:rowOff>
    </xdr:from>
    <xdr:ext cx="762000" cy="259045"/>
    <xdr:sp macro="" textlink="">
      <xdr:nvSpPr>
        <xdr:cNvPr id="137" name="テキスト ボックス 136"/>
        <xdr:cNvSpPr txBox="1"/>
      </xdr:nvSpPr>
      <xdr:spPr>
        <a:xfrm>
          <a:off x="3924300" y="633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305886</xdr:rowOff>
    </xdr:from>
    <xdr:to>
      <xdr:col>19</xdr:col>
      <xdr:colOff>38100</xdr:colOff>
      <xdr:row>35</xdr:row>
      <xdr:rowOff>64586</xdr:rowOff>
    </xdr:to>
    <xdr:sp macro="" textlink="">
      <xdr:nvSpPr>
        <xdr:cNvPr id="138" name="楕円 137"/>
        <xdr:cNvSpPr/>
      </xdr:nvSpPr>
      <xdr:spPr bwMode="auto">
        <a:xfrm>
          <a:off x="3556000" y="657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74763</xdr:rowOff>
    </xdr:from>
    <xdr:ext cx="762000" cy="259045"/>
    <xdr:sp macro="" textlink="">
      <xdr:nvSpPr>
        <xdr:cNvPr id="139" name="テキスト ボックス 138"/>
        <xdr:cNvSpPr txBox="1"/>
      </xdr:nvSpPr>
      <xdr:spPr>
        <a:xfrm>
          <a:off x="3225800" y="634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35147</xdr:rowOff>
    </xdr:from>
    <xdr:to>
      <xdr:col>15</xdr:col>
      <xdr:colOff>101600</xdr:colOff>
      <xdr:row>35</xdr:row>
      <xdr:rowOff>136747</xdr:rowOff>
    </xdr:to>
    <xdr:sp macro="" textlink="">
      <xdr:nvSpPr>
        <xdr:cNvPr id="140" name="楕円 139"/>
        <xdr:cNvSpPr/>
      </xdr:nvSpPr>
      <xdr:spPr bwMode="auto">
        <a:xfrm>
          <a:off x="2857500" y="6645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146924</xdr:rowOff>
    </xdr:from>
    <xdr:ext cx="762000" cy="259045"/>
    <xdr:sp macro="" textlink="">
      <xdr:nvSpPr>
        <xdr:cNvPr id="141" name="テキスト ボックス 140"/>
        <xdr:cNvSpPr txBox="1"/>
      </xdr:nvSpPr>
      <xdr:spPr>
        <a:xfrm>
          <a:off x="2527300" y="641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28,873
28,697
280.08
23,455,516
22,834,797
485,677
10,402,975
24,725,946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88281</xdr:rowOff>
    </xdr:from>
    <xdr:to>
      <xdr:col>24</xdr:col>
      <xdr:colOff>63500</xdr:colOff>
      <xdr:row>33</xdr:row>
      <xdr:rowOff>106488</xdr:rowOff>
    </xdr:to>
    <xdr:cxnSp macro="">
      <xdr:nvCxnSpPr>
        <xdr:cNvPr id="63" name="直線コネクタ 62"/>
        <xdr:cNvCxnSpPr/>
      </xdr:nvCxnSpPr>
      <xdr:spPr>
        <a:xfrm flipV="1">
          <a:off x="3797300" y="5746131"/>
          <a:ext cx="8382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117733</xdr:rowOff>
    </xdr:from>
    <xdr:ext cx="534377" cy="259045"/>
    <xdr:sp macro="" textlink="">
      <xdr:nvSpPr>
        <xdr:cNvPr id="64" name="人件費平均値テキスト"/>
        <xdr:cNvSpPr txBox="1"/>
      </xdr:nvSpPr>
      <xdr:spPr>
        <a:xfrm>
          <a:off x="4686300" y="594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106488</xdr:rowOff>
    </xdr:from>
    <xdr:to>
      <xdr:col>19</xdr:col>
      <xdr:colOff>177800</xdr:colOff>
      <xdr:row>33</xdr:row>
      <xdr:rowOff>117036</xdr:rowOff>
    </xdr:to>
    <xdr:cxnSp macro="">
      <xdr:nvCxnSpPr>
        <xdr:cNvPr id="66" name="直線コネクタ 65"/>
        <xdr:cNvCxnSpPr/>
      </xdr:nvCxnSpPr>
      <xdr:spPr>
        <a:xfrm flipV="1">
          <a:off x="2908300" y="5764338"/>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118044</xdr:rowOff>
    </xdr:from>
    <xdr:ext cx="534377" cy="259045"/>
    <xdr:sp macro="" textlink="">
      <xdr:nvSpPr>
        <xdr:cNvPr id="68" name="テキスト ボックス 67"/>
        <xdr:cNvSpPr txBox="1"/>
      </xdr:nvSpPr>
      <xdr:spPr>
        <a:xfrm>
          <a:off x="3530111" y="61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117036</xdr:rowOff>
    </xdr:from>
    <xdr:to>
      <xdr:col>15</xdr:col>
      <xdr:colOff>50800</xdr:colOff>
      <xdr:row>34</xdr:row>
      <xdr:rowOff>107402</xdr:rowOff>
    </xdr:to>
    <xdr:cxnSp macro="">
      <xdr:nvCxnSpPr>
        <xdr:cNvPr id="69" name="直線コネクタ 68"/>
        <xdr:cNvCxnSpPr/>
      </xdr:nvCxnSpPr>
      <xdr:spPr>
        <a:xfrm flipV="1">
          <a:off x="2019300" y="5774886"/>
          <a:ext cx="889000" cy="16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134748</xdr:rowOff>
    </xdr:from>
    <xdr:ext cx="534377" cy="259045"/>
    <xdr:sp macro="" textlink="">
      <xdr:nvSpPr>
        <xdr:cNvPr id="71" name="テキスト ボックス 70"/>
        <xdr:cNvSpPr txBox="1"/>
      </xdr:nvSpPr>
      <xdr:spPr>
        <a:xfrm>
          <a:off x="2641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107402</xdr:rowOff>
    </xdr:from>
    <xdr:to>
      <xdr:col>10</xdr:col>
      <xdr:colOff>114300</xdr:colOff>
      <xdr:row>35</xdr:row>
      <xdr:rowOff>52310</xdr:rowOff>
    </xdr:to>
    <xdr:cxnSp macro="">
      <xdr:nvCxnSpPr>
        <xdr:cNvPr id="72" name="直線コネクタ 71"/>
        <xdr:cNvCxnSpPr/>
      </xdr:nvCxnSpPr>
      <xdr:spPr>
        <a:xfrm flipV="1">
          <a:off x="1130300" y="5936702"/>
          <a:ext cx="889000" cy="1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116688</xdr:rowOff>
    </xdr:from>
    <xdr:ext cx="534377" cy="259045"/>
    <xdr:sp macro="" textlink="">
      <xdr:nvSpPr>
        <xdr:cNvPr id="74" name="テキスト ボックス 73"/>
        <xdr:cNvSpPr txBox="1"/>
      </xdr:nvSpPr>
      <xdr:spPr>
        <a:xfrm>
          <a:off x="1752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112622</xdr:rowOff>
    </xdr:from>
    <xdr:ext cx="534377" cy="259045"/>
    <xdr:sp macro="" textlink="">
      <xdr:nvSpPr>
        <xdr:cNvPr id="76" name="テキスト ボックス 75"/>
        <xdr:cNvSpPr txBox="1"/>
      </xdr:nvSpPr>
      <xdr:spPr>
        <a:xfrm>
          <a:off x="863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37481</xdr:rowOff>
    </xdr:from>
    <xdr:to>
      <xdr:col>24</xdr:col>
      <xdr:colOff>114300</xdr:colOff>
      <xdr:row>33</xdr:row>
      <xdr:rowOff>139081</xdr:rowOff>
    </xdr:to>
    <xdr:sp macro="" textlink="">
      <xdr:nvSpPr>
        <xdr:cNvPr id="82" name="楕円 81"/>
        <xdr:cNvSpPr/>
      </xdr:nvSpPr>
      <xdr:spPr>
        <a:xfrm>
          <a:off x="4584700" y="56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60358</xdr:rowOff>
    </xdr:from>
    <xdr:ext cx="599010" cy="259045"/>
    <xdr:sp macro="" textlink="">
      <xdr:nvSpPr>
        <xdr:cNvPr id="83" name="人件費該当値テキスト"/>
        <xdr:cNvSpPr txBox="1"/>
      </xdr:nvSpPr>
      <xdr:spPr>
        <a:xfrm>
          <a:off x="4686300" y="554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55688</xdr:rowOff>
    </xdr:from>
    <xdr:to>
      <xdr:col>20</xdr:col>
      <xdr:colOff>38100</xdr:colOff>
      <xdr:row>33</xdr:row>
      <xdr:rowOff>157288</xdr:rowOff>
    </xdr:to>
    <xdr:sp macro="" textlink="">
      <xdr:nvSpPr>
        <xdr:cNvPr id="84" name="楕円 83"/>
        <xdr:cNvSpPr/>
      </xdr:nvSpPr>
      <xdr:spPr>
        <a:xfrm>
          <a:off x="3746500" y="57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2365</xdr:rowOff>
    </xdr:from>
    <xdr:ext cx="599010" cy="259045"/>
    <xdr:sp macro="" textlink="">
      <xdr:nvSpPr>
        <xdr:cNvPr id="85" name="テキスト ボックス 84"/>
        <xdr:cNvSpPr txBox="1"/>
      </xdr:nvSpPr>
      <xdr:spPr>
        <a:xfrm>
          <a:off x="3497795" y="548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66236</xdr:rowOff>
    </xdr:from>
    <xdr:to>
      <xdr:col>15</xdr:col>
      <xdr:colOff>101600</xdr:colOff>
      <xdr:row>33</xdr:row>
      <xdr:rowOff>167836</xdr:rowOff>
    </xdr:to>
    <xdr:sp macro="" textlink="">
      <xdr:nvSpPr>
        <xdr:cNvPr id="86" name="楕円 85"/>
        <xdr:cNvSpPr/>
      </xdr:nvSpPr>
      <xdr:spPr>
        <a:xfrm>
          <a:off x="2857500" y="57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12913</xdr:rowOff>
    </xdr:from>
    <xdr:ext cx="599010" cy="259045"/>
    <xdr:sp macro="" textlink="">
      <xdr:nvSpPr>
        <xdr:cNvPr id="87" name="テキスト ボックス 86"/>
        <xdr:cNvSpPr txBox="1"/>
      </xdr:nvSpPr>
      <xdr:spPr>
        <a:xfrm>
          <a:off x="2608795" y="549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56602</xdr:rowOff>
    </xdr:from>
    <xdr:to>
      <xdr:col>10</xdr:col>
      <xdr:colOff>165100</xdr:colOff>
      <xdr:row>34</xdr:row>
      <xdr:rowOff>158202</xdr:rowOff>
    </xdr:to>
    <xdr:sp macro="" textlink="">
      <xdr:nvSpPr>
        <xdr:cNvPr id="88" name="楕円 87"/>
        <xdr:cNvSpPr/>
      </xdr:nvSpPr>
      <xdr:spPr>
        <a:xfrm>
          <a:off x="1968500" y="58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3279</xdr:rowOff>
    </xdr:from>
    <xdr:ext cx="534377" cy="259045"/>
    <xdr:sp macro="" textlink="">
      <xdr:nvSpPr>
        <xdr:cNvPr id="89" name="テキスト ボックス 88"/>
        <xdr:cNvSpPr txBox="1"/>
      </xdr:nvSpPr>
      <xdr:spPr>
        <a:xfrm>
          <a:off x="1752111" y="56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1510</xdr:rowOff>
    </xdr:from>
    <xdr:to>
      <xdr:col>6</xdr:col>
      <xdr:colOff>38100</xdr:colOff>
      <xdr:row>35</xdr:row>
      <xdr:rowOff>103110</xdr:rowOff>
    </xdr:to>
    <xdr:sp macro="" textlink="">
      <xdr:nvSpPr>
        <xdr:cNvPr id="90" name="楕円 89"/>
        <xdr:cNvSpPr/>
      </xdr:nvSpPr>
      <xdr:spPr>
        <a:xfrm>
          <a:off x="1079500" y="60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119637</xdr:rowOff>
    </xdr:from>
    <xdr:ext cx="534377" cy="259045"/>
    <xdr:sp macro="" textlink="">
      <xdr:nvSpPr>
        <xdr:cNvPr id="91" name="テキスト ボックス 90"/>
        <xdr:cNvSpPr txBox="1"/>
      </xdr:nvSpPr>
      <xdr:spPr>
        <a:xfrm>
          <a:off x="863111" y="5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99835</xdr:rowOff>
    </xdr:from>
    <xdr:to>
      <xdr:col>24</xdr:col>
      <xdr:colOff>63500</xdr:colOff>
      <xdr:row>57</xdr:row>
      <xdr:rowOff>17488</xdr:rowOff>
    </xdr:to>
    <xdr:cxnSp macro="">
      <xdr:nvCxnSpPr>
        <xdr:cNvPr id="121" name="直線コネクタ 120"/>
        <xdr:cNvCxnSpPr/>
      </xdr:nvCxnSpPr>
      <xdr:spPr>
        <a:xfrm flipV="1">
          <a:off x="3797300" y="9701035"/>
          <a:ext cx="838200" cy="8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141838</xdr:rowOff>
    </xdr:from>
    <xdr:ext cx="534377" cy="259045"/>
    <xdr:sp macro="" textlink="">
      <xdr:nvSpPr>
        <xdr:cNvPr id="122" name="物件費平均値テキスト"/>
        <xdr:cNvSpPr txBox="1"/>
      </xdr:nvSpPr>
      <xdr:spPr>
        <a:xfrm>
          <a:off x="4686300" y="974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17488</xdr:rowOff>
    </xdr:from>
    <xdr:to>
      <xdr:col>19</xdr:col>
      <xdr:colOff>177800</xdr:colOff>
      <xdr:row>57</xdr:row>
      <xdr:rowOff>38748</xdr:rowOff>
    </xdr:to>
    <xdr:cxnSp macro="">
      <xdr:nvCxnSpPr>
        <xdr:cNvPr id="124" name="直線コネクタ 123"/>
        <xdr:cNvCxnSpPr/>
      </xdr:nvCxnSpPr>
      <xdr:spPr>
        <a:xfrm flipV="1">
          <a:off x="2908300" y="9790138"/>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158056</xdr:rowOff>
    </xdr:from>
    <xdr:ext cx="534377" cy="259045"/>
    <xdr:sp macro="" textlink="">
      <xdr:nvSpPr>
        <xdr:cNvPr id="126" name="テキスト ボックス 125"/>
        <xdr:cNvSpPr txBox="1"/>
      </xdr:nvSpPr>
      <xdr:spPr>
        <a:xfrm>
          <a:off x="3530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10414</xdr:rowOff>
    </xdr:from>
    <xdr:to>
      <xdr:col>15</xdr:col>
      <xdr:colOff>50800</xdr:colOff>
      <xdr:row>57</xdr:row>
      <xdr:rowOff>38748</xdr:rowOff>
    </xdr:to>
    <xdr:cxnSp macro="">
      <xdr:nvCxnSpPr>
        <xdr:cNvPr id="127" name="直線コネクタ 126"/>
        <xdr:cNvCxnSpPr/>
      </xdr:nvCxnSpPr>
      <xdr:spPr>
        <a:xfrm>
          <a:off x="2019300" y="9783064"/>
          <a:ext cx="889000" cy="2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89234</xdr:rowOff>
    </xdr:from>
    <xdr:ext cx="534377" cy="259045"/>
    <xdr:sp macro="" textlink="">
      <xdr:nvSpPr>
        <xdr:cNvPr id="129" name="テキスト ボックス 128"/>
        <xdr:cNvSpPr txBox="1"/>
      </xdr:nvSpPr>
      <xdr:spPr>
        <a:xfrm>
          <a:off x="2641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10414</xdr:rowOff>
    </xdr:from>
    <xdr:to>
      <xdr:col>10</xdr:col>
      <xdr:colOff>114300</xdr:colOff>
      <xdr:row>57</xdr:row>
      <xdr:rowOff>53429</xdr:rowOff>
    </xdr:to>
    <xdr:cxnSp macro="">
      <xdr:nvCxnSpPr>
        <xdr:cNvPr id="130" name="直線コネクタ 129"/>
        <xdr:cNvCxnSpPr/>
      </xdr:nvCxnSpPr>
      <xdr:spPr>
        <a:xfrm flipV="1">
          <a:off x="1130300" y="9783064"/>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84193</xdr:rowOff>
    </xdr:from>
    <xdr:ext cx="534377" cy="259045"/>
    <xdr:sp macro="" textlink="">
      <xdr:nvSpPr>
        <xdr:cNvPr id="132" name="テキスト ボックス 131"/>
        <xdr:cNvSpPr txBox="1"/>
      </xdr:nvSpPr>
      <xdr:spPr>
        <a:xfrm>
          <a:off x="1752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125975</xdr:rowOff>
    </xdr:from>
    <xdr:ext cx="534377" cy="259045"/>
    <xdr:sp macro="" textlink="">
      <xdr:nvSpPr>
        <xdr:cNvPr id="134" name="テキスト ボックス 133"/>
        <xdr:cNvSpPr txBox="1"/>
      </xdr:nvSpPr>
      <xdr:spPr>
        <a:xfrm>
          <a:off x="863111" y="100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49035</xdr:rowOff>
    </xdr:from>
    <xdr:to>
      <xdr:col>24</xdr:col>
      <xdr:colOff>114300</xdr:colOff>
      <xdr:row>56</xdr:row>
      <xdr:rowOff>150635</xdr:rowOff>
    </xdr:to>
    <xdr:sp macro="" textlink="">
      <xdr:nvSpPr>
        <xdr:cNvPr id="140" name="楕円 139"/>
        <xdr:cNvSpPr/>
      </xdr:nvSpPr>
      <xdr:spPr>
        <a:xfrm>
          <a:off x="4584700" y="965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71912</xdr:rowOff>
    </xdr:from>
    <xdr:ext cx="534377" cy="259045"/>
    <xdr:sp macro="" textlink="">
      <xdr:nvSpPr>
        <xdr:cNvPr id="141" name="物件費該当値テキスト"/>
        <xdr:cNvSpPr txBox="1"/>
      </xdr:nvSpPr>
      <xdr:spPr>
        <a:xfrm>
          <a:off x="4686300" y="950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138138</xdr:rowOff>
    </xdr:from>
    <xdr:to>
      <xdr:col>20</xdr:col>
      <xdr:colOff>38100</xdr:colOff>
      <xdr:row>57</xdr:row>
      <xdr:rowOff>68288</xdr:rowOff>
    </xdr:to>
    <xdr:sp macro="" textlink="">
      <xdr:nvSpPr>
        <xdr:cNvPr id="142" name="楕円 141"/>
        <xdr:cNvSpPr/>
      </xdr:nvSpPr>
      <xdr:spPr>
        <a:xfrm>
          <a:off x="3746500" y="973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84815</xdr:rowOff>
    </xdr:from>
    <xdr:ext cx="534377" cy="259045"/>
    <xdr:sp macro="" textlink="">
      <xdr:nvSpPr>
        <xdr:cNvPr id="143" name="テキスト ボックス 142"/>
        <xdr:cNvSpPr txBox="1"/>
      </xdr:nvSpPr>
      <xdr:spPr>
        <a:xfrm>
          <a:off x="3530111" y="95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159398</xdr:rowOff>
    </xdr:from>
    <xdr:to>
      <xdr:col>15</xdr:col>
      <xdr:colOff>101600</xdr:colOff>
      <xdr:row>57</xdr:row>
      <xdr:rowOff>89548</xdr:rowOff>
    </xdr:to>
    <xdr:sp macro="" textlink="">
      <xdr:nvSpPr>
        <xdr:cNvPr id="144" name="楕円 143"/>
        <xdr:cNvSpPr/>
      </xdr:nvSpPr>
      <xdr:spPr>
        <a:xfrm>
          <a:off x="2857500" y="976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106075</xdr:rowOff>
    </xdr:from>
    <xdr:ext cx="534377" cy="259045"/>
    <xdr:sp macro="" textlink="">
      <xdr:nvSpPr>
        <xdr:cNvPr id="145" name="テキスト ボックス 144"/>
        <xdr:cNvSpPr txBox="1"/>
      </xdr:nvSpPr>
      <xdr:spPr>
        <a:xfrm>
          <a:off x="2641111" y="95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131064</xdr:rowOff>
    </xdr:from>
    <xdr:to>
      <xdr:col>10</xdr:col>
      <xdr:colOff>165100</xdr:colOff>
      <xdr:row>57</xdr:row>
      <xdr:rowOff>61214</xdr:rowOff>
    </xdr:to>
    <xdr:sp macro="" textlink="">
      <xdr:nvSpPr>
        <xdr:cNvPr id="146" name="楕円 145"/>
        <xdr:cNvSpPr/>
      </xdr:nvSpPr>
      <xdr:spPr>
        <a:xfrm>
          <a:off x="19685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77741</xdr:rowOff>
    </xdr:from>
    <xdr:ext cx="534377" cy="259045"/>
    <xdr:sp macro="" textlink="">
      <xdr:nvSpPr>
        <xdr:cNvPr id="147" name="テキスト ボックス 146"/>
        <xdr:cNvSpPr txBox="1"/>
      </xdr:nvSpPr>
      <xdr:spPr>
        <a:xfrm>
          <a:off x="1752111" y="95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2629</xdr:rowOff>
    </xdr:from>
    <xdr:to>
      <xdr:col>6</xdr:col>
      <xdr:colOff>38100</xdr:colOff>
      <xdr:row>57</xdr:row>
      <xdr:rowOff>104229</xdr:rowOff>
    </xdr:to>
    <xdr:sp macro="" textlink="">
      <xdr:nvSpPr>
        <xdr:cNvPr id="148" name="楕円 147"/>
        <xdr:cNvSpPr/>
      </xdr:nvSpPr>
      <xdr:spPr>
        <a:xfrm>
          <a:off x="1079500" y="977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120756</xdr:rowOff>
    </xdr:from>
    <xdr:ext cx="534377" cy="259045"/>
    <xdr:sp macro="" textlink="">
      <xdr:nvSpPr>
        <xdr:cNvPr id="149" name="テキスト ボックス 148"/>
        <xdr:cNvSpPr txBox="1"/>
      </xdr:nvSpPr>
      <xdr:spPr>
        <a:xfrm>
          <a:off x="863111" y="955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22123</xdr:rowOff>
    </xdr:from>
    <xdr:to>
      <xdr:col>24</xdr:col>
      <xdr:colOff>63500</xdr:colOff>
      <xdr:row>78</xdr:row>
      <xdr:rowOff>44602</xdr:rowOff>
    </xdr:to>
    <xdr:cxnSp macro="">
      <xdr:nvCxnSpPr>
        <xdr:cNvPr id="178" name="直線コネクタ 177"/>
        <xdr:cNvCxnSpPr/>
      </xdr:nvCxnSpPr>
      <xdr:spPr>
        <a:xfrm>
          <a:off x="3797300" y="13395223"/>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48912</xdr:rowOff>
    </xdr:from>
    <xdr:ext cx="469744" cy="259045"/>
    <xdr:sp macro="" textlink="">
      <xdr:nvSpPr>
        <xdr:cNvPr id="179" name="維持補修費平均値テキスト"/>
        <xdr:cNvSpPr txBox="1"/>
      </xdr:nvSpPr>
      <xdr:spPr>
        <a:xfrm>
          <a:off x="4686300" y="12907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2082</xdr:rowOff>
    </xdr:from>
    <xdr:to>
      <xdr:col>19</xdr:col>
      <xdr:colOff>177800</xdr:colOff>
      <xdr:row>78</xdr:row>
      <xdr:rowOff>22123</xdr:rowOff>
    </xdr:to>
    <xdr:cxnSp macro="">
      <xdr:nvCxnSpPr>
        <xdr:cNvPr id="181" name="直線コネクタ 180"/>
        <xdr:cNvCxnSpPr/>
      </xdr:nvCxnSpPr>
      <xdr:spPr>
        <a:xfrm>
          <a:off x="2908300" y="13375182"/>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57599</xdr:rowOff>
    </xdr:from>
    <xdr:ext cx="469744" cy="259045"/>
    <xdr:sp macro="" textlink="">
      <xdr:nvSpPr>
        <xdr:cNvPr id="183" name="テキスト ボックス 182"/>
        <xdr:cNvSpPr txBox="1"/>
      </xdr:nvSpPr>
      <xdr:spPr>
        <a:xfrm>
          <a:off x="3562428" y="1274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152806</xdr:rowOff>
    </xdr:from>
    <xdr:to>
      <xdr:col>15</xdr:col>
      <xdr:colOff>50800</xdr:colOff>
      <xdr:row>78</xdr:row>
      <xdr:rowOff>2082</xdr:rowOff>
    </xdr:to>
    <xdr:cxnSp macro="">
      <xdr:nvCxnSpPr>
        <xdr:cNvPr id="184" name="直線コネクタ 183"/>
        <xdr:cNvCxnSpPr/>
      </xdr:nvCxnSpPr>
      <xdr:spPr>
        <a:xfrm>
          <a:off x="2019300" y="13354456"/>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158793</xdr:rowOff>
    </xdr:from>
    <xdr:ext cx="469744" cy="259045"/>
    <xdr:sp macro="" textlink="">
      <xdr:nvSpPr>
        <xdr:cNvPr id="186" name="テキスト ボックス 185"/>
        <xdr:cNvSpPr txBox="1"/>
      </xdr:nvSpPr>
      <xdr:spPr>
        <a:xfrm>
          <a:off x="2673428" y="1267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117221</xdr:rowOff>
    </xdr:from>
    <xdr:to>
      <xdr:col>10</xdr:col>
      <xdr:colOff>114300</xdr:colOff>
      <xdr:row>77</xdr:row>
      <xdr:rowOff>152806</xdr:rowOff>
    </xdr:to>
    <xdr:cxnSp macro="">
      <xdr:nvCxnSpPr>
        <xdr:cNvPr id="187" name="直線コネクタ 186"/>
        <xdr:cNvCxnSpPr/>
      </xdr:nvCxnSpPr>
      <xdr:spPr>
        <a:xfrm>
          <a:off x="1130300" y="13318871"/>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50360</xdr:rowOff>
    </xdr:from>
    <xdr:ext cx="469744" cy="259045"/>
    <xdr:sp macro="" textlink="">
      <xdr:nvSpPr>
        <xdr:cNvPr id="189" name="テキスト ボックス 188"/>
        <xdr:cNvSpPr txBox="1"/>
      </xdr:nvSpPr>
      <xdr:spPr>
        <a:xfrm>
          <a:off x="1784428" y="1273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102633</xdr:rowOff>
    </xdr:from>
    <xdr:ext cx="469744" cy="259045"/>
    <xdr:sp macro="" textlink="">
      <xdr:nvSpPr>
        <xdr:cNvPr id="191" name="テキスト ボックス 190"/>
        <xdr:cNvSpPr txBox="1"/>
      </xdr:nvSpPr>
      <xdr:spPr>
        <a:xfrm>
          <a:off x="895428" y="1278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165252</xdr:rowOff>
    </xdr:from>
    <xdr:to>
      <xdr:col>24</xdr:col>
      <xdr:colOff>114300</xdr:colOff>
      <xdr:row>78</xdr:row>
      <xdr:rowOff>95402</xdr:rowOff>
    </xdr:to>
    <xdr:sp macro="" textlink="">
      <xdr:nvSpPr>
        <xdr:cNvPr id="197" name="楕円 196"/>
        <xdr:cNvSpPr/>
      </xdr:nvSpPr>
      <xdr:spPr>
        <a:xfrm>
          <a:off x="4584700" y="133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80179</xdr:rowOff>
    </xdr:from>
    <xdr:ext cx="469744" cy="259045"/>
    <xdr:sp macro="" textlink="">
      <xdr:nvSpPr>
        <xdr:cNvPr id="198" name="維持補修費該当値テキスト"/>
        <xdr:cNvSpPr txBox="1"/>
      </xdr:nvSpPr>
      <xdr:spPr>
        <a:xfrm>
          <a:off x="4686300" y="1328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142773</xdr:rowOff>
    </xdr:from>
    <xdr:to>
      <xdr:col>20</xdr:col>
      <xdr:colOff>38100</xdr:colOff>
      <xdr:row>78</xdr:row>
      <xdr:rowOff>72923</xdr:rowOff>
    </xdr:to>
    <xdr:sp macro="" textlink="">
      <xdr:nvSpPr>
        <xdr:cNvPr id="199" name="楕円 198"/>
        <xdr:cNvSpPr/>
      </xdr:nvSpPr>
      <xdr:spPr>
        <a:xfrm>
          <a:off x="3746500" y="1334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64050</xdr:rowOff>
    </xdr:from>
    <xdr:ext cx="469744" cy="259045"/>
    <xdr:sp macro="" textlink="">
      <xdr:nvSpPr>
        <xdr:cNvPr id="200" name="テキスト ボックス 199"/>
        <xdr:cNvSpPr txBox="1"/>
      </xdr:nvSpPr>
      <xdr:spPr>
        <a:xfrm>
          <a:off x="3562428" y="1343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122732</xdr:rowOff>
    </xdr:from>
    <xdr:to>
      <xdr:col>15</xdr:col>
      <xdr:colOff>101600</xdr:colOff>
      <xdr:row>78</xdr:row>
      <xdr:rowOff>52882</xdr:rowOff>
    </xdr:to>
    <xdr:sp macro="" textlink="">
      <xdr:nvSpPr>
        <xdr:cNvPr id="201" name="楕円 200"/>
        <xdr:cNvSpPr/>
      </xdr:nvSpPr>
      <xdr:spPr>
        <a:xfrm>
          <a:off x="2857500" y="133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44009</xdr:rowOff>
    </xdr:from>
    <xdr:ext cx="469744" cy="259045"/>
    <xdr:sp macro="" textlink="">
      <xdr:nvSpPr>
        <xdr:cNvPr id="202" name="テキスト ボックス 201"/>
        <xdr:cNvSpPr txBox="1"/>
      </xdr:nvSpPr>
      <xdr:spPr>
        <a:xfrm>
          <a:off x="2673428" y="134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102006</xdr:rowOff>
    </xdr:from>
    <xdr:to>
      <xdr:col>10</xdr:col>
      <xdr:colOff>165100</xdr:colOff>
      <xdr:row>78</xdr:row>
      <xdr:rowOff>32156</xdr:rowOff>
    </xdr:to>
    <xdr:sp macro="" textlink="">
      <xdr:nvSpPr>
        <xdr:cNvPr id="203" name="楕円 202"/>
        <xdr:cNvSpPr/>
      </xdr:nvSpPr>
      <xdr:spPr>
        <a:xfrm>
          <a:off x="1968500" y="133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23283</xdr:rowOff>
    </xdr:from>
    <xdr:ext cx="469744" cy="259045"/>
    <xdr:sp macro="" textlink="">
      <xdr:nvSpPr>
        <xdr:cNvPr id="204" name="テキスト ボックス 203"/>
        <xdr:cNvSpPr txBox="1"/>
      </xdr:nvSpPr>
      <xdr:spPr>
        <a:xfrm>
          <a:off x="1784428" y="1339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66421</xdr:rowOff>
    </xdr:from>
    <xdr:to>
      <xdr:col>6</xdr:col>
      <xdr:colOff>38100</xdr:colOff>
      <xdr:row>77</xdr:row>
      <xdr:rowOff>168021</xdr:rowOff>
    </xdr:to>
    <xdr:sp macro="" textlink="">
      <xdr:nvSpPr>
        <xdr:cNvPr id="205" name="楕円 204"/>
        <xdr:cNvSpPr/>
      </xdr:nvSpPr>
      <xdr:spPr>
        <a:xfrm>
          <a:off x="1079500" y="132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159148</xdr:rowOff>
    </xdr:from>
    <xdr:ext cx="469744" cy="259045"/>
    <xdr:sp macro="" textlink="">
      <xdr:nvSpPr>
        <xdr:cNvPr id="206" name="テキスト ボックス 205"/>
        <xdr:cNvSpPr txBox="1"/>
      </xdr:nvSpPr>
      <xdr:spPr>
        <a:xfrm>
          <a:off x="895428" y="1336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106226</xdr:rowOff>
    </xdr:from>
    <xdr:to>
      <xdr:col>24</xdr:col>
      <xdr:colOff>63500</xdr:colOff>
      <xdr:row>94</xdr:row>
      <xdr:rowOff>27327</xdr:rowOff>
    </xdr:to>
    <xdr:cxnSp macro="">
      <xdr:nvCxnSpPr>
        <xdr:cNvPr id="238" name="直線コネクタ 237"/>
        <xdr:cNvCxnSpPr/>
      </xdr:nvCxnSpPr>
      <xdr:spPr>
        <a:xfrm flipV="1">
          <a:off x="3797300" y="16051076"/>
          <a:ext cx="838200" cy="9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165282</xdr:rowOff>
    </xdr:from>
    <xdr:ext cx="534377" cy="259045"/>
    <xdr:sp macro="" textlink="">
      <xdr:nvSpPr>
        <xdr:cNvPr id="239" name="扶助費平均値テキスト"/>
        <xdr:cNvSpPr txBox="1"/>
      </xdr:nvSpPr>
      <xdr:spPr>
        <a:xfrm>
          <a:off x="4686300" y="16453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27327</xdr:rowOff>
    </xdr:from>
    <xdr:to>
      <xdr:col>19</xdr:col>
      <xdr:colOff>177800</xdr:colOff>
      <xdr:row>94</xdr:row>
      <xdr:rowOff>97622</xdr:rowOff>
    </xdr:to>
    <xdr:cxnSp macro="">
      <xdr:nvCxnSpPr>
        <xdr:cNvPr id="241" name="直線コネクタ 240"/>
        <xdr:cNvCxnSpPr/>
      </xdr:nvCxnSpPr>
      <xdr:spPr>
        <a:xfrm flipV="1">
          <a:off x="2908300" y="16143627"/>
          <a:ext cx="8890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26407</xdr:rowOff>
    </xdr:from>
    <xdr:ext cx="534377" cy="259045"/>
    <xdr:sp macro="" textlink="">
      <xdr:nvSpPr>
        <xdr:cNvPr id="243" name="テキスト ボックス 242"/>
        <xdr:cNvSpPr txBox="1"/>
      </xdr:nvSpPr>
      <xdr:spPr>
        <a:xfrm>
          <a:off x="3530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53191</xdr:rowOff>
    </xdr:from>
    <xdr:to>
      <xdr:col>15</xdr:col>
      <xdr:colOff>50800</xdr:colOff>
      <xdr:row>94</xdr:row>
      <xdr:rowOff>97622</xdr:rowOff>
    </xdr:to>
    <xdr:cxnSp macro="">
      <xdr:nvCxnSpPr>
        <xdr:cNvPr id="244" name="直線コネクタ 243"/>
        <xdr:cNvCxnSpPr/>
      </xdr:nvCxnSpPr>
      <xdr:spPr>
        <a:xfrm>
          <a:off x="2019300" y="16169491"/>
          <a:ext cx="889000" cy="4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59261</xdr:rowOff>
    </xdr:from>
    <xdr:ext cx="534377" cy="259045"/>
    <xdr:sp macro="" textlink="">
      <xdr:nvSpPr>
        <xdr:cNvPr id="246" name="テキスト ボックス 245"/>
        <xdr:cNvSpPr txBox="1"/>
      </xdr:nvSpPr>
      <xdr:spPr>
        <a:xfrm>
          <a:off x="2641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53191</xdr:rowOff>
    </xdr:from>
    <xdr:to>
      <xdr:col>10</xdr:col>
      <xdr:colOff>114300</xdr:colOff>
      <xdr:row>95</xdr:row>
      <xdr:rowOff>69569</xdr:rowOff>
    </xdr:to>
    <xdr:cxnSp macro="">
      <xdr:nvCxnSpPr>
        <xdr:cNvPr id="247" name="直線コネクタ 246"/>
        <xdr:cNvCxnSpPr/>
      </xdr:nvCxnSpPr>
      <xdr:spPr>
        <a:xfrm flipV="1">
          <a:off x="1130300" y="16169491"/>
          <a:ext cx="889000" cy="1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40891</xdr:rowOff>
    </xdr:from>
    <xdr:ext cx="534377" cy="259045"/>
    <xdr:sp macro="" textlink="">
      <xdr:nvSpPr>
        <xdr:cNvPr id="249" name="テキスト ボックス 248"/>
        <xdr:cNvSpPr txBox="1"/>
      </xdr:nvSpPr>
      <xdr:spPr>
        <a:xfrm>
          <a:off x="1752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0" name="フローチャート: 判断 249"/>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94482</xdr:rowOff>
    </xdr:from>
    <xdr:ext cx="534377" cy="259045"/>
    <xdr:sp macro="" textlink="">
      <xdr:nvSpPr>
        <xdr:cNvPr id="251" name="テキスト ボックス 250"/>
        <xdr:cNvSpPr txBox="1"/>
      </xdr:nvSpPr>
      <xdr:spPr>
        <a:xfrm>
          <a:off x="863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55426</xdr:rowOff>
    </xdr:from>
    <xdr:to>
      <xdr:col>24</xdr:col>
      <xdr:colOff>114300</xdr:colOff>
      <xdr:row>93</xdr:row>
      <xdr:rowOff>157026</xdr:rowOff>
    </xdr:to>
    <xdr:sp macro="" textlink="">
      <xdr:nvSpPr>
        <xdr:cNvPr id="257" name="楕円 256"/>
        <xdr:cNvSpPr/>
      </xdr:nvSpPr>
      <xdr:spPr>
        <a:xfrm>
          <a:off x="4584700" y="1600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78303</xdr:rowOff>
    </xdr:from>
    <xdr:ext cx="599010" cy="259045"/>
    <xdr:sp macro="" textlink="">
      <xdr:nvSpPr>
        <xdr:cNvPr id="258" name="扶助費該当値テキスト"/>
        <xdr:cNvSpPr txBox="1"/>
      </xdr:nvSpPr>
      <xdr:spPr>
        <a:xfrm>
          <a:off x="4686300" y="1585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147977</xdr:rowOff>
    </xdr:from>
    <xdr:to>
      <xdr:col>20</xdr:col>
      <xdr:colOff>38100</xdr:colOff>
      <xdr:row>94</xdr:row>
      <xdr:rowOff>78127</xdr:rowOff>
    </xdr:to>
    <xdr:sp macro="" textlink="">
      <xdr:nvSpPr>
        <xdr:cNvPr id="259" name="楕円 258"/>
        <xdr:cNvSpPr/>
      </xdr:nvSpPr>
      <xdr:spPr>
        <a:xfrm>
          <a:off x="3746500" y="160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94654</xdr:rowOff>
    </xdr:from>
    <xdr:ext cx="599010" cy="259045"/>
    <xdr:sp macro="" textlink="">
      <xdr:nvSpPr>
        <xdr:cNvPr id="260" name="テキスト ボックス 259"/>
        <xdr:cNvSpPr txBox="1"/>
      </xdr:nvSpPr>
      <xdr:spPr>
        <a:xfrm>
          <a:off x="3497795" y="1586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46822</xdr:rowOff>
    </xdr:from>
    <xdr:to>
      <xdr:col>15</xdr:col>
      <xdr:colOff>101600</xdr:colOff>
      <xdr:row>94</xdr:row>
      <xdr:rowOff>148422</xdr:rowOff>
    </xdr:to>
    <xdr:sp macro="" textlink="">
      <xdr:nvSpPr>
        <xdr:cNvPr id="261" name="楕円 260"/>
        <xdr:cNvSpPr/>
      </xdr:nvSpPr>
      <xdr:spPr>
        <a:xfrm>
          <a:off x="2857500" y="161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164949</xdr:rowOff>
    </xdr:from>
    <xdr:ext cx="599010" cy="259045"/>
    <xdr:sp macro="" textlink="">
      <xdr:nvSpPr>
        <xdr:cNvPr id="262" name="テキスト ボックス 261"/>
        <xdr:cNvSpPr txBox="1"/>
      </xdr:nvSpPr>
      <xdr:spPr>
        <a:xfrm>
          <a:off x="2608795" y="1593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2391</xdr:rowOff>
    </xdr:from>
    <xdr:to>
      <xdr:col>10</xdr:col>
      <xdr:colOff>165100</xdr:colOff>
      <xdr:row>94</xdr:row>
      <xdr:rowOff>103991</xdr:rowOff>
    </xdr:to>
    <xdr:sp macro="" textlink="">
      <xdr:nvSpPr>
        <xdr:cNvPr id="263" name="楕円 262"/>
        <xdr:cNvSpPr/>
      </xdr:nvSpPr>
      <xdr:spPr>
        <a:xfrm>
          <a:off x="1968500" y="161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120518</xdr:rowOff>
    </xdr:from>
    <xdr:ext cx="599010" cy="259045"/>
    <xdr:sp macro="" textlink="">
      <xdr:nvSpPr>
        <xdr:cNvPr id="264" name="テキスト ボックス 263"/>
        <xdr:cNvSpPr txBox="1"/>
      </xdr:nvSpPr>
      <xdr:spPr>
        <a:xfrm>
          <a:off x="1719795" y="1589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18769</xdr:rowOff>
    </xdr:from>
    <xdr:to>
      <xdr:col>6</xdr:col>
      <xdr:colOff>38100</xdr:colOff>
      <xdr:row>95</xdr:row>
      <xdr:rowOff>120369</xdr:rowOff>
    </xdr:to>
    <xdr:sp macro="" textlink="">
      <xdr:nvSpPr>
        <xdr:cNvPr id="265" name="楕円 264"/>
        <xdr:cNvSpPr/>
      </xdr:nvSpPr>
      <xdr:spPr>
        <a:xfrm>
          <a:off x="1079500" y="1630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136896</xdr:rowOff>
    </xdr:from>
    <xdr:ext cx="599010" cy="259045"/>
    <xdr:sp macro="" textlink="">
      <xdr:nvSpPr>
        <xdr:cNvPr id="266" name="テキスト ボックス 265"/>
        <xdr:cNvSpPr txBox="1"/>
      </xdr:nvSpPr>
      <xdr:spPr>
        <a:xfrm>
          <a:off x="830795" y="1608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98374</xdr:rowOff>
    </xdr:from>
    <xdr:to>
      <xdr:col>55</xdr:col>
      <xdr:colOff>0</xdr:colOff>
      <xdr:row>36</xdr:row>
      <xdr:rowOff>142875</xdr:rowOff>
    </xdr:to>
    <xdr:cxnSp macro="">
      <xdr:nvCxnSpPr>
        <xdr:cNvPr id="296" name="直線コネクタ 295"/>
        <xdr:cNvCxnSpPr/>
      </xdr:nvCxnSpPr>
      <xdr:spPr>
        <a:xfrm flipV="1">
          <a:off x="9639300" y="6270574"/>
          <a:ext cx="8382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142867</xdr:rowOff>
    </xdr:from>
    <xdr:ext cx="534377" cy="259045"/>
    <xdr:sp macro="" textlink="">
      <xdr:nvSpPr>
        <xdr:cNvPr id="297" name="補助費等平均値テキスト"/>
        <xdr:cNvSpPr txBox="1"/>
      </xdr:nvSpPr>
      <xdr:spPr>
        <a:xfrm>
          <a:off x="10528300" y="597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142875</xdr:rowOff>
    </xdr:from>
    <xdr:to>
      <xdr:col>50</xdr:col>
      <xdr:colOff>114300</xdr:colOff>
      <xdr:row>36</xdr:row>
      <xdr:rowOff>159779</xdr:rowOff>
    </xdr:to>
    <xdr:cxnSp macro="">
      <xdr:nvCxnSpPr>
        <xdr:cNvPr id="299" name="直線コネクタ 298"/>
        <xdr:cNvCxnSpPr/>
      </xdr:nvCxnSpPr>
      <xdr:spPr>
        <a:xfrm flipV="1">
          <a:off x="8750300" y="6315075"/>
          <a:ext cx="889000" cy="1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171149</xdr:rowOff>
    </xdr:from>
    <xdr:ext cx="534377" cy="259045"/>
    <xdr:sp macro="" textlink="">
      <xdr:nvSpPr>
        <xdr:cNvPr id="301" name="テキスト ボックス 300"/>
        <xdr:cNvSpPr txBox="1"/>
      </xdr:nvSpPr>
      <xdr:spPr>
        <a:xfrm>
          <a:off x="9372111" y="60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159779</xdr:rowOff>
    </xdr:from>
    <xdr:to>
      <xdr:col>45</xdr:col>
      <xdr:colOff>177800</xdr:colOff>
      <xdr:row>36</xdr:row>
      <xdr:rowOff>168720</xdr:rowOff>
    </xdr:to>
    <xdr:cxnSp macro="">
      <xdr:nvCxnSpPr>
        <xdr:cNvPr id="302" name="直線コネクタ 301"/>
        <xdr:cNvCxnSpPr/>
      </xdr:nvCxnSpPr>
      <xdr:spPr>
        <a:xfrm flipV="1">
          <a:off x="7861300" y="6331979"/>
          <a:ext cx="8890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7967</xdr:rowOff>
    </xdr:from>
    <xdr:ext cx="534377" cy="259045"/>
    <xdr:sp macro="" textlink="">
      <xdr:nvSpPr>
        <xdr:cNvPr id="304" name="テキスト ボックス 303"/>
        <xdr:cNvSpPr txBox="1"/>
      </xdr:nvSpPr>
      <xdr:spPr>
        <a:xfrm>
          <a:off x="8483111" y="60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168720</xdr:rowOff>
    </xdr:from>
    <xdr:to>
      <xdr:col>41</xdr:col>
      <xdr:colOff>50800</xdr:colOff>
      <xdr:row>37</xdr:row>
      <xdr:rowOff>67043</xdr:rowOff>
    </xdr:to>
    <xdr:cxnSp macro="">
      <xdr:nvCxnSpPr>
        <xdr:cNvPr id="305" name="直線コネクタ 304"/>
        <xdr:cNvCxnSpPr/>
      </xdr:nvCxnSpPr>
      <xdr:spPr>
        <a:xfrm flipV="1">
          <a:off x="6972300" y="6340920"/>
          <a:ext cx="889000" cy="6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19867</xdr:rowOff>
    </xdr:from>
    <xdr:ext cx="534377" cy="259045"/>
    <xdr:sp macro="" textlink="">
      <xdr:nvSpPr>
        <xdr:cNvPr id="307" name="テキスト ボックス 306"/>
        <xdr:cNvSpPr txBox="1"/>
      </xdr:nvSpPr>
      <xdr:spPr>
        <a:xfrm>
          <a:off x="7594111" y="60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8" name="フローチャート: 判断 307"/>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164050</xdr:rowOff>
    </xdr:from>
    <xdr:ext cx="534377" cy="259045"/>
    <xdr:sp macro="" textlink="">
      <xdr:nvSpPr>
        <xdr:cNvPr id="309" name="テキスト ボックス 308"/>
        <xdr:cNvSpPr txBox="1"/>
      </xdr:nvSpPr>
      <xdr:spPr>
        <a:xfrm>
          <a:off x="6705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47574</xdr:rowOff>
    </xdr:from>
    <xdr:to>
      <xdr:col>55</xdr:col>
      <xdr:colOff>50800</xdr:colOff>
      <xdr:row>36</xdr:row>
      <xdr:rowOff>149174</xdr:rowOff>
    </xdr:to>
    <xdr:sp macro="" textlink="">
      <xdr:nvSpPr>
        <xdr:cNvPr id="315" name="楕円 314"/>
        <xdr:cNvSpPr/>
      </xdr:nvSpPr>
      <xdr:spPr>
        <a:xfrm>
          <a:off x="10426700" y="62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26001</xdr:rowOff>
    </xdr:from>
    <xdr:ext cx="534377" cy="259045"/>
    <xdr:sp macro="" textlink="">
      <xdr:nvSpPr>
        <xdr:cNvPr id="316" name="補助費等該当値テキスト"/>
        <xdr:cNvSpPr txBox="1"/>
      </xdr:nvSpPr>
      <xdr:spPr>
        <a:xfrm>
          <a:off x="10528300" y="619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92075</xdr:rowOff>
    </xdr:from>
    <xdr:to>
      <xdr:col>50</xdr:col>
      <xdr:colOff>165100</xdr:colOff>
      <xdr:row>37</xdr:row>
      <xdr:rowOff>22225</xdr:rowOff>
    </xdr:to>
    <xdr:sp macro="" textlink="">
      <xdr:nvSpPr>
        <xdr:cNvPr id="317" name="楕円 316"/>
        <xdr:cNvSpPr/>
      </xdr:nvSpPr>
      <xdr:spPr>
        <a:xfrm>
          <a:off x="9588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13352</xdr:rowOff>
    </xdr:from>
    <xdr:ext cx="534377" cy="259045"/>
    <xdr:sp macro="" textlink="">
      <xdr:nvSpPr>
        <xdr:cNvPr id="318" name="テキスト ボックス 317"/>
        <xdr:cNvSpPr txBox="1"/>
      </xdr:nvSpPr>
      <xdr:spPr>
        <a:xfrm>
          <a:off x="9372111" y="63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108979</xdr:rowOff>
    </xdr:from>
    <xdr:to>
      <xdr:col>46</xdr:col>
      <xdr:colOff>38100</xdr:colOff>
      <xdr:row>37</xdr:row>
      <xdr:rowOff>39129</xdr:rowOff>
    </xdr:to>
    <xdr:sp macro="" textlink="">
      <xdr:nvSpPr>
        <xdr:cNvPr id="319" name="楕円 318"/>
        <xdr:cNvSpPr/>
      </xdr:nvSpPr>
      <xdr:spPr>
        <a:xfrm>
          <a:off x="8699500" y="628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30256</xdr:rowOff>
    </xdr:from>
    <xdr:ext cx="534377" cy="259045"/>
    <xdr:sp macro="" textlink="">
      <xdr:nvSpPr>
        <xdr:cNvPr id="320" name="テキスト ボックス 319"/>
        <xdr:cNvSpPr txBox="1"/>
      </xdr:nvSpPr>
      <xdr:spPr>
        <a:xfrm>
          <a:off x="8483111" y="637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117920</xdr:rowOff>
    </xdr:from>
    <xdr:to>
      <xdr:col>41</xdr:col>
      <xdr:colOff>101600</xdr:colOff>
      <xdr:row>37</xdr:row>
      <xdr:rowOff>48070</xdr:rowOff>
    </xdr:to>
    <xdr:sp macro="" textlink="">
      <xdr:nvSpPr>
        <xdr:cNvPr id="321" name="楕円 320"/>
        <xdr:cNvSpPr/>
      </xdr:nvSpPr>
      <xdr:spPr>
        <a:xfrm>
          <a:off x="7810500" y="62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39197</xdr:rowOff>
    </xdr:from>
    <xdr:ext cx="534377" cy="259045"/>
    <xdr:sp macro="" textlink="">
      <xdr:nvSpPr>
        <xdr:cNvPr id="322" name="テキスト ボックス 321"/>
        <xdr:cNvSpPr txBox="1"/>
      </xdr:nvSpPr>
      <xdr:spPr>
        <a:xfrm>
          <a:off x="7594111" y="638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16243</xdr:rowOff>
    </xdr:from>
    <xdr:to>
      <xdr:col>36</xdr:col>
      <xdr:colOff>165100</xdr:colOff>
      <xdr:row>37</xdr:row>
      <xdr:rowOff>117843</xdr:rowOff>
    </xdr:to>
    <xdr:sp macro="" textlink="">
      <xdr:nvSpPr>
        <xdr:cNvPr id="323" name="楕円 322"/>
        <xdr:cNvSpPr/>
      </xdr:nvSpPr>
      <xdr:spPr>
        <a:xfrm>
          <a:off x="6921500" y="63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108970</xdr:rowOff>
    </xdr:from>
    <xdr:ext cx="534377" cy="259045"/>
    <xdr:sp macro="" textlink="">
      <xdr:nvSpPr>
        <xdr:cNvPr id="324" name="テキスト ボックス 323"/>
        <xdr:cNvSpPr txBox="1"/>
      </xdr:nvSpPr>
      <xdr:spPr>
        <a:xfrm>
          <a:off x="6705111" y="645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69478</xdr:rowOff>
    </xdr:from>
    <xdr:to>
      <xdr:col>55</xdr:col>
      <xdr:colOff>0</xdr:colOff>
      <xdr:row>58</xdr:row>
      <xdr:rowOff>157798</xdr:rowOff>
    </xdr:to>
    <xdr:cxnSp macro="">
      <xdr:nvCxnSpPr>
        <xdr:cNvPr id="353" name="直線コネクタ 352"/>
        <xdr:cNvCxnSpPr/>
      </xdr:nvCxnSpPr>
      <xdr:spPr>
        <a:xfrm flipV="1">
          <a:off x="9639300" y="10013578"/>
          <a:ext cx="838200" cy="8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42195</xdr:rowOff>
    </xdr:from>
    <xdr:ext cx="599010" cy="259045"/>
    <xdr:sp macro="" textlink="">
      <xdr:nvSpPr>
        <xdr:cNvPr id="354" name="普通建設事業費平均値テキスト"/>
        <xdr:cNvSpPr txBox="1"/>
      </xdr:nvSpPr>
      <xdr:spPr>
        <a:xfrm>
          <a:off x="10528300" y="9986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126560</xdr:rowOff>
    </xdr:from>
    <xdr:to>
      <xdr:col>50</xdr:col>
      <xdr:colOff>114300</xdr:colOff>
      <xdr:row>58</xdr:row>
      <xdr:rowOff>157798</xdr:rowOff>
    </xdr:to>
    <xdr:cxnSp macro="">
      <xdr:nvCxnSpPr>
        <xdr:cNvPr id="356" name="直線コネクタ 355"/>
        <xdr:cNvCxnSpPr/>
      </xdr:nvCxnSpPr>
      <xdr:spPr>
        <a:xfrm>
          <a:off x="8750300" y="10070660"/>
          <a:ext cx="889000" cy="3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47941</xdr:rowOff>
    </xdr:from>
    <xdr:ext cx="534377" cy="259045"/>
    <xdr:sp macro="" textlink="">
      <xdr:nvSpPr>
        <xdr:cNvPr id="358" name="テキスト ボックス 357"/>
        <xdr:cNvSpPr txBox="1"/>
      </xdr:nvSpPr>
      <xdr:spPr>
        <a:xfrm>
          <a:off x="9372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126560</xdr:rowOff>
    </xdr:from>
    <xdr:to>
      <xdr:col>45</xdr:col>
      <xdr:colOff>177800</xdr:colOff>
      <xdr:row>58</xdr:row>
      <xdr:rowOff>162097</xdr:rowOff>
    </xdr:to>
    <xdr:cxnSp macro="">
      <xdr:nvCxnSpPr>
        <xdr:cNvPr id="359" name="直線コネクタ 358"/>
        <xdr:cNvCxnSpPr/>
      </xdr:nvCxnSpPr>
      <xdr:spPr>
        <a:xfrm flipV="1">
          <a:off x="7861300" y="10070660"/>
          <a:ext cx="889000" cy="3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21575</xdr:rowOff>
    </xdr:from>
    <xdr:ext cx="534377" cy="259045"/>
    <xdr:sp macro="" textlink="">
      <xdr:nvSpPr>
        <xdr:cNvPr id="361" name="テキスト ボックス 360"/>
        <xdr:cNvSpPr txBox="1"/>
      </xdr:nvSpPr>
      <xdr:spPr>
        <a:xfrm>
          <a:off x="8483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134281</xdr:rowOff>
    </xdr:from>
    <xdr:to>
      <xdr:col>41</xdr:col>
      <xdr:colOff>50800</xdr:colOff>
      <xdr:row>58</xdr:row>
      <xdr:rowOff>162097</xdr:rowOff>
    </xdr:to>
    <xdr:cxnSp macro="">
      <xdr:nvCxnSpPr>
        <xdr:cNvPr id="362" name="直線コネクタ 361"/>
        <xdr:cNvCxnSpPr/>
      </xdr:nvCxnSpPr>
      <xdr:spPr>
        <a:xfrm>
          <a:off x="6972300" y="10078381"/>
          <a:ext cx="889000" cy="2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51683</xdr:rowOff>
    </xdr:from>
    <xdr:ext cx="534377" cy="259045"/>
    <xdr:sp macro="" textlink="">
      <xdr:nvSpPr>
        <xdr:cNvPr id="364" name="テキスト ボックス 363"/>
        <xdr:cNvSpPr txBox="1"/>
      </xdr:nvSpPr>
      <xdr:spPr>
        <a:xfrm>
          <a:off x="7594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5" name="フローチャート: 判断 364"/>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19341</xdr:rowOff>
    </xdr:from>
    <xdr:ext cx="534377" cy="259045"/>
    <xdr:sp macro="" textlink="">
      <xdr:nvSpPr>
        <xdr:cNvPr id="366" name="テキスト ボックス 365"/>
        <xdr:cNvSpPr txBox="1"/>
      </xdr:nvSpPr>
      <xdr:spPr>
        <a:xfrm>
          <a:off x="6705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18678</xdr:rowOff>
    </xdr:from>
    <xdr:to>
      <xdr:col>55</xdr:col>
      <xdr:colOff>50800</xdr:colOff>
      <xdr:row>58</xdr:row>
      <xdr:rowOff>120278</xdr:rowOff>
    </xdr:to>
    <xdr:sp macro="" textlink="">
      <xdr:nvSpPr>
        <xdr:cNvPr id="372" name="楕円 371"/>
        <xdr:cNvSpPr/>
      </xdr:nvSpPr>
      <xdr:spPr>
        <a:xfrm>
          <a:off x="10426700" y="996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41555</xdr:rowOff>
    </xdr:from>
    <xdr:ext cx="599010" cy="259045"/>
    <xdr:sp macro="" textlink="">
      <xdr:nvSpPr>
        <xdr:cNvPr id="373" name="普通建設事業費該当値テキスト"/>
        <xdr:cNvSpPr txBox="1"/>
      </xdr:nvSpPr>
      <xdr:spPr>
        <a:xfrm>
          <a:off x="10528300" y="981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106998</xdr:rowOff>
    </xdr:from>
    <xdr:to>
      <xdr:col>50</xdr:col>
      <xdr:colOff>165100</xdr:colOff>
      <xdr:row>59</xdr:row>
      <xdr:rowOff>37148</xdr:rowOff>
    </xdr:to>
    <xdr:sp macro="" textlink="">
      <xdr:nvSpPr>
        <xdr:cNvPr id="374" name="楕円 373"/>
        <xdr:cNvSpPr/>
      </xdr:nvSpPr>
      <xdr:spPr>
        <a:xfrm>
          <a:off x="9588500" y="100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28275</xdr:rowOff>
    </xdr:from>
    <xdr:ext cx="534377" cy="259045"/>
    <xdr:sp macro="" textlink="">
      <xdr:nvSpPr>
        <xdr:cNvPr id="375" name="テキスト ボックス 374"/>
        <xdr:cNvSpPr txBox="1"/>
      </xdr:nvSpPr>
      <xdr:spPr>
        <a:xfrm>
          <a:off x="9372111" y="101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75760</xdr:rowOff>
    </xdr:from>
    <xdr:to>
      <xdr:col>46</xdr:col>
      <xdr:colOff>38100</xdr:colOff>
      <xdr:row>59</xdr:row>
      <xdr:rowOff>5910</xdr:rowOff>
    </xdr:to>
    <xdr:sp macro="" textlink="">
      <xdr:nvSpPr>
        <xdr:cNvPr id="376" name="楕円 375"/>
        <xdr:cNvSpPr/>
      </xdr:nvSpPr>
      <xdr:spPr>
        <a:xfrm>
          <a:off x="8699500" y="100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22437</xdr:rowOff>
    </xdr:from>
    <xdr:ext cx="599010" cy="259045"/>
    <xdr:sp macro="" textlink="">
      <xdr:nvSpPr>
        <xdr:cNvPr id="377" name="テキスト ボックス 376"/>
        <xdr:cNvSpPr txBox="1"/>
      </xdr:nvSpPr>
      <xdr:spPr>
        <a:xfrm>
          <a:off x="8450795" y="979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111297</xdr:rowOff>
    </xdr:from>
    <xdr:to>
      <xdr:col>41</xdr:col>
      <xdr:colOff>101600</xdr:colOff>
      <xdr:row>59</xdr:row>
      <xdr:rowOff>41447</xdr:rowOff>
    </xdr:to>
    <xdr:sp macro="" textlink="">
      <xdr:nvSpPr>
        <xdr:cNvPr id="378" name="楕円 377"/>
        <xdr:cNvSpPr/>
      </xdr:nvSpPr>
      <xdr:spPr>
        <a:xfrm>
          <a:off x="7810500" y="100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32574</xdr:rowOff>
    </xdr:from>
    <xdr:ext cx="534377" cy="259045"/>
    <xdr:sp macro="" textlink="">
      <xdr:nvSpPr>
        <xdr:cNvPr id="379" name="テキスト ボックス 378"/>
        <xdr:cNvSpPr txBox="1"/>
      </xdr:nvSpPr>
      <xdr:spPr>
        <a:xfrm>
          <a:off x="7594111" y="10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83481</xdr:rowOff>
    </xdr:from>
    <xdr:to>
      <xdr:col>36</xdr:col>
      <xdr:colOff>165100</xdr:colOff>
      <xdr:row>59</xdr:row>
      <xdr:rowOff>13631</xdr:rowOff>
    </xdr:to>
    <xdr:sp macro="" textlink="">
      <xdr:nvSpPr>
        <xdr:cNvPr id="380" name="楕円 379"/>
        <xdr:cNvSpPr/>
      </xdr:nvSpPr>
      <xdr:spPr>
        <a:xfrm>
          <a:off x="6921500" y="1002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30158</xdr:rowOff>
    </xdr:from>
    <xdr:ext cx="599010" cy="259045"/>
    <xdr:sp macro="" textlink="">
      <xdr:nvSpPr>
        <xdr:cNvPr id="381" name="テキスト ボックス 380"/>
        <xdr:cNvSpPr txBox="1"/>
      </xdr:nvSpPr>
      <xdr:spPr>
        <a:xfrm>
          <a:off x="6672795" y="980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162300</xdr:rowOff>
    </xdr:from>
    <xdr:to>
      <xdr:col>55</xdr:col>
      <xdr:colOff>0</xdr:colOff>
      <xdr:row>79</xdr:row>
      <xdr:rowOff>35136</xdr:rowOff>
    </xdr:to>
    <xdr:cxnSp macro="">
      <xdr:nvCxnSpPr>
        <xdr:cNvPr id="410" name="直線コネクタ 409"/>
        <xdr:cNvCxnSpPr/>
      </xdr:nvCxnSpPr>
      <xdr:spPr>
        <a:xfrm flipV="1">
          <a:off x="9639300" y="13535400"/>
          <a:ext cx="838200" cy="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96248</xdr:rowOff>
    </xdr:from>
    <xdr:ext cx="534377" cy="259045"/>
    <xdr:sp macro="" textlink="">
      <xdr:nvSpPr>
        <xdr:cNvPr id="411" name="普通建設事業費 （ うち新規整備　）平均値テキスト"/>
        <xdr:cNvSpPr txBox="1"/>
      </xdr:nvSpPr>
      <xdr:spPr>
        <a:xfrm>
          <a:off x="10528300" y="13469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34979</xdr:rowOff>
    </xdr:from>
    <xdr:to>
      <xdr:col>50</xdr:col>
      <xdr:colOff>114300</xdr:colOff>
      <xdr:row>79</xdr:row>
      <xdr:rowOff>35136</xdr:rowOff>
    </xdr:to>
    <xdr:cxnSp macro="">
      <xdr:nvCxnSpPr>
        <xdr:cNvPr id="413" name="直線コネクタ 412"/>
        <xdr:cNvCxnSpPr/>
      </xdr:nvCxnSpPr>
      <xdr:spPr>
        <a:xfrm>
          <a:off x="8750300" y="13579529"/>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97046</xdr:rowOff>
    </xdr:from>
    <xdr:ext cx="534377" cy="259045"/>
    <xdr:sp macro="" textlink="">
      <xdr:nvSpPr>
        <xdr:cNvPr id="415" name="テキスト ボックス 414"/>
        <xdr:cNvSpPr txBox="1"/>
      </xdr:nvSpPr>
      <xdr:spPr>
        <a:xfrm>
          <a:off x="9372111" y="132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34979</xdr:rowOff>
    </xdr:from>
    <xdr:to>
      <xdr:col>45</xdr:col>
      <xdr:colOff>177800</xdr:colOff>
      <xdr:row>79</xdr:row>
      <xdr:rowOff>38788</xdr:rowOff>
    </xdr:to>
    <xdr:cxnSp macro="">
      <xdr:nvCxnSpPr>
        <xdr:cNvPr id="416" name="直線コネクタ 415"/>
        <xdr:cNvCxnSpPr/>
      </xdr:nvCxnSpPr>
      <xdr:spPr>
        <a:xfrm flipV="1">
          <a:off x="7861300" y="13579529"/>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95378</xdr:rowOff>
    </xdr:from>
    <xdr:ext cx="534377" cy="259045"/>
    <xdr:sp macro="" textlink="">
      <xdr:nvSpPr>
        <xdr:cNvPr id="418" name="テキスト ボックス 417"/>
        <xdr:cNvSpPr txBox="1"/>
      </xdr:nvSpPr>
      <xdr:spPr>
        <a:xfrm>
          <a:off x="8483111" y="132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11748</xdr:rowOff>
    </xdr:from>
    <xdr:to>
      <xdr:col>41</xdr:col>
      <xdr:colOff>50800</xdr:colOff>
      <xdr:row>79</xdr:row>
      <xdr:rowOff>38788</xdr:rowOff>
    </xdr:to>
    <xdr:cxnSp macro="">
      <xdr:nvCxnSpPr>
        <xdr:cNvPr id="419" name="直線コネクタ 418"/>
        <xdr:cNvCxnSpPr/>
      </xdr:nvCxnSpPr>
      <xdr:spPr>
        <a:xfrm>
          <a:off x="6972300" y="13556298"/>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89405</xdr:rowOff>
    </xdr:from>
    <xdr:ext cx="534377" cy="259045"/>
    <xdr:sp macro="" textlink="">
      <xdr:nvSpPr>
        <xdr:cNvPr id="421" name="テキスト ボックス 420"/>
        <xdr:cNvSpPr txBox="1"/>
      </xdr:nvSpPr>
      <xdr:spPr>
        <a:xfrm>
          <a:off x="7594111" y="132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2" name="フローチャート: 判断 421"/>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75485</xdr:rowOff>
    </xdr:from>
    <xdr:ext cx="534377" cy="259045"/>
    <xdr:sp macro="" textlink="">
      <xdr:nvSpPr>
        <xdr:cNvPr id="423" name="テキスト ボックス 422"/>
        <xdr:cNvSpPr txBox="1"/>
      </xdr:nvSpPr>
      <xdr:spPr>
        <a:xfrm>
          <a:off x="6705111" y="1327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111500</xdr:rowOff>
    </xdr:from>
    <xdr:to>
      <xdr:col>55</xdr:col>
      <xdr:colOff>50800</xdr:colOff>
      <xdr:row>79</xdr:row>
      <xdr:rowOff>41650</xdr:rowOff>
    </xdr:to>
    <xdr:sp macro="" textlink="">
      <xdr:nvSpPr>
        <xdr:cNvPr id="429" name="楕円 428"/>
        <xdr:cNvSpPr/>
      </xdr:nvSpPr>
      <xdr:spPr>
        <a:xfrm>
          <a:off x="10426700" y="134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70877</xdr:rowOff>
    </xdr:from>
    <xdr:ext cx="534377" cy="259045"/>
    <xdr:sp macro="" textlink="">
      <xdr:nvSpPr>
        <xdr:cNvPr id="430" name="普通建設事業費 （ うち新規整備　）該当値テキスト"/>
        <xdr:cNvSpPr txBox="1"/>
      </xdr:nvSpPr>
      <xdr:spPr>
        <a:xfrm>
          <a:off x="10528300" y="1327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155786</xdr:rowOff>
    </xdr:from>
    <xdr:to>
      <xdr:col>50</xdr:col>
      <xdr:colOff>165100</xdr:colOff>
      <xdr:row>79</xdr:row>
      <xdr:rowOff>85936</xdr:rowOff>
    </xdr:to>
    <xdr:sp macro="" textlink="">
      <xdr:nvSpPr>
        <xdr:cNvPr id="431" name="楕円 430"/>
        <xdr:cNvSpPr/>
      </xdr:nvSpPr>
      <xdr:spPr>
        <a:xfrm>
          <a:off x="9588500" y="135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77063</xdr:rowOff>
    </xdr:from>
    <xdr:ext cx="534377" cy="259045"/>
    <xdr:sp macro="" textlink="">
      <xdr:nvSpPr>
        <xdr:cNvPr id="432" name="テキスト ボックス 431"/>
        <xdr:cNvSpPr txBox="1"/>
      </xdr:nvSpPr>
      <xdr:spPr>
        <a:xfrm>
          <a:off x="9372111" y="1362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155629</xdr:rowOff>
    </xdr:from>
    <xdr:to>
      <xdr:col>46</xdr:col>
      <xdr:colOff>38100</xdr:colOff>
      <xdr:row>79</xdr:row>
      <xdr:rowOff>85779</xdr:rowOff>
    </xdr:to>
    <xdr:sp macro="" textlink="">
      <xdr:nvSpPr>
        <xdr:cNvPr id="433" name="楕円 432"/>
        <xdr:cNvSpPr/>
      </xdr:nvSpPr>
      <xdr:spPr>
        <a:xfrm>
          <a:off x="8699500" y="1352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76906</xdr:rowOff>
    </xdr:from>
    <xdr:ext cx="534377" cy="259045"/>
    <xdr:sp macro="" textlink="">
      <xdr:nvSpPr>
        <xdr:cNvPr id="434" name="テキスト ボックス 433"/>
        <xdr:cNvSpPr txBox="1"/>
      </xdr:nvSpPr>
      <xdr:spPr>
        <a:xfrm>
          <a:off x="8483111" y="1362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159438</xdr:rowOff>
    </xdr:from>
    <xdr:to>
      <xdr:col>41</xdr:col>
      <xdr:colOff>101600</xdr:colOff>
      <xdr:row>79</xdr:row>
      <xdr:rowOff>89588</xdr:rowOff>
    </xdr:to>
    <xdr:sp macro="" textlink="">
      <xdr:nvSpPr>
        <xdr:cNvPr id="435" name="楕円 434"/>
        <xdr:cNvSpPr/>
      </xdr:nvSpPr>
      <xdr:spPr>
        <a:xfrm>
          <a:off x="7810500" y="135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80715</xdr:rowOff>
    </xdr:from>
    <xdr:ext cx="469744" cy="259045"/>
    <xdr:sp macro="" textlink="">
      <xdr:nvSpPr>
        <xdr:cNvPr id="436" name="テキスト ボックス 435"/>
        <xdr:cNvSpPr txBox="1"/>
      </xdr:nvSpPr>
      <xdr:spPr>
        <a:xfrm>
          <a:off x="7626428" y="1362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132398</xdr:rowOff>
    </xdr:from>
    <xdr:to>
      <xdr:col>36</xdr:col>
      <xdr:colOff>165100</xdr:colOff>
      <xdr:row>79</xdr:row>
      <xdr:rowOff>62548</xdr:rowOff>
    </xdr:to>
    <xdr:sp macro="" textlink="">
      <xdr:nvSpPr>
        <xdr:cNvPr id="437" name="楕円 436"/>
        <xdr:cNvSpPr/>
      </xdr:nvSpPr>
      <xdr:spPr>
        <a:xfrm>
          <a:off x="6921500" y="135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53675</xdr:rowOff>
    </xdr:from>
    <xdr:ext cx="534377" cy="259045"/>
    <xdr:sp macro="" textlink="">
      <xdr:nvSpPr>
        <xdr:cNvPr id="438" name="テキスト ボックス 437"/>
        <xdr:cNvSpPr txBox="1"/>
      </xdr:nvSpPr>
      <xdr:spPr>
        <a:xfrm>
          <a:off x="6705111" y="1359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16686</xdr:rowOff>
    </xdr:from>
    <xdr:to>
      <xdr:col>55</xdr:col>
      <xdr:colOff>0</xdr:colOff>
      <xdr:row>96</xdr:row>
      <xdr:rowOff>68743</xdr:rowOff>
    </xdr:to>
    <xdr:cxnSp macro="">
      <xdr:nvCxnSpPr>
        <xdr:cNvPr id="465" name="直線コネクタ 464"/>
        <xdr:cNvCxnSpPr/>
      </xdr:nvCxnSpPr>
      <xdr:spPr>
        <a:xfrm flipV="1">
          <a:off x="9639300" y="16132986"/>
          <a:ext cx="838200" cy="39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138248</xdr:rowOff>
    </xdr:from>
    <xdr:ext cx="534377" cy="259045"/>
    <xdr:sp macro="" textlink="">
      <xdr:nvSpPr>
        <xdr:cNvPr id="466" name="普通建設事業費 （ うち更新整備　）平均値テキスト"/>
        <xdr:cNvSpPr txBox="1"/>
      </xdr:nvSpPr>
      <xdr:spPr>
        <a:xfrm>
          <a:off x="10528300" y="1642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131114</xdr:rowOff>
    </xdr:from>
    <xdr:to>
      <xdr:col>50</xdr:col>
      <xdr:colOff>114300</xdr:colOff>
      <xdr:row>96</xdr:row>
      <xdr:rowOff>68743</xdr:rowOff>
    </xdr:to>
    <xdr:cxnSp macro="">
      <xdr:nvCxnSpPr>
        <xdr:cNvPr id="468" name="直線コネクタ 467"/>
        <xdr:cNvCxnSpPr/>
      </xdr:nvCxnSpPr>
      <xdr:spPr>
        <a:xfrm>
          <a:off x="8750300" y="16247414"/>
          <a:ext cx="889000" cy="28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110000</xdr:rowOff>
    </xdr:from>
    <xdr:ext cx="534377" cy="259045"/>
    <xdr:sp macro="" textlink="">
      <xdr:nvSpPr>
        <xdr:cNvPr id="470" name="テキスト ボックス 469"/>
        <xdr:cNvSpPr txBox="1"/>
      </xdr:nvSpPr>
      <xdr:spPr>
        <a:xfrm>
          <a:off x="9372111" y="162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131114</xdr:rowOff>
    </xdr:from>
    <xdr:to>
      <xdr:col>45</xdr:col>
      <xdr:colOff>177800</xdr:colOff>
      <xdr:row>96</xdr:row>
      <xdr:rowOff>21844</xdr:rowOff>
    </xdr:to>
    <xdr:cxnSp macro="">
      <xdr:nvCxnSpPr>
        <xdr:cNvPr id="471" name="直線コネクタ 470"/>
        <xdr:cNvCxnSpPr/>
      </xdr:nvCxnSpPr>
      <xdr:spPr>
        <a:xfrm flipV="1">
          <a:off x="7861300" y="16247414"/>
          <a:ext cx="889000" cy="23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109326</xdr:rowOff>
    </xdr:from>
    <xdr:ext cx="534377" cy="259045"/>
    <xdr:sp macro="" textlink="">
      <xdr:nvSpPr>
        <xdr:cNvPr id="473" name="テキスト ボックス 472"/>
        <xdr:cNvSpPr txBox="1"/>
      </xdr:nvSpPr>
      <xdr:spPr>
        <a:xfrm>
          <a:off x="8483111" y="1656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21844</xdr:rowOff>
    </xdr:from>
    <xdr:to>
      <xdr:col>41</xdr:col>
      <xdr:colOff>50800</xdr:colOff>
      <xdr:row>97</xdr:row>
      <xdr:rowOff>60238</xdr:rowOff>
    </xdr:to>
    <xdr:cxnSp macro="">
      <xdr:nvCxnSpPr>
        <xdr:cNvPr id="474" name="直線コネクタ 473"/>
        <xdr:cNvCxnSpPr/>
      </xdr:nvCxnSpPr>
      <xdr:spPr>
        <a:xfrm flipV="1">
          <a:off x="6972300" y="16481044"/>
          <a:ext cx="889000" cy="20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44851</xdr:rowOff>
    </xdr:from>
    <xdr:ext cx="534377" cy="259045"/>
    <xdr:sp macro="" textlink="">
      <xdr:nvSpPr>
        <xdr:cNvPr id="476" name="テキスト ボックス 475"/>
        <xdr:cNvSpPr txBox="1"/>
      </xdr:nvSpPr>
      <xdr:spPr>
        <a:xfrm>
          <a:off x="7594111" y="166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7" name="フローチャート: 判断 476"/>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133109</xdr:rowOff>
    </xdr:from>
    <xdr:ext cx="534377" cy="259045"/>
    <xdr:sp macro="" textlink="">
      <xdr:nvSpPr>
        <xdr:cNvPr id="478" name="テキスト ボックス 477"/>
        <xdr:cNvSpPr txBox="1"/>
      </xdr:nvSpPr>
      <xdr:spPr>
        <a:xfrm>
          <a:off x="6705111" y="167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137336</xdr:rowOff>
    </xdr:from>
    <xdr:to>
      <xdr:col>55</xdr:col>
      <xdr:colOff>50800</xdr:colOff>
      <xdr:row>94</xdr:row>
      <xdr:rowOff>67486</xdr:rowOff>
    </xdr:to>
    <xdr:sp macro="" textlink="">
      <xdr:nvSpPr>
        <xdr:cNvPr id="484" name="楕円 483"/>
        <xdr:cNvSpPr/>
      </xdr:nvSpPr>
      <xdr:spPr>
        <a:xfrm>
          <a:off x="10426700" y="160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160213</xdr:rowOff>
    </xdr:from>
    <xdr:ext cx="534377" cy="259045"/>
    <xdr:sp macro="" textlink="">
      <xdr:nvSpPr>
        <xdr:cNvPr id="485" name="普通建設事業費 （ うち更新整備　）該当値テキスト"/>
        <xdr:cNvSpPr txBox="1"/>
      </xdr:nvSpPr>
      <xdr:spPr>
        <a:xfrm>
          <a:off x="10528300" y="159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17943</xdr:rowOff>
    </xdr:from>
    <xdr:to>
      <xdr:col>50</xdr:col>
      <xdr:colOff>165100</xdr:colOff>
      <xdr:row>96</xdr:row>
      <xdr:rowOff>119543</xdr:rowOff>
    </xdr:to>
    <xdr:sp macro="" textlink="">
      <xdr:nvSpPr>
        <xdr:cNvPr id="486" name="楕円 485"/>
        <xdr:cNvSpPr/>
      </xdr:nvSpPr>
      <xdr:spPr>
        <a:xfrm>
          <a:off x="9588500" y="164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110670</xdr:rowOff>
    </xdr:from>
    <xdr:ext cx="534377" cy="259045"/>
    <xdr:sp macro="" textlink="">
      <xdr:nvSpPr>
        <xdr:cNvPr id="487" name="テキスト ボックス 486"/>
        <xdr:cNvSpPr txBox="1"/>
      </xdr:nvSpPr>
      <xdr:spPr>
        <a:xfrm>
          <a:off x="9372111" y="1656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80314</xdr:rowOff>
    </xdr:from>
    <xdr:to>
      <xdr:col>46</xdr:col>
      <xdr:colOff>38100</xdr:colOff>
      <xdr:row>95</xdr:row>
      <xdr:rowOff>10464</xdr:rowOff>
    </xdr:to>
    <xdr:sp macro="" textlink="">
      <xdr:nvSpPr>
        <xdr:cNvPr id="488" name="楕円 487"/>
        <xdr:cNvSpPr/>
      </xdr:nvSpPr>
      <xdr:spPr>
        <a:xfrm>
          <a:off x="8699500" y="1619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26991</xdr:rowOff>
    </xdr:from>
    <xdr:ext cx="534377" cy="259045"/>
    <xdr:sp macro="" textlink="">
      <xdr:nvSpPr>
        <xdr:cNvPr id="489" name="テキスト ボックス 488"/>
        <xdr:cNvSpPr txBox="1"/>
      </xdr:nvSpPr>
      <xdr:spPr>
        <a:xfrm>
          <a:off x="8483111" y="1597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142494</xdr:rowOff>
    </xdr:from>
    <xdr:to>
      <xdr:col>41</xdr:col>
      <xdr:colOff>101600</xdr:colOff>
      <xdr:row>96</xdr:row>
      <xdr:rowOff>72644</xdr:rowOff>
    </xdr:to>
    <xdr:sp macro="" textlink="">
      <xdr:nvSpPr>
        <xdr:cNvPr id="490" name="楕円 489"/>
        <xdr:cNvSpPr/>
      </xdr:nvSpPr>
      <xdr:spPr>
        <a:xfrm>
          <a:off x="7810500" y="164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89171</xdr:rowOff>
    </xdr:from>
    <xdr:ext cx="534377" cy="259045"/>
    <xdr:sp macro="" textlink="">
      <xdr:nvSpPr>
        <xdr:cNvPr id="491" name="テキスト ボックス 490"/>
        <xdr:cNvSpPr txBox="1"/>
      </xdr:nvSpPr>
      <xdr:spPr>
        <a:xfrm>
          <a:off x="7594111" y="1620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9438</xdr:rowOff>
    </xdr:from>
    <xdr:to>
      <xdr:col>36</xdr:col>
      <xdr:colOff>165100</xdr:colOff>
      <xdr:row>97</xdr:row>
      <xdr:rowOff>111038</xdr:rowOff>
    </xdr:to>
    <xdr:sp macro="" textlink="">
      <xdr:nvSpPr>
        <xdr:cNvPr id="492" name="楕円 491"/>
        <xdr:cNvSpPr/>
      </xdr:nvSpPr>
      <xdr:spPr>
        <a:xfrm>
          <a:off x="6921500" y="1664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127565</xdr:rowOff>
    </xdr:from>
    <xdr:ext cx="534377" cy="259045"/>
    <xdr:sp macro="" textlink="">
      <xdr:nvSpPr>
        <xdr:cNvPr id="493" name="テキスト ボックス 492"/>
        <xdr:cNvSpPr txBox="1"/>
      </xdr:nvSpPr>
      <xdr:spPr>
        <a:xfrm>
          <a:off x="6705111" y="1641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10950</xdr:rowOff>
    </xdr:from>
    <xdr:to>
      <xdr:col>85</xdr:col>
      <xdr:colOff>127000</xdr:colOff>
      <xdr:row>39</xdr:row>
      <xdr:rowOff>15113</xdr:rowOff>
    </xdr:to>
    <xdr:cxnSp macro="">
      <xdr:nvCxnSpPr>
        <xdr:cNvPr id="522" name="直線コネクタ 521"/>
        <xdr:cNvCxnSpPr/>
      </xdr:nvCxnSpPr>
      <xdr:spPr>
        <a:xfrm>
          <a:off x="15481300" y="6697500"/>
          <a:ext cx="838200" cy="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3" name="災害復旧事業費平均値テキスト"/>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10950</xdr:rowOff>
    </xdr:from>
    <xdr:to>
      <xdr:col>81</xdr:col>
      <xdr:colOff>50800</xdr:colOff>
      <xdr:row>39</xdr:row>
      <xdr:rowOff>26937</xdr:rowOff>
    </xdr:to>
    <xdr:cxnSp macro="">
      <xdr:nvCxnSpPr>
        <xdr:cNvPr id="525" name="直線コネクタ 524"/>
        <xdr:cNvCxnSpPr/>
      </xdr:nvCxnSpPr>
      <xdr:spPr>
        <a:xfrm flipV="1">
          <a:off x="14592300" y="6697500"/>
          <a:ext cx="8890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80094</xdr:rowOff>
    </xdr:from>
    <xdr:ext cx="469744" cy="259045"/>
    <xdr:sp macro="" textlink="">
      <xdr:nvSpPr>
        <xdr:cNvPr id="527" name="テキスト ボックス 526"/>
        <xdr:cNvSpPr txBox="1"/>
      </xdr:nvSpPr>
      <xdr:spPr>
        <a:xfrm>
          <a:off x="15246428" y="67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26937</xdr:rowOff>
    </xdr:from>
    <xdr:to>
      <xdr:col>76</xdr:col>
      <xdr:colOff>114300</xdr:colOff>
      <xdr:row>39</xdr:row>
      <xdr:rowOff>33311</xdr:rowOff>
    </xdr:to>
    <xdr:cxnSp macro="">
      <xdr:nvCxnSpPr>
        <xdr:cNvPr id="528" name="直線コネクタ 527"/>
        <xdr:cNvCxnSpPr/>
      </xdr:nvCxnSpPr>
      <xdr:spPr>
        <a:xfrm flipV="1">
          <a:off x="13703300" y="6713487"/>
          <a:ext cx="8890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81487</xdr:rowOff>
    </xdr:from>
    <xdr:ext cx="469744" cy="259045"/>
    <xdr:sp macro="" textlink="">
      <xdr:nvSpPr>
        <xdr:cNvPr id="530" name="テキスト ボックス 529"/>
        <xdr:cNvSpPr txBox="1"/>
      </xdr:nvSpPr>
      <xdr:spPr>
        <a:xfrm>
          <a:off x="14357428" y="67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28635</xdr:rowOff>
    </xdr:from>
    <xdr:to>
      <xdr:col>71</xdr:col>
      <xdr:colOff>177800</xdr:colOff>
      <xdr:row>39</xdr:row>
      <xdr:rowOff>33311</xdr:rowOff>
    </xdr:to>
    <xdr:cxnSp macro="">
      <xdr:nvCxnSpPr>
        <xdr:cNvPr id="531" name="直線コネクタ 530"/>
        <xdr:cNvCxnSpPr/>
      </xdr:nvCxnSpPr>
      <xdr:spPr>
        <a:xfrm>
          <a:off x="12814300" y="6715185"/>
          <a:ext cx="889000" cy="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82304</xdr:rowOff>
    </xdr:from>
    <xdr:ext cx="469744" cy="259045"/>
    <xdr:sp macro="" textlink="">
      <xdr:nvSpPr>
        <xdr:cNvPr id="533" name="テキスト ボックス 532"/>
        <xdr:cNvSpPr txBox="1"/>
      </xdr:nvSpPr>
      <xdr:spPr>
        <a:xfrm>
          <a:off x="13468428" y="676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4" name="フローチャート: 判断 533"/>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81664</xdr:rowOff>
    </xdr:from>
    <xdr:ext cx="469744" cy="259045"/>
    <xdr:sp macro="" textlink="">
      <xdr:nvSpPr>
        <xdr:cNvPr id="535" name="テキスト ボックス 534"/>
        <xdr:cNvSpPr txBox="1"/>
      </xdr:nvSpPr>
      <xdr:spPr>
        <a:xfrm>
          <a:off x="12579428" y="67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135763</xdr:rowOff>
    </xdr:from>
    <xdr:to>
      <xdr:col>85</xdr:col>
      <xdr:colOff>177800</xdr:colOff>
      <xdr:row>39</xdr:row>
      <xdr:rowOff>65913</xdr:rowOff>
    </xdr:to>
    <xdr:sp macro="" textlink="">
      <xdr:nvSpPr>
        <xdr:cNvPr id="541" name="楕円 540"/>
        <xdr:cNvSpPr/>
      </xdr:nvSpPr>
      <xdr:spPr>
        <a:xfrm>
          <a:off x="16268700" y="66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534377" cy="259045"/>
    <xdr:sp macro="" textlink="">
      <xdr:nvSpPr>
        <xdr:cNvPr id="542" name="災害復旧事業費該当値テキスト"/>
        <xdr:cNvSpPr txBox="1"/>
      </xdr:nvSpPr>
      <xdr:spPr>
        <a:xfrm>
          <a:off x="16370300" y="66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131600</xdr:rowOff>
    </xdr:from>
    <xdr:to>
      <xdr:col>81</xdr:col>
      <xdr:colOff>101600</xdr:colOff>
      <xdr:row>39</xdr:row>
      <xdr:rowOff>61750</xdr:rowOff>
    </xdr:to>
    <xdr:sp macro="" textlink="">
      <xdr:nvSpPr>
        <xdr:cNvPr id="543" name="楕円 542"/>
        <xdr:cNvSpPr/>
      </xdr:nvSpPr>
      <xdr:spPr>
        <a:xfrm>
          <a:off x="15430500" y="66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78277</xdr:rowOff>
    </xdr:from>
    <xdr:ext cx="534377" cy="259045"/>
    <xdr:sp macro="" textlink="">
      <xdr:nvSpPr>
        <xdr:cNvPr id="544" name="テキスト ボックス 543"/>
        <xdr:cNvSpPr txBox="1"/>
      </xdr:nvSpPr>
      <xdr:spPr>
        <a:xfrm>
          <a:off x="15214111" y="642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147587</xdr:rowOff>
    </xdr:from>
    <xdr:to>
      <xdr:col>76</xdr:col>
      <xdr:colOff>165100</xdr:colOff>
      <xdr:row>39</xdr:row>
      <xdr:rowOff>77737</xdr:rowOff>
    </xdr:to>
    <xdr:sp macro="" textlink="">
      <xdr:nvSpPr>
        <xdr:cNvPr id="545" name="楕円 544"/>
        <xdr:cNvSpPr/>
      </xdr:nvSpPr>
      <xdr:spPr>
        <a:xfrm>
          <a:off x="14541500" y="66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94265</xdr:rowOff>
    </xdr:from>
    <xdr:ext cx="469744" cy="259045"/>
    <xdr:sp macro="" textlink="">
      <xdr:nvSpPr>
        <xdr:cNvPr id="546" name="テキスト ボックス 545"/>
        <xdr:cNvSpPr txBox="1"/>
      </xdr:nvSpPr>
      <xdr:spPr>
        <a:xfrm>
          <a:off x="14357428" y="643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153961</xdr:rowOff>
    </xdr:from>
    <xdr:to>
      <xdr:col>72</xdr:col>
      <xdr:colOff>38100</xdr:colOff>
      <xdr:row>39</xdr:row>
      <xdr:rowOff>84111</xdr:rowOff>
    </xdr:to>
    <xdr:sp macro="" textlink="">
      <xdr:nvSpPr>
        <xdr:cNvPr id="547" name="楕円 546"/>
        <xdr:cNvSpPr/>
      </xdr:nvSpPr>
      <xdr:spPr>
        <a:xfrm>
          <a:off x="13652500" y="66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100639</xdr:rowOff>
    </xdr:from>
    <xdr:ext cx="469744" cy="259045"/>
    <xdr:sp macro="" textlink="">
      <xdr:nvSpPr>
        <xdr:cNvPr id="548" name="テキスト ボックス 547"/>
        <xdr:cNvSpPr txBox="1"/>
      </xdr:nvSpPr>
      <xdr:spPr>
        <a:xfrm>
          <a:off x="13468428" y="644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149285</xdr:rowOff>
    </xdr:from>
    <xdr:to>
      <xdr:col>67</xdr:col>
      <xdr:colOff>101600</xdr:colOff>
      <xdr:row>39</xdr:row>
      <xdr:rowOff>79435</xdr:rowOff>
    </xdr:to>
    <xdr:sp macro="" textlink="">
      <xdr:nvSpPr>
        <xdr:cNvPr id="549" name="楕円 548"/>
        <xdr:cNvSpPr/>
      </xdr:nvSpPr>
      <xdr:spPr>
        <a:xfrm>
          <a:off x="12763500" y="66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95962</xdr:rowOff>
    </xdr:from>
    <xdr:ext cx="469744" cy="259045"/>
    <xdr:sp macro="" textlink="">
      <xdr:nvSpPr>
        <xdr:cNvPr id="550" name="テキスト ボックス 549"/>
        <xdr:cNvSpPr txBox="1"/>
      </xdr:nvSpPr>
      <xdr:spPr>
        <a:xfrm>
          <a:off x="12579428" y="643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45767</xdr:rowOff>
    </xdr:from>
    <xdr:to>
      <xdr:col>85</xdr:col>
      <xdr:colOff>127000</xdr:colOff>
      <xdr:row>74</xdr:row>
      <xdr:rowOff>60593</xdr:rowOff>
    </xdr:to>
    <xdr:cxnSp macro="">
      <xdr:nvCxnSpPr>
        <xdr:cNvPr id="630" name="直線コネクタ 629"/>
        <xdr:cNvCxnSpPr/>
      </xdr:nvCxnSpPr>
      <xdr:spPr>
        <a:xfrm>
          <a:off x="15481300" y="12733067"/>
          <a:ext cx="8382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140229</xdr:rowOff>
    </xdr:from>
    <xdr:ext cx="534377" cy="259045"/>
    <xdr:sp macro="" textlink="">
      <xdr:nvSpPr>
        <xdr:cNvPr id="631" name="公債費平均値テキスト"/>
        <xdr:cNvSpPr txBox="1"/>
      </xdr:nvSpPr>
      <xdr:spPr>
        <a:xfrm>
          <a:off x="16370300" y="1282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45767</xdr:rowOff>
    </xdr:from>
    <xdr:to>
      <xdr:col>81</xdr:col>
      <xdr:colOff>50800</xdr:colOff>
      <xdr:row>74</xdr:row>
      <xdr:rowOff>83638</xdr:rowOff>
    </xdr:to>
    <xdr:cxnSp macro="">
      <xdr:nvCxnSpPr>
        <xdr:cNvPr id="633" name="直線コネクタ 632"/>
        <xdr:cNvCxnSpPr/>
      </xdr:nvCxnSpPr>
      <xdr:spPr>
        <a:xfrm flipV="1">
          <a:off x="14592300" y="12733067"/>
          <a:ext cx="8890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93942</xdr:rowOff>
    </xdr:from>
    <xdr:ext cx="534377" cy="259045"/>
    <xdr:sp macro="" textlink="">
      <xdr:nvSpPr>
        <xdr:cNvPr id="635" name="テキスト ボックス 634"/>
        <xdr:cNvSpPr txBox="1"/>
      </xdr:nvSpPr>
      <xdr:spPr>
        <a:xfrm>
          <a:off x="15214111" y="129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73003</xdr:rowOff>
    </xdr:from>
    <xdr:to>
      <xdr:col>76</xdr:col>
      <xdr:colOff>114300</xdr:colOff>
      <xdr:row>74</xdr:row>
      <xdr:rowOff>83638</xdr:rowOff>
    </xdr:to>
    <xdr:cxnSp macro="">
      <xdr:nvCxnSpPr>
        <xdr:cNvPr id="636" name="直線コネクタ 635"/>
        <xdr:cNvCxnSpPr/>
      </xdr:nvCxnSpPr>
      <xdr:spPr>
        <a:xfrm>
          <a:off x="13703300" y="12760303"/>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87944</xdr:rowOff>
    </xdr:from>
    <xdr:ext cx="534377" cy="259045"/>
    <xdr:sp macro="" textlink="">
      <xdr:nvSpPr>
        <xdr:cNvPr id="638" name="テキスト ボックス 637"/>
        <xdr:cNvSpPr txBox="1"/>
      </xdr:nvSpPr>
      <xdr:spPr>
        <a:xfrm>
          <a:off x="14325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73003</xdr:rowOff>
    </xdr:from>
    <xdr:to>
      <xdr:col>71</xdr:col>
      <xdr:colOff>177800</xdr:colOff>
      <xdr:row>74</xdr:row>
      <xdr:rowOff>107065</xdr:rowOff>
    </xdr:to>
    <xdr:cxnSp macro="">
      <xdr:nvCxnSpPr>
        <xdr:cNvPr id="639" name="直線コネクタ 638"/>
        <xdr:cNvCxnSpPr/>
      </xdr:nvCxnSpPr>
      <xdr:spPr>
        <a:xfrm flipV="1">
          <a:off x="12814300" y="12760303"/>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113166</xdr:rowOff>
    </xdr:from>
    <xdr:ext cx="534377" cy="259045"/>
    <xdr:sp macro="" textlink="">
      <xdr:nvSpPr>
        <xdr:cNvPr id="641" name="テキスト ボックス 640"/>
        <xdr:cNvSpPr txBox="1"/>
      </xdr:nvSpPr>
      <xdr:spPr>
        <a:xfrm>
          <a:off x="13436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2" name="フローチャート: 判断 641"/>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106994</xdr:rowOff>
    </xdr:from>
    <xdr:ext cx="534377" cy="259045"/>
    <xdr:sp macro="" textlink="">
      <xdr:nvSpPr>
        <xdr:cNvPr id="643" name="テキスト ボックス 642"/>
        <xdr:cNvSpPr txBox="1"/>
      </xdr:nvSpPr>
      <xdr:spPr>
        <a:xfrm>
          <a:off x="12547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9793</xdr:rowOff>
    </xdr:from>
    <xdr:to>
      <xdr:col>85</xdr:col>
      <xdr:colOff>177800</xdr:colOff>
      <xdr:row>74</xdr:row>
      <xdr:rowOff>111393</xdr:rowOff>
    </xdr:to>
    <xdr:sp macro="" textlink="">
      <xdr:nvSpPr>
        <xdr:cNvPr id="649" name="楕円 648"/>
        <xdr:cNvSpPr/>
      </xdr:nvSpPr>
      <xdr:spPr>
        <a:xfrm>
          <a:off x="16268700" y="1269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32670</xdr:rowOff>
    </xdr:from>
    <xdr:ext cx="534377" cy="259045"/>
    <xdr:sp macro="" textlink="">
      <xdr:nvSpPr>
        <xdr:cNvPr id="650" name="公債費該当値テキスト"/>
        <xdr:cNvSpPr txBox="1"/>
      </xdr:nvSpPr>
      <xdr:spPr>
        <a:xfrm>
          <a:off x="16370300" y="1254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166417</xdr:rowOff>
    </xdr:from>
    <xdr:to>
      <xdr:col>81</xdr:col>
      <xdr:colOff>101600</xdr:colOff>
      <xdr:row>74</xdr:row>
      <xdr:rowOff>96567</xdr:rowOff>
    </xdr:to>
    <xdr:sp macro="" textlink="">
      <xdr:nvSpPr>
        <xdr:cNvPr id="651" name="楕円 650"/>
        <xdr:cNvSpPr/>
      </xdr:nvSpPr>
      <xdr:spPr>
        <a:xfrm>
          <a:off x="15430500" y="1268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113094</xdr:rowOff>
    </xdr:from>
    <xdr:ext cx="534377" cy="259045"/>
    <xdr:sp macro="" textlink="">
      <xdr:nvSpPr>
        <xdr:cNvPr id="652" name="テキスト ボックス 651"/>
        <xdr:cNvSpPr txBox="1"/>
      </xdr:nvSpPr>
      <xdr:spPr>
        <a:xfrm>
          <a:off x="15214111" y="1245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32838</xdr:rowOff>
    </xdr:from>
    <xdr:to>
      <xdr:col>76</xdr:col>
      <xdr:colOff>165100</xdr:colOff>
      <xdr:row>74</xdr:row>
      <xdr:rowOff>134438</xdr:rowOff>
    </xdr:to>
    <xdr:sp macro="" textlink="">
      <xdr:nvSpPr>
        <xdr:cNvPr id="653" name="楕円 652"/>
        <xdr:cNvSpPr/>
      </xdr:nvSpPr>
      <xdr:spPr>
        <a:xfrm>
          <a:off x="14541500" y="1272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150965</xdr:rowOff>
    </xdr:from>
    <xdr:ext cx="534377" cy="259045"/>
    <xdr:sp macro="" textlink="">
      <xdr:nvSpPr>
        <xdr:cNvPr id="654" name="テキスト ボックス 653"/>
        <xdr:cNvSpPr txBox="1"/>
      </xdr:nvSpPr>
      <xdr:spPr>
        <a:xfrm>
          <a:off x="14325111" y="1249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22203</xdr:rowOff>
    </xdr:from>
    <xdr:to>
      <xdr:col>72</xdr:col>
      <xdr:colOff>38100</xdr:colOff>
      <xdr:row>74</xdr:row>
      <xdr:rowOff>123803</xdr:rowOff>
    </xdr:to>
    <xdr:sp macro="" textlink="">
      <xdr:nvSpPr>
        <xdr:cNvPr id="655" name="楕円 654"/>
        <xdr:cNvSpPr/>
      </xdr:nvSpPr>
      <xdr:spPr>
        <a:xfrm>
          <a:off x="13652500" y="1270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140330</xdr:rowOff>
    </xdr:from>
    <xdr:ext cx="534377" cy="259045"/>
    <xdr:sp macro="" textlink="">
      <xdr:nvSpPr>
        <xdr:cNvPr id="656" name="テキスト ボックス 655"/>
        <xdr:cNvSpPr txBox="1"/>
      </xdr:nvSpPr>
      <xdr:spPr>
        <a:xfrm>
          <a:off x="13436111" y="1248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56265</xdr:rowOff>
    </xdr:from>
    <xdr:to>
      <xdr:col>67</xdr:col>
      <xdr:colOff>101600</xdr:colOff>
      <xdr:row>74</xdr:row>
      <xdr:rowOff>157865</xdr:rowOff>
    </xdr:to>
    <xdr:sp macro="" textlink="">
      <xdr:nvSpPr>
        <xdr:cNvPr id="657" name="楕円 656"/>
        <xdr:cNvSpPr/>
      </xdr:nvSpPr>
      <xdr:spPr>
        <a:xfrm>
          <a:off x="12763500" y="127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2942</xdr:rowOff>
    </xdr:from>
    <xdr:ext cx="534377" cy="259045"/>
    <xdr:sp macro="" textlink="">
      <xdr:nvSpPr>
        <xdr:cNvPr id="658" name="テキスト ボックス 657"/>
        <xdr:cNvSpPr txBox="1"/>
      </xdr:nvSpPr>
      <xdr:spPr>
        <a:xfrm>
          <a:off x="12547111" y="1251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9624</xdr:rowOff>
    </xdr:from>
    <xdr:to>
      <xdr:col>85</xdr:col>
      <xdr:colOff>127000</xdr:colOff>
      <xdr:row>99</xdr:row>
      <xdr:rowOff>20233</xdr:rowOff>
    </xdr:to>
    <xdr:cxnSp macro="">
      <xdr:nvCxnSpPr>
        <xdr:cNvPr id="687" name="直線コネクタ 686"/>
        <xdr:cNvCxnSpPr/>
      </xdr:nvCxnSpPr>
      <xdr:spPr>
        <a:xfrm flipV="1">
          <a:off x="15481300" y="16983174"/>
          <a:ext cx="838200" cy="1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135481</xdr:rowOff>
    </xdr:from>
    <xdr:ext cx="534377" cy="259045"/>
    <xdr:sp macro="" textlink="">
      <xdr:nvSpPr>
        <xdr:cNvPr id="688" name="積立金平均値テキスト"/>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2848</xdr:rowOff>
    </xdr:from>
    <xdr:to>
      <xdr:col>81</xdr:col>
      <xdr:colOff>50800</xdr:colOff>
      <xdr:row>99</xdr:row>
      <xdr:rowOff>20233</xdr:rowOff>
    </xdr:to>
    <xdr:cxnSp macro="">
      <xdr:nvCxnSpPr>
        <xdr:cNvPr id="690" name="直線コネクタ 689"/>
        <xdr:cNvCxnSpPr/>
      </xdr:nvCxnSpPr>
      <xdr:spPr>
        <a:xfrm>
          <a:off x="14592300" y="16976398"/>
          <a:ext cx="889000" cy="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79419</xdr:rowOff>
    </xdr:from>
    <xdr:ext cx="534377" cy="259045"/>
    <xdr:sp macro="" textlink="">
      <xdr:nvSpPr>
        <xdr:cNvPr id="692" name="テキスト ボックス 691"/>
        <xdr:cNvSpPr txBox="1"/>
      </xdr:nvSpPr>
      <xdr:spPr>
        <a:xfrm>
          <a:off x="15214111" y="167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149351</xdr:rowOff>
    </xdr:from>
    <xdr:to>
      <xdr:col>76</xdr:col>
      <xdr:colOff>114300</xdr:colOff>
      <xdr:row>99</xdr:row>
      <xdr:rowOff>2848</xdr:rowOff>
    </xdr:to>
    <xdr:cxnSp macro="">
      <xdr:nvCxnSpPr>
        <xdr:cNvPr id="693" name="直線コネクタ 692"/>
        <xdr:cNvCxnSpPr/>
      </xdr:nvCxnSpPr>
      <xdr:spPr>
        <a:xfrm>
          <a:off x="13703300" y="16951451"/>
          <a:ext cx="889000" cy="2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55442</xdr:rowOff>
    </xdr:from>
    <xdr:ext cx="534377" cy="259045"/>
    <xdr:sp macro="" textlink="">
      <xdr:nvSpPr>
        <xdr:cNvPr id="695" name="テキスト ボックス 694"/>
        <xdr:cNvSpPr txBox="1"/>
      </xdr:nvSpPr>
      <xdr:spPr>
        <a:xfrm>
          <a:off x="14325111" y="170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149351</xdr:rowOff>
    </xdr:from>
    <xdr:to>
      <xdr:col>71</xdr:col>
      <xdr:colOff>177800</xdr:colOff>
      <xdr:row>99</xdr:row>
      <xdr:rowOff>16038</xdr:rowOff>
    </xdr:to>
    <xdr:cxnSp macro="">
      <xdr:nvCxnSpPr>
        <xdr:cNvPr id="696" name="直線コネクタ 695"/>
        <xdr:cNvCxnSpPr/>
      </xdr:nvCxnSpPr>
      <xdr:spPr>
        <a:xfrm flipV="1">
          <a:off x="12814300" y="16951451"/>
          <a:ext cx="889000" cy="3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51672</xdr:rowOff>
    </xdr:from>
    <xdr:ext cx="534377" cy="259045"/>
    <xdr:sp macro="" textlink="">
      <xdr:nvSpPr>
        <xdr:cNvPr id="698" name="テキスト ボックス 697"/>
        <xdr:cNvSpPr txBox="1"/>
      </xdr:nvSpPr>
      <xdr:spPr>
        <a:xfrm>
          <a:off x="13436111" y="1702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9" name="フローチャート: 判断 698"/>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82951</xdr:rowOff>
    </xdr:from>
    <xdr:ext cx="534377" cy="259045"/>
    <xdr:sp macro="" textlink="">
      <xdr:nvSpPr>
        <xdr:cNvPr id="700" name="テキスト ボックス 699"/>
        <xdr:cNvSpPr txBox="1"/>
      </xdr:nvSpPr>
      <xdr:spPr>
        <a:xfrm>
          <a:off x="12547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130274</xdr:rowOff>
    </xdr:from>
    <xdr:to>
      <xdr:col>85</xdr:col>
      <xdr:colOff>177800</xdr:colOff>
      <xdr:row>99</xdr:row>
      <xdr:rowOff>60424</xdr:rowOff>
    </xdr:to>
    <xdr:sp macro="" textlink="">
      <xdr:nvSpPr>
        <xdr:cNvPr id="706" name="楕円 705"/>
        <xdr:cNvSpPr/>
      </xdr:nvSpPr>
      <xdr:spPr>
        <a:xfrm>
          <a:off x="16268700" y="1693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91030</xdr:rowOff>
    </xdr:from>
    <xdr:ext cx="534377" cy="259045"/>
    <xdr:sp macro="" textlink="">
      <xdr:nvSpPr>
        <xdr:cNvPr id="707" name="積立金該当値テキスト"/>
        <xdr:cNvSpPr txBox="1"/>
      </xdr:nvSpPr>
      <xdr:spPr>
        <a:xfrm>
          <a:off x="16370300" y="1689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140883</xdr:rowOff>
    </xdr:from>
    <xdr:to>
      <xdr:col>81</xdr:col>
      <xdr:colOff>101600</xdr:colOff>
      <xdr:row>99</xdr:row>
      <xdr:rowOff>71033</xdr:rowOff>
    </xdr:to>
    <xdr:sp macro="" textlink="">
      <xdr:nvSpPr>
        <xdr:cNvPr id="708" name="楕円 707"/>
        <xdr:cNvSpPr/>
      </xdr:nvSpPr>
      <xdr:spPr>
        <a:xfrm>
          <a:off x="15430500" y="1694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62160</xdr:rowOff>
    </xdr:from>
    <xdr:ext cx="534377" cy="259045"/>
    <xdr:sp macro="" textlink="">
      <xdr:nvSpPr>
        <xdr:cNvPr id="709" name="テキスト ボックス 708"/>
        <xdr:cNvSpPr txBox="1"/>
      </xdr:nvSpPr>
      <xdr:spPr>
        <a:xfrm>
          <a:off x="15214111" y="170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123498</xdr:rowOff>
    </xdr:from>
    <xdr:to>
      <xdr:col>76</xdr:col>
      <xdr:colOff>165100</xdr:colOff>
      <xdr:row>99</xdr:row>
      <xdr:rowOff>53648</xdr:rowOff>
    </xdr:to>
    <xdr:sp macro="" textlink="">
      <xdr:nvSpPr>
        <xdr:cNvPr id="710" name="楕円 709"/>
        <xdr:cNvSpPr/>
      </xdr:nvSpPr>
      <xdr:spPr>
        <a:xfrm>
          <a:off x="14541500" y="1692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70175</xdr:rowOff>
    </xdr:from>
    <xdr:ext cx="534377" cy="259045"/>
    <xdr:sp macro="" textlink="">
      <xdr:nvSpPr>
        <xdr:cNvPr id="711" name="テキスト ボックス 710"/>
        <xdr:cNvSpPr txBox="1"/>
      </xdr:nvSpPr>
      <xdr:spPr>
        <a:xfrm>
          <a:off x="14325111" y="167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98551</xdr:rowOff>
    </xdr:from>
    <xdr:to>
      <xdr:col>72</xdr:col>
      <xdr:colOff>38100</xdr:colOff>
      <xdr:row>99</xdr:row>
      <xdr:rowOff>28701</xdr:rowOff>
    </xdr:to>
    <xdr:sp macro="" textlink="">
      <xdr:nvSpPr>
        <xdr:cNvPr id="712" name="楕円 711"/>
        <xdr:cNvSpPr/>
      </xdr:nvSpPr>
      <xdr:spPr>
        <a:xfrm>
          <a:off x="13652500" y="169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45228</xdr:rowOff>
    </xdr:from>
    <xdr:ext cx="534377" cy="259045"/>
    <xdr:sp macro="" textlink="">
      <xdr:nvSpPr>
        <xdr:cNvPr id="713" name="テキスト ボックス 712"/>
        <xdr:cNvSpPr txBox="1"/>
      </xdr:nvSpPr>
      <xdr:spPr>
        <a:xfrm>
          <a:off x="13436111" y="1667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136688</xdr:rowOff>
    </xdr:from>
    <xdr:to>
      <xdr:col>67</xdr:col>
      <xdr:colOff>101600</xdr:colOff>
      <xdr:row>99</xdr:row>
      <xdr:rowOff>66838</xdr:rowOff>
    </xdr:to>
    <xdr:sp macro="" textlink="">
      <xdr:nvSpPr>
        <xdr:cNvPr id="714" name="楕円 713"/>
        <xdr:cNvSpPr/>
      </xdr:nvSpPr>
      <xdr:spPr>
        <a:xfrm>
          <a:off x="12763500" y="1693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57965</xdr:rowOff>
    </xdr:from>
    <xdr:ext cx="534377" cy="259045"/>
    <xdr:sp macro="" textlink="">
      <xdr:nvSpPr>
        <xdr:cNvPr id="715" name="テキスト ボックス 714"/>
        <xdr:cNvSpPr txBox="1"/>
      </xdr:nvSpPr>
      <xdr:spPr>
        <a:xfrm>
          <a:off x="12547111" y="1703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118478</xdr:rowOff>
    </xdr:from>
    <xdr:to>
      <xdr:col>116</xdr:col>
      <xdr:colOff>63500</xdr:colOff>
      <xdr:row>38</xdr:row>
      <xdr:rowOff>127051</xdr:rowOff>
    </xdr:to>
    <xdr:cxnSp macro="">
      <xdr:nvCxnSpPr>
        <xdr:cNvPr id="744" name="直線コネクタ 743"/>
        <xdr:cNvCxnSpPr/>
      </xdr:nvCxnSpPr>
      <xdr:spPr>
        <a:xfrm flipV="1">
          <a:off x="21323300" y="6633578"/>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13822</xdr:rowOff>
    </xdr:from>
    <xdr:ext cx="469744" cy="259045"/>
    <xdr:sp macro="" textlink="">
      <xdr:nvSpPr>
        <xdr:cNvPr id="745" name="投資及び出資金平均値テキスト"/>
        <xdr:cNvSpPr txBox="1"/>
      </xdr:nvSpPr>
      <xdr:spPr>
        <a:xfrm>
          <a:off x="22212300" y="6357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127051</xdr:rowOff>
    </xdr:from>
    <xdr:to>
      <xdr:col>111</xdr:col>
      <xdr:colOff>177800</xdr:colOff>
      <xdr:row>38</xdr:row>
      <xdr:rowOff>153759</xdr:rowOff>
    </xdr:to>
    <xdr:cxnSp macro="">
      <xdr:nvCxnSpPr>
        <xdr:cNvPr id="747" name="直線コネクタ 746"/>
        <xdr:cNvCxnSpPr/>
      </xdr:nvCxnSpPr>
      <xdr:spPr>
        <a:xfrm flipV="1">
          <a:off x="20434300" y="6642151"/>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169537</xdr:rowOff>
    </xdr:from>
    <xdr:ext cx="469744" cy="259045"/>
    <xdr:sp macro="" textlink="">
      <xdr:nvSpPr>
        <xdr:cNvPr id="749" name="テキスト ボックス 748"/>
        <xdr:cNvSpPr txBox="1"/>
      </xdr:nvSpPr>
      <xdr:spPr>
        <a:xfrm>
          <a:off x="21088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153759</xdr:rowOff>
    </xdr:from>
    <xdr:to>
      <xdr:col>107</xdr:col>
      <xdr:colOff>50800</xdr:colOff>
      <xdr:row>38</xdr:row>
      <xdr:rowOff>168999</xdr:rowOff>
    </xdr:to>
    <xdr:cxnSp macro="">
      <xdr:nvCxnSpPr>
        <xdr:cNvPr id="750" name="直線コネクタ 749"/>
        <xdr:cNvCxnSpPr/>
      </xdr:nvCxnSpPr>
      <xdr:spPr>
        <a:xfrm flipV="1">
          <a:off x="19545300" y="666885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169422</xdr:rowOff>
    </xdr:from>
    <xdr:ext cx="469744" cy="259045"/>
    <xdr:sp macro="" textlink="">
      <xdr:nvSpPr>
        <xdr:cNvPr id="752" name="テキスト ボックス 751"/>
        <xdr:cNvSpPr txBox="1"/>
      </xdr:nvSpPr>
      <xdr:spPr>
        <a:xfrm>
          <a:off x="20199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168999</xdr:rowOff>
    </xdr:from>
    <xdr:to>
      <xdr:col>102</xdr:col>
      <xdr:colOff>114300</xdr:colOff>
      <xdr:row>39</xdr:row>
      <xdr:rowOff>13474</xdr:rowOff>
    </xdr:to>
    <xdr:cxnSp macro="">
      <xdr:nvCxnSpPr>
        <xdr:cNvPr id="753" name="直線コネクタ 752"/>
        <xdr:cNvCxnSpPr/>
      </xdr:nvCxnSpPr>
      <xdr:spPr>
        <a:xfrm flipV="1">
          <a:off x="18656300" y="6684099"/>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151211</xdr:rowOff>
    </xdr:from>
    <xdr:ext cx="469744" cy="259045"/>
    <xdr:sp macro="" textlink="">
      <xdr:nvSpPr>
        <xdr:cNvPr id="755" name="テキスト ボックス 754"/>
        <xdr:cNvSpPr txBox="1"/>
      </xdr:nvSpPr>
      <xdr:spPr>
        <a:xfrm>
          <a:off x="19310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6" name="フローチャート: 判断 755"/>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3840</xdr:rowOff>
    </xdr:from>
    <xdr:ext cx="469744" cy="259045"/>
    <xdr:sp macro="" textlink="">
      <xdr:nvSpPr>
        <xdr:cNvPr id="757" name="テキスト ボックス 756"/>
        <xdr:cNvSpPr txBox="1"/>
      </xdr:nvSpPr>
      <xdr:spPr>
        <a:xfrm>
          <a:off x="18421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67678</xdr:rowOff>
    </xdr:from>
    <xdr:to>
      <xdr:col>116</xdr:col>
      <xdr:colOff>114300</xdr:colOff>
      <xdr:row>38</xdr:row>
      <xdr:rowOff>169278</xdr:rowOff>
    </xdr:to>
    <xdr:sp macro="" textlink="">
      <xdr:nvSpPr>
        <xdr:cNvPr id="763" name="楕円 762"/>
        <xdr:cNvSpPr/>
      </xdr:nvSpPr>
      <xdr:spPr>
        <a:xfrm>
          <a:off x="22110700" y="658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154055</xdr:rowOff>
    </xdr:from>
    <xdr:ext cx="469744" cy="259045"/>
    <xdr:sp macro="" textlink="">
      <xdr:nvSpPr>
        <xdr:cNvPr id="764" name="投資及び出資金該当値テキスト"/>
        <xdr:cNvSpPr txBox="1"/>
      </xdr:nvSpPr>
      <xdr:spPr>
        <a:xfrm>
          <a:off x="22212300" y="64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76251</xdr:rowOff>
    </xdr:from>
    <xdr:to>
      <xdr:col>112</xdr:col>
      <xdr:colOff>38100</xdr:colOff>
      <xdr:row>39</xdr:row>
      <xdr:rowOff>6401</xdr:rowOff>
    </xdr:to>
    <xdr:sp macro="" textlink="">
      <xdr:nvSpPr>
        <xdr:cNvPr id="765" name="楕円 764"/>
        <xdr:cNvSpPr/>
      </xdr:nvSpPr>
      <xdr:spPr>
        <a:xfrm>
          <a:off x="21272500" y="65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168978</xdr:rowOff>
    </xdr:from>
    <xdr:ext cx="469744" cy="259045"/>
    <xdr:sp macro="" textlink="">
      <xdr:nvSpPr>
        <xdr:cNvPr id="766" name="テキスト ボックス 765"/>
        <xdr:cNvSpPr txBox="1"/>
      </xdr:nvSpPr>
      <xdr:spPr>
        <a:xfrm>
          <a:off x="21088428" y="668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102959</xdr:rowOff>
    </xdr:from>
    <xdr:to>
      <xdr:col>107</xdr:col>
      <xdr:colOff>101600</xdr:colOff>
      <xdr:row>39</xdr:row>
      <xdr:rowOff>33109</xdr:rowOff>
    </xdr:to>
    <xdr:sp macro="" textlink="">
      <xdr:nvSpPr>
        <xdr:cNvPr id="767" name="楕円 766"/>
        <xdr:cNvSpPr/>
      </xdr:nvSpPr>
      <xdr:spPr>
        <a:xfrm>
          <a:off x="20383500" y="66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24236</xdr:rowOff>
    </xdr:from>
    <xdr:ext cx="469744" cy="259045"/>
    <xdr:sp macro="" textlink="">
      <xdr:nvSpPr>
        <xdr:cNvPr id="768" name="テキスト ボックス 767"/>
        <xdr:cNvSpPr txBox="1"/>
      </xdr:nvSpPr>
      <xdr:spPr>
        <a:xfrm>
          <a:off x="20199428" y="671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118199</xdr:rowOff>
    </xdr:from>
    <xdr:to>
      <xdr:col>102</xdr:col>
      <xdr:colOff>165100</xdr:colOff>
      <xdr:row>39</xdr:row>
      <xdr:rowOff>48349</xdr:rowOff>
    </xdr:to>
    <xdr:sp macro="" textlink="">
      <xdr:nvSpPr>
        <xdr:cNvPr id="769" name="楕円 768"/>
        <xdr:cNvSpPr/>
      </xdr:nvSpPr>
      <xdr:spPr>
        <a:xfrm>
          <a:off x="19494500" y="66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39476</xdr:rowOff>
    </xdr:from>
    <xdr:ext cx="469744" cy="259045"/>
    <xdr:sp macro="" textlink="">
      <xdr:nvSpPr>
        <xdr:cNvPr id="770" name="テキスト ボックス 769"/>
        <xdr:cNvSpPr txBox="1"/>
      </xdr:nvSpPr>
      <xdr:spPr>
        <a:xfrm>
          <a:off x="19310428" y="672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134124</xdr:rowOff>
    </xdr:from>
    <xdr:to>
      <xdr:col>98</xdr:col>
      <xdr:colOff>38100</xdr:colOff>
      <xdr:row>39</xdr:row>
      <xdr:rowOff>64274</xdr:rowOff>
    </xdr:to>
    <xdr:sp macro="" textlink="">
      <xdr:nvSpPr>
        <xdr:cNvPr id="771" name="楕円 770"/>
        <xdr:cNvSpPr/>
      </xdr:nvSpPr>
      <xdr:spPr>
        <a:xfrm>
          <a:off x="18605500" y="66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55401</xdr:rowOff>
    </xdr:from>
    <xdr:ext cx="378565" cy="259045"/>
    <xdr:sp macro="" textlink="">
      <xdr:nvSpPr>
        <xdr:cNvPr id="772" name="テキスト ボックス 771"/>
        <xdr:cNvSpPr txBox="1"/>
      </xdr:nvSpPr>
      <xdr:spPr>
        <a:xfrm>
          <a:off x="18467017" y="6741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92197</xdr:rowOff>
    </xdr:from>
    <xdr:to>
      <xdr:col>116</xdr:col>
      <xdr:colOff>63500</xdr:colOff>
      <xdr:row>58</xdr:row>
      <xdr:rowOff>92654</xdr:rowOff>
    </xdr:to>
    <xdr:cxnSp macro="">
      <xdr:nvCxnSpPr>
        <xdr:cNvPr id="799" name="直線コネクタ 798"/>
        <xdr:cNvCxnSpPr/>
      </xdr:nvCxnSpPr>
      <xdr:spPr>
        <a:xfrm flipV="1">
          <a:off x="21323300" y="1003629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79179</xdr:rowOff>
    </xdr:from>
    <xdr:ext cx="469744" cy="259045"/>
    <xdr:sp macro="" textlink="">
      <xdr:nvSpPr>
        <xdr:cNvPr id="800" name="貸付金平均値テキスト"/>
        <xdr:cNvSpPr txBox="1"/>
      </xdr:nvSpPr>
      <xdr:spPr>
        <a:xfrm>
          <a:off x="22212300" y="968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92654</xdr:rowOff>
    </xdr:from>
    <xdr:to>
      <xdr:col>111</xdr:col>
      <xdr:colOff>177800</xdr:colOff>
      <xdr:row>58</xdr:row>
      <xdr:rowOff>93340</xdr:rowOff>
    </xdr:to>
    <xdr:cxnSp macro="">
      <xdr:nvCxnSpPr>
        <xdr:cNvPr id="802" name="直線コネクタ 801"/>
        <xdr:cNvCxnSpPr/>
      </xdr:nvCxnSpPr>
      <xdr:spPr>
        <a:xfrm flipV="1">
          <a:off x="20434300" y="1003675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6407</xdr:rowOff>
    </xdr:from>
    <xdr:ext cx="469744" cy="259045"/>
    <xdr:sp macro="" textlink="">
      <xdr:nvSpPr>
        <xdr:cNvPr id="804" name="テキスト ボックス 803"/>
        <xdr:cNvSpPr txBox="1"/>
      </xdr:nvSpPr>
      <xdr:spPr>
        <a:xfrm>
          <a:off x="21088428" y="96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91100</xdr:rowOff>
    </xdr:from>
    <xdr:to>
      <xdr:col>107</xdr:col>
      <xdr:colOff>50800</xdr:colOff>
      <xdr:row>58</xdr:row>
      <xdr:rowOff>93340</xdr:rowOff>
    </xdr:to>
    <xdr:cxnSp macro="">
      <xdr:nvCxnSpPr>
        <xdr:cNvPr id="805" name="直線コネクタ 804"/>
        <xdr:cNvCxnSpPr/>
      </xdr:nvCxnSpPr>
      <xdr:spPr>
        <a:xfrm>
          <a:off x="19545300" y="1003520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1927</xdr:rowOff>
    </xdr:from>
    <xdr:ext cx="469744" cy="259045"/>
    <xdr:sp macro="" textlink="">
      <xdr:nvSpPr>
        <xdr:cNvPr id="807" name="テキスト ボックス 806"/>
        <xdr:cNvSpPr txBox="1"/>
      </xdr:nvSpPr>
      <xdr:spPr>
        <a:xfrm>
          <a:off x="20199428" y="96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91100</xdr:rowOff>
    </xdr:from>
    <xdr:to>
      <xdr:col>102</xdr:col>
      <xdr:colOff>114300</xdr:colOff>
      <xdr:row>58</xdr:row>
      <xdr:rowOff>92288</xdr:rowOff>
    </xdr:to>
    <xdr:cxnSp macro="">
      <xdr:nvCxnSpPr>
        <xdr:cNvPr id="808" name="直線コネクタ 807"/>
        <xdr:cNvCxnSpPr/>
      </xdr:nvCxnSpPr>
      <xdr:spPr>
        <a:xfrm flipV="1">
          <a:off x="18656300" y="10035200"/>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10477</xdr:rowOff>
    </xdr:from>
    <xdr:ext cx="469744" cy="259045"/>
    <xdr:sp macro="" textlink="">
      <xdr:nvSpPr>
        <xdr:cNvPr id="810" name="テキスト ボックス 809"/>
        <xdr:cNvSpPr txBox="1"/>
      </xdr:nvSpPr>
      <xdr:spPr>
        <a:xfrm>
          <a:off x="19310428" y="96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1" name="フローチャート: 判断 810"/>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509</xdr:rowOff>
    </xdr:from>
    <xdr:ext cx="469744" cy="259045"/>
    <xdr:sp macro="" textlink="">
      <xdr:nvSpPr>
        <xdr:cNvPr id="812" name="テキスト ボックス 811"/>
        <xdr:cNvSpPr txBox="1"/>
      </xdr:nvSpPr>
      <xdr:spPr>
        <a:xfrm>
          <a:off x="18421428" y="9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41397</xdr:rowOff>
    </xdr:from>
    <xdr:to>
      <xdr:col>116</xdr:col>
      <xdr:colOff>114300</xdr:colOff>
      <xdr:row>58</xdr:row>
      <xdr:rowOff>142997</xdr:rowOff>
    </xdr:to>
    <xdr:sp macro="" textlink="">
      <xdr:nvSpPr>
        <xdr:cNvPr id="818" name="楕円 817"/>
        <xdr:cNvSpPr/>
      </xdr:nvSpPr>
      <xdr:spPr>
        <a:xfrm>
          <a:off x="22110700" y="99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127774</xdr:rowOff>
    </xdr:from>
    <xdr:ext cx="469744" cy="259045"/>
    <xdr:sp macro="" textlink="">
      <xdr:nvSpPr>
        <xdr:cNvPr id="819" name="貸付金該当値テキスト"/>
        <xdr:cNvSpPr txBox="1"/>
      </xdr:nvSpPr>
      <xdr:spPr>
        <a:xfrm>
          <a:off x="22212300" y="990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41854</xdr:rowOff>
    </xdr:from>
    <xdr:to>
      <xdr:col>112</xdr:col>
      <xdr:colOff>38100</xdr:colOff>
      <xdr:row>58</xdr:row>
      <xdr:rowOff>143454</xdr:rowOff>
    </xdr:to>
    <xdr:sp macro="" textlink="">
      <xdr:nvSpPr>
        <xdr:cNvPr id="820" name="楕円 819"/>
        <xdr:cNvSpPr/>
      </xdr:nvSpPr>
      <xdr:spPr>
        <a:xfrm>
          <a:off x="21272500" y="998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134581</xdr:rowOff>
    </xdr:from>
    <xdr:ext cx="469744" cy="259045"/>
    <xdr:sp macro="" textlink="">
      <xdr:nvSpPr>
        <xdr:cNvPr id="821" name="テキスト ボックス 820"/>
        <xdr:cNvSpPr txBox="1"/>
      </xdr:nvSpPr>
      <xdr:spPr>
        <a:xfrm>
          <a:off x="21088428" y="1007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42540</xdr:rowOff>
    </xdr:from>
    <xdr:to>
      <xdr:col>107</xdr:col>
      <xdr:colOff>101600</xdr:colOff>
      <xdr:row>58</xdr:row>
      <xdr:rowOff>144140</xdr:rowOff>
    </xdr:to>
    <xdr:sp macro="" textlink="">
      <xdr:nvSpPr>
        <xdr:cNvPr id="822" name="楕円 821"/>
        <xdr:cNvSpPr/>
      </xdr:nvSpPr>
      <xdr:spPr>
        <a:xfrm>
          <a:off x="20383500" y="99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135267</xdr:rowOff>
    </xdr:from>
    <xdr:ext cx="469744" cy="259045"/>
    <xdr:sp macro="" textlink="">
      <xdr:nvSpPr>
        <xdr:cNvPr id="823" name="テキスト ボックス 822"/>
        <xdr:cNvSpPr txBox="1"/>
      </xdr:nvSpPr>
      <xdr:spPr>
        <a:xfrm>
          <a:off x="20199428" y="100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40300</xdr:rowOff>
    </xdr:from>
    <xdr:to>
      <xdr:col>102</xdr:col>
      <xdr:colOff>165100</xdr:colOff>
      <xdr:row>58</xdr:row>
      <xdr:rowOff>141900</xdr:rowOff>
    </xdr:to>
    <xdr:sp macro="" textlink="">
      <xdr:nvSpPr>
        <xdr:cNvPr id="824" name="楕円 823"/>
        <xdr:cNvSpPr/>
      </xdr:nvSpPr>
      <xdr:spPr>
        <a:xfrm>
          <a:off x="19494500" y="99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133027</xdr:rowOff>
    </xdr:from>
    <xdr:ext cx="469744" cy="259045"/>
    <xdr:sp macro="" textlink="">
      <xdr:nvSpPr>
        <xdr:cNvPr id="825" name="テキスト ボックス 824"/>
        <xdr:cNvSpPr txBox="1"/>
      </xdr:nvSpPr>
      <xdr:spPr>
        <a:xfrm>
          <a:off x="19310428" y="1007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41488</xdr:rowOff>
    </xdr:from>
    <xdr:to>
      <xdr:col>98</xdr:col>
      <xdr:colOff>38100</xdr:colOff>
      <xdr:row>58</xdr:row>
      <xdr:rowOff>143088</xdr:rowOff>
    </xdr:to>
    <xdr:sp macro="" textlink="">
      <xdr:nvSpPr>
        <xdr:cNvPr id="826" name="楕円 825"/>
        <xdr:cNvSpPr/>
      </xdr:nvSpPr>
      <xdr:spPr>
        <a:xfrm>
          <a:off x="18605500" y="99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134215</xdr:rowOff>
    </xdr:from>
    <xdr:ext cx="469744" cy="259045"/>
    <xdr:sp macro="" textlink="">
      <xdr:nvSpPr>
        <xdr:cNvPr id="827" name="テキスト ボックス 826"/>
        <xdr:cNvSpPr txBox="1"/>
      </xdr:nvSpPr>
      <xdr:spPr>
        <a:xfrm>
          <a:off x="18421428" y="1007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117031</xdr:rowOff>
    </xdr:from>
    <xdr:to>
      <xdr:col>116</xdr:col>
      <xdr:colOff>63500</xdr:colOff>
      <xdr:row>73</xdr:row>
      <xdr:rowOff>22066</xdr:rowOff>
    </xdr:to>
    <xdr:cxnSp macro="">
      <xdr:nvCxnSpPr>
        <xdr:cNvPr id="857" name="直線コネクタ 856"/>
        <xdr:cNvCxnSpPr/>
      </xdr:nvCxnSpPr>
      <xdr:spPr>
        <a:xfrm flipV="1">
          <a:off x="21323300" y="12461431"/>
          <a:ext cx="838200" cy="7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170959</xdr:rowOff>
    </xdr:from>
    <xdr:ext cx="534377" cy="259045"/>
    <xdr:sp macro="" textlink="">
      <xdr:nvSpPr>
        <xdr:cNvPr id="858" name="繰出金平均値テキスト"/>
        <xdr:cNvSpPr txBox="1"/>
      </xdr:nvSpPr>
      <xdr:spPr>
        <a:xfrm>
          <a:off x="22212300" y="12858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22066</xdr:rowOff>
    </xdr:from>
    <xdr:to>
      <xdr:col>111</xdr:col>
      <xdr:colOff>177800</xdr:colOff>
      <xdr:row>73</xdr:row>
      <xdr:rowOff>87446</xdr:rowOff>
    </xdr:to>
    <xdr:cxnSp macro="">
      <xdr:nvCxnSpPr>
        <xdr:cNvPr id="860" name="直線コネクタ 859"/>
        <xdr:cNvCxnSpPr/>
      </xdr:nvCxnSpPr>
      <xdr:spPr>
        <a:xfrm flipV="1">
          <a:off x="20434300" y="12537916"/>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105103</xdr:rowOff>
    </xdr:from>
    <xdr:ext cx="534377" cy="259045"/>
    <xdr:sp macro="" textlink="">
      <xdr:nvSpPr>
        <xdr:cNvPr id="862" name="テキスト ボックス 861"/>
        <xdr:cNvSpPr txBox="1"/>
      </xdr:nvSpPr>
      <xdr:spPr>
        <a:xfrm>
          <a:off x="21056111" y="12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84455</xdr:rowOff>
    </xdr:from>
    <xdr:to>
      <xdr:col>107</xdr:col>
      <xdr:colOff>50800</xdr:colOff>
      <xdr:row>73</xdr:row>
      <xdr:rowOff>87446</xdr:rowOff>
    </xdr:to>
    <xdr:cxnSp macro="">
      <xdr:nvCxnSpPr>
        <xdr:cNvPr id="863" name="直線コネクタ 862"/>
        <xdr:cNvCxnSpPr/>
      </xdr:nvCxnSpPr>
      <xdr:spPr>
        <a:xfrm>
          <a:off x="19545300" y="12600305"/>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106113</xdr:rowOff>
    </xdr:from>
    <xdr:ext cx="534377" cy="259045"/>
    <xdr:sp macro="" textlink="">
      <xdr:nvSpPr>
        <xdr:cNvPr id="865" name="テキスト ボックス 864"/>
        <xdr:cNvSpPr txBox="1"/>
      </xdr:nvSpPr>
      <xdr:spPr>
        <a:xfrm>
          <a:off x="20167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61995</xdr:rowOff>
    </xdr:from>
    <xdr:to>
      <xdr:col>102</xdr:col>
      <xdr:colOff>114300</xdr:colOff>
      <xdr:row>73</xdr:row>
      <xdr:rowOff>84455</xdr:rowOff>
    </xdr:to>
    <xdr:cxnSp macro="">
      <xdr:nvCxnSpPr>
        <xdr:cNvPr id="866" name="直線コネクタ 865"/>
        <xdr:cNvCxnSpPr/>
      </xdr:nvCxnSpPr>
      <xdr:spPr>
        <a:xfrm>
          <a:off x="18656300" y="12577845"/>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81901</xdr:rowOff>
    </xdr:from>
    <xdr:ext cx="534377" cy="259045"/>
    <xdr:sp macro="" textlink="">
      <xdr:nvSpPr>
        <xdr:cNvPr id="868" name="テキスト ボックス 867"/>
        <xdr:cNvSpPr txBox="1"/>
      </xdr:nvSpPr>
      <xdr:spPr>
        <a:xfrm>
          <a:off x="19278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9" name="フローチャート: 判断 868"/>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1985</xdr:rowOff>
    </xdr:from>
    <xdr:ext cx="534377" cy="259045"/>
    <xdr:sp macro="" textlink="">
      <xdr:nvSpPr>
        <xdr:cNvPr id="870" name="テキスト ボックス 869"/>
        <xdr:cNvSpPr txBox="1"/>
      </xdr:nvSpPr>
      <xdr:spPr>
        <a:xfrm>
          <a:off x="18389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66231</xdr:rowOff>
    </xdr:from>
    <xdr:to>
      <xdr:col>116</xdr:col>
      <xdr:colOff>114300</xdr:colOff>
      <xdr:row>72</xdr:row>
      <xdr:rowOff>167831</xdr:rowOff>
    </xdr:to>
    <xdr:sp macro="" textlink="">
      <xdr:nvSpPr>
        <xdr:cNvPr id="876" name="楕円 875"/>
        <xdr:cNvSpPr/>
      </xdr:nvSpPr>
      <xdr:spPr>
        <a:xfrm>
          <a:off x="22110700" y="124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89108</xdr:rowOff>
    </xdr:from>
    <xdr:ext cx="534377" cy="259045"/>
    <xdr:sp macro="" textlink="">
      <xdr:nvSpPr>
        <xdr:cNvPr id="877" name="繰出金該当値テキスト"/>
        <xdr:cNvSpPr txBox="1"/>
      </xdr:nvSpPr>
      <xdr:spPr>
        <a:xfrm>
          <a:off x="22212300" y="122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142716</xdr:rowOff>
    </xdr:from>
    <xdr:to>
      <xdr:col>112</xdr:col>
      <xdr:colOff>38100</xdr:colOff>
      <xdr:row>73</xdr:row>
      <xdr:rowOff>72866</xdr:rowOff>
    </xdr:to>
    <xdr:sp macro="" textlink="">
      <xdr:nvSpPr>
        <xdr:cNvPr id="878" name="楕円 877"/>
        <xdr:cNvSpPr/>
      </xdr:nvSpPr>
      <xdr:spPr>
        <a:xfrm>
          <a:off x="21272500" y="124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89393</xdr:rowOff>
    </xdr:from>
    <xdr:ext cx="534377" cy="259045"/>
    <xdr:sp macro="" textlink="">
      <xdr:nvSpPr>
        <xdr:cNvPr id="879" name="テキスト ボックス 878"/>
        <xdr:cNvSpPr txBox="1"/>
      </xdr:nvSpPr>
      <xdr:spPr>
        <a:xfrm>
          <a:off x="21056111" y="1226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36646</xdr:rowOff>
    </xdr:from>
    <xdr:to>
      <xdr:col>107</xdr:col>
      <xdr:colOff>101600</xdr:colOff>
      <xdr:row>73</xdr:row>
      <xdr:rowOff>138246</xdr:rowOff>
    </xdr:to>
    <xdr:sp macro="" textlink="">
      <xdr:nvSpPr>
        <xdr:cNvPr id="880" name="楕円 879"/>
        <xdr:cNvSpPr/>
      </xdr:nvSpPr>
      <xdr:spPr>
        <a:xfrm>
          <a:off x="20383500" y="1255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154773</xdr:rowOff>
    </xdr:from>
    <xdr:ext cx="534377" cy="259045"/>
    <xdr:sp macro="" textlink="">
      <xdr:nvSpPr>
        <xdr:cNvPr id="881" name="テキスト ボックス 880"/>
        <xdr:cNvSpPr txBox="1"/>
      </xdr:nvSpPr>
      <xdr:spPr>
        <a:xfrm>
          <a:off x="20167111" y="1232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33655</xdr:rowOff>
    </xdr:from>
    <xdr:to>
      <xdr:col>102</xdr:col>
      <xdr:colOff>165100</xdr:colOff>
      <xdr:row>73</xdr:row>
      <xdr:rowOff>135255</xdr:rowOff>
    </xdr:to>
    <xdr:sp macro="" textlink="">
      <xdr:nvSpPr>
        <xdr:cNvPr id="882" name="楕円 881"/>
        <xdr:cNvSpPr/>
      </xdr:nvSpPr>
      <xdr:spPr>
        <a:xfrm>
          <a:off x="19494500" y="125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151782</xdr:rowOff>
    </xdr:from>
    <xdr:ext cx="534377" cy="259045"/>
    <xdr:sp macro="" textlink="">
      <xdr:nvSpPr>
        <xdr:cNvPr id="883" name="テキスト ボックス 882"/>
        <xdr:cNvSpPr txBox="1"/>
      </xdr:nvSpPr>
      <xdr:spPr>
        <a:xfrm>
          <a:off x="19278111" y="1232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11195</xdr:rowOff>
    </xdr:from>
    <xdr:to>
      <xdr:col>98</xdr:col>
      <xdr:colOff>38100</xdr:colOff>
      <xdr:row>73</xdr:row>
      <xdr:rowOff>112795</xdr:rowOff>
    </xdr:to>
    <xdr:sp macro="" textlink="">
      <xdr:nvSpPr>
        <xdr:cNvPr id="884" name="楕円 883"/>
        <xdr:cNvSpPr/>
      </xdr:nvSpPr>
      <xdr:spPr>
        <a:xfrm>
          <a:off x="18605500" y="125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129322</xdr:rowOff>
    </xdr:from>
    <xdr:ext cx="534377" cy="259045"/>
    <xdr:sp macro="" textlink="">
      <xdr:nvSpPr>
        <xdr:cNvPr id="885" name="テキスト ボックス 884"/>
        <xdr:cNvSpPr txBox="1"/>
      </xdr:nvSpPr>
      <xdr:spPr>
        <a:xfrm>
          <a:off x="18389111" y="123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7" name="フローチャート: 判断 916"/>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8" name="テキスト ボックス 917"/>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2" name="フローチャート: 判断 921"/>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3" name="テキスト ボックス 922"/>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4" name="テキスト ボックス 93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8" name="テキスト ボックス 937"/>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人件費は類似団体内平均や大分県平均を上回り、住民一人あたり</a:t>
          </a:r>
          <a:r>
            <a:rPr kumimoji="1" lang="en-US" altLang="ja-JP" sz="1300">
              <a:latin typeface="ＭＳ Ｐゴシック" panose="020B0600070205080204" pitchFamily="50" charset="-128"/>
              <a:ea typeface="ＭＳ Ｐゴシック" panose="020B0600070205080204" pitchFamily="50" charset="-128"/>
            </a:rPr>
            <a:t>103,649</a:t>
          </a:r>
          <a:r>
            <a:rPr kumimoji="1" lang="ja-JP" altLang="en-US" sz="1300">
              <a:latin typeface="ＭＳ Ｐゴシック" panose="020B0600070205080204" pitchFamily="50" charset="-128"/>
              <a:ea typeface="ＭＳ Ｐゴシック" panose="020B0600070205080204" pitchFamily="50" charset="-128"/>
            </a:rPr>
            <a:t>円となっている。事務事業の多様化に伴う職員増が要因となっており、今後人件費の圧縮を図る必要がある。扶助費は住民一人あたり</a:t>
          </a:r>
          <a:r>
            <a:rPr kumimoji="1" lang="en-US" altLang="ja-JP" sz="1300">
              <a:latin typeface="ＭＳ Ｐゴシック" panose="020B0600070205080204" pitchFamily="50" charset="-128"/>
              <a:ea typeface="ＭＳ Ｐゴシック" panose="020B0600070205080204" pitchFamily="50" charset="-128"/>
            </a:rPr>
            <a:t>122,550</a:t>
          </a:r>
          <a:r>
            <a:rPr kumimoji="1" lang="ja-JP" altLang="en-US" sz="1300">
              <a:latin typeface="ＭＳ Ｐゴシック" panose="020B0600070205080204" pitchFamily="50" charset="-128"/>
              <a:ea typeface="ＭＳ Ｐゴシック" panose="020B0600070205080204" pitchFamily="50" charset="-128"/>
            </a:rPr>
            <a:t>円となり類似団体内平均を</a:t>
          </a:r>
          <a:r>
            <a:rPr kumimoji="1" lang="en-US" altLang="ja-JP" sz="1300">
              <a:latin typeface="ＭＳ Ｐゴシック" panose="020B0600070205080204" pitchFamily="50" charset="-128"/>
              <a:ea typeface="ＭＳ Ｐゴシック" panose="020B0600070205080204" pitchFamily="50" charset="-128"/>
            </a:rPr>
            <a:t>29,049</a:t>
          </a:r>
          <a:r>
            <a:rPr kumimoji="1" lang="ja-JP" altLang="en-US" sz="1300">
              <a:latin typeface="ＭＳ Ｐゴシック" panose="020B0600070205080204" pitchFamily="50" charset="-128"/>
              <a:ea typeface="ＭＳ Ｐゴシック" panose="020B0600070205080204" pitchFamily="50" charset="-128"/>
            </a:rPr>
            <a:t>円上回っているが、これは制度周知が進んだことや支給要件が緩和されたことによる障害者自立支援給付事業費の増（＋</a:t>
          </a:r>
          <a:r>
            <a:rPr kumimoji="1" lang="en-US" altLang="ja-JP" sz="1300">
              <a:latin typeface="ＭＳ Ｐゴシック" panose="020B0600070205080204" pitchFamily="50" charset="-128"/>
              <a:ea typeface="ＭＳ Ｐゴシック" panose="020B0600070205080204" pitchFamily="50" charset="-128"/>
            </a:rPr>
            <a:t>46,109</a:t>
          </a:r>
          <a:r>
            <a:rPr kumimoji="1" lang="ja-JP" altLang="en-US" sz="1300">
              <a:latin typeface="ＭＳ Ｐゴシック" panose="020B0600070205080204" pitchFamily="50" charset="-128"/>
              <a:ea typeface="ＭＳ Ｐゴシック" panose="020B0600070205080204" pitchFamily="50" charset="-128"/>
            </a:rPr>
            <a:t>千円）等による事業費の伸びが影響している。普通建設事業費（うち更新整備）については、学校給食センター改築事業（＋</a:t>
          </a:r>
          <a:r>
            <a:rPr kumimoji="1" lang="en-US" altLang="ja-JP" sz="1300">
              <a:latin typeface="ＭＳ Ｐゴシック" panose="020B0600070205080204" pitchFamily="50" charset="-128"/>
              <a:ea typeface="ＭＳ Ｐゴシック" panose="020B0600070205080204" pitchFamily="50" charset="-128"/>
            </a:rPr>
            <a:t>630,597</a:t>
          </a:r>
          <a:r>
            <a:rPr kumimoji="1" lang="ja-JP" altLang="en-US" sz="1300">
              <a:latin typeface="ＭＳ Ｐゴシック" panose="020B0600070205080204" pitchFamily="50" charset="-128"/>
              <a:ea typeface="ＭＳ Ｐゴシック" panose="020B0600070205080204" pitchFamily="50" charset="-128"/>
            </a:rPr>
            <a:t>千円）や杵築中学校改築事業（＋</a:t>
          </a:r>
          <a:r>
            <a:rPr kumimoji="1" lang="en-US" altLang="ja-JP" sz="1300">
              <a:latin typeface="ＭＳ Ｐゴシック" panose="020B0600070205080204" pitchFamily="50" charset="-128"/>
              <a:ea typeface="ＭＳ Ｐゴシック" panose="020B0600070205080204" pitchFamily="50" charset="-128"/>
            </a:rPr>
            <a:t>645,318</a:t>
          </a:r>
          <a:r>
            <a:rPr kumimoji="1" lang="ja-JP" altLang="en-US" sz="1300">
              <a:latin typeface="ＭＳ Ｐゴシック" panose="020B0600070205080204" pitchFamily="50" charset="-128"/>
              <a:ea typeface="ＭＳ Ｐゴシック" panose="020B0600070205080204" pitchFamily="50" charset="-128"/>
            </a:rPr>
            <a:t>千円）等の大型事業の影響により、住民一人あたりは前年度から</a:t>
          </a:r>
          <a:r>
            <a:rPr kumimoji="1" lang="en-US" altLang="ja-JP" sz="1300">
              <a:latin typeface="ＭＳ Ｐゴシック" panose="020B0600070205080204" pitchFamily="50" charset="-128"/>
              <a:ea typeface="ＭＳ Ｐゴシック" panose="020B0600070205080204" pitchFamily="50" charset="-128"/>
            </a:rPr>
            <a:t>43,193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88,453</a:t>
          </a:r>
          <a:r>
            <a:rPr kumimoji="1" lang="ja-JP" altLang="en-US" sz="1300">
              <a:latin typeface="ＭＳ Ｐゴシック" panose="020B0600070205080204" pitchFamily="50" charset="-128"/>
              <a:ea typeface="ＭＳ Ｐゴシック" panose="020B0600070205080204" pitchFamily="50" charset="-128"/>
            </a:rPr>
            <a:t>円となった。公債費については住民一人あたり</a:t>
          </a:r>
          <a:r>
            <a:rPr kumimoji="1" lang="en-US" altLang="ja-JP" sz="1300">
              <a:latin typeface="ＭＳ Ｐゴシック" panose="020B0600070205080204" pitchFamily="50" charset="-128"/>
              <a:ea typeface="ＭＳ Ｐゴシック" panose="020B0600070205080204" pitchFamily="50" charset="-128"/>
            </a:rPr>
            <a:t>82,267</a:t>
          </a:r>
          <a:r>
            <a:rPr kumimoji="1" lang="ja-JP" altLang="en-US" sz="1300">
              <a:latin typeface="ＭＳ Ｐゴシック" panose="020B0600070205080204" pitchFamily="50" charset="-128"/>
              <a:ea typeface="ＭＳ Ｐゴシック" panose="020B0600070205080204" pitchFamily="50" charset="-128"/>
            </a:rPr>
            <a:t>円となり、類似団体内平均より高い値で推移している。令和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年度に繰上償還を行うことで公債費の圧縮を図る。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28,873
28,697
280.08
23,455,516
22,834,797
485,677
10,402,975
24,725,946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126365</xdr:rowOff>
    </xdr:from>
    <xdr:to>
      <xdr:col>24</xdr:col>
      <xdr:colOff>63500</xdr:colOff>
      <xdr:row>34</xdr:row>
      <xdr:rowOff>152654</xdr:rowOff>
    </xdr:to>
    <xdr:cxnSp macro="">
      <xdr:nvCxnSpPr>
        <xdr:cNvPr id="61" name="直線コネクタ 60"/>
        <xdr:cNvCxnSpPr/>
      </xdr:nvCxnSpPr>
      <xdr:spPr>
        <a:xfrm>
          <a:off x="3797300" y="5955665"/>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76852</xdr:rowOff>
    </xdr:from>
    <xdr:ext cx="469744" cy="259045"/>
    <xdr:sp macro="" textlink="">
      <xdr:nvSpPr>
        <xdr:cNvPr id="62" name="議会費平均値テキスト"/>
        <xdr:cNvSpPr txBox="1"/>
      </xdr:nvSpPr>
      <xdr:spPr>
        <a:xfrm>
          <a:off x="4686300" y="6077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126365</xdr:rowOff>
    </xdr:from>
    <xdr:to>
      <xdr:col>19</xdr:col>
      <xdr:colOff>177800</xdr:colOff>
      <xdr:row>34</xdr:row>
      <xdr:rowOff>130366</xdr:rowOff>
    </xdr:to>
    <xdr:cxnSp macro="">
      <xdr:nvCxnSpPr>
        <xdr:cNvPr id="64" name="直線コネクタ 63"/>
        <xdr:cNvCxnSpPr/>
      </xdr:nvCxnSpPr>
      <xdr:spPr>
        <a:xfrm flipV="1">
          <a:off x="2908300" y="595566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36466</xdr:rowOff>
    </xdr:from>
    <xdr:ext cx="469744" cy="259045"/>
    <xdr:sp macro="" textlink="">
      <xdr:nvSpPr>
        <xdr:cNvPr id="66" name="テキスト ボックス 65"/>
        <xdr:cNvSpPr txBox="1"/>
      </xdr:nvSpPr>
      <xdr:spPr>
        <a:xfrm>
          <a:off x="3562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130366</xdr:rowOff>
    </xdr:from>
    <xdr:to>
      <xdr:col>15</xdr:col>
      <xdr:colOff>50800</xdr:colOff>
      <xdr:row>35</xdr:row>
      <xdr:rowOff>23495</xdr:rowOff>
    </xdr:to>
    <xdr:cxnSp macro="">
      <xdr:nvCxnSpPr>
        <xdr:cNvPr id="67" name="直線コネクタ 66"/>
        <xdr:cNvCxnSpPr/>
      </xdr:nvCxnSpPr>
      <xdr:spPr>
        <a:xfrm flipV="1">
          <a:off x="2019300" y="5959666"/>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60088</xdr:rowOff>
    </xdr:from>
    <xdr:ext cx="469744" cy="259045"/>
    <xdr:sp macro="" textlink="">
      <xdr:nvSpPr>
        <xdr:cNvPr id="69" name="テキスト ボックス 68"/>
        <xdr:cNvSpPr txBox="1"/>
      </xdr:nvSpPr>
      <xdr:spPr>
        <a:xfrm>
          <a:off x="2673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118745</xdr:rowOff>
    </xdr:from>
    <xdr:to>
      <xdr:col>10</xdr:col>
      <xdr:colOff>114300</xdr:colOff>
      <xdr:row>35</xdr:row>
      <xdr:rowOff>23495</xdr:rowOff>
    </xdr:to>
    <xdr:cxnSp macro="">
      <xdr:nvCxnSpPr>
        <xdr:cNvPr id="70" name="直線コネクタ 69"/>
        <xdr:cNvCxnSpPr/>
      </xdr:nvCxnSpPr>
      <xdr:spPr>
        <a:xfrm>
          <a:off x="1130300" y="59480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60850</xdr:rowOff>
    </xdr:from>
    <xdr:ext cx="469744" cy="259045"/>
    <xdr:sp macro="" textlink="">
      <xdr:nvSpPr>
        <xdr:cNvPr id="72" name="テキスト ボックス 71"/>
        <xdr:cNvSpPr txBox="1"/>
      </xdr:nvSpPr>
      <xdr:spPr>
        <a:xfrm>
          <a:off x="1784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101854</xdr:rowOff>
    </xdr:from>
    <xdr:to>
      <xdr:col>24</xdr:col>
      <xdr:colOff>114300</xdr:colOff>
      <xdr:row>35</xdr:row>
      <xdr:rowOff>32004</xdr:rowOff>
    </xdr:to>
    <xdr:sp macro="" textlink="">
      <xdr:nvSpPr>
        <xdr:cNvPr id="80" name="楕円 79"/>
        <xdr:cNvSpPr/>
      </xdr:nvSpPr>
      <xdr:spPr>
        <a:xfrm>
          <a:off x="45847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124731</xdr:rowOff>
    </xdr:from>
    <xdr:ext cx="469744" cy="259045"/>
    <xdr:sp macro="" textlink="">
      <xdr:nvSpPr>
        <xdr:cNvPr id="81" name="議会費該当値テキスト"/>
        <xdr:cNvSpPr txBox="1"/>
      </xdr:nvSpPr>
      <xdr:spPr>
        <a:xfrm>
          <a:off x="4686300" y="57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75565</xdr:rowOff>
    </xdr:from>
    <xdr:to>
      <xdr:col>20</xdr:col>
      <xdr:colOff>38100</xdr:colOff>
      <xdr:row>35</xdr:row>
      <xdr:rowOff>5715</xdr:rowOff>
    </xdr:to>
    <xdr:sp macro="" textlink="">
      <xdr:nvSpPr>
        <xdr:cNvPr id="82" name="楕円 81"/>
        <xdr:cNvSpPr/>
      </xdr:nvSpPr>
      <xdr:spPr>
        <a:xfrm>
          <a:off x="3746500" y="59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22242</xdr:rowOff>
    </xdr:from>
    <xdr:ext cx="469744" cy="259045"/>
    <xdr:sp macro="" textlink="">
      <xdr:nvSpPr>
        <xdr:cNvPr id="83" name="テキスト ボックス 82"/>
        <xdr:cNvSpPr txBox="1"/>
      </xdr:nvSpPr>
      <xdr:spPr>
        <a:xfrm>
          <a:off x="3562428" y="568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79566</xdr:rowOff>
    </xdr:from>
    <xdr:to>
      <xdr:col>15</xdr:col>
      <xdr:colOff>101600</xdr:colOff>
      <xdr:row>35</xdr:row>
      <xdr:rowOff>9716</xdr:rowOff>
    </xdr:to>
    <xdr:sp macro="" textlink="">
      <xdr:nvSpPr>
        <xdr:cNvPr id="84" name="楕円 83"/>
        <xdr:cNvSpPr/>
      </xdr:nvSpPr>
      <xdr:spPr>
        <a:xfrm>
          <a:off x="2857500" y="59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26243</xdr:rowOff>
    </xdr:from>
    <xdr:ext cx="469744" cy="259045"/>
    <xdr:sp macro="" textlink="">
      <xdr:nvSpPr>
        <xdr:cNvPr id="85" name="テキスト ボックス 84"/>
        <xdr:cNvSpPr txBox="1"/>
      </xdr:nvSpPr>
      <xdr:spPr>
        <a:xfrm>
          <a:off x="2673428" y="568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144145</xdr:rowOff>
    </xdr:from>
    <xdr:to>
      <xdr:col>10</xdr:col>
      <xdr:colOff>165100</xdr:colOff>
      <xdr:row>35</xdr:row>
      <xdr:rowOff>74295</xdr:rowOff>
    </xdr:to>
    <xdr:sp macro="" textlink="">
      <xdr:nvSpPr>
        <xdr:cNvPr id="86" name="楕円 85"/>
        <xdr:cNvSpPr/>
      </xdr:nvSpPr>
      <xdr:spPr>
        <a:xfrm>
          <a:off x="19685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90822</xdr:rowOff>
    </xdr:from>
    <xdr:ext cx="469744" cy="259045"/>
    <xdr:sp macro="" textlink="">
      <xdr:nvSpPr>
        <xdr:cNvPr id="87" name="テキスト ボックス 86"/>
        <xdr:cNvSpPr txBox="1"/>
      </xdr:nvSpPr>
      <xdr:spPr>
        <a:xfrm>
          <a:off x="1784428" y="574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67945</xdr:rowOff>
    </xdr:from>
    <xdr:to>
      <xdr:col>6</xdr:col>
      <xdr:colOff>38100</xdr:colOff>
      <xdr:row>34</xdr:row>
      <xdr:rowOff>169545</xdr:rowOff>
    </xdr:to>
    <xdr:sp macro="" textlink="">
      <xdr:nvSpPr>
        <xdr:cNvPr id="88" name="楕円 87"/>
        <xdr:cNvSpPr/>
      </xdr:nvSpPr>
      <xdr:spPr>
        <a:xfrm>
          <a:off x="10795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14622</xdr:rowOff>
    </xdr:from>
    <xdr:ext cx="469744" cy="259045"/>
    <xdr:sp macro="" textlink="">
      <xdr:nvSpPr>
        <xdr:cNvPr id="89" name="テキスト ボックス 88"/>
        <xdr:cNvSpPr txBox="1"/>
      </xdr:nvSpPr>
      <xdr:spPr>
        <a:xfrm>
          <a:off x="895428" y="567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43195</xdr:rowOff>
    </xdr:from>
    <xdr:to>
      <xdr:col>24</xdr:col>
      <xdr:colOff>63500</xdr:colOff>
      <xdr:row>58</xdr:row>
      <xdr:rowOff>93203</xdr:rowOff>
    </xdr:to>
    <xdr:cxnSp macro="">
      <xdr:nvCxnSpPr>
        <xdr:cNvPr id="118" name="直線コネクタ 117"/>
        <xdr:cNvCxnSpPr/>
      </xdr:nvCxnSpPr>
      <xdr:spPr>
        <a:xfrm flipV="1">
          <a:off x="3797300" y="9987295"/>
          <a:ext cx="838200" cy="5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3560</xdr:rowOff>
    </xdr:from>
    <xdr:ext cx="599010" cy="259045"/>
    <xdr:sp macro="" textlink="">
      <xdr:nvSpPr>
        <xdr:cNvPr id="119" name="総務費平均値テキスト"/>
        <xdr:cNvSpPr txBox="1"/>
      </xdr:nvSpPr>
      <xdr:spPr>
        <a:xfrm>
          <a:off x="4686300" y="9947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70516</xdr:rowOff>
    </xdr:from>
    <xdr:to>
      <xdr:col>19</xdr:col>
      <xdr:colOff>177800</xdr:colOff>
      <xdr:row>58</xdr:row>
      <xdr:rowOff>93203</xdr:rowOff>
    </xdr:to>
    <xdr:cxnSp macro="">
      <xdr:nvCxnSpPr>
        <xdr:cNvPr id="121" name="直線コネクタ 120"/>
        <xdr:cNvCxnSpPr/>
      </xdr:nvCxnSpPr>
      <xdr:spPr>
        <a:xfrm>
          <a:off x="2908300" y="10014616"/>
          <a:ext cx="889000" cy="2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145775</xdr:rowOff>
    </xdr:from>
    <xdr:ext cx="534377" cy="259045"/>
    <xdr:sp macro="" textlink="">
      <xdr:nvSpPr>
        <xdr:cNvPr id="123" name="テキスト ボックス 122"/>
        <xdr:cNvSpPr txBox="1"/>
      </xdr:nvSpPr>
      <xdr:spPr>
        <a:xfrm>
          <a:off x="3530111" y="100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52517</xdr:rowOff>
    </xdr:from>
    <xdr:to>
      <xdr:col>15</xdr:col>
      <xdr:colOff>50800</xdr:colOff>
      <xdr:row>58</xdr:row>
      <xdr:rowOff>70516</xdr:rowOff>
    </xdr:to>
    <xdr:cxnSp macro="">
      <xdr:nvCxnSpPr>
        <xdr:cNvPr id="124" name="直線コネクタ 123"/>
        <xdr:cNvCxnSpPr/>
      </xdr:nvCxnSpPr>
      <xdr:spPr>
        <a:xfrm>
          <a:off x="2019300" y="9996617"/>
          <a:ext cx="889000" cy="1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146142</xdr:rowOff>
    </xdr:from>
    <xdr:ext cx="534377" cy="259045"/>
    <xdr:sp macro="" textlink="">
      <xdr:nvSpPr>
        <xdr:cNvPr id="126" name="テキスト ボックス 125"/>
        <xdr:cNvSpPr txBox="1"/>
      </xdr:nvSpPr>
      <xdr:spPr>
        <a:xfrm>
          <a:off x="2641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52517</xdr:rowOff>
    </xdr:from>
    <xdr:to>
      <xdr:col>10</xdr:col>
      <xdr:colOff>114300</xdr:colOff>
      <xdr:row>58</xdr:row>
      <xdr:rowOff>104539</xdr:rowOff>
    </xdr:to>
    <xdr:cxnSp macro="">
      <xdr:nvCxnSpPr>
        <xdr:cNvPr id="127" name="直線コネクタ 126"/>
        <xdr:cNvCxnSpPr/>
      </xdr:nvCxnSpPr>
      <xdr:spPr>
        <a:xfrm flipV="1">
          <a:off x="1130300" y="9996617"/>
          <a:ext cx="889000" cy="5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146817</xdr:rowOff>
    </xdr:from>
    <xdr:ext cx="534377" cy="259045"/>
    <xdr:sp macro="" textlink="">
      <xdr:nvSpPr>
        <xdr:cNvPr id="129" name="テキスト ボックス 128"/>
        <xdr:cNvSpPr txBox="1"/>
      </xdr:nvSpPr>
      <xdr:spPr>
        <a:xfrm>
          <a:off x="1752111" y="100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147534</xdr:rowOff>
    </xdr:from>
    <xdr:ext cx="534377" cy="259045"/>
    <xdr:sp macro="" textlink="">
      <xdr:nvSpPr>
        <xdr:cNvPr id="131" name="テキスト ボックス 130"/>
        <xdr:cNvSpPr txBox="1"/>
      </xdr:nvSpPr>
      <xdr:spPr>
        <a:xfrm>
          <a:off x="863111" y="1009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163845</xdr:rowOff>
    </xdr:from>
    <xdr:to>
      <xdr:col>24</xdr:col>
      <xdr:colOff>114300</xdr:colOff>
      <xdr:row>58</xdr:row>
      <xdr:rowOff>93995</xdr:rowOff>
    </xdr:to>
    <xdr:sp macro="" textlink="">
      <xdr:nvSpPr>
        <xdr:cNvPr id="137" name="楕円 136"/>
        <xdr:cNvSpPr/>
      </xdr:nvSpPr>
      <xdr:spPr>
        <a:xfrm>
          <a:off x="4584700" y="99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123222</xdr:rowOff>
    </xdr:from>
    <xdr:ext cx="599010" cy="259045"/>
    <xdr:sp macro="" textlink="">
      <xdr:nvSpPr>
        <xdr:cNvPr id="138" name="総務費該当値テキスト"/>
        <xdr:cNvSpPr txBox="1"/>
      </xdr:nvSpPr>
      <xdr:spPr>
        <a:xfrm>
          <a:off x="4686300" y="972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42403</xdr:rowOff>
    </xdr:from>
    <xdr:to>
      <xdr:col>20</xdr:col>
      <xdr:colOff>38100</xdr:colOff>
      <xdr:row>58</xdr:row>
      <xdr:rowOff>144003</xdr:rowOff>
    </xdr:to>
    <xdr:sp macro="" textlink="">
      <xdr:nvSpPr>
        <xdr:cNvPr id="139" name="楕円 138"/>
        <xdr:cNvSpPr/>
      </xdr:nvSpPr>
      <xdr:spPr>
        <a:xfrm>
          <a:off x="3746500" y="99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160530</xdr:rowOff>
    </xdr:from>
    <xdr:ext cx="534377" cy="259045"/>
    <xdr:sp macro="" textlink="">
      <xdr:nvSpPr>
        <xdr:cNvPr id="140" name="テキスト ボックス 139"/>
        <xdr:cNvSpPr txBox="1"/>
      </xdr:nvSpPr>
      <xdr:spPr>
        <a:xfrm>
          <a:off x="3530111" y="976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19716</xdr:rowOff>
    </xdr:from>
    <xdr:to>
      <xdr:col>15</xdr:col>
      <xdr:colOff>101600</xdr:colOff>
      <xdr:row>58</xdr:row>
      <xdr:rowOff>121316</xdr:rowOff>
    </xdr:to>
    <xdr:sp macro="" textlink="">
      <xdr:nvSpPr>
        <xdr:cNvPr id="141" name="楕円 140"/>
        <xdr:cNvSpPr/>
      </xdr:nvSpPr>
      <xdr:spPr>
        <a:xfrm>
          <a:off x="2857500" y="99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137843</xdr:rowOff>
    </xdr:from>
    <xdr:ext cx="599010" cy="259045"/>
    <xdr:sp macro="" textlink="">
      <xdr:nvSpPr>
        <xdr:cNvPr id="142" name="テキスト ボックス 141"/>
        <xdr:cNvSpPr txBox="1"/>
      </xdr:nvSpPr>
      <xdr:spPr>
        <a:xfrm>
          <a:off x="2608795" y="973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1717</xdr:rowOff>
    </xdr:from>
    <xdr:to>
      <xdr:col>10</xdr:col>
      <xdr:colOff>165100</xdr:colOff>
      <xdr:row>58</xdr:row>
      <xdr:rowOff>103317</xdr:rowOff>
    </xdr:to>
    <xdr:sp macro="" textlink="">
      <xdr:nvSpPr>
        <xdr:cNvPr id="143" name="楕円 142"/>
        <xdr:cNvSpPr/>
      </xdr:nvSpPr>
      <xdr:spPr>
        <a:xfrm>
          <a:off x="1968500" y="994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119844</xdr:rowOff>
    </xdr:from>
    <xdr:ext cx="599010" cy="259045"/>
    <xdr:sp macro="" textlink="">
      <xdr:nvSpPr>
        <xdr:cNvPr id="144" name="テキスト ボックス 143"/>
        <xdr:cNvSpPr txBox="1"/>
      </xdr:nvSpPr>
      <xdr:spPr>
        <a:xfrm>
          <a:off x="1719795" y="972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53739</xdr:rowOff>
    </xdr:from>
    <xdr:to>
      <xdr:col>6</xdr:col>
      <xdr:colOff>38100</xdr:colOff>
      <xdr:row>58</xdr:row>
      <xdr:rowOff>155339</xdr:rowOff>
    </xdr:to>
    <xdr:sp macro="" textlink="">
      <xdr:nvSpPr>
        <xdr:cNvPr id="145" name="楕円 144"/>
        <xdr:cNvSpPr/>
      </xdr:nvSpPr>
      <xdr:spPr>
        <a:xfrm>
          <a:off x="1079500" y="99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416</xdr:rowOff>
    </xdr:from>
    <xdr:ext cx="534377" cy="259045"/>
    <xdr:sp macro="" textlink="">
      <xdr:nvSpPr>
        <xdr:cNvPr id="146" name="テキスト ボックス 145"/>
        <xdr:cNvSpPr txBox="1"/>
      </xdr:nvSpPr>
      <xdr:spPr>
        <a:xfrm>
          <a:off x="863111" y="977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76</xdr:rowOff>
    </xdr:from>
    <xdr:to>
      <xdr:col>24</xdr:col>
      <xdr:colOff>63500</xdr:colOff>
      <xdr:row>74</xdr:row>
      <xdr:rowOff>106273</xdr:rowOff>
    </xdr:to>
    <xdr:cxnSp macro="">
      <xdr:nvCxnSpPr>
        <xdr:cNvPr id="176" name="直線コネクタ 175"/>
        <xdr:cNvCxnSpPr/>
      </xdr:nvCxnSpPr>
      <xdr:spPr>
        <a:xfrm flipV="1">
          <a:off x="3797300" y="12687376"/>
          <a:ext cx="838200" cy="10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148683</xdr:rowOff>
    </xdr:from>
    <xdr:ext cx="599010" cy="259045"/>
    <xdr:sp macro="" textlink="">
      <xdr:nvSpPr>
        <xdr:cNvPr id="177" name="民生費平均値テキスト"/>
        <xdr:cNvSpPr txBox="1"/>
      </xdr:nvSpPr>
      <xdr:spPr>
        <a:xfrm>
          <a:off x="4686300" y="12835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106273</xdr:rowOff>
    </xdr:from>
    <xdr:to>
      <xdr:col>19</xdr:col>
      <xdr:colOff>177800</xdr:colOff>
      <xdr:row>75</xdr:row>
      <xdr:rowOff>27966</xdr:rowOff>
    </xdr:to>
    <xdr:cxnSp macro="">
      <xdr:nvCxnSpPr>
        <xdr:cNvPr id="179" name="直線コネクタ 178"/>
        <xdr:cNvCxnSpPr/>
      </xdr:nvCxnSpPr>
      <xdr:spPr>
        <a:xfrm flipV="1">
          <a:off x="2908300" y="12793573"/>
          <a:ext cx="889000" cy="9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53382</xdr:rowOff>
    </xdr:from>
    <xdr:ext cx="599010" cy="259045"/>
    <xdr:sp macro="" textlink="">
      <xdr:nvSpPr>
        <xdr:cNvPr id="181" name="テキスト ボックス 180"/>
        <xdr:cNvSpPr txBox="1"/>
      </xdr:nvSpPr>
      <xdr:spPr>
        <a:xfrm>
          <a:off x="3497795" y="130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119393</xdr:rowOff>
    </xdr:from>
    <xdr:to>
      <xdr:col>15</xdr:col>
      <xdr:colOff>50800</xdr:colOff>
      <xdr:row>75</xdr:row>
      <xdr:rowOff>27966</xdr:rowOff>
    </xdr:to>
    <xdr:cxnSp macro="">
      <xdr:nvCxnSpPr>
        <xdr:cNvPr id="182" name="直線コネクタ 181"/>
        <xdr:cNvCxnSpPr/>
      </xdr:nvCxnSpPr>
      <xdr:spPr>
        <a:xfrm>
          <a:off x="2019300" y="12806693"/>
          <a:ext cx="889000" cy="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85513</xdr:rowOff>
    </xdr:from>
    <xdr:ext cx="599010" cy="259045"/>
    <xdr:sp macro="" textlink="">
      <xdr:nvSpPr>
        <xdr:cNvPr id="184" name="テキスト ボックス 183"/>
        <xdr:cNvSpPr txBox="1"/>
      </xdr:nvSpPr>
      <xdr:spPr>
        <a:xfrm>
          <a:off x="2608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119393</xdr:rowOff>
    </xdr:from>
    <xdr:to>
      <xdr:col>10</xdr:col>
      <xdr:colOff>114300</xdr:colOff>
      <xdr:row>74</xdr:row>
      <xdr:rowOff>166739</xdr:rowOff>
    </xdr:to>
    <xdr:cxnSp macro="">
      <xdr:nvCxnSpPr>
        <xdr:cNvPr id="185" name="直線コネクタ 184"/>
        <xdr:cNvCxnSpPr/>
      </xdr:nvCxnSpPr>
      <xdr:spPr>
        <a:xfrm flipV="1">
          <a:off x="1130300" y="12806693"/>
          <a:ext cx="889000" cy="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87343</xdr:rowOff>
    </xdr:from>
    <xdr:ext cx="599010" cy="259045"/>
    <xdr:sp macro="" textlink="">
      <xdr:nvSpPr>
        <xdr:cNvPr id="187" name="テキスト ボックス 186"/>
        <xdr:cNvSpPr txBox="1"/>
      </xdr:nvSpPr>
      <xdr:spPr>
        <a:xfrm>
          <a:off x="1719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128210</xdr:rowOff>
    </xdr:from>
    <xdr:ext cx="599010" cy="259045"/>
    <xdr:sp macro="" textlink="">
      <xdr:nvSpPr>
        <xdr:cNvPr id="189" name="テキスト ボックス 188"/>
        <xdr:cNvSpPr txBox="1"/>
      </xdr:nvSpPr>
      <xdr:spPr>
        <a:xfrm>
          <a:off x="830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120726</xdr:rowOff>
    </xdr:from>
    <xdr:to>
      <xdr:col>24</xdr:col>
      <xdr:colOff>114300</xdr:colOff>
      <xdr:row>74</xdr:row>
      <xdr:rowOff>50876</xdr:rowOff>
    </xdr:to>
    <xdr:sp macro="" textlink="">
      <xdr:nvSpPr>
        <xdr:cNvPr id="195" name="楕円 194"/>
        <xdr:cNvSpPr/>
      </xdr:nvSpPr>
      <xdr:spPr>
        <a:xfrm>
          <a:off x="4584700" y="1263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143603</xdr:rowOff>
    </xdr:from>
    <xdr:ext cx="599010" cy="259045"/>
    <xdr:sp macro="" textlink="">
      <xdr:nvSpPr>
        <xdr:cNvPr id="196" name="民生費該当値テキスト"/>
        <xdr:cNvSpPr txBox="1"/>
      </xdr:nvSpPr>
      <xdr:spPr>
        <a:xfrm>
          <a:off x="4686300" y="1248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55473</xdr:rowOff>
    </xdr:from>
    <xdr:to>
      <xdr:col>20</xdr:col>
      <xdr:colOff>38100</xdr:colOff>
      <xdr:row>74</xdr:row>
      <xdr:rowOff>157073</xdr:rowOff>
    </xdr:to>
    <xdr:sp macro="" textlink="">
      <xdr:nvSpPr>
        <xdr:cNvPr id="197" name="楕円 196"/>
        <xdr:cNvSpPr/>
      </xdr:nvSpPr>
      <xdr:spPr>
        <a:xfrm>
          <a:off x="3746500" y="127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2150</xdr:rowOff>
    </xdr:from>
    <xdr:ext cx="599010" cy="259045"/>
    <xdr:sp macro="" textlink="">
      <xdr:nvSpPr>
        <xdr:cNvPr id="198" name="テキスト ボックス 197"/>
        <xdr:cNvSpPr txBox="1"/>
      </xdr:nvSpPr>
      <xdr:spPr>
        <a:xfrm>
          <a:off x="3497795" y="1251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148616</xdr:rowOff>
    </xdr:from>
    <xdr:to>
      <xdr:col>15</xdr:col>
      <xdr:colOff>101600</xdr:colOff>
      <xdr:row>75</xdr:row>
      <xdr:rowOff>78766</xdr:rowOff>
    </xdr:to>
    <xdr:sp macro="" textlink="">
      <xdr:nvSpPr>
        <xdr:cNvPr id="199" name="楕円 198"/>
        <xdr:cNvSpPr/>
      </xdr:nvSpPr>
      <xdr:spPr>
        <a:xfrm>
          <a:off x="2857500" y="128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95293</xdr:rowOff>
    </xdr:from>
    <xdr:ext cx="599010" cy="259045"/>
    <xdr:sp macro="" textlink="">
      <xdr:nvSpPr>
        <xdr:cNvPr id="200" name="テキスト ボックス 199"/>
        <xdr:cNvSpPr txBox="1"/>
      </xdr:nvSpPr>
      <xdr:spPr>
        <a:xfrm>
          <a:off x="2608795" y="1261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68593</xdr:rowOff>
    </xdr:from>
    <xdr:to>
      <xdr:col>10</xdr:col>
      <xdr:colOff>165100</xdr:colOff>
      <xdr:row>74</xdr:row>
      <xdr:rowOff>170193</xdr:rowOff>
    </xdr:to>
    <xdr:sp macro="" textlink="">
      <xdr:nvSpPr>
        <xdr:cNvPr id="201" name="楕円 200"/>
        <xdr:cNvSpPr/>
      </xdr:nvSpPr>
      <xdr:spPr>
        <a:xfrm>
          <a:off x="1968500" y="127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15270</xdr:rowOff>
    </xdr:from>
    <xdr:ext cx="599010" cy="259045"/>
    <xdr:sp macro="" textlink="">
      <xdr:nvSpPr>
        <xdr:cNvPr id="202" name="テキスト ボックス 201"/>
        <xdr:cNvSpPr txBox="1"/>
      </xdr:nvSpPr>
      <xdr:spPr>
        <a:xfrm>
          <a:off x="1719795" y="1253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115939</xdr:rowOff>
    </xdr:from>
    <xdr:to>
      <xdr:col>6</xdr:col>
      <xdr:colOff>38100</xdr:colOff>
      <xdr:row>75</xdr:row>
      <xdr:rowOff>46089</xdr:rowOff>
    </xdr:to>
    <xdr:sp macro="" textlink="">
      <xdr:nvSpPr>
        <xdr:cNvPr id="203" name="楕円 202"/>
        <xdr:cNvSpPr/>
      </xdr:nvSpPr>
      <xdr:spPr>
        <a:xfrm>
          <a:off x="1079500" y="128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62616</xdr:rowOff>
    </xdr:from>
    <xdr:ext cx="599010" cy="259045"/>
    <xdr:sp macro="" textlink="">
      <xdr:nvSpPr>
        <xdr:cNvPr id="204" name="テキスト ボックス 203"/>
        <xdr:cNvSpPr txBox="1"/>
      </xdr:nvSpPr>
      <xdr:spPr>
        <a:xfrm>
          <a:off x="830795" y="1257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138652</xdr:rowOff>
    </xdr:from>
    <xdr:to>
      <xdr:col>24</xdr:col>
      <xdr:colOff>63500</xdr:colOff>
      <xdr:row>96</xdr:row>
      <xdr:rowOff>3645</xdr:rowOff>
    </xdr:to>
    <xdr:cxnSp macro="">
      <xdr:nvCxnSpPr>
        <xdr:cNvPr id="234" name="直線コネクタ 233"/>
        <xdr:cNvCxnSpPr/>
      </xdr:nvCxnSpPr>
      <xdr:spPr>
        <a:xfrm flipV="1">
          <a:off x="3797300" y="16426402"/>
          <a:ext cx="838200" cy="3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79843</xdr:rowOff>
    </xdr:from>
    <xdr:ext cx="534377" cy="259045"/>
    <xdr:sp macro="" textlink="">
      <xdr:nvSpPr>
        <xdr:cNvPr id="235" name="衛生費平均値テキスト"/>
        <xdr:cNvSpPr txBox="1"/>
      </xdr:nvSpPr>
      <xdr:spPr>
        <a:xfrm>
          <a:off x="4686300" y="16367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3645</xdr:rowOff>
    </xdr:from>
    <xdr:to>
      <xdr:col>19</xdr:col>
      <xdr:colOff>177800</xdr:colOff>
      <xdr:row>96</xdr:row>
      <xdr:rowOff>70225</xdr:rowOff>
    </xdr:to>
    <xdr:cxnSp macro="">
      <xdr:nvCxnSpPr>
        <xdr:cNvPr id="237" name="直線コネクタ 236"/>
        <xdr:cNvCxnSpPr/>
      </xdr:nvCxnSpPr>
      <xdr:spPr>
        <a:xfrm flipV="1">
          <a:off x="2908300" y="16462845"/>
          <a:ext cx="889000" cy="6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70090</xdr:rowOff>
    </xdr:from>
    <xdr:ext cx="534377" cy="259045"/>
    <xdr:sp macro="" textlink="">
      <xdr:nvSpPr>
        <xdr:cNvPr id="239" name="テキスト ボックス 238"/>
        <xdr:cNvSpPr txBox="1"/>
      </xdr:nvSpPr>
      <xdr:spPr>
        <a:xfrm>
          <a:off x="3530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70225</xdr:rowOff>
    </xdr:from>
    <xdr:to>
      <xdr:col>15</xdr:col>
      <xdr:colOff>50800</xdr:colOff>
      <xdr:row>96</xdr:row>
      <xdr:rowOff>108114</xdr:rowOff>
    </xdr:to>
    <xdr:cxnSp macro="">
      <xdr:nvCxnSpPr>
        <xdr:cNvPr id="240" name="直線コネクタ 239"/>
        <xdr:cNvCxnSpPr/>
      </xdr:nvCxnSpPr>
      <xdr:spPr>
        <a:xfrm flipV="1">
          <a:off x="2019300" y="16529425"/>
          <a:ext cx="889000" cy="3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135565</xdr:rowOff>
    </xdr:from>
    <xdr:ext cx="534377" cy="259045"/>
    <xdr:sp macro="" textlink="">
      <xdr:nvSpPr>
        <xdr:cNvPr id="242" name="テキスト ボックス 241"/>
        <xdr:cNvSpPr txBox="1"/>
      </xdr:nvSpPr>
      <xdr:spPr>
        <a:xfrm>
          <a:off x="2641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108114</xdr:rowOff>
    </xdr:from>
    <xdr:to>
      <xdr:col>10</xdr:col>
      <xdr:colOff>114300</xdr:colOff>
      <xdr:row>97</xdr:row>
      <xdr:rowOff>35858</xdr:rowOff>
    </xdr:to>
    <xdr:cxnSp macro="">
      <xdr:nvCxnSpPr>
        <xdr:cNvPr id="243" name="直線コネクタ 242"/>
        <xdr:cNvCxnSpPr/>
      </xdr:nvCxnSpPr>
      <xdr:spPr>
        <a:xfrm flipV="1">
          <a:off x="1130300" y="16567314"/>
          <a:ext cx="889000" cy="9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103261</xdr:rowOff>
    </xdr:from>
    <xdr:ext cx="534377" cy="259045"/>
    <xdr:sp macro="" textlink="">
      <xdr:nvSpPr>
        <xdr:cNvPr id="245" name="テキスト ボックス 244"/>
        <xdr:cNvSpPr txBox="1"/>
      </xdr:nvSpPr>
      <xdr:spPr>
        <a:xfrm>
          <a:off x="1752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74096</xdr:rowOff>
    </xdr:from>
    <xdr:ext cx="534377" cy="259045"/>
    <xdr:sp macro="" textlink="">
      <xdr:nvSpPr>
        <xdr:cNvPr id="247" name="テキスト ボックス 246"/>
        <xdr:cNvSpPr txBox="1"/>
      </xdr:nvSpPr>
      <xdr:spPr>
        <a:xfrm>
          <a:off x="863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87852</xdr:rowOff>
    </xdr:from>
    <xdr:to>
      <xdr:col>24</xdr:col>
      <xdr:colOff>114300</xdr:colOff>
      <xdr:row>96</xdr:row>
      <xdr:rowOff>18002</xdr:rowOff>
    </xdr:to>
    <xdr:sp macro="" textlink="">
      <xdr:nvSpPr>
        <xdr:cNvPr id="253" name="楕円 252"/>
        <xdr:cNvSpPr/>
      </xdr:nvSpPr>
      <xdr:spPr>
        <a:xfrm>
          <a:off x="4584700" y="16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110729</xdr:rowOff>
    </xdr:from>
    <xdr:ext cx="534377" cy="259045"/>
    <xdr:sp macro="" textlink="">
      <xdr:nvSpPr>
        <xdr:cNvPr id="254" name="衛生費該当値テキスト"/>
        <xdr:cNvSpPr txBox="1"/>
      </xdr:nvSpPr>
      <xdr:spPr>
        <a:xfrm>
          <a:off x="4686300" y="1622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124295</xdr:rowOff>
    </xdr:from>
    <xdr:to>
      <xdr:col>20</xdr:col>
      <xdr:colOff>38100</xdr:colOff>
      <xdr:row>96</xdr:row>
      <xdr:rowOff>54445</xdr:rowOff>
    </xdr:to>
    <xdr:sp macro="" textlink="">
      <xdr:nvSpPr>
        <xdr:cNvPr id="255" name="楕円 254"/>
        <xdr:cNvSpPr/>
      </xdr:nvSpPr>
      <xdr:spPr>
        <a:xfrm>
          <a:off x="3746500" y="164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70972</xdr:rowOff>
    </xdr:from>
    <xdr:ext cx="534377" cy="259045"/>
    <xdr:sp macro="" textlink="">
      <xdr:nvSpPr>
        <xdr:cNvPr id="256" name="テキスト ボックス 255"/>
        <xdr:cNvSpPr txBox="1"/>
      </xdr:nvSpPr>
      <xdr:spPr>
        <a:xfrm>
          <a:off x="3530111" y="161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19425</xdr:rowOff>
    </xdr:from>
    <xdr:to>
      <xdr:col>15</xdr:col>
      <xdr:colOff>101600</xdr:colOff>
      <xdr:row>96</xdr:row>
      <xdr:rowOff>121025</xdr:rowOff>
    </xdr:to>
    <xdr:sp macro="" textlink="">
      <xdr:nvSpPr>
        <xdr:cNvPr id="257" name="楕円 256"/>
        <xdr:cNvSpPr/>
      </xdr:nvSpPr>
      <xdr:spPr>
        <a:xfrm>
          <a:off x="2857500" y="164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137552</xdr:rowOff>
    </xdr:from>
    <xdr:ext cx="534377" cy="259045"/>
    <xdr:sp macro="" textlink="">
      <xdr:nvSpPr>
        <xdr:cNvPr id="258" name="テキスト ボックス 257"/>
        <xdr:cNvSpPr txBox="1"/>
      </xdr:nvSpPr>
      <xdr:spPr>
        <a:xfrm>
          <a:off x="2641111" y="1625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57314</xdr:rowOff>
    </xdr:from>
    <xdr:to>
      <xdr:col>10</xdr:col>
      <xdr:colOff>165100</xdr:colOff>
      <xdr:row>96</xdr:row>
      <xdr:rowOff>158914</xdr:rowOff>
    </xdr:to>
    <xdr:sp macro="" textlink="">
      <xdr:nvSpPr>
        <xdr:cNvPr id="259" name="楕円 258"/>
        <xdr:cNvSpPr/>
      </xdr:nvSpPr>
      <xdr:spPr>
        <a:xfrm>
          <a:off x="1968500" y="1651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150041</xdr:rowOff>
    </xdr:from>
    <xdr:ext cx="534377" cy="259045"/>
    <xdr:sp macro="" textlink="">
      <xdr:nvSpPr>
        <xdr:cNvPr id="260" name="テキスト ボックス 259"/>
        <xdr:cNvSpPr txBox="1"/>
      </xdr:nvSpPr>
      <xdr:spPr>
        <a:xfrm>
          <a:off x="1752111" y="1660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156508</xdr:rowOff>
    </xdr:from>
    <xdr:to>
      <xdr:col>6</xdr:col>
      <xdr:colOff>38100</xdr:colOff>
      <xdr:row>97</xdr:row>
      <xdr:rowOff>86658</xdr:rowOff>
    </xdr:to>
    <xdr:sp macro="" textlink="">
      <xdr:nvSpPr>
        <xdr:cNvPr id="261" name="楕円 260"/>
        <xdr:cNvSpPr/>
      </xdr:nvSpPr>
      <xdr:spPr>
        <a:xfrm>
          <a:off x="1079500" y="1661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77785</xdr:rowOff>
    </xdr:from>
    <xdr:ext cx="534377" cy="259045"/>
    <xdr:sp macro="" textlink="">
      <xdr:nvSpPr>
        <xdr:cNvPr id="262" name="テキスト ボックス 261"/>
        <xdr:cNvSpPr txBox="1"/>
      </xdr:nvSpPr>
      <xdr:spPr>
        <a:xfrm>
          <a:off x="863111" y="167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84020</xdr:rowOff>
    </xdr:from>
    <xdr:to>
      <xdr:col>55</xdr:col>
      <xdr:colOff>0</xdr:colOff>
      <xdr:row>39</xdr:row>
      <xdr:rowOff>92184</xdr:rowOff>
    </xdr:to>
    <xdr:cxnSp macro="">
      <xdr:nvCxnSpPr>
        <xdr:cNvPr id="293" name="直線コネクタ 292"/>
        <xdr:cNvCxnSpPr/>
      </xdr:nvCxnSpPr>
      <xdr:spPr>
        <a:xfrm flipV="1">
          <a:off x="9639300" y="677057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47770</xdr:rowOff>
    </xdr:from>
    <xdr:to>
      <xdr:col>50</xdr:col>
      <xdr:colOff>114300</xdr:colOff>
      <xdr:row>39</xdr:row>
      <xdr:rowOff>92184</xdr:rowOff>
    </xdr:to>
    <xdr:cxnSp macro="">
      <xdr:nvCxnSpPr>
        <xdr:cNvPr id="296" name="直線コネクタ 295"/>
        <xdr:cNvCxnSpPr/>
      </xdr:nvCxnSpPr>
      <xdr:spPr>
        <a:xfrm>
          <a:off x="8750300" y="6562870"/>
          <a:ext cx="889000" cy="2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47770</xdr:rowOff>
    </xdr:from>
    <xdr:to>
      <xdr:col>45</xdr:col>
      <xdr:colOff>177800</xdr:colOff>
      <xdr:row>39</xdr:row>
      <xdr:rowOff>11031</xdr:rowOff>
    </xdr:to>
    <xdr:cxnSp macro="">
      <xdr:nvCxnSpPr>
        <xdr:cNvPr id="299" name="直線コネクタ 298"/>
        <xdr:cNvCxnSpPr/>
      </xdr:nvCxnSpPr>
      <xdr:spPr>
        <a:xfrm flipV="1">
          <a:off x="7861300" y="6562870"/>
          <a:ext cx="889000" cy="13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153868</xdr:rowOff>
    </xdr:from>
    <xdr:ext cx="378565" cy="259045"/>
    <xdr:sp macro="" textlink="">
      <xdr:nvSpPr>
        <xdr:cNvPr id="301" name="テキスト ボックス 300"/>
        <xdr:cNvSpPr txBox="1"/>
      </xdr:nvSpPr>
      <xdr:spPr>
        <a:xfrm>
          <a:off x="8561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123535</xdr:rowOff>
    </xdr:from>
    <xdr:to>
      <xdr:col>41</xdr:col>
      <xdr:colOff>50800</xdr:colOff>
      <xdr:row>39</xdr:row>
      <xdr:rowOff>11031</xdr:rowOff>
    </xdr:to>
    <xdr:cxnSp macro="">
      <xdr:nvCxnSpPr>
        <xdr:cNvPr id="302" name="直線コネクタ 301"/>
        <xdr:cNvCxnSpPr/>
      </xdr:nvCxnSpPr>
      <xdr:spPr>
        <a:xfrm>
          <a:off x="6972300" y="6638635"/>
          <a:ext cx="8890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134202</xdr:rowOff>
    </xdr:from>
    <xdr:ext cx="469744" cy="259045"/>
    <xdr:sp macro="" textlink="">
      <xdr:nvSpPr>
        <xdr:cNvPr id="306" name="テキスト ボックス 305"/>
        <xdr:cNvSpPr txBox="1"/>
      </xdr:nvSpPr>
      <xdr:spPr>
        <a:xfrm>
          <a:off x="6737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33220</xdr:rowOff>
    </xdr:from>
    <xdr:to>
      <xdr:col>55</xdr:col>
      <xdr:colOff>50800</xdr:colOff>
      <xdr:row>39</xdr:row>
      <xdr:rowOff>134820</xdr:rowOff>
    </xdr:to>
    <xdr:sp macro="" textlink="">
      <xdr:nvSpPr>
        <xdr:cNvPr id="312" name="楕円 311"/>
        <xdr:cNvSpPr/>
      </xdr:nvSpPr>
      <xdr:spPr>
        <a:xfrm>
          <a:off x="10426700" y="67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119597</xdr:rowOff>
    </xdr:from>
    <xdr:ext cx="313932" cy="259045"/>
    <xdr:sp macro="" textlink="">
      <xdr:nvSpPr>
        <xdr:cNvPr id="313" name="労働費該当値テキスト"/>
        <xdr:cNvSpPr txBox="1"/>
      </xdr:nvSpPr>
      <xdr:spPr>
        <a:xfrm>
          <a:off x="10528300" y="6634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41384</xdr:rowOff>
    </xdr:from>
    <xdr:to>
      <xdr:col>50</xdr:col>
      <xdr:colOff>165100</xdr:colOff>
      <xdr:row>39</xdr:row>
      <xdr:rowOff>142984</xdr:rowOff>
    </xdr:to>
    <xdr:sp macro="" textlink="">
      <xdr:nvSpPr>
        <xdr:cNvPr id="314" name="楕円 313"/>
        <xdr:cNvSpPr/>
      </xdr:nvSpPr>
      <xdr:spPr>
        <a:xfrm>
          <a:off x="9588500" y="67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134111</xdr:rowOff>
    </xdr:from>
    <xdr:ext cx="313932" cy="259045"/>
    <xdr:sp macro="" textlink="">
      <xdr:nvSpPr>
        <xdr:cNvPr id="315" name="テキスト ボックス 314"/>
        <xdr:cNvSpPr txBox="1"/>
      </xdr:nvSpPr>
      <xdr:spPr>
        <a:xfrm>
          <a:off x="9482333" y="6820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168420</xdr:rowOff>
    </xdr:from>
    <xdr:to>
      <xdr:col>46</xdr:col>
      <xdr:colOff>38100</xdr:colOff>
      <xdr:row>38</xdr:row>
      <xdr:rowOff>98570</xdr:rowOff>
    </xdr:to>
    <xdr:sp macro="" textlink="">
      <xdr:nvSpPr>
        <xdr:cNvPr id="316" name="楕円 315"/>
        <xdr:cNvSpPr/>
      </xdr:nvSpPr>
      <xdr:spPr>
        <a:xfrm>
          <a:off x="8699500" y="65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115097</xdr:rowOff>
    </xdr:from>
    <xdr:ext cx="469744" cy="259045"/>
    <xdr:sp macro="" textlink="">
      <xdr:nvSpPr>
        <xdr:cNvPr id="317" name="テキスト ボックス 316"/>
        <xdr:cNvSpPr txBox="1"/>
      </xdr:nvSpPr>
      <xdr:spPr>
        <a:xfrm>
          <a:off x="8515428" y="628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131681</xdr:rowOff>
    </xdr:from>
    <xdr:to>
      <xdr:col>41</xdr:col>
      <xdr:colOff>101600</xdr:colOff>
      <xdr:row>39</xdr:row>
      <xdr:rowOff>61831</xdr:rowOff>
    </xdr:to>
    <xdr:sp macro="" textlink="">
      <xdr:nvSpPr>
        <xdr:cNvPr id="318" name="楕円 317"/>
        <xdr:cNvSpPr/>
      </xdr:nvSpPr>
      <xdr:spPr>
        <a:xfrm>
          <a:off x="7810500" y="66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52958</xdr:rowOff>
    </xdr:from>
    <xdr:ext cx="378565" cy="259045"/>
    <xdr:sp macro="" textlink="">
      <xdr:nvSpPr>
        <xdr:cNvPr id="319" name="テキスト ボックス 318"/>
        <xdr:cNvSpPr txBox="1"/>
      </xdr:nvSpPr>
      <xdr:spPr>
        <a:xfrm>
          <a:off x="7672017" y="673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72735</xdr:rowOff>
    </xdr:from>
    <xdr:to>
      <xdr:col>36</xdr:col>
      <xdr:colOff>165100</xdr:colOff>
      <xdr:row>39</xdr:row>
      <xdr:rowOff>2885</xdr:rowOff>
    </xdr:to>
    <xdr:sp macro="" textlink="">
      <xdr:nvSpPr>
        <xdr:cNvPr id="320" name="楕円 319"/>
        <xdr:cNvSpPr/>
      </xdr:nvSpPr>
      <xdr:spPr>
        <a:xfrm>
          <a:off x="6921500" y="658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165462</xdr:rowOff>
    </xdr:from>
    <xdr:ext cx="378565" cy="259045"/>
    <xdr:sp macro="" textlink="">
      <xdr:nvSpPr>
        <xdr:cNvPr id="321" name="テキスト ボックス 320"/>
        <xdr:cNvSpPr txBox="1"/>
      </xdr:nvSpPr>
      <xdr:spPr>
        <a:xfrm>
          <a:off x="6783017" y="6680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20654</xdr:rowOff>
    </xdr:from>
    <xdr:to>
      <xdr:col>55</xdr:col>
      <xdr:colOff>0</xdr:colOff>
      <xdr:row>56</xdr:row>
      <xdr:rowOff>56642</xdr:rowOff>
    </xdr:to>
    <xdr:cxnSp macro="">
      <xdr:nvCxnSpPr>
        <xdr:cNvPr id="352" name="直線コネクタ 351"/>
        <xdr:cNvCxnSpPr/>
      </xdr:nvCxnSpPr>
      <xdr:spPr>
        <a:xfrm flipV="1">
          <a:off x="9639300" y="9450404"/>
          <a:ext cx="838200" cy="20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101530</xdr:rowOff>
    </xdr:from>
    <xdr:ext cx="534377" cy="259045"/>
    <xdr:sp macro="" textlink="">
      <xdr:nvSpPr>
        <xdr:cNvPr id="353" name="農林水産業費平均値テキスト"/>
        <xdr:cNvSpPr txBox="1"/>
      </xdr:nvSpPr>
      <xdr:spPr>
        <a:xfrm>
          <a:off x="10528300" y="9702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37036</xdr:rowOff>
    </xdr:from>
    <xdr:to>
      <xdr:col>50</xdr:col>
      <xdr:colOff>114300</xdr:colOff>
      <xdr:row>56</xdr:row>
      <xdr:rowOff>56642</xdr:rowOff>
    </xdr:to>
    <xdr:cxnSp macro="">
      <xdr:nvCxnSpPr>
        <xdr:cNvPr id="355" name="直線コネクタ 354"/>
        <xdr:cNvCxnSpPr/>
      </xdr:nvCxnSpPr>
      <xdr:spPr>
        <a:xfrm>
          <a:off x="8750300" y="9638236"/>
          <a:ext cx="8890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105949</xdr:rowOff>
    </xdr:from>
    <xdr:ext cx="534377" cy="259045"/>
    <xdr:sp macro="" textlink="">
      <xdr:nvSpPr>
        <xdr:cNvPr id="357" name="テキスト ボックス 356"/>
        <xdr:cNvSpPr txBox="1"/>
      </xdr:nvSpPr>
      <xdr:spPr>
        <a:xfrm>
          <a:off x="9372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37036</xdr:rowOff>
    </xdr:from>
    <xdr:to>
      <xdr:col>45</xdr:col>
      <xdr:colOff>177800</xdr:colOff>
      <xdr:row>56</xdr:row>
      <xdr:rowOff>138818</xdr:rowOff>
    </xdr:to>
    <xdr:cxnSp macro="">
      <xdr:nvCxnSpPr>
        <xdr:cNvPr id="358" name="直線コネクタ 357"/>
        <xdr:cNvCxnSpPr/>
      </xdr:nvCxnSpPr>
      <xdr:spPr>
        <a:xfrm flipV="1">
          <a:off x="7861300" y="9638236"/>
          <a:ext cx="889000" cy="10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89501</xdr:rowOff>
    </xdr:from>
    <xdr:ext cx="534377" cy="259045"/>
    <xdr:sp macro="" textlink="">
      <xdr:nvSpPr>
        <xdr:cNvPr id="360" name="テキスト ボックス 359"/>
        <xdr:cNvSpPr txBox="1"/>
      </xdr:nvSpPr>
      <xdr:spPr>
        <a:xfrm>
          <a:off x="8483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138818</xdr:rowOff>
    </xdr:from>
    <xdr:to>
      <xdr:col>41</xdr:col>
      <xdr:colOff>50800</xdr:colOff>
      <xdr:row>57</xdr:row>
      <xdr:rowOff>6404</xdr:rowOff>
    </xdr:to>
    <xdr:cxnSp macro="">
      <xdr:nvCxnSpPr>
        <xdr:cNvPr id="361" name="直線コネクタ 360"/>
        <xdr:cNvCxnSpPr/>
      </xdr:nvCxnSpPr>
      <xdr:spPr>
        <a:xfrm flipV="1">
          <a:off x="6972300" y="9740018"/>
          <a:ext cx="889000" cy="3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130529</xdr:rowOff>
    </xdr:from>
    <xdr:ext cx="534377" cy="259045"/>
    <xdr:sp macro="" textlink="">
      <xdr:nvSpPr>
        <xdr:cNvPr id="363" name="テキスト ボックス 362"/>
        <xdr:cNvSpPr txBox="1"/>
      </xdr:nvSpPr>
      <xdr:spPr>
        <a:xfrm>
          <a:off x="7594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120950</xdr:rowOff>
    </xdr:from>
    <xdr:ext cx="534377" cy="259045"/>
    <xdr:sp macro="" textlink="">
      <xdr:nvSpPr>
        <xdr:cNvPr id="365" name="テキスト ボックス 364"/>
        <xdr:cNvSpPr txBox="1"/>
      </xdr:nvSpPr>
      <xdr:spPr>
        <a:xfrm>
          <a:off x="6705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141304</xdr:rowOff>
    </xdr:from>
    <xdr:to>
      <xdr:col>55</xdr:col>
      <xdr:colOff>50800</xdr:colOff>
      <xdr:row>55</xdr:row>
      <xdr:rowOff>71454</xdr:rowOff>
    </xdr:to>
    <xdr:sp macro="" textlink="">
      <xdr:nvSpPr>
        <xdr:cNvPr id="371" name="楕円 370"/>
        <xdr:cNvSpPr/>
      </xdr:nvSpPr>
      <xdr:spPr>
        <a:xfrm>
          <a:off x="10426700" y="939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164181</xdr:rowOff>
    </xdr:from>
    <xdr:ext cx="534377" cy="259045"/>
    <xdr:sp macro="" textlink="">
      <xdr:nvSpPr>
        <xdr:cNvPr id="372" name="農林水産業費該当値テキスト"/>
        <xdr:cNvSpPr txBox="1"/>
      </xdr:nvSpPr>
      <xdr:spPr>
        <a:xfrm>
          <a:off x="10528300" y="92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5842</xdr:rowOff>
    </xdr:from>
    <xdr:to>
      <xdr:col>50</xdr:col>
      <xdr:colOff>165100</xdr:colOff>
      <xdr:row>56</xdr:row>
      <xdr:rowOff>107442</xdr:rowOff>
    </xdr:to>
    <xdr:sp macro="" textlink="">
      <xdr:nvSpPr>
        <xdr:cNvPr id="373" name="楕円 372"/>
        <xdr:cNvSpPr/>
      </xdr:nvSpPr>
      <xdr:spPr>
        <a:xfrm>
          <a:off x="9588500" y="96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123969</xdr:rowOff>
    </xdr:from>
    <xdr:ext cx="534377" cy="259045"/>
    <xdr:sp macro="" textlink="">
      <xdr:nvSpPr>
        <xdr:cNvPr id="374" name="テキスト ボックス 373"/>
        <xdr:cNvSpPr txBox="1"/>
      </xdr:nvSpPr>
      <xdr:spPr>
        <a:xfrm>
          <a:off x="9372111" y="938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157686</xdr:rowOff>
    </xdr:from>
    <xdr:to>
      <xdr:col>46</xdr:col>
      <xdr:colOff>38100</xdr:colOff>
      <xdr:row>56</xdr:row>
      <xdr:rowOff>87836</xdr:rowOff>
    </xdr:to>
    <xdr:sp macro="" textlink="">
      <xdr:nvSpPr>
        <xdr:cNvPr id="375" name="楕円 374"/>
        <xdr:cNvSpPr/>
      </xdr:nvSpPr>
      <xdr:spPr>
        <a:xfrm>
          <a:off x="8699500" y="95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104363</xdr:rowOff>
    </xdr:from>
    <xdr:ext cx="534377" cy="259045"/>
    <xdr:sp macro="" textlink="">
      <xdr:nvSpPr>
        <xdr:cNvPr id="376" name="テキスト ボックス 375"/>
        <xdr:cNvSpPr txBox="1"/>
      </xdr:nvSpPr>
      <xdr:spPr>
        <a:xfrm>
          <a:off x="8483111" y="936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88018</xdr:rowOff>
    </xdr:from>
    <xdr:to>
      <xdr:col>41</xdr:col>
      <xdr:colOff>101600</xdr:colOff>
      <xdr:row>57</xdr:row>
      <xdr:rowOff>18168</xdr:rowOff>
    </xdr:to>
    <xdr:sp macro="" textlink="">
      <xdr:nvSpPr>
        <xdr:cNvPr id="377" name="楕円 376"/>
        <xdr:cNvSpPr/>
      </xdr:nvSpPr>
      <xdr:spPr>
        <a:xfrm>
          <a:off x="7810500" y="96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34695</xdr:rowOff>
    </xdr:from>
    <xdr:ext cx="534377" cy="259045"/>
    <xdr:sp macro="" textlink="">
      <xdr:nvSpPr>
        <xdr:cNvPr id="378" name="テキスト ボックス 377"/>
        <xdr:cNvSpPr txBox="1"/>
      </xdr:nvSpPr>
      <xdr:spPr>
        <a:xfrm>
          <a:off x="7594111" y="946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127054</xdr:rowOff>
    </xdr:from>
    <xdr:to>
      <xdr:col>36</xdr:col>
      <xdr:colOff>165100</xdr:colOff>
      <xdr:row>57</xdr:row>
      <xdr:rowOff>57204</xdr:rowOff>
    </xdr:to>
    <xdr:sp macro="" textlink="">
      <xdr:nvSpPr>
        <xdr:cNvPr id="379" name="楕円 378"/>
        <xdr:cNvSpPr/>
      </xdr:nvSpPr>
      <xdr:spPr>
        <a:xfrm>
          <a:off x="6921500" y="97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73731</xdr:rowOff>
    </xdr:from>
    <xdr:ext cx="534377" cy="259045"/>
    <xdr:sp macro="" textlink="">
      <xdr:nvSpPr>
        <xdr:cNvPr id="380" name="テキスト ボックス 379"/>
        <xdr:cNvSpPr txBox="1"/>
      </xdr:nvSpPr>
      <xdr:spPr>
        <a:xfrm>
          <a:off x="6705111" y="950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66757</xdr:rowOff>
    </xdr:from>
    <xdr:to>
      <xdr:col>55</xdr:col>
      <xdr:colOff>0</xdr:colOff>
      <xdr:row>78</xdr:row>
      <xdr:rowOff>76054</xdr:rowOff>
    </xdr:to>
    <xdr:cxnSp macro="">
      <xdr:nvCxnSpPr>
        <xdr:cNvPr id="409" name="直線コネクタ 408"/>
        <xdr:cNvCxnSpPr/>
      </xdr:nvCxnSpPr>
      <xdr:spPr>
        <a:xfrm flipV="1">
          <a:off x="9639300" y="13439857"/>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149420</xdr:rowOff>
    </xdr:from>
    <xdr:ext cx="534377" cy="259045"/>
    <xdr:sp macro="" textlink="">
      <xdr:nvSpPr>
        <xdr:cNvPr id="410" name="商工費平均値テキスト"/>
        <xdr:cNvSpPr txBox="1"/>
      </xdr:nvSpPr>
      <xdr:spPr>
        <a:xfrm>
          <a:off x="10528300" y="130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75940</xdr:rowOff>
    </xdr:from>
    <xdr:to>
      <xdr:col>50</xdr:col>
      <xdr:colOff>114300</xdr:colOff>
      <xdr:row>78</xdr:row>
      <xdr:rowOff>76054</xdr:rowOff>
    </xdr:to>
    <xdr:cxnSp macro="">
      <xdr:nvCxnSpPr>
        <xdr:cNvPr id="412" name="直線コネクタ 411"/>
        <xdr:cNvCxnSpPr/>
      </xdr:nvCxnSpPr>
      <xdr:spPr>
        <a:xfrm>
          <a:off x="8750300" y="1344904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39482</xdr:rowOff>
    </xdr:from>
    <xdr:ext cx="534377" cy="259045"/>
    <xdr:sp macro="" textlink="">
      <xdr:nvSpPr>
        <xdr:cNvPr id="414" name="テキスト ボックス 413"/>
        <xdr:cNvSpPr txBox="1"/>
      </xdr:nvSpPr>
      <xdr:spPr>
        <a:xfrm>
          <a:off x="9372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75940</xdr:rowOff>
    </xdr:from>
    <xdr:to>
      <xdr:col>45</xdr:col>
      <xdr:colOff>177800</xdr:colOff>
      <xdr:row>78</xdr:row>
      <xdr:rowOff>88494</xdr:rowOff>
    </xdr:to>
    <xdr:cxnSp macro="">
      <xdr:nvCxnSpPr>
        <xdr:cNvPr id="415" name="直線コネクタ 414"/>
        <xdr:cNvCxnSpPr/>
      </xdr:nvCxnSpPr>
      <xdr:spPr>
        <a:xfrm flipV="1">
          <a:off x="7861300" y="13449040"/>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167670</xdr:rowOff>
    </xdr:from>
    <xdr:ext cx="534377" cy="259045"/>
    <xdr:sp macro="" textlink="">
      <xdr:nvSpPr>
        <xdr:cNvPr id="417" name="テキスト ボックス 416"/>
        <xdr:cNvSpPr txBox="1"/>
      </xdr:nvSpPr>
      <xdr:spPr>
        <a:xfrm>
          <a:off x="8483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17380</xdr:rowOff>
    </xdr:from>
    <xdr:to>
      <xdr:col>41</xdr:col>
      <xdr:colOff>50800</xdr:colOff>
      <xdr:row>78</xdr:row>
      <xdr:rowOff>88494</xdr:rowOff>
    </xdr:to>
    <xdr:cxnSp macro="">
      <xdr:nvCxnSpPr>
        <xdr:cNvPr id="418" name="直線コネクタ 417"/>
        <xdr:cNvCxnSpPr/>
      </xdr:nvCxnSpPr>
      <xdr:spPr>
        <a:xfrm>
          <a:off x="6972300" y="13390480"/>
          <a:ext cx="889000" cy="7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130484</xdr:rowOff>
    </xdr:from>
    <xdr:ext cx="534377" cy="259045"/>
    <xdr:sp macro="" textlink="">
      <xdr:nvSpPr>
        <xdr:cNvPr id="420" name="テキスト ボックス 419"/>
        <xdr:cNvSpPr txBox="1"/>
      </xdr:nvSpPr>
      <xdr:spPr>
        <a:xfrm>
          <a:off x="7594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151077</xdr:rowOff>
    </xdr:from>
    <xdr:ext cx="534377" cy="259045"/>
    <xdr:sp macro="" textlink="">
      <xdr:nvSpPr>
        <xdr:cNvPr id="422" name="テキスト ボックス 421"/>
        <xdr:cNvSpPr txBox="1"/>
      </xdr:nvSpPr>
      <xdr:spPr>
        <a:xfrm>
          <a:off x="6705111" y="130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15957</xdr:rowOff>
    </xdr:from>
    <xdr:to>
      <xdr:col>55</xdr:col>
      <xdr:colOff>50800</xdr:colOff>
      <xdr:row>78</xdr:row>
      <xdr:rowOff>117557</xdr:rowOff>
    </xdr:to>
    <xdr:sp macro="" textlink="">
      <xdr:nvSpPr>
        <xdr:cNvPr id="428" name="楕円 427"/>
        <xdr:cNvSpPr/>
      </xdr:nvSpPr>
      <xdr:spPr>
        <a:xfrm>
          <a:off x="10426700" y="1338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102334</xdr:rowOff>
    </xdr:from>
    <xdr:ext cx="469744" cy="259045"/>
    <xdr:sp macro="" textlink="">
      <xdr:nvSpPr>
        <xdr:cNvPr id="429" name="商工費該当値テキスト"/>
        <xdr:cNvSpPr txBox="1"/>
      </xdr:nvSpPr>
      <xdr:spPr>
        <a:xfrm>
          <a:off x="10528300" y="133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25254</xdr:rowOff>
    </xdr:from>
    <xdr:to>
      <xdr:col>50</xdr:col>
      <xdr:colOff>165100</xdr:colOff>
      <xdr:row>78</xdr:row>
      <xdr:rowOff>126854</xdr:rowOff>
    </xdr:to>
    <xdr:sp macro="" textlink="">
      <xdr:nvSpPr>
        <xdr:cNvPr id="430" name="楕円 429"/>
        <xdr:cNvSpPr/>
      </xdr:nvSpPr>
      <xdr:spPr>
        <a:xfrm>
          <a:off x="9588500" y="133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117981</xdr:rowOff>
    </xdr:from>
    <xdr:ext cx="469744" cy="259045"/>
    <xdr:sp macro="" textlink="">
      <xdr:nvSpPr>
        <xdr:cNvPr id="431" name="テキスト ボックス 430"/>
        <xdr:cNvSpPr txBox="1"/>
      </xdr:nvSpPr>
      <xdr:spPr>
        <a:xfrm>
          <a:off x="9404428" y="1349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25140</xdr:rowOff>
    </xdr:from>
    <xdr:to>
      <xdr:col>46</xdr:col>
      <xdr:colOff>38100</xdr:colOff>
      <xdr:row>78</xdr:row>
      <xdr:rowOff>126740</xdr:rowOff>
    </xdr:to>
    <xdr:sp macro="" textlink="">
      <xdr:nvSpPr>
        <xdr:cNvPr id="432" name="楕円 431"/>
        <xdr:cNvSpPr/>
      </xdr:nvSpPr>
      <xdr:spPr>
        <a:xfrm>
          <a:off x="8699500" y="133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117867</xdr:rowOff>
    </xdr:from>
    <xdr:ext cx="469744" cy="259045"/>
    <xdr:sp macro="" textlink="">
      <xdr:nvSpPr>
        <xdr:cNvPr id="433" name="テキスト ボックス 432"/>
        <xdr:cNvSpPr txBox="1"/>
      </xdr:nvSpPr>
      <xdr:spPr>
        <a:xfrm>
          <a:off x="8515428" y="1349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37694</xdr:rowOff>
    </xdr:from>
    <xdr:to>
      <xdr:col>41</xdr:col>
      <xdr:colOff>101600</xdr:colOff>
      <xdr:row>78</xdr:row>
      <xdr:rowOff>139294</xdr:rowOff>
    </xdr:to>
    <xdr:sp macro="" textlink="">
      <xdr:nvSpPr>
        <xdr:cNvPr id="434" name="楕円 433"/>
        <xdr:cNvSpPr/>
      </xdr:nvSpPr>
      <xdr:spPr>
        <a:xfrm>
          <a:off x="7810500" y="134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130421</xdr:rowOff>
    </xdr:from>
    <xdr:ext cx="469744" cy="259045"/>
    <xdr:sp macro="" textlink="">
      <xdr:nvSpPr>
        <xdr:cNvPr id="435" name="テキスト ボックス 434"/>
        <xdr:cNvSpPr txBox="1"/>
      </xdr:nvSpPr>
      <xdr:spPr>
        <a:xfrm>
          <a:off x="7626428" y="1350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138030</xdr:rowOff>
    </xdr:from>
    <xdr:to>
      <xdr:col>36</xdr:col>
      <xdr:colOff>165100</xdr:colOff>
      <xdr:row>78</xdr:row>
      <xdr:rowOff>68180</xdr:rowOff>
    </xdr:to>
    <xdr:sp macro="" textlink="">
      <xdr:nvSpPr>
        <xdr:cNvPr id="436" name="楕円 435"/>
        <xdr:cNvSpPr/>
      </xdr:nvSpPr>
      <xdr:spPr>
        <a:xfrm>
          <a:off x="6921500" y="1333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59307</xdr:rowOff>
    </xdr:from>
    <xdr:ext cx="534377" cy="259045"/>
    <xdr:sp macro="" textlink="">
      <xdr:nvSpPr>
        <xdr:cNvPr id="437" name="テキスト ボックス 436"/>
        <xdr:cNvSpPr txBox="1"/>
      </xdr:nvSpPr>
      <xdr:spPr>
        <a:xfrm>
          <a:off x="6705111" y="1343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3032</xdr:rowOff>
    </xdr:from>
    <xdr:to>
      <xdr:col>55</xdr:col>
      <xdr:colOff>0</xdr:colOff>
      <xdr:row>99</xdr:row>
      <xdr:rowOff>9985</xdr:rowOff>
    </xdr:to>
    <xdr:cxnSp macro="">
      <xdr:nvCxnSpPr>
        <xdr:cNvPr id="466" name="直線コネクタ 465"/>
        <xdr:cNvCxnSpPr/>
      </xdr:nvCxnSpPr>
      <xdr:spPr>
        <a:xfrm flipV="1">
          <a:off x="9639300" y="16976582"/>
          <a:ext cx="8382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9389</xdr:rowOff>
    </xdr:from>
    <xdr:to>
      <xdr:col>50</xdr:col>
      <xdr:colOff>114300</xdr:colOff>
      <xdr:row>99</xdr:row>
      <xdr:rowOff>9985</xdr:rowOff>
    </xdr:to>
    <xdr:cxnSp macro="">
      <xdr:nvCxnSpPr>
        <xdr:cNvPr id="469" name="直線コネクタ 468"/>
        <xdr:cNvCxnSpPr/>
      </xdr:nvCxnSpPr>
      <xdr:spPr>
        <a:xfrm>
          <a:off x="8750300" y="16982939"/>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72131</xdr:rowOff>
    </xdr:from>
    <xdr:ext cx="534377" cy="259045"/>
    <xdr:sp macro="" textlink="">
      <xdr:nvSpPr>
        <xdr:cNvPr id="471" name="テキスト ボックス 470"/>
        <xdr:cNvSpPr txBox="1"/>
      </xdr:nvSpPr>
      <xdr:spPr>
        <a:xfrm>
          <a:off x="9372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4685</xdr:rowOff>
    </xdr:from>
    <xdr:to>
      <xdr:col>45</xdr:col>
      <xdr:colOff>177800</xdr:colOff>
      <xdr:row>99</xdr:row>
      <xdr:rowOff>9389</xdr:rowOff>
    </xdr:to>
    <xdr:cxnSp macro="">
      <xdr:nvCxnSpPr>
        <xdr:cNvPr id="472" name="直線コネクタ 471"/>
        <xdr:cNvCxnSpPr/>
      </xdr:nvCxnSpPr>
      <xdr:spPr>
        <a:xfrm>
          <a:off x="7861300" y="16978235"/>
          <a:ext cx="889000" cy="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69576</xdr:rowOff>
    </xdr:from>
    <xdr:ext cx="534377" cy="259045"/>
    <xdr:sp macro="" textlink="">
      <xdr:nvSpPr>
        <xdr:cNvPr id="474" name="テキスト ボックス 473"/>
        <xdr:cNvSpPr txBox="1"/>
      </xdr:nvSpPr>
      <xdr:spPr>
        <a:xfrm>
          <a:off x="8483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4685</xdr:rowOff>
    </xdr:from>
    <xdr:to>
      <xdr:col>41</xdr:col>
      <xdr:colOff>50800</xdr:colOff>
      <xdr:row>99</xdr:row>
      <xdr:rowOff>8778</xdr:rowOff>
    </xdr:to>
    <xdr:cxnSp macro="">
      <xdr:nvCxnSpPr>
        <xdr:cNvPr id="475" name="直線コネクタ 474"/>
        <xdr:cNvCxnSpPr/>
      </xdr:nvCxnSpPr>
      <xdr:spPr>
        <a:xfrm flipV="1">
          <a:off x="6972300" y="16978235"/>
          <a:ext cx="889000" cy="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46843</xdr:rowOff>
    </xdr:from>
    <xdr:ext cx="534377" cy="259045"/>
    <xdr:sp macro="" textlink="">
      <xdr:nvSpPr>
        <xdr:cNvPr id="477" name="テキスト ボックス 476"/>
        <xdr:cNvSpPr txBox="1"/>
      </xdr:nvSpPr>
      <xdr:spPr>
        <a:xfrm>
          <a:off x="7594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69313</xdr:rowOff>
    </xdr:from>
    <xdr:ext cx="534377" cy="259045"/>
    <xdr:sp macro="" textlink="">
      <xdr:nvSpPr>
        <xdr:cNvPr id="479" name="テキスト ボックス 478"/>
        <xdr:cNvSpPr txBox="1"/>
      </xdr:nvSpPr>
      <xdr:spPr>
        <a:xfrm>
          <a:off x="6705111" y="166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123682</xdr:rowOff>
    </xdr:from>
    <xdr:to>
      <xdr:col>55</xdr:col>
      <xdr:colOff>50800</xdr:colOff>
      <xdr:row>99</xdr:row>
      <xdr:rowOff>53832</xdr:rowOff>
    </xdr:to>
    <xdr:sp macro="" textlink="">
      <xdr:nvSpPr>
        <xdr:cNvPr id="485" name="楕円 484"/>
        <xdr:cNvSpPr/>
      </xdr:nvSpPr>
      <xdr:spPr>
        <a:xfrm>
          <a:off x="10426700" y="169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81159</xdr:rowOff>
    </xdr:from>
    <xdr:ext cx="534377" cy="259045"/>
    <xdr:sp macro="" textlink="">
      <xdr:nvSpPr>
        <xdr:cNvPr id="486" name="土木費該当値テキスト"/>
        <xdr:cNvSpPr txBox="1"/>
      </xdr:nvSpPr>
      <xdr:spPr>
        <a:xfrm>
          <a:off x="10528300" y="168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130635</xdr:rowOff>
    </xdr:from>
    <xdr:to>
      <xdr:col>50</xdr:col>
      <xdr:colOff>165100</xdr:colOff>
      <xdr:row>99</xdr:row>
      <xdr:rowOff>60785</xdr:rowOff>
    </xdr:to>
    <xdr:sp macro="" textlink="">
      <xdr:nvSpPr>
        <xdr:cNvPr id="487" name="楕円 486"/>
        <xdr:cNvSpPr/>
      </xdr:nvSpPr>
      <xdr:spPr>
        <a:xfrm>
          <a:off x="9588500" y="169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51912</xdr:rowOff>
    </xdr:from>
    <xdr:ext cx="534377" cy="259045"/>
    <xdr:sp macro="" textlink="">
      <xdr:nvSpPr>
        <xdr:cNvPr id="488" name="テキスト ボックス 487"/>
        <xdr:cNvSpPr txBox="1"/>
      </xdr:nvSpPr>
      <xdr:spPr>
        <a:xfrm>
          <a:off x="9372111" y="170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130039</xdr:rowOff>
    </xdr:from>
    <xdr:to>
      <xdr:col>46</xdr:col>
      <xdr:colOff>38100</xdr:colOff>
      <xdr:row>99</xdr:row>
      <xdr:rowOff>60189</xdr:rowOff>
    </xdr:to>
    <xdr:sp macro="" textlink="">
      <xdr:nvSpPr>
        <xdr:cNvPr id="489" name="楕円 488"/>
        <xdr:cNvSpPr/>
      </xdr:nvSpPr>
      <xdr:spPr>
        <a:xfrm>
          <a:off x="8699500" y="1693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51316</xdr:rowOff>
    </xdr:from>
    <xdr:ext cx="534377" cy="259045"/>
    <xdr:sp macro="" textlink="">
      <xdr:nvSpPr>
        <xdr:cNvPr id="490" name="テキスト ボックス 489"/>
        <xdr:cNvSpPr txBox="1"/>
      </xdr:nvSpPr>
      <xdr:spPr>
        <a:xfrm>
          <a:off x="8483111" y="1702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125335</xdr:rowOff>
    </xdr:from>
    <xdr:to>
      <xdr:col>41</xdr:col>
      <xdr:colOff>101600</xdr:colOff>
      <xdr:row>99</xdr:row>
      <xdr:rowOff>55485</xdr:rowOff>
    </xdr:to>
    <xdr:sp macro="" textlink="">
      <xdr:nvSpPr>
        <xdr:cNvPr id="491" name="楕円 490"/>
        <xdr:cNvSpPr/>
      </xdr:nvSpPr>
      <xdr:spPr>
        <a:xfrm>
          <a:off x="7810500" y="1692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72012</xdr:rowOff>
    </xdr:from>
    <xdr:ext cx="534377" cy="259045"/>
    <xdr:sp macro="" textlink="">
      <xdr:nvSpPr>
        <xdr:cNvPr id="492" name="テキスト ボックス 491"/>
        <xdr:cNvSpPr txBox="1"/>
      </xdr:nvSpPr>
      <xdr:spPr>
        <a:xfrm>
          <a:off x="7594111" y="1670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129428</xdr:rowOff>
    </xdr:from>
    <xdr:to>
      <xdr:col>36</xdr:col>
      <xdr:colOff>165100</xdr:colOff>
      <xdr:row>99</xdr:row>
      <xdr:rowOff>59578</xdr:rowOff>
    </xdr:to>
    <xdr:sp macro="" textlink="">
      <xdr:nvSpPr>
        <xdr:cNvPr id="493" name="楕円 492"/>
        <xdr:cNvSpPr/>
      </xdr:nvSpPr>
      <xdr:spPr>
        <a:xfrm>
          <a:off x="6921500" y="169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50705</xdr:rowOff>
    </xdr:from>
    <xdr:ext cx="534377" cy="259045"/>
    <xdr:sp macro="" textlink="">
      <xdr:nvSpPr>
        <xdr:cNvPr id="494" name="テキスト ボックス 493"/>
        <xdr:cNvSpPr txBox="1"/>
      </xdr:nvSpPr>
      <xdr:spPr>
        <a:xfrm>
          <a:off x="6705111" y="1702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136728</xdr:rowOff>
    </xdr:from>
    <xdr:to>
      <xdr:col>85</xdr:col>
      <xdr:colOff>127000</xdr:colOff>
      <xdr:row>37</xdr:row>
      <xdr:rowOff>35883</xdr:rowOff>
    </xdr:to>
    <xdr:cxnSp macro="">
      <xdr:nvCxnSpPr>
        <xdr:cNvPr id="526" name="直線コネクタ 525"/>
        <xdr:cNvCxnSpPr/>
      </xdr:nvCxnSpPr>
      <xdr:spPr>
        <a:xfrm flipV="1">
          <a:off x="15481300" y="6308928"/>
          <a:ext cx="838200" cy="7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48422</xdr:rowOff>
    </xdr:from>
    <xdr:ext cx="534377" cy="259045"/>
    <xdr:sp macro="" textlink="">
      <xdr:nvSpPr>
        <xdr:cNvPr id="527" name="消防費平均値テキスト"/>
        <xdr:cNvSpPr txBox="1"/>
      </xdr:nvSpPr>
      <xdr:spPr>
        <a:xfrm>
          <a:off x="16370300" y="6049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35883</xdr:rowOff>
    </xdr:from>
    <xdr:to>
      <xdr:col>81</xdr:col>
      <xdr:colOff>50800</xdr:colOff>
      <xdr:row>37</xdr:row>
      <xdr:rowOff>46627</xdr:rowOff>
    </xdr:to>
    <xdr:cxnSp macro="">
      <xdr:nvCxnSpPr>
        <xdr:cNvPr id="529" name="直線コネクタ 528"/>
        <xdr:cNvCxnSpPr/>
      </xdr:nvCxnSpPr>
      <xdr:spPr>
        <a:xfrm flipV="1">
          <a:off x="14592300" y="6379533"/>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38385</xdr:rowOff>
    </xdr:from>
    <xdr:ext cx="534377" cy="259045"/>
    <xdr:sp macro="" textlink="">
      <xdr:nvSpPr>
        <xdr:cNvPr id="531" name="テキスト ボックス 530"/>
        <xdr:cNvSpPr txBox="1"/>
      </xdr:nvSpPr>
      <xdr:spPr>
        <a:xfrm>
          <a:off x="15214111" y="60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46627</xdr:rowOff>
    </xdr:from>
    <xdr:to>
      <xdr:col>76</xdr:col>
      <xdr:colOff>114300</xdr:colOff>
      <xdr:row>37</xdr:row>
      <xdr:rowOff>79937</xdr:rowOff>
    </xdr:to>
    <xdr:cxnSp macro="">
      <xdr:nvCxnSpPr>
        <xdr:cNvPr id="532" name="直線コネクタ 531"/>
        <xdr:cNvCxnSpPr/>
      </xdr:nvCxnSpPr>
      <xdr:spPr>
        <a:xfrm flipV="1">
          <a:off x="13703300" y="6390277"/>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85640</xdr:rowOff>
    </xdr:from>
    <xdr:ext cx="534377" cy="259045"/>
    <xdr:sp macro="" textlink="">
      <xdr:nvSpPr>
        <xdr:cNvPr id="534" name="テキスト ボックス 533"/>
        <xdr:cNvSpPr txBox="1"/>
      </xdr:nvSpPr>
      <xdr:spPr>
        <a:xfrm>
          <a:off x="14325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80199</xdr:rowOff>
    </xdr:from>
    <xdr:to>
      <xdr:col>71</xdr:col>
      <xdr:colOff>177800</xdr:colOff>
      <xdr:row>37</xdr:row>
      <xdr:rowOff>79937</xdr:rowOff>
    </xdr:to>
    <xdr:cxnSp macro="">
      <xdr:nvCxnSpPr>
        <xdr:cNvPr id="535" name="直線コネクタ 534"/>
        <xdr:cNvCxnSpPr/>
      </xdr:nvCxnSpPr>
      <xdr:spPr>
        <a:xfrm>
          <a:off x="12814300" y="6252399"/>
          <a:ext cx="889000" cy="17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150269</xdr:rowOff>
    </xdr:from>
    <xdr:ext cx="534377" cy="259045"/>
    <xdr:sp macro="" textlink="">
      <xdr:nvSpPr>
        <xdr:cNvPr id="537" name="テキスト ボックス 536"/>
        <xdr:cNvSpPr txBox="1"/>
      </xdr:nvSpPr>
      <xdr:spPr>
        <a:xfrm>
          <a:off x="13436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29543</xdr:rowOff>
    </xdr:from>
    <xdr:ext cx="534377" cy="259045"/>
    <xdr:sp macro="" textlink="">
      <xdr:nvSpPr>
        <xdr:cNvPr id="539" name="テキスト ボックス 538"/>
        <xdr:cNvSpPr txBox="1"/>
      </xdr:nvSpPr>
      <xdr:spPr>
        <a:xfrm>
          <a:off x="12547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85928</xdr:rowOff>
    </xdr:from>
    <xdr:to>
      <xdr:col>85</xdr:col>
      <xdr:colOff>177800</xdr:colOff>
      <xdr:row>37</xdr:row>
      <xdr:rowOff>16078</xdr:rowOff>
    </xdr:to>
    <xdr:sp macro="" textlink="">
      <xdr:nvSpPr>
        <xdr:cNvPr id="545" name="楕円 544"/>
        <xdr:cNvSpPr/>
      </xdr:nvSpPr>
      <xdr:spPr>
        <a:xfrm>
          <a:off x="16268700" y="62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64355</xdr:rowOff>
    </xdr:from>
    <xdr:ext cx="534377" cy="259045"/>
    <xdr:sp macro="" textlink="">
      <xdr:nvSpPr>
        <xdr:cNvPr id="546" name="消防費該当値テキスト"/>
        <xdr:cNvSpPr txBox="1"/>
      </xdr:nvSpPr>
      <xdr:spPr>
        <a:xfrm>
          <a:off x="16370300" y="62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156533</xdr:rowOff>
    </xdr:from>
    <xdr:to>
      <xdr:col>81</xdr:col>
      <xdr:colOff>101600</xdr:colOff>
      <xdr:row>37</xdr:row>
      <xdr:rowOff>86683</xdr:rowOff>
    </xdr:to>
    <xdr:sp macro="" textlink="">
      <xdr:nvSpPr>
        <xdr:cNvPr id="547" name="楕円 546"/>
        <xdr:cNvSpPr/>
      </xdr:nvSpPr>
      <xdr:spPr>
        <a:xfrm>
          <a:off x="15430500" y="63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77810</xdr:rowOff>
    </xdr:from>
    <xdr:ext cx="534377" cy="259045"/>
    <xdr:sp macro="" textlink="">
      <xdr:nvSpPr>
        <xdr:cNvPr id="548" name="テキスト ボックス 547"/>
        <xdr:cNvSpPr txBox="1"/>
      </xdr:nvSpPr>
      <xdr:spPr>
        <a:xfrm>
          <a:off x="15214111" y="64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167277</xdr:rowOff>
    </xdr:from>
    <xdr:to>
      <xdr:col>76</xdr:col>
      <xdr:colOff>165100</xdr:colOff>
      <xdr:row>37</xdr:row>
      <xdr:rowOff>97427</xdr:rowOff>
    </xdr:to>
    <xdr:sp macro="" textlink="">
      <xdr:nvSpPr>
        <xdr:cNvPr id="549" name="楕円 548"/>
        <xdr:cNvSpPr/>
      </xdr:nvSpPr>
      <xdr:spPr>
        <a:xfrm>
          <a:off x="145415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88554</xdr:rowOff>
    </xdr:from>
    <xdr:ext cx="534377" cy="259045"/>
    <xdr:sp macro="" textlink="">
      <xdr:nvSpPr>
        <xdr:cNvPr id="550" name="テキスト ボックス 549"/>
        <xdr:cNvSpPr txBox="1"/>
      </xdr:nvSpPr>
      <xdr:spPr>
        <a:xfrm>
          <a:off x="14325111" y="64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29137</xdr:rowOff>
    </xdr:from>
    <xdr:to>
      <xdr:col>72</xdr:col>
      <xdr:colOff>38100</xdr:colOff>
      <xdr:row>37</xdr:row>
      <xdr:rowOff>130737</xdr:rowOff>
    </xdr:to>
    <xdr:sp macro="" textlink="">
      <xdr:nvSpPr>
        <xdr:cNvPr id="551" name="楕円 550"/>
        <xdr:cNvSpPr/>
      </xdr:nvSpPr>
      <xdr:spPr>
        <a:xfrm>
          <a:off x="13652500" y="63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121864</xdr:rowOff>
    </xdr:from>
    <xdr:ext cx="534377" cy="259045"/>
    <xdr:sp macro="" textlink="">
      <xdr:nvSpPr>
        <xdr:cNvPr id="552" name="テキスト ボックス 551"/>
        <xdr:cNvSpPr txBox="1"/>
      </xdr:nvSpPr>
      <xdr:spPr>
        <a:xfrm>
          <a:off x="13436111" y="646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29399</xdr:rowOff>
    </xdr:from>
    <xdr:to>
      <xdr:col>67</xdr:col>
      <xdr:colOff>101600</xdr:colOff>
      <xdr:row>36</xdr:row>
      <xdr:rowOff>130999</xdr:rowOff>
    </xdr:to>
    <xdr:sp macro="" textlink="">
      <xdr:nvSpPr>
        <xdr:cNvPr id="553" name="楕円 552"/>
        <xdr:cNvSpPr/>
      </xdr:nvSpPr>
      <xdr:spPr>
        <a:xfrm>
          <a:off x="12763500" y="62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147526</xdr:rowOff>
    </xdr:from>
    <xdr:ext cx="534377" cy="259045"/>
    <xdr:sp macro="" textlink="">
      <xdr:nvSpPr>
        <xdr:cNvPr id="554" name="テキスト ボックス 553"/>
        <xdr:cNvSpPr txBox="1"/>
      </xdr:nvSpPr>
      <xdr:spPr>
        <a:xfrm>
          <a:off x="12547111" y="5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140419</xdr:rowOff>
    </xdr:from>
    <xdr:to>
      <xdr:col>85</xdr:col>
      <xdr:colOff>127000</xdr:colOff>
      <xdr:row>55</xdr:row>
      <xdr:rowOff>163550</xdr:rowOff>
    </xdr:to>
    <xdr:cxnSp macro="">
      <xdr:nvCxnSpPr>
        <xdr:cNvPr id="586" name="直線コネクタ 585"/>
        <xdr:cNvCxnSpPr/>
      </xdr:nvCxnSpPr>
      <xdr:spPr>
        <a:xfrm flipV="1">
          <a:off x="15481300" y="8884369"/>
          <a:ext cx="838200" cy="70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34561</xdr:rowOff>
    </xdr:from>
    <xdr:ext cx="534377" cy="259045"/>
    <xdr:sp macro="" textlink="">
      <xdr:nvSpPr>
        <xdr:cNvPr id="587" name="教育費平均値テキスト"/>
        <xdr:cNvSpPr txBox="1"/>
      </xdr:nvSpPr>
      <xdr:spPr>
        <a:xfrm>
          <a:off x="16370300" y="963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155419</xdr:rowOff>
    </xdr:from>
    <xdr:to>
      <xdr:col>81</xdr:col>
      <xdr:colOff>50800</xdr:colOff>
      <xdr:row>55</xdr:row>
      <xdr:rowOff>163550</xdr:rowOff>
    </xdr:to>
    <xdr:cxnSp macro="">
      <xdr:nvCxnSpPr>
        <xdr:cNvPr id="589" name="直線コネクタ 588"/>
        <xdr:cNvCxnSpPr/>
      </xdr:nvCxnSpPr>
      <xdr:spPr>
        <a:xfrm>
          <a:off x="14592300" y="9242269"/>
          <a:ext cx="889000" cy="35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161031</xdr:rowOff>
    </xdr:from>
    <xdr:ext cx="534377" cy="259045"/>
    <xdr:sp macro="" textlink="">
      <xdr:nvSpPr>
        <xdr:cNvPr id="591" name="テキスト ボックス 590"/>
        <xdr:cNvSpPr txBox="1"/>
      </xdr:nvSpPr>
      <xdr:spPr>
        <a:xfrm>
          <a:off x="15214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155419</xdr:rowOff>
    </xdr:from>
    <xdr:to>
      <xdr:col>76</xdr:col>
      <xdr:colOff>114300</xdr:colOff>
      <xdr:row>56</xdr:row>
      <xdr:rowOff>131383</xdr:rowOff>
    </xdr:to>
    <xdr:cxnSp macro="">
      <xdr:nvCxnSpPr>
        <xdr:cNvPr id="592" name="直線コネクタ 591"/>
        <xdr:cNvCxnSpPr/>
      </xdr:nvCxnSpPr>
      <xdr:spPr>
        <a:xfrm flipV="1">
          <a:off x="13703300" y="9242269"/>
          <a:ext cx="889000" cy="49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609</xdr:rowOff>
    </xdr:from>
    <xdr:ext cx="534377" cy="259045"/>
    <xdr:sp macro="" textlink="">
      <xdr:nvSpPr>
        <xdr:cNvPr id="594" name="テキスト ボックス 593"/>
        <xdr:cNvSpPr txBox="1"/>
      </xdr:nvSpPr>
      <xdr:spPr>
        <a:xfrm>
          <a:off x="14325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155484</xdr:rowOff>
    </xdr:from>
    <xdr:to>
      <xdr:col>71</xdr:col>
      <xdr:colOff>177800</xdr:colOff>
      <xdr:row>56</xdr:row>
      <xdr:rowOff>131383</xdr:rowOff>
    </xdr:to>
    <xdr:cxnSp macro="">
      <xdr:nvCxnSpPr>
        <xdr:cNvPr id="595" name="直線コネクタ 594"/>
        <xdr:cNvCxnSpPr/>
      </xdr:nvCxnSpPr>
      <xdr:spPr>
        <a:xfrm>
          <a:off x="12814300" y="9413784"/>
          <a:ext cx="889000" cy="31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11092</xdr:rowOff>
    </xdr:from>
    <xdr:ext cx="534377" cy="259045"/>
    <xdr:sp macro="" textlink="">
      <xdr:nvSpPr>
        <xdr:cNvPr id="597" name="テキスト ボックス 596"/>
        <xdr:cNvSpPr txBox="1"/>
      </xdr:nvSpPr>
      <xdr:spPr>
        <a:xfrm>
          <a:off x="13436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144039</xdr:rowOff>
    </xdr:from>
    <xdr:ext cx="534377" cy="259045"/>
    <xdr:sp macro="" textlink="">
      <xdr:nvSpPr>
        <xdr:cNvPr id="599" name="テキスト ボックス 598"/>
        <xdr:cNvSpPr txBox="1"/>
      </xdr:nvSpPr>
      <xdr:spPr>
        <a:xfrm>
          <a:off x="12547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89619</xdr:rowOff>
    </xdr:from>
    <xdr:to>
      <xdr:col>85</xdr:col>
      <xdr:colOff>177800</xdr:colOff>
      <xdr:row>52</xdr:row>
      <xdr:rowOff>19769</xdr:rowOff>
    </xdr:to>
    <xdr:sp macro="" textlink="">
      <xdr:nvSpPr>
        <xdr:cNvPr id="605" name="楕円 604"/>
        <xdr:cNvSpPr/>
      </xdr:nvSpPr>
      <xdr:spPr>
        <a:xfrm>
          <a:off x="16268700" y="883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112496</xdr:rowOff>
    </xdr:from>
    <xdr:ext cx="599010" cy="259045"/>
    <xdr:sp macro="" textlink="">
      <xdr:nvSpPr>
        <xdr:cNvPr id="606" name="教育費該当値テキスト"/>
        <xdr:cNvSpPr txBox="1"/>
      </xdr:nvSpPr>
      <xdr:spPr>
        <a:xfrm>
          <a:off x="16370300" y="868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112750</xdr:rowOff>
    </xdr:from>
    <xdr:to>
      <xdr:col>81</xdr:col>
      <xdr:colOff>101600</xdr:colOff>
      <xdr:row>56</xdr:row>
      <xdr:rowOff>42900</xdr:rowOff>
    </xdr:to>
    <xdr:sp macro="" textlink="">
      <xdr:nvSpPr>
        <xdr:cNvPr id="607" name="楕円 606"/>
        <xdr:cNvSpPr/>
      </xdr:nvSpPr>
      <xdr:spPr>
        <a:xfrm>
          <a:off x="15430500" y="95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59427</xdr:rowOff>
    </xdr:from>
    <xdr:ext cx="534377" cy="259045"/>
    <xdr:sp macro="" textlink="">
      <xdr:nvSpPr>
        <xdr:cNvPr id="608" name="テキスト ボックス 607"/>
        <xdr:cNvSpPr txBox="1"/>
      </xdr:nvSpPr>
      <xdr:spPr>
        <a:xfrm>
          <a:off x="15214111" y="931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104619</xdr:rowOff>
    </xdr:from>
    <xdr:to>
      <xdr:col>76</xdr:col>
      <xdr:colOff>165100</xdr:colOff>
      <xdr:row>54</xdr:row>
      <xdr:rowOff>34769</xdr:rowOff>
    </xdr:to>
    <xdr:sp macro="" textlink="">
      <xdr:nvSpPr>
        <xdr:cNvPr id="609" name="楕円 608"/>
        <xdr:cNvSpPr/>
      </xdr:nvSpPr>
      <xdr:spPr>
        <a:xfrm>
          <a:off x="14541500" y="91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51296</xdr:rowOff>
    </xdr:from>
    <xdr:ext cx="599010" cy="259045"/>
    <xdr:sp macro="" textlink="">
      <xdr:nvSpPr>
        <xdr:cNvPr id="610" name="テキスト ボックス 609"/>
        <xdr:cNvSpPr txBox="1"/>
      </xdr:nvSpPr>
      <xdr:spPr>
        <a:xfrm>
          <a:off x="14292795" y="896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80583</xdr:rowOff>
    </xdr:from>
    <xdr:to>
      <xdr:col>72</xdr:col>
      <xdr:colOff>38100</xdr:colOff>
      <xdr:row>57</xdr:row>
      <xdr:rowOff>10733</xdr:rowOff>
    </xdr:to>
    <xdr:sp macro="" textlink="">
      <xdr:nvSpPr>
        <xdr:cNvPr id="611" name="楕円 610"/>
        <xdr:cNvSpPr/>
      </xdr:nvSpPr>
      <xdr:spPr>
        <a:xfrm>
          <a:off x="13652500" y="968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27260</xdr:rowOff>
    </xdr:from>
    <xdr:ext cx="534377" cy="259045"/>
    <xdr:sp macro="" textlink="">
      <xdr:nvSpPr>
        <xdr:cNvPr id="612" name="テキスト ボックス 611"/>
        <xdr:cNvSpPr txBox="1"/>
      </xdr:nvSpPr>
      <xdr:spPr>
        <a:xfrm>
          <a:off x="13436111" y="945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104684</xdr:rowOff>
    </xdr:from>
    <xdr:to>
      <xdr:col>67</xdr:col>
      <xdr:colOff>101600</xdr:colOff>
      <xdr:row>55</xdr:row>
      <xdr:rowOff>34834</xdr:rowOff>
    </xdr:to>
    <xdr:sp macro="" textlink="">
      <xdr:nvSpPr>
        <xdr:cNvPr id="613" name="楕円 612"/>
        <xdr:cNvSpPr/>
      </xdr:nvSpPr>
      <xdr:spPr>
        <a:xfrm>
          <a:off x="12763500" y="936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51361</xdr:rowOff>
    </xdr:from>
    <xdr:ext cx="599010" cy="259045"/>
    <xdr:sp macro="" textlink="">
      <xdr:nvSpPr>
        <xdr:cNvPr id="614" name="テキスト ボックス 613"/>
        <xdr:cNvSpPr txBox="1"/>
      </xdr:nvSpPr>
      <xdr:spPr>
        <a:xfrm>
          <a:off x="12514795" y="913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10951</xdr:rowOff>
    </xdr:from>
    <xdr:to>
      <xdr:col>85</xdr:col>
      <xdr:colOff>127000</xdr:colOff>
      <xdr:row>79</xdr:row>
      <xdr:rowOff>15112</xdr:rowOff>
    </xdr:to>
    <xdr:cxnSp macro="">
      <xdr:nvCxnSpPr>
        <xdr:cNvPr id="643" name="直線コネクタ 642"/>
        <xdr:cNvCxnSpPr/>
      </xdr:nvCxnSpPr>
      <xdr:spPr>
        <a:xfrm>
          <a:off x="15481300" y="13555501"/>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4" name="災害復旧費平均値テキスト"/>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10951</xdr:rowOff>
    </xdr:from>
    <xdr:to>
      <xdr:col>81</xdr:col>
      <xdr:colOff>50800</xdr:colOff>
      <xdr:row>79</xdr:row>
      <xdr:rowOff>26938</xdr:rowOff>
    </xdr:to>
    <xdr:cxnSp macro="">
      <xdr:nvCxnSpPr>
        <xdr:cNvPr id="646" name="直線コネクタ 645"/>
        <xdr:cNvCxnSpPr/>
      </xdr:nvCxnSpPr>
      <xdr:spPr>
        <a:xfrm flipV="1">
          <a:off x="14592300" y="13555501"/>
          <a:ext cx="8890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80094</xdr:rowOff>
    </xdr:from>
    <xdr:ext cx="469744" cy="259045"/>
    <xdr:sp macro="" textlink="">
      <xdr:nvSpPr>
        <xdr:cNvPr id="648" name="テキスト ボックス 647"/>
        <xdr:cNvSpPr txBox="1"/>
      </xdr:nvSpPr>
      <xdr:spPr>
        <a:xfrm>
          <a:off x="15246428" y="136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26938</xdr:rowOff>
    </xdr:from>
    <xdr:to>
      <xdr:col>76</xdr:col>
      <xdr:colOff>114300</xdr:colOff>
      <xdr:row>79</xdr:row>
      <xdr:rowOff>33311</xdr:rowOff>
    </xdr:to>
    <xdr:cxnSp macro="">
      <xdr:nvCxnSpPr>
        <xdr:cNvPr id="649" name="直線コネクタ 648"/>
        <xdr:cNvCxnSpPr/>
      </xdr:nvCxnSpPr>
      <xdr:spPr>
        <a:xfrm flipV="1">
          <a:off x="13703300" y="13571488"/>
          <a:ext cx="8890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81487</xdr:rowOff>
    </xdr:from>
    <xdr:ext cx="469744" cy="259045"/>
    <xdr:sp macro="" textlink="">
      <xdr:nvSpPr>
        <xdr:cNvPr id="651" name="テキスト ボックス 650"/>
        <xdr:cNvSpPr txBox="1"/>
      </xdr:nvSpPr>
      <xdr:spPr>
        <a:xfrm>
          <a:off x="14357428" y="1362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28635</xdr:rowOff>
    </xdr:from>
    <xdr:to>
      <xdr:col>71</xdr:col>
      <xdr:colOff>177800</xdr:colOff>
      <xdr:row>79</xdr:row>
      <xdr:rowOff>33311</xdr:rowOff>
    </xdr:to>
    <xdr:cxnSp macro="">
      <xdr:nvCxnSpPr>
        <xdr:cNvPr id="652" name="直線コネクタ 651"/>
        <xdr:cNvCxnSpPr/>
      </xdr:nvCxnSpPr>
      <xdr:spPr>
        <a:xfrm>
          <a:off x="12814300" y="13573185"/>
          <a:ext cx="889000" cy="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82286</xdr:rowOff>
    </xdr:from>
    <xdr:ext cx="469744" cy="259045"/>
    <xdr:sp macro="" textlink="">
      <xdr:nvSpPr>
        <xdr:cNvPr id="654" name="テキスト ボックス 653"/>
        <xdr:cNvSpPr txBox="1"/>
      </xdr:nvSpPr>
      <xdr:spPr>
        <a:xfrm>
          <a:off x="13468428" y="1362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81664</xdr:rowOff>
    </xdr:from>
    <xdr:ext cx="469744" cy="259045"/>
    <xdr:sp macro="" textlink="">
      <xdr:nvSpPr>
        <xdr:cNvPr id="656" name="テキスト ボックス 655"/>
        <xdr:cNvSpPr txBox="1"/>
      </xdr:nvSpPr>
      <xdr:spPr>
        <a:xfrm>
          <a:off x="12579428" y="1362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135762</xdr:rowOff>
    </xdr:from>
    <xdr:to>
      <xdr:col>85</xdr:col>
      <xdr:colOff>177800</xdr:colOff>
      <xdr:row>79</xdr:row>
      <xdr:rowOff>65912</xdr:rowOff>
    </xdr:to>
    <xdr:sp macro="" textlink="">
      <xdr:nvSpPr>
        <xdr:cNvPr id="662" name="楕円 661"/>
        <xdr:cNvSpPr/>
      </xdr:nvSpPr>
      <xdr:spPr>
        <a:xfrm>
          <a:off x="16268700" y="1350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112566</xdr:rowOff>
    </xdr:from>
    <xdr:ext cx="534377" cy="259045"/>
    <xdr:sp macro="" textlink="">
      <xdr:nvSpPr>
        <xdr:cNvPr id="663" name="災害復旧費該当値テキスト"/>
        <xdr:cNvSpPr txBox="1"/>
      </xdr:nvSpPr>
      <xdr:spPr>
        <a:xfrm>
          <a:off x="16370300" y="134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131601</xdr:rowOff>
    </xdr:from>
    <xdr:to>
      <xdr:col>81</xdr:col>
      <xdr:colOff>101600</xdr:colOff>
      <xdr:row>79</xdr:row>
      <xdr:rowOff>61751</xdr:rowOff>
    </xdr:to>
    <xdr:sp macro="" textlink="">
      <xdr:nvSpPr>
        <xdr:cNvPr id="664" name="楕円 663"/>
        <xdr:cNvSpPr/>
      </xdr:nvSpPr>
      <xdr:spPr>
        <a:xfrm>
          <a:off x="15430500" y="1350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78278</xdr:rowOff>
    </xdr:from>
    <xdr:ext cx="534377" cy="259045"/>
    <xdr:sp macro="" textlink="">
      <xdr:nvSpPr>
        <xdr:cNvPr id="665" name="テキスト ボックス 664"/>
        <xdr:cNvSpPr txBox="1"/>
      </xdr:nvSpPr>
      <xdr:spPr>
        <a:xfrm>
          <a:off x="15214111" y="132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147588</xdr:rowOff>
    </xdr:from>
    <xdr:to>
      <xdr:col>76</xdr:col>
      <xdr:colOff>165100</xdr:colOff>
      <xdr:row>79</xdr:row>
      <xdr:rowOff>77738</xdr:rowOff>
    </xdr:to>
    <xdr:sp macro="" textlink="">
      <xdr:nvSpPr>
        <xdr:cNvPr id="666" name="楕円 665"/>
        <xdr:cNvSpPr/>
      </xdr:nvSpPr>
      <xdr:spPr>
        <a:xfrm>
          <a:off x="14541500" y="135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94265</xdr:rowOff>
    </xdr:from>
    <xdr:ext cx="469744" cy="259045"/>
    <xdr:sp macro="" textlink="">
      <xdr:nvSpPr>
        <xdr:cNvPr id="667" name="テキスト ボックス 666"/>
        <xdr:cNvSpPr txBox="1"/>
      </xdr:nvSpPr>
      <xdr:spPr>
        <a:xfrm>
          <a:off x="14357428" y="132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153961</xdr:rowOff>
    </xdr:from>
    <xdr:to>
      <xdr:col>72</xdr:col>
      <xdr:colOff>38100</xdr:colOff>
      <xdr:row>79</xdr:row>
      <xdr:rowOff>84111</xdr:rowOff>
    </xdr:to>
    <xdr:sp macro="" textlink="">
      <xdr:nvSpPr>
        <xdr:cNvPr id="668" name="楕円 667"/>
        <xdr:cNvSpPr/>
      </xdr:nvSpPr>
      <xdr:spPr>
        <a:xfrm>
          <a:off x="13652500" y="1352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100638</xdr:rowOff>
    </xdr:from>
    <xdr:ext cx="469744" cy="259045"/>
    <xdr:sp macro="" textlink="">
      <xdr:nvSpPr>
        <xdr:cNvPr id="669" name="テキスト ボックス 668"/>
        <xdr:cNvSpPr txBox="1"/>
      </xdr:nvSpPr>
      <xdr:spPr>
        <a:xfrm>
          <a:off x="13468428" y="1330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149285</xdr:rowOff>
    </xdr:from>
    <xdr:to>
      <xdr:col>67</xdr:col>
      <xdr:colOff>101600</xdr:colOff>
      <xdr:row>79</xdr:row>
      <xdr:rowOff>79435</xdr:rowOff>
    </xdr:to>
    <xdr:sp macro="" textlink="">
      <xdr:nvSpPr>
        <xdr:cNvPr id="670" name="楕円 669"/>
        <xdr:cNvSpPr/>
      </xdr:nvSpPr>
      <xdr:spPr>
        <a:xfrm>
          <a:off x="12763500" y="1352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95962</xdr:rowOff>
    </xdr:from>
    <xdr:ext cx="469744" cy="259045"/>
    <xdr:sp macro="" textlink="">
      <xdr:nvSpPr>
        <xdr:cNvPr id="671" name="テキスト ボックス 670"/>
        <xdr:cNvSpPr txBox="1"/>
      </xdr:nvSpPr>
      <xdr:spPr>
        <a:xfrm>
          <a:off x="12579428" y="1329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45768</xdr:rowOff>
    </xdr:from>
    <xdr:to>
      <xdr:col>85</xdr:col>
      <xdr:colOff>127000</xdr:colOff>
      <xdr:row>94</xdr:row>
      <xdr:rowOff>60593</xdr:rowOff>
    </xdr:to>
    <xdr:cxnSp macro="">
      <xdr:nvCxnSpPr>
        <xdr:cNvPr id="702" name="直線コネクタ 701"/>
        <xdr:cNvCxnSpPr/>
      </xdr:nvCxnSpPr>
      <xdr:spPr>
        <a:xfrm>
          <a:off x="15481300" y="16162068"/>
          <a:ext cx="838200" cy="1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140217</xdr:rowOff>
    </xdr:from>
    <xdr:ext cx="534377" cy="259045"/>
    <xdr:sp macro="" textlink="">
      <xdr:nvSpPr>
        <xdr:cNvPr id="703" name="公債費平均値テキスト"/>
        <xdr:cNvSpPr txBox="1"/>
      </xdr:nvSpPr>
      <xdr:spPr>
        <a:xfrm>
          <a:off x="16370300" y="1625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45768</xdr:rowOff>
    </xdr:from>
    <xdr:to>
      <xdr:col>81</xdr:col>
      <xdr:colOff>50800</xdr:colOff>
      <xdr:row>94</xdr:row>
      <xdr:rowOff>83638</xdr:rowOff>
    </xdr:to>
    <xdr:cxnSp macro="">
      <xdr:nvCxnSpPr>
        <xdr:cNvPr id="705" name="直線コネクタ 704"/>
        <xdr:cNvCxnSpPr/>
      </xdr:nvCxnSpPr>
      <xdr:spPr>
        <a:xfrm flipV="1">
          <a:off x="14592300" y="16162068"/>
          <a:ext cx="889000" cy="3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93910</xdr:rowOff>
    </xdr:from>
    <xdr:ext cx="534377" cy="259045"/>
    <xdr:sp macro="" textlink="">
      <xdr:nvSpPr>
        <xdr:cNvPr id="707" name="テキスト ボックス 706"/>
        <xdr:cNvSpPr txBox="1"/>
      </xdr:nvSpPr>
      <xdr:spPr>
        <a:xfrm>
          <a:off x="15214111" y="163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73003</xdr:rowOff>
    </xdr:from>
    <xdr:to>
      <xdr:col>76</xdr:col>
      <xdr:colOff>114300</xdr:colOff>
      <xdr:row>94</xdr:row>
      <xdr:rowOff>83638</xdr:rowOff>
    </xdr:to>
    <xdr:cxnSp macro="">
      <xdr:nvCxnSpPr>
        <xdr:cNvPr id="708" name="直線コネクタ 707"/>
        <xdr:cNvCxnSpPr/>
      </xdr:nvCxnSpPr>
      <xdr:spPr>
        <a:xfrm>
          <a:off x="13703300" y="16189303"/>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87944</xdr:rowOff>
    </xdr:from>
    <xdr:ext cx="534377" cy="259045"/>
    <xdr:sp macro="" textlink="">
      <xdr:nvSpPr>
        <xdr:cNvPr id="710" name="テキスト ボックス 709"/>
        <xdr:cNvSpPr txBox="1"/>
      </xdr:nvSpPr>
      <xdr:spPr>
        <a:xfrm>
          <a:off x="14325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73003</xdr:rowOff>
    </xdr:from>
    <xdr:to>
      <xdr:col>71</xdr:col>
      <xdr:colOff>177800</xdr:colOff>
      <xdr:row>94</xdr:row>
      <xdr:rowOff>107065</xdr:rowOff>
    </xdr:to>
    <xdr:cxnSp macro="">
      <xdr:nvCxnSpPr>
        <xdr:cNvPr id="711" name="直線コネクタ 710"/>
        <xdr:cNvCxnSpPr/>
      </xdr:nvCxnSpPr>
      <xdr:spPr>
        <a:xfrm flipV="1">
          <a:off x="12814300" y="16189303"/>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113166</xdr:rowOff>
    </xdr:from>
    <xdr:ext cx="534377" cy="259045"/>
    <xdr:sp macro="" textlink="">
      <xdr:nvSpPr>
        <xdr:cNvPr id="713" name="テキスト ボックス 712"/>
        <xdr:cNvSpPr txBox="1"/>
      </xdr:nvSpPr>
      <xdr:spPr>
        <a:xfrm>
          <a:off x="13436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106690</xdr:rowOff>
    </xdr:from>
    <xdr:ext cx="534377" cy="259045"/>
    <xdr:sp macro="" textlink="">
      <xdr:nvSpPr>
        <xdr:cNvPr id="715" name="テキスト ボックス 714"/>
        <xdr:cNvSpPr txBox="1"/>
      </xdr:nvSpPr>
      <xdr:spPr>
        <a:xfrm>
          <a:off x="12547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9793</xdr:rowOff>
    </xdr:from>
    <xdr:to>
      <xdr:col>85</xdr:col>
      <xdr:colOff>177800</xdr:colOff>
      <xdr:row>94</xdr:row>
      <xdr:rowOff>111393</xdr:rowOff>
    </xdr:to>
    <xdr:sp macro="" textlink="">
      <xdr:nvSpPr>
        <xdr:cNvPr id="721" name="楕円 720"/>
        <xdr:cNvSpPr/>
      </xdr:nvSpPr>
      <xdr:spPr>
        <a:xfrm>
          <a:off x="16268700" y="161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32670</xdr:rowOff>
    </xdr:from>
    <xdr:ext cx="534377" cy="259045"/>
    <xdr:sp macro="" textlink="">
      <xdr:nvSpPr>
        <xdr:cNvPr id="722" name="公債費該当値テキスト"/>
        <xdr:cNvSpPr txBox="1"/>
      </xdr:nvSpPr>
      <xdr:spPr>
        <a:xfrm>
          <a:off x="16370300" y="1597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166418</xdr:rowOff>
    </xdr:from>
    <xdr:to>
      <xdr:col>81</xdr:col>
      <xdr:colOff>101600</xdr:colOff>
      <xdr:row>94</xdr:row>
      <xdr:rowOff>96568</xdr:rowOff>
    </xdr:to>
    <xdr:sp macro="" textlink="">
      <xdr:nvSpPr>
        <xdr:cNvPr id="723" name="楕円 722"/>
        <xdr:cNvSpPr/>
      </xdr:nvSpPr>
      <xdr:spPr>
        <a:xfrm>
          <a:off x="15430500" y="1611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113095</xdr:rowOff>
    </xdr:from>
    <xdr:ext cx="534377" cy="259045"/>
    <xdr:sp macro="" textlink="">
      <xdr:nvSpPr>
        <xdr:cNvPr id="724" name="テキスト ボックス 723"/>
        <xdr:cNvSpPr txBox="1"/>
      </xdr:nvSpPr>
      <xdr:spPr>
        <a:xfrm>
          <a:off x="15214111" y="1588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32838</xdr:rowOff>
    </xdr:from>
    <xdr:to>
      <xdr:col>76</xdr:col>
      <xdr:colOff>165100</xdr:colOff>
      <xdr:row>94</xdr:row>
      <xdr:rowOff>134438</xdr:rowOff>
    </xdr:to>
    <xdr:sp macro="" textlink="">
      <xdr:nvSpPr>
        <xdr:cNvPr id="725" name="楕円 724"/>
        <xdr:cNvSpPr/>
      </xdr:nvSpPr>
      <xdr:spPr>
        <a:xfrm>
          <a:off x="14541500" y="1614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150965</xdr:rowOff>
    </xdr:from>
    <xdr:ext cx="534377" cy="259045"/>
    <xdr:sp macro="" textlink="">
      <xdr:nvSpPr>
        <xdr:cNvPr id="726" name="テキスト ボックス 725"/>
        <xdr:cNvSpPr txBox="1"/>
      </xdr:nvSpPr>
      <xdr:spPr>
        <a:xfrm>
          <a:off x="14325111" y="1592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22203</xdr:rowOff>
    </xdr:from>
    <xdr:to>
      <xdr:col>72</xdr:col>
      <xdr:colOff>38100</xdr:colOff>
      <xdr:row>94</xdr:row>
      <xdr:rowOff>123803</xdr:rowOff>
    </xdr:to>
    <xdr:sp macro="" textlink="">
      <xdr:nvSpPr>
        <xdr:cNvPr id="727" name="楕円 726"/>
        <xdr:cNvSpPr/>
      </xdr:nvSpPr>
      <xdr:spPr>
        <a:xfrm>
          <a:off x="13652500" y="1613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140330</xdr:rowOff>
    </xdr:from>
    <xdr:ext cx="534377" cy="259045"/>
    <xdr:sp macro="" textlink="">
      <xdr:nvSpPr>
        <xdr:cNvPr id="728" name="テキスト ボックス 727"/>
        <xdr:cNvSpPr txBox="1"/>
      </xdr:nvSpPr>
      <xdr:spPr>
        <a:xfrm>
          <a:off x="13436111" y="1591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56265</xdr:rowOff>
    </xdr:from>
    <xdr:to>
      <xdr:col>67</xdr:col>
      <xdr:colOff>101600</xdr:colOff>
      <xdr:row>94</xdr:row>
      <xdr:rowOff>157865</xdr:rowOff>
    </xdr:to>
    <xdr:sp macro="" textlink="">
      <xdr:nvSpPr>
        <xdr:cNvPr id="729" name="楕円 728"/>
        <xdr:cNvSpPr/>
      </xdr:nvSpPr>
      <xdr:spPr>
        <a:xfrm>
          <a:off x="12763500" y="161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2942</xdr:rowOff>
    </xdr:from>
    <xdr:ext cx="534377" cy="259045"/>
    <xdr:sp macro="" textlink="">
      <xdr:nvSpPr>
        <xdr:cNvPr id="730" name="テキスト ボックス 729"/>
        <xdr:cNvSpPr txBox="1"/>
      </xdr:nvSpPr>
      <xdr:spPr>
        <a:xfrm>
          <a:off x="12547111" y="1594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68" name="テキスト ボックス 767"/>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障害者自立支援給付事業や介護保険事業事務費に加え、特定教育保育施設（幼稚園・保育園・こども園）及び特定地域型事業者に給付する子ども子育て支援給付費の増加等により、前年度と比べ住民一人あたり</a:t>
          </a:r>
          <a:r>
            <a:rPr kumimoji="1" lang="en-US" altLang="ja-JP" sz="1300">
              <a:latin typeface="ＭＳ Ｐゴシック" panose="020B0600070205080204" pitchFamily="50" charset="-128"/>
              <a:ea typeface="ＭＳ Ｐゴシック" panose="020B0600070205080204" pitchFamily="50" charset="-128"/>
            </a:rPr>
            <a:t>8,362</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190,994</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農林水産業費は、活力あふれる園芸産地整備事業を活用した大規模な施設整備事業や、荷捌きハモ加工処理施設整備に関する助成事業等の大型事業を実施したため、前年度と比べ住民一人あたり</a:t>
          </a:r>
          <a:r>
            <a:rPr kumimoji="1" lang="en-US" altLang="ja-JP" sz="1300">
              <a:latin typeface="ＭＳ Ｐゴシック" panose="020B0600070205080204" pitchFamily="50" charset="-128"/>
              <a:ea typeface="ＭＳ Ｐゴシック" panose="020B0600070205080204" pitchFamily="50" charset="-128"/>
            </a:rPr>
            <a:t>19,056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70,186</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教育費は、給食センター改築事業、杵築中学校改築事業等の大型事業が集中したため、前年度と比べ住民一人あたり</a:t>
          </a:r>
          <a:r>
            <a:rPr kumimoji="1" lang="en-US" altLang="ja-JP" sz="1300">
              <a:latin typeface="ＭＳ Ｐゴシック" panose="020B0600070205080204" pitchFamily="50" charset="-128"/>
              <a:ea typeface="ＭＳ Ｐゴシック" panose="020B0600070205080204" pitchFamily="50" charset="-128"/>
            </a:rPr>
            <a:t>65,125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152,184</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次杵築市行財政改革大綱を基に、施策の優先度を見極めながら、各事業を着実に実行する。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211,228</a:t>
          </a:r>
          <a:r>
            <a:rPr kumimoji="1" lang="ja-JP" altLang="en-US" sz="1400">
              <a:latin typeface="ＭＳ ゴシック" pitchFamily="49" charset="-128"/>
              <a:ea typeface="ＭＳ ゴシック" pitchFamily="49" charset="-128"/>
            </a:rPr>
            <a:t>千円の積立金に対して、</a:t>
          </a:r>
          <a:r>
            <a:rPr kumimoji="1" lang="en-US" altLang="ja-JP" sz="1400">
              <a:latin typeface="ＭＳ ゴシック" pitchFamily="49" charset="-128"/>
              <a:ea typeface="ＭＳ ゴシック" pitchFamily="49" charset="-128"/>
            </a:rPr>
            <a:t>759,771</a:t>
          </a:r>
          <a:r>
            <a:rPr kumimoji="1" lang="ja-JP" altLang="en-US" sz="1400">
              <a:latin typeface="ＭＳ ゴシック" pitchFamily="49" charset="-128"/>
              <a:ea typeface="ＭＳ ゴシック" pitchFamily="49" charset="-128"/>
            </a:rPr>
            <a:t>千円の取崩額があったため、残高が減少した。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実質収支額については、前年度</a:t>
          </a:r>
          <a:r>
            <a:rPr kumimoji="1" lang="en-US" altLang="ja-JP" sz="1400">
              <a:latin typeface="ＭＳ ゴシック" pitchFamily="49" charset="-128"/>
              <a:ea typeface="ＭＳ ゴシック" pitchFamily="49" charset="-128"/>
            </a:rPr>
            <a:t>407,718</a:t>
          </a:r>
          <a:r>
            <a:rPr kumimoji="1" lang="ja-JP" altLang="en-US" sz="1400">
              <a:latin typeface="ＭＳ ゴシック" pitchFamily="49" charset="-128"/>
              <a:ea typeface="ＭＳ ゴシック" pitchFamily="49" charset="-128"/>
            </a:rPr>
            <a:t>千円から</a:t>
          </a:r>
          <a:r>
            <a:rPr kumimoji="1" lang="en-US" altLang="ja-JP" sz="1400">
              <a:latin typeface="ＭＳ ゴシック" pitchFamily="49" charset="-128"/>
              <a:ea typeface="ＭＳ ゴシック" pitchFamily="49" charset="-128"/>
            </a:rPr>
            <a:t>485,677</a:t>
          </a:r>
          <a:r>
            <a:rPr kumimoji="1" lang="ja-JP" altLang="en-US" sz="1400">
              <a:latin typeface="ＭＳ ゴシック" pitchFamily="49" charset="-128"/>
              <a:ea typeface="ＭＳ ゴシック" pitchFamily="49" charset="-128"/>
            </a:rPr>
            <a:t>と増額し、実質収支比率は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今後も社会保障費や大型事業に係る公債費等の、より厳しい財政運営が予想されるが、急な財政需要に対応できるように、財政基盤の強化を図っていく必要がある。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黒字額が大きなものは山香病院事業会計、ついで一般会計、水道事業会計の順になっており、すべての会計で黒字計上となっている。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総体である連結実施赤字比率は、△</a:t>
          </a:r>
          <a:r>
            <a:rPr kumimoji="1" lang="en-US" altLang="ja-JP" sz="1400">
              <a:latin typeface="ＭＳ ゴシック" pitchFamily="49" charset="-128"/>
              <a:ea typeface="ＭＳ ゴシック" pitchFamily="49" charset="-128"/>
            </a:rPr>
            <a:t>22.71</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普通交付税の合併算定替縮減もあり、一般財源確保が厳しい状況は続いている。加えて、山香病院の老朽化に伴う対応や社会保障費の増加、高齢化社会に伴う国民健康保険、後期高齢者医療保険、介護保険も増加することが見込まれる。そのような中で安定した財政運営を行うためには基金の活用を可能な限り抑え、長期的な事業計画を随時見直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23455516</v>
      </c>
      <c r="BO4" s="462"/>
      <c r="BP4" s="462"/>
      <c r="BQ4" s="462"/>
      <c r="BR4" s="462"/>
      <c r="BS4" s="462"/>
      <c r="BT4" s="462"/>
      <c r="BU4" s="463"/>
      <c r="BV4" s="461">
        <v>19854360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4.7</v>
      </c>
      <c r="CU4" s="646"/>
      <c r="CV4" s="646"/>
      <c r="CW4" s="646"/>
      <c r="CX4" s="646"/>
      <c r="CY4" s="646"/>
      <c r="CZ4" s="646"/>
      <c r="DA4" s="647"/>
      <c r="DB4" s="645">
        <v>3.9</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22834797</v>
      </c>
      <c r="BO5" s="467"/>
      <c r="BP5" s="467"/>
      <c r="BQ5" s="467"/>
      <c r="BR5" s="467"/>
      <c r="BS5" s="467"/>
      <c r="BT5" s="467"/>
      <c r="BU5" s="468"/>
      <c r="BV5" s="466">
        <v>19101659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100.9</v>
      </c>
      <c r="CU5" s="437"/>
      <c r="CV5" s="437"/>
      <c r="CW5" s="437"/>
      <c r="CX5" s="437"/>
      <c r="CY5" s="437"/>
      <c r="CZ5" s="437"/>
      <c r="DA5" s="438"/>
      <c r="DB5" s="436">
        <v>100.9</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620719</v>
      </c>
      <c r="BO6" s="467"/>
      <c r="BP6" s="467"/>
      <c r="BQ6" s="467"/>
      <c r="BR6" s="467"/>
      <c r="BS6" s="467"/>
      <c r="BT6" s="467"/>
      <c r="BU6" s="468"/>
      <c r="BV6" s="466">
        <v>752701</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104.5</v>
      </c>
      <c r="CU6" s="620"/>
      <c r="CV6" s="620"/>
      <c r="CW6" s="620"/>
      <c r="CX6" s="620"/>
      <c r="CY6" s="620"/>
      <c r="CZ6" s="620"/>
      <c r="DA6" s="621"/>
      <c r="DB6" s="619">
        <v>105.7</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135042</v>
      </c>
      <c r="BO7" s="467"/>
      <c r="BP7" s="467"/>
      <c r="BQ7" s="467"/>
      <c r="BR7" s="467"/>
      <c r="BS7" s="467"/>
      <c r="BT7" s="467"/>
      <c r="BU7" s="468"/>
      <c r="BV7" s="466">
        <v>344983</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10402975</v>
      </c>
      <c r="CU7" s="467"/>
      <c r="CV7" s="467"/>
      <c r="CW7" s="467"/>
      <c r="CX7" s="467"/>
      <c r="CY7" s="467"/>
      <c r="CZ7" s="467"/>
      <c r="DA7" s="468"/>
      <c r="DB7" s="466">
        <v>10454831</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485677</v>
      </c>
      <c r="BO8" s="467"/>
      <c r="BP8" s="467"/>
      <c r="BQ8" s="467"/>
      <c r="BR8" s="467"/>
      <c r="BS8" s="467"/>
      <c r="BT8" s="467"/>
      <c r="BU8" s="468"/>
      <c r="BV8" s="466">
        <v>407718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0.34</v>
      </c>
      <c r="CU8" s="580"/>
      <c r="CV8" s="580"/>
      <c r="CW8" s="580"/>
      <c r="CX8" s="580"/>
      <c r="CY8" s="580"/>
      <c r="CZ8" s="580"/>
      <c r="DA8" s="581"/>
      <c r="DB8" s="579">
        <v>0.34</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30185</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77959</v>
      </c>
      <c r="BO9" s="467"/>
      <c r="BP9" s="467"/>
      <c r="BQ9" s="467"/>
      <c r="BR9" s="467"/>
      <c r="BS9" s="467"/>
      <c r="BT9" s="467"/>
      <c r="BU9" s="468"/>
      <c r="BV9" s="466">
        <v>-90391</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18.399999999999999</v>
      </c>
      <c r="CU9" s="437"/>
      <c r="CV9" s="437"/>
      <c r="CW9" s="437"/>
      <c r="CX9" s="437"/>
      <c r="CY9" s="437"/>
      <c r="CZ9" s="437"/>
      <c r="DA9" s="438"/>
      <c r="DB9" s="436">
        <v>18.8</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32083</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221228</v>
      </c>
      <c r="BO10" s="467"/>
      <c r="BP10" s="467"/>
      <c r="BQ10" s="467"/>
      <c r="BR10" s="467"/>
      <c r="BS10" s="467"/>
      <c r="BT10" s="467"/>
      <c r="BU10" s="468"/>
      <c r="BV10" s="466">
        <v>277356</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c r="A12" s="187"/>
      <c r="B12" s="582" t="s">
        <v>129</v>
      </c>
      <c r="C12" s="583"/>
      <c r="D12" s="583"/>
      <c r="E12" s="583"/>
      <c r="F12" s="583"/>
      <c r="G12" s="583"/>
      <c r="H12" s="583"/>
      <c r="I12" s="583"/>
      <c r="J12" s="583"/>
      <c r="K12" s="584"/>
      <c r="L12" s="591" t="s">
        <v>130</v>
      </c>
      <c r="M12" s="592"/>
      <c r="N12" s="592"/>
      <c r="O12" s="592"/>
      <c r="P12" s="592"/>
      <c r="Q12" s="593"/>
      <c r="R12" s="594">
        <v>28873</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759771</v>
      </c>
      <c r="BO12" s="467"/>
      <c r="BP12" s="467"/>
      <c r="BQ12" s="467"/>
      <c r="BR12" s="467"/>
      <c r="BS12" s="467"/>
      <c r="BT12" s="467"/>
      <c r="BU12" s="468"/>
      <c r="BV12" s="466">
        <v>936044</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138</v>
      </c>
      <c r="N13" s="567"/>
      <c r="O13" s="567"/>
      <c r="P13" s="567"/>
      <c r="Q13" s="568"/>
      <c r="R13" s="569">
        <v>28697</v>
      </c>
      <c r="S13" s="570"/>
      <c r="T13" s="570"/>
      <c r="U13" s="570"/>
      <c r="V13" s="571"/>
      <c r="W13" s="557" t="s">
        <v>139</v>
      </c>
      <c r="X13" s="479"/>
      <c r="Y13" s="479"/>
      <c r="Z13" s="479"/>
      <c r="AA13" s="479"/>
      <c r="AB13" s="480"/>
      <c r="AC13" s="442">
        <v>2150</v>
      </c>
      <c r="AD13" s="443"/>
      <c r="AE13" s="443"/>
      <c r="AF13" s="443"/>
      <c r="AG13" s="444"/>
      <c r="AH13" s="442">
        <v>2577</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-460584</v>
      </c>
      <c r="BO13" s="467"/>
      <c r="BP13" s="467"/>
      <c r="BQ13" s="467"/>
      <c r="BR13" s="467"/>
      <c r="BS13" s="467"/>
      <c r="BT13" s="467"/>
      <c r="BU13" s="468"/>
      <c r="BV13" s="466">
        <v>-749079</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10.8</v>
      </c>
      <c r="CU13" s="437"/>
      <c r="CV13" s="437"/>
      <c r="CW13" s="437"/>
      <c r="CX13" s="437"/>
      <c r="CY13" s="437"/>
      <c r="CZ13" s="437"/>
      <c r="DA13" s="438"/>
      <c r="DB13" s="436">
        <v>10.6</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144</v>
      </c>
      <c r="M14" s="603"/>
      <c r="N14" s="603"/>
      <c r="O14" s="603"/>
      <c r="P14" s="603"/>
      <c r="Q14" s="604"/>
      <c r="R14" s="569">
        <v>29437</v>
      </c>
      <c r="S14" s="570"/>
      <c r="T14" s="570"/>
      <c r="U14" s="570"/>
      <c r="V14" s="571"/>
      <c r="W14" s="572"/>
      <c r="X14" s="482"/>
      <c r="Y14" s="482"/>
      <c r="Z14" s="482"/>
      <c r="AA14" s="482"/>
      <c r="AB14" s="483"/>
      <c r="AC14" s="562">
        <v>16.100000000000001</v>
      </c>
      <c r="AD14" s="563"/>
      <c r="AE14" s="563"/>
      <c r="AF14" s="563"/>
      <c r="AG14" s="564"/>
      <c r="AH14" s="562">
        <v>18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62.6</v>
      </c>
      <c r="CU14" s="574"/>
      <c r="CV14" s="574"/>
      <c r="CW14" s="574"/>
      <c r="CX14" s="574"/>
      <c r="CY14" s="574"/>
      <c r="CZ14" s="574"/>
      <c r="DA14" s="575"/>
      <c r="DB14" s="573">
        <v>46.6</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138</v>
      </c>
      <c r="N15" s="567"/>
      <c r="O15" s="567"/>
      <c r="P15" s="567"/>
      <c r="Q15" s="568"/>
      <c r="R15" s="569">
        <v>29265</v>
      </c>
      <c r="S15" s="570"/>
      <c r="T15" s="570"/>
      <c r="U15" s="570"/>
      <c r="V15" s="571"/>
      <c r="W15" s="557" t="s">
        <v>146</v>
      </c>
      <c r="X15" s="479"/>
      <c r="Y15" s="479"/>
      <c r="Z15" s="479"/>
      <c r="AA15" s="479"/>
      <c r="AB15" s="480"/>
      <c r="AC15" s="442">
        <v>3685</v>
      </c>
      <c r="AD15" s="443"/>
      <c r="AE15" s="443"/>
      <c r="AF15" s="443"/>
      <c r="AG15" s="444"/>
      <c r="AH15" s="442">
        <v>4291</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3148432</v>
      </c>
      <c r="BO15" s="462"/>
      <c r="BP15" s="462"/>
      <c r="BQ15" s="462"/>
      <c r="BR15" s="462"/>
      <c r="BS15" s="462"/>
      <c r="BT15" s="462"/>
      <c r="BU15" s="463"/>
      <c r="BV15" s="461">
        <v>3056631</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27.5</v>
      </c>
      <c r="AD16" s="563"/>
      <c r="AE16" s="563"/>
      <c r="AF16" s="563"/>
      <c r="AG16" s="564"/>
      <c r="AH16" s="562">
        <v>30</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9100755</v>
      </c>
      <c r="BO16" s="467"/>
      <c r="BP16" s="467"/>
      <c r="BQ16" s="467"/>
      <c r="BR16" s="467"/>
      <c r="BS16" s="467"/>
      <c r="BT16" s="467"/>
      <c r="BU16" s="468"/>
      <c r="BV16" s="466">
        <v>8972924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7546</v>
      </c>
      <c r="AD17" s="443"/>
      <c r="AE17" s="443"/>
      <c r="AF17" s="443"/>
      <c r="AG17" s="444"/>
      <c r="AH17" s="442">
        <v>7437</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3969625</v>
      </c>
      <c r="BO17" s="467"/>
      <c r="BP17" s="467"/>
      <c r="BQ17" s="467"/>
      <c r="BR17" s="467"/>
      <c r="BS17" s="467"/>
      <c r="BT17" s="467"/>
      <c r="BU17" s="468"/>
      <c r="BV17" s="466">
        <v>3848778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156</v>
      </c>
      <c r="C18" s="529"/>
      <c r="D18" s="529"/>
      <c r="E18" s="530"/>
      <c r="F18" s="530"/>
      <c r="G18" s="530"/>
      <c r="H18" s="530"/>
      <c r="I18" s="530"/>
      <c r="J18" s="530"/>
      <c r="K18" s="530"/>
      <c r="L18" s="531">
        <v>280.08</v>
      </c>
      <c r="M18" s="531"/>
      <c r="N18" s="531"/>
      <c r="O18" s="531"/>
      <c r="P18" s="531"/>
      <c r="Q18" s="531"/>
      <c r="R18" s="532"/>
      <c r="S18" s="532"/>
      <c r="T18" s="532"/>
      <c r="U18" s="532"/>
      <c r="V18" s="533"/>
      <c r="W18" s="547"/>
      <c r="X18" s="548"/>
      <c r="Y18" s="548"/>
      <c r="Z18" s="548"/>
      <c r="AA18" s="548"/>
      <c r="AB18" s="558"/>
      <c r="AC18" s="430">
        <v>56.4</v>
      </c>
      <c r="AD18" s="431"/>
      <c r="AE18" s="431"/>
      <c r="AF18" s="431"/>
      <c r="AG18" s="534"/>
      <c r="AH18" s="430">
        <v>52</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10520593</v>
      </c>
      <c r="BO18" s="467"/>
      <c r="BP18" s="467"/>
      <c r="BQ18" s="467"/>
      <c r="BR18" s="467"/>
      <c r="BS18" s="467"/>
      <c r="BT18" s="467"/>
      <c r="BU18" s="468"/>
      <c r="BV18" s="466">
        <v>10696399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158</v>
      </c>
      <c r="C19" s="529"/>
      <c r="D19" s="529"/>
      <c r="E19" s="530"/>
      <c r="F19" s="530"/>
      <c r="G19" s="530"/>
      <c r="H19" s="530"/>
      <c r="I19" s="530"/>
      <c r="J19" s="530"/>
      <c r="K19" s="530"/>
      <c r="L19" s="536">
        <v>108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12842017</v>
      </c>
      <c r="BO19" s="467"/>
      <c r="BP19" s="467"/>
      <c r="BQ19" s="467"/>
      <c r="BR19" s="467"/>
      <c r="BS19" s="467"/>
      <c r="BT19" s="467"/>
      <c r="BU19" s="468"/>
      <c r="BV19" s="466">
        <v>12984387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160</v>
      </c>
      <c r="C20" s="529"/>
      <c r="D20" s="529"/>
      <c r="E20" s="530"/>
      <c r="F20" s="530"/>
      <c r="G20" s="530"/>
      <c r="H20" s="530"/>
      <c r="I20" s="530"/>
      <c r="J20" s="530"/>
      <c r="K20" s="530"/>
      <c r="L20" s="536">
        <v>12084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24725946</v>
      </c>
      <c r="BO23" s="467"/>
      <c r="BP23" s="467"/>
      <c r="BQ23" s="467"/>
      <c r="BR23" s="467"/>
      <c r="BS23" s="467"/>
      <c r="BT23" s="467"/>
      <c r="BU23" s="468"/>
      <c r="BV23" s="466">
        <v>23358662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169</v>
      </c>
      <c r="F24" s="440"/>
      <c r="G24" s="440"/>
      <c r="H24" s="440"/>
      <c r="I24" s="440"/>
      <c r="J24" s="440"/>
      <c r="K24" s="441"/>
      <c r="L24" s="442">
        <v>1</v>
      </c>
      <c r="M24" s="443"/>
      <c r="N24" s="443"/>
      <c r="O24" s="443"/>
      <c r="P24" s="444"/>
      <c r="Q24" s="442">
        <v>5740</v>
      </c>
      <c r="R24" s="443"/>
      <c r="S24" s="443"/>
      <c r="T24" s="443"/>
      <c r="U24" s="443"/>
      <c r="V24" s="444"/>
      <c r="W24" s="508"/>
      <c r="X24" s="499"/>
      <c r="Y24" s="500"/>
      <c r="Z24" s="439" t="s">
        <v>170</v>
      </c>
      <c r="AA24" s="440"/>
      <c r="AB24" s="440"/>
      <c r="AC24" s="440"/>
      <c r="AD24" s="440"/>
      <c r="AE24" s="440"/>
      <c r="AF24" s="440"/>
      <c r="AG24" s="441"/>
      <c r="AH24" s="442">
        <v>271</v>
      </c>
      <c r="AI24" s="443"/>
      <c r="AJ24" s="443"/>
      <c r="AK24" s="443"/>
      <c r="AL24" s="444"/>
      <c r="AM24" s="442">
        <v>866929</v>
      </c>
      <c r="AN24" s="443"/>
      <c r="AO24" s="443"/>
      <c r="AP24" s="443"/>
      <c r="AQ24" s="443"/>
      <c r="AR24" s="444"/>
      <c r="AS24" s="442">
        <v>3199</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17407931</v>
      </c>
      <c r="BO24" s="467"/>
      <c r="BP24" s="467"/>
      <c r="BQ24" s="467"/>
      <c r="BR24" s="467"/>
      <c r="BS24" s="467"/>
      <c r="BT24" s="467"/>
      <c r="BU24" s="468"/>
      <c r="BV24" s="466">
        <v>15942686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172</v>
      </c>
      <c r="F25" s="440"/>
      <c r="G25" s="440"/>
      <c r="H25" s="440"/>
      <c r="I25" s="440"/>
      <c r="J25" s="440"/>
      <c r="K25" s="441"/>
      <c r="L25" s="442">
        <v>1</v>
      </c>
      <c r="M25" s="443"/>
      <c r="N25" s="443"/>
      <c r="O25" s="443"/>
      <c r="P25" s="444"/>
      <c r="Q25" s="442">
        <v>5240</v>
      </c>
      <c r="R25" s="443"/>
      <c r="S25" s="443"/>
      <c r="T25" s="443"/>
      <c r="U25" s="443"/>
      <c r="V25" s="444"/>
      <c r="W25" s="508"/>
      <c r="X25" s="499"/>
      <c r="Y25" s="500"/>
      <c r="Z25" s="439" t="s">
        <v>173</v>
      </c>
      <c r="AA25" s="440"/>
      <c r="AB25" s="440"/>
      <c r="AC25" s="440"/>
      <c r="AD25" s="440"/>
      <c r="AE25" s="440"/>
      <c r="AF25" s="440"/>
      <c r="AG25" s="441"/>
      <c r="AH25" s="442" t="s">
        <v>137</v>
      </c>
      <c r="AI25" s="443"/>
      <c r="AJ25" s="443"/>
      <c r="AK25" s="443"/>
      <c r="AL25" s="444"/>
      <c r="AM25" s="442" t="s">
        <v>137</v>
      </c>
      <c r="AN25" s="443"/>
      <c r="AO25" s="443"/>
      <c r="AP25" s="443"/>
      <c r="AQ25" s="443"/>
      <c r="AR25" s="444"/>
      <c r="AS25" s="442" t="s">
        <v>137</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1558389</v>
      </c>
      <c r="BO25" s="462"/>
      <c r="BP25" s="462"/>
      <c r="BQ25" s="462"/>
      <c r="BR25" s="462"/>
      <c r="BS25" s="462"/>
      <c r="BT25" s="462"/>
      <c r="BU25" s="463"/>
      <c r="BV25" s="461">
        <v>4289968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175</v>
      </c>
      <c r="F26" s="440"/>
      <c r="G26" s="440"/>
      <c r="H26" s="440"/>
      <c r="I26" s="440"/>
      <c r="J26" s="440"/>
      <c r="K26" s="441"/>
      <c r="L26" s="442">
        <v>1</v>
      </c>
      <c r="M26" s="443"/>
      <c r="N26" s="443"/>
      <c r="O26" s="443"/>
      <c r="P26" s="444"/>
      <c r="Q26" s="442">
        <v>4640</v>
      </c>
      <c r="R26" s="443"/>
      <c r="S26" s="443"/>
      <c r="T26" s="443"/>
      <c r="U26" s="443"/>
      <c r="V26" s="444"/>
      <c r="W26" s="508"/>
      <c r="X26" s="499"/>
      <c r="Y26" s="500"/>
      <c r="Z26" s="439" t="s">
        <v>176</v>
      </c>
      <c r="AA26" s="521"/>
      <c r="AB26" s="521"/>
      <c r="AC26" s="521"/>
      <c r="AD26" s="521"/>
      <c r="AE26" s="521"/>
      <c r="AF26" s="521"/>
      <c r="AG26" s="522"/>
      <c r="AH26" s="442">
        <v>6</v>
      </c>
      <c r="AI26" s="443"/>
      <c r="AJ26" s="443"/>
      <c r="AK26" s="443"/>
      <c r="AL26" s="444"/>
      <c r="AM26" s="442">
        <v>20820</v>
      </c>
      <c r="AN26" s="443"/>
      <c r="AO26" s="443"/>
      <c r="AP26" s="443"/>
      <c r="AQ26" s="443"/>
      <c r="AR26" s="444"/>
      <c r="AS26" s="442">
        <v>3470</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178</v>
      </c>
      <c r="F27" s="440"/>
      <c r="G27" s="440"/>
      <c r="H27" s="440"/>
      <c r="I27" s="440"/>
      <c r="J27" s="440"/>
      <c r="K27" s="441"/>
      <c r="L27" s="442">
        <v>1</v>
      </c>
      <c r="M27" s="443"/>
      <c r="N27" s="443"/>
      <c r="O27" s="443"/>
      <c r="P27" s="444"/>
      <c r="Q27" s="442">
        <v>3690</v>
      </c>
      <c r="R27" s="443"/>
      <c r="S27" s="443"/>
      <c r="T27" s="443"/>
      <c r="U27" s="443"/>
      <c r="V27" s="444"/>
      <c r="W27" s="508"/>
      <c r="X27" s="499"/>
      <c r="Y27" s="500"/>
      <c r="Z27" s="439" t="s">
        <v>179</v>
      </c>
      <c r="AA27" s="440"/>
      <c r="AB27" s="440"/>
      <c r="AC27" s="440"/>
      <c r="AD27" s="440"/>
      <c r="AE27" s="440"/>
      <c r="AF27" s="440"/>
      <c r="AG27" s="441"/>
      <c r="AH27" s="442">
        <v>15</v>
      </c>
      <c r="AI27" s="443"/>
      <c r="AJ27" s="443"/>
      <c r="AK27" s="443"/>
      <c r="AL27" s="444"/>
      <c r="AM27" s="442">
        <v>50592</v>
      </c>
      <c r="AN27" s="443"/>
      <c r="AO27" s="443"/>
      <c r="AP27" s="443"/>
      <c r="AQ27" s="443"/>
      <c r="AR27" s="444"/>
      <c r="AS27" s="442">
        <v>3373</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561320</v>
      </c>
      <c r="BO27" s="470"/>
      <c r="BP27" s="470"/>
      <c r="BQ27" s="470"/>
      <c r="BR27" s="470"/>
      <c r="BS27" s="470"/>
      <c r="BT27" s="470"/>
      <c r="BU27" s="471"/>
      <c r="BV27" s="469">
        <v>560629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181</v>
      </c>
      <c r="F28" s="440"/>
      <c r="G28" s="440"/>
      <c r="H28" s="440"/>
      <c r="I28" s="440"/>
      <c r="J28" s="440"/>
      <c r="K28" s="441"/>
      <c r="L28" s="442">
        <v>1</v>
      </c>
      <c r="M28" s="443"/>
      <c r="N28" s="443"/>
      <c r="O28" s="443"/>
      <c r="P28" s="444"/>
      <c r="Q28" s="442">
        <v>3240</v>
      </c>
      <c r="R28" s="443"/>
      <c r="S28" s="443"/>
      <c r="T28" s="443"/>
      <c r="U28" s="443"/>
      <c r="V28" s="444"/>
      <c r="W28" s="508"/>
      <c r="X28" s="499"/>
      <c r="Y28" s="500"/>
      <c r="Z28" s="439" t="s">
        <v>182</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2638446</v>
      </c>
      <c r="BO28" s="462"/>
      <c r="BP28" s="462"/>
      <c r="BQ28" s="462"/>
      <c r="BR28" s="462"/>
      <c r="BS28" s="462"/>
      <c r="BT28" s="462"/>
      <c r="BU28" s="463"/>
      <c r="BV28" s="461">
        <v>3176989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184</v>
      </c>
      <c r="F29" s="440"/>
      <c r="G29" s="440"/>
      <c r="H29" s="440"/>
      <c r="I29" s="440"/>
      <c r="J29" s="440"/>
      <c r="K29" s="441"/>
      <c r="L29" s="442">
        <v>16</v>
      </c>
      <c r="M29" s="443"/>
      <c r="N29" s="443"/>
      <c r="O29" s="443"/>
      <c r="P29" s="444"/>
      <c r="Q29" s="442">
        <v>3060</v>
      </c>
      <c r="R29" s="443"/>
      <c r="S29" s="443"/>
      <c r="T29" s="443"/>
      <c r="U29" s="443"/>
      <c r="V29" s="444"/>
      <c r="W29" s="509"/>
      <c r="X29" s="510"/>
      <c r="Y29" s="511"/>
      <c r="Z29" s="439" t="s">
        <v>185</v>
      </c>
      <c r="AA29" s="440"/>
      <c r="AB29" s="440"/>
      <c r="AC29" s="440"/>
      <c r="AD29" s="440"/>
      <c r="AE29" s="440"/>
      <c r="AF29" s="440"/>
      <c r="AG29" s="441"/>
      <c r="AH29" s="442">
        <v>286</v>
      </c>
      <c r="AI29" s="443"/>
      <c r="AJ29" s="443"/>
      <c r="AK29" s="443"/>
      <c r="AL29" s="444"/>
      <c r="AM29" s="442">
        <v>917521</v>
      </c>
      <c r="AN29" s="443"/>
      <c r="AO29" s="443"/>
      <c r="AP29" s="443"/>
      <c r="AQ29" s="443"/>
      <c r="AR29" s="444"/>
      <c r="AS29" s="442">
        <v>3208</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1519606</v>
      </c>
      <c r="BO29" s="467"/>
      <c r="BP29" s="467"/>
      <c r="BQ29" s="467"/>
      <c r="BR29" s="467"/>
      <c r="BS29" s="467"/>
      <c r="BT29" s="467"/>
      <c r="BU29" s="468"/>
      <c r="BV29" s="466">
        <v>1515912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4047459</v>
      </c>
      <c r="BO30" s="470"/>
      <c r="BP30" s="470"/>
      <c r="BQ30" s="470"/>
      <c r="BR30" s="470"/>
      <c r="BS30" s="470"/>
      <c r="BT30" s="470"/>
      <c r="BU30" s="471"/>
      <c r="BV30" s="469">
        <v>4313526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194</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IF('各会計、関係団体の財政状況及び健全化判断比率'!B35="","",'各会計、関係団体の財政状況及び健全化判断比率'!B35)</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14</v>
      </c>
      <c r="BX34" s="425"/>
      <c r="BY34" s="424" t="str">
        <f>IF('各会計、関係団体の財政状況及び健全化判断比率'!B68="","",'各会計、関係団体の財政状況及び健全化判断比率'!B68)</f>
        <v>杵築速見環境浄化組合</v>
      </c>
      <c r="BZ34" s="424"/>
      <c r="CA34" s="424"/>
      <c r="CB34" s="424"/>
      <c r="CC34" s="424"/>
      <c r="CD34" s="424"/>
      <c r="CE34" s="424"/>
      <c r="CF34" s="424"/>
      <c r="CG34" s="424"/>
      <c r="CH34" s="424"/>
      <c r="CI34" s="424"/>
      <c r="CJ34" s="424"/>
      <c r="CK34" s="424"/>
      <c r="CL34" s="424"/>
      <c r="CM34" s="424"/>
      <c r="CN34" s="214"/>
      <c r="CO34" s="425">
        <f>IF(CQ34="","",MAX(C34:D43,U34:V43,AM34:AN43,BE34:BF43,BW34:BX43)+1)</f>
        <v>24</v>
      </c>
      <c r="CP34" s="425"/>
      <c r="CQ34" s="424" t="str">
        <f>IF('各会計、関係団体の財政状況及び健全化判断比率'!BS7="","",'各会計、関係団体の財政状況及び健全化判断比率'!BS7)</f>
        <v>杵築市総合振興センター</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ケーブルテレビ事業特別会計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IF('各会計、関係団体の財政状況及び健全化判断比率'!B33="","",'各会計、関係団体の財政状況及び健全化判断比率'!B33)</f>
        <v>工業用水道事業会計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IF('各会計、関係団体の財政状況及び健全化判断比率'!B36="","",'各会計、関係団体の財政状況及び健全化判断比率'!B36)</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15</v>
      </c>
      <c r="BX35" s="425"/>
      <c r="BY35" s="424" t="str">
        <f>IF('各会計、関係団体の財政状況及び健全化判断比率'!B69="","",'各会計、関係団体の財政状況及び健全化判断比率'!B69)</f>
        <v>別杵速見地域広域市町村圏事務組合（一般会計）</v>
      </c>
      <c r="BZ35" s="424"/>
      <c r="CA35" s="424"/>
      <c r="CB35" s="424"/>
      <c r="CC35" s="424"/>
      <c r="CD35" s="424"/>
      <c r="CE35" s="424"/>
      <c r="CF35" s="424"/>
      <c r="CG35" s="424"/>
      <c r="CH35" s="424"/>
      <c r="CI35" s="424"/>
      <c r="CJ35" s="424"/>
      <c r="CK35" s="424"/>
      <c r="CL35" s="424"/>
      <c r="CM35" s="424"/>
      <c r="CN35" s="214"/>
      <c r="CO35" s="425">
        <f t="shared" ref="CO35:CO43" si="3">IF(CQ35="","",CO34+1)</f>
        <v>25</v>
      </c>
      <c r="CP35" s="425"/>
      <c r="CQ35" s="424" t="str">
        <f>IF('各会計、関係団体の財政状況及び健全化判断比率'!BS8="","",'各会計、関係団体の財政状況及び健全化判断比率'!BS8)</f>
        <v>杵築市地域活性化センター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地域包括支援センター事業特別会計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IF('各会計、関係団体の財政状況及び健全化判断比率'!B34="","",'各会計、関係団体の財政状況及び健全化判断比率'!B34)</f>
        <v>山香病院事業会計</v>
      </c>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IF('各会計、関係団体の財政状況及び健全化判断比率'!B37="","",'各会計、関係団体の財政状況及び健全化判断比率'!B37)</f>
        <v>公共下水道事業特別会計</v>
      </c>
      <c r="BH36" s="424"/>
      <c r="BI36" s="424"/>
      <c r="BJ36" s="424"/>
      <c r="BK36" s="424"/>
      <c r="BL36" s="424"/>
      <c r="BM36" s="424"/>
      <c r="BN36" s="424"/>
      <c r="BO36" s="424"/>
      <c r="BP36" s="424"/>
      <c r="BQ36" s="424"/>
      <c r="BR36" s="424"/>
      <c r="BS36" s="424"/>
      <c r="BT36" s="424"/>
      <c r="BU36" s="424"/>
      <c r="BV36" s="214"/>
      <c r="BW36" s="425">
        <f t="shared" si="2"/>
        <v>16</v>
      </c>
      <c r="BX36" s="425"/>
      <c r="BY36" s="424" t="str">
        <f>IF('各会計、関係団体の財政状況及び健全化判断比率'!B70="","",'各会計、関係団体の財政状況及び健全化判断比率'!B70)</f>
        <v>別杵速見地域広域市町村圏事務組合（秋草葬斎場事業特別会計）</v>
      </c>
      <c r="BZ36" s="424"/>
      <c r="CA36" s="424"/>
      <c r="CB36" s="424"/>
      <c r="CC36" s="424"/>
      <c r="CD36" s="424"/>
      <c r="CE36" s="424"/>
      <c r="CF36" s="424"/>
      <c r="CG36" s="424"/>
      <c r="CH36" s="424"/>
      <c r="CI36" s="424"/>
      <c r="CJ36" s="424"/>
      <c r="CK36" s="424"/>
      <c r="CL36" s="424"/>
      <c r="CM36" s="424"/>
      <c r="CN36" s="214"/>
      <c r="CO36" s="425">
        <f t="shared" si="3"/>
        <v>26</v>
      </c>
      <c r="CP36" s="425"/>
      <c r="CQ36" s="424" t="str">
        <f>IF('各会計、関係団体の財政状況及び健全化判断比率'!BS9="","",'各会計、関係団体の財政状況及び健全化判断比率'!BS9)</f>
        <v>きっとすき</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13</v>
      </c>
      <c r="BF37" s="425"/>
      <c r="BG37" s="424" t="str">
        <f>IF('各会計、関係団体の財政状況及び健全化判断比率'!B38="","",'各会計、関係団体の財政状況及び健全化判断比率'!B38)</f>
        <v>特定環境保全公共下水道事業特別会計</v>
      </c>
      <c r="BH37" s="424"/>
      <c r="BI37" s="424"/>
      <c r="BJ37" s="424"/>
      <c r="BK37" s="424"/>
      <c r="BL37" s="424"/>
      <c r="BM37" s="424"/>
      <c r="BN37" s="424"/>
      <c r="BO37" s="424"/>
      <c r="BP37" s="424"/>
      <c r="BQ37" s="424"/>
      <c r="BR37" s="424"/>
      <c r="BS37" s="424"/>
      <c r="BT37" s="424"/>
      <c r="BU37" s="424"/>
      <c r="BV37" s="214"/>
      <c r="BW37" s="425">
        <f t="shared" si="2"/>
        <v>17</v>
      </c>
      <c r="BX37" s="425"/>
      <c r="BY37" s="424" t="str">
        <f>IF('各会計、関係団体の財政状況及び健全化判断比率'!B71="","",'各会計、関係団体の財政状況及び健全化判断比率'!B71)</f>
        <v>別杵速見地域広域市町村圏事務組合（藤ヶ谷清掃センター事業特別会計）</v>
      </c>
      <c r="BZ37" s="424"/>
      <c r="CA37" s="424"/>
      <c r="CB37" s="424"/>
      <c r="CC37" s="424"/>
      <c r="CD37" s="424"/>
      <c r="CE37" s="424"/>
      <c r="CF37" s="424"/>
      <c r="CG37" s="424"/>
      <c r="CH37" s="424"/>
      <c r="CI37" s="424"/>
      <c r="CJ37" s="424"/>
      <c r="CK37" s="424"/>
      <c r="CL37" s="424"/>
      <c r="CM37" s="424"/>
      <c r="CN37" s="214"/>
      <c r="CO37" s="425">
        <f t="shared" si="3"/>
        <v>27</v>
      </c>
      <c r="CP37" s="425"/>
      <c r="CQ37" s="424" t="str">
        <f>IF('各会計、関係団体の財政状況及び健全化判断比率'!BS10="","",'各会計、関係団体の財政状況及び健全化判断比率'!BS10)</f>
        <v>大分県農業農村振興公社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18</v>
      </c>
      <c r="BX38" s="425"/>
      <c r="BY38" s="424" t="str">
        <f>IF('各会計、関係団体の財政状況及び健全化判断比率'!B72="","",'各会計、関係団体の財政状況及び健全化判断比率'!B72)</f>
        <v>別杵速見地域広域市町村圏事務組合（介護認定審査会事業特別会計）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19</v>
      </c>
      <c r="BX39" s="425"/>
      <c r="BY39" s="424" t="str">
        <f>IF('各会計、関係団体の財政状況及び健全化判断比率'!B73="","",'各会計、関係団体の財政状況及び健全化判断比率'!B73)</f>
        <v>別杵速見地域広域市町村圏事務組合（普通会計）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20</v>
      </c>
      <c r="BX40" s="425"/>
      <c r="BY40" s="424" t="str">
        <f>IF('各会計、関係団体の財政状況及び健全化判断比率'!B74="","",'各会計、関係団体の財政状況及び健全化判断比率'!B74)</f>
        <v>杵築速見消防組合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21</v>
      </c>
      <c r="BX41" s="425"/>
      <c r="BY41" s="424" t="str">
        <f>IF('各会計、関係団体の財政状況及び健全化判断比率'!B75="","",'各会計、関係団体の財政状況及び健全化判断比率'!B75)</f>
        <v>大分県市町村会館管理組合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22</v>
      </c>
      <c r="BX42" s="425"/>
      <c r="BY42" s="424" t="str">
        <f>IF('各会計、関係団体の財政状況及び健全化判断比率'!B76="","",'各会計、関係団体の財政状況及び健全化判断比率'!B76)</f>
        <v>大分県後期高齢者医療広域連合（普通会計）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23</v>
      </c>
      <c r="BX43" s="425"/>
      <c r="BY43" s="424" t="str">
        <f>IF('各会計、関係団体の財政状況及び健全化判断比率'!B77="","",'各会計、関係団体の財政状況及び健全化判断比率'!B77)</f>
        <v>大分県後期高齢者医療広域連合（後期高齢者医療事業特別会計）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mWXrc9KlTWfXqkAW55SIPe0R8hKPUlJPJwRlI3UnrN7OHdebJ1zh9jfqi+pBwz8YhY56uhHclhhYWYnUxIQhcQ==" saltValue="/vcvTrm5EU50VAp+Abwm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248" t="s">
        <v>580</v>
      </c>
      <c r="D34" s="1248"/>
      <c r="E34" s="1249"/>
      <c r="F34" s="32">
        <v>9.83</v>
      </c>
      <c r="G34" s="33">
        <v>10.88</v>
      </c>
      <c r="H34" s="33">
        <v>10.07</v>
      </c>
      <c r="I34" s="33">
        <v>10.49</v>
      </c>
      <c r="J34" s="34">
        <v>11.23</v>
      </c>
      <c r="K34" s="22"/>
      <c r="L34" s="22"/>
      <c r="M34" s="22"/>
      <c r="N34" s="22"/>
      <c r="O34" s="22"/>
      <c r="P34" s="22"/>
    </row>
    <row r="35" spans="1:16" ht="39" customHeight="1">
      <c r="A35" s="22"/>
      <c r="B35" s="35"/>
      <c r="C35" s="1242" t="s">
        <v>581</v>
      </c>
      <c r="D35" s="1243"/>
      <c r="E35" s="1244"/>
      <c r="F35" s="36">
        <v>7.5</v>
      </c>
      <c r="G35" s="37">
        <v>6.43</v>
      </c>
      <c r="H35" s="37">
        <v>4.7</v>
      </c>
      <c r="I35" s="37">
        <v>3.65</v>
      </c>
      <c r="J35" s="38">
        <v>4.46</v>
      </c>
      <c r="K35" s="22"/>
      <c r="L35" s="22"/>
      <c r="M35" s="22"/>
      <c r="N35" s="22"/>
      <c r="O35" s="22"/>
      <c r="P35" s="22"/>
    </row>
    <row r="36" spans="1:16" ht="39" customHeight="1">
      <c r="A36" s="22"/>
      <c r="B36" s="35"/>
      <c r="C36" s="1242" t="s">
        <v>582</v>
      </c>
      <c r="D36" s="1243"/>
      <c r="E36" s="1244"/>
      <c r="F36" s="36">
        <v>3.57</v>
      </c>
      <c r="G36" s="37">
        <v>4.2</v>
      </c>
      <c r="H36" s="37">
        <v>4.6399999999999997</v>
      </c>
      <c r="I36" s="37">
        <v>4.25</v>
      </c>
      <c r="J36" s="38">
        <v>4.29</v>
      </c>
      <c r="K36" s="22"/>
      <c r="L36" s="22"/>
      <c r="M36" s="22"/>
      <c r="N36" s="22"/>
      <c r="O36" s="22"/>
      <c r="P36" s="22"/>
    </row>
    <row r="37" spans="1:16" ht="39" customHeight="1">
      <c r="A37" s="22"/>
      <c r="B37" s="35"/>
      <c r="C37" s="1242" t="s">
        <v>583</v>
      </c>
      <c r="D37" s="1243"/>
      <c r="E37" s="1244"/>
      <c r="F37" s="36" t="s">
        <v>584</v>
      </c>
      <c r="G37" s="37">
        <v>0.88</v>
      </c>
      <c r="H37" s="37">
        <v>1.07</v>
      </c>
      <c r="I37" s="37">
        <v>0.85</v>
      </c>
      <c r="J37" s="38">
        <v>0.84</v>
      </c>
      <c r="K37" s="22"/>
      <c r="L37" s="22"/>
      <c r="M37" s="22"/>
      <c r="N37" s="22"/>
      <c r="O37" s="22"/>
      <c r="P37" s="22"/>
    </row>
    <row r="38" spans="1:16" ht="39" customHeight="1">
      <c r="A38" s="22"/>
      <c r="B38" s="35"/>
      <c r="C38" s="1242" t="s">
        <v>585</v>
      </c>
      <c r="D38" s="1243"/>
      <c r="E38" s="1244"/>
      <c r="F38" s="36">
        <v>0</v>
      </c>
      <c r="G38" s="37">
        <v>0</v>
      </c>
      <c r="H38" s="37">
        <v>0</v>
      </c>
      <c r="I38" s="37">
        <v>0</v>
      </c>
      <c r="J38" s="38">
        <v>0.63</v>
      </c>
      <c r="K38" s="22"/>
      <c r="L38" s="22"/>
      <c r="M38" s="22"/>
      <c r="N38" s="22"/>
      <c r="O38" s="22"/>
      <c r="P38" s="22"/>
    </row>
    <row r="39" spans="1:16" ht="39" customHeight="1">
      <c r="A39" s="22"/>
      <c r="B39" s="35"/>
      <c r="C39" s="1242" t="s">
        <v>586</v>
      </c>
      <c r="D39" s="1243"/>
      <c r="E39" s="1244"/>
      <c r="F39" s="36">
        <v>0.16</v>
      </c>
      <c r="G39" s="37">
        <v>0.27</v>
      </c>
      <c r="H39" s="37">
        <v>0.68</v>
      </c>
      <c r="I39" s="37">
        <v>0.8</v>
      </c>
      <c r="J39" s="38">
        <v>0.6</v>
      </c>
      <c r="K39" s="22"/>
      <c r="L39" s="22"/>
      <c r="M39" s="22"/>
      <c r="N39" s="22"/>
      <c r="O39" s="22"/>
      <c r="P39" s="22"/>
    </row>
    <row r="40" spans="1:16" ht="39" customHeight="1">
      <c r="A40" s="22"/>
      <c r="B40" s="35"/>
      <c r="C40" s="1242" t="s">
        <v>587</v>
      </c>
      <c r="D40" s="1243"/>
      <c r="E40" s="1244"/>
      <c r="F40" s="36">
        <v>0</v>
      </c>
      <c r="G40" s="37">
        <v>0</v>
      </c>
      <c r="H40" s="37">
        <v>0</v>
      </c>
      <c r="I40" s="37">
        <v>0</v>
      </c>
      <c r="J40" s="38">
        <v>0.2</v>
      </c>
      <c r="K40" s="22"/>
      <c r="L40" s="22"/>
      <c r="M40" s="22"/>
      <c r="N40" s="22"/>
      <c r="O40" s="22"/>
      <c r="P40" s="22"/>
    </row>
    <row r="41" spans="1:16" ht="39" customHeight="1">
      <c r="A41" s="22"/>
      <c r="B41" s="35"/>
      <c r="C41" s="1242" t="s">
        <v>588</v>
      </c>
      <c r="D41" s="1243"/>
      <c r="E41" s="1244"/>
      <c r="F41" s="36" t="s">
        <v>530</v>
      </c>
      <c r="G41" s="37" t="s">
        <v>530</v>
      </c>
      <c r="H41" s="37" t="s">
        <v>530</v>
      </c>
      <c r="I41" s="37">
        <v>0.24</v>
      </c>
      <c r="J41" s="38">
        <v>0.2</v>
      </c>
      <c r="K41" s="22"/>
      <c r="L41" s="22"/>
      <c r="M41" s="22"/>
      <c r="N41" s="22"/>
      <c r="O41" s="22"/>
      <c r="P41" s="22"/>
    </row>
    <row r="42" spans="1:16" ht="39" customHeight="1">
      <c r="A42" s="22"/>
      <c r="B42" s="39"/>
      <c r="C42" s="1242" t="s">
        <v>589</v>
      </c>
      <c r="D42" s="1243"/>
      <c r="E42" s="1244"/>
      <c r="F42" s="36" t="s">
        <v>530</v>
      </c>
      <c r="G42" s="37" t="s">
        <v>530</v>
      </c>
      <c r="H42" s="37" t="s">
        <v>530</v>
      </c>
      <c r="I42" s="37" t="s">
        <v>530</v>
      </c>
      <c r="J42" s="38" t="s">
        <v>530</v>
      </c>
      <c r="K42" s="22"/>
      <c r="L42" s="22"/>
      <c r="M42" s="22"/>
      <c r="N42" s="22"/>
      <c r="O42" s="22"/>
      <c r="P42" s="22"/>
    </row>
    <row r="43" spans="1:16" ht="39" customHeight="1" thickBot="1">
      <c r="A43" s="22"/>
      <c r="B43" s="40"/>
      <c r="C43" s="1245" t="s">
        <v>590</v>
      </c>
      <c r="D43" s="1246"/>
      <c r="E43" s="1247"/>
      <c r="F43" s="41">
        <v>0.18</v>
      </c>
      <c r="G43" s="42">
        <v>0.16</v>
      </c>
      <c r="H43" s="42">
        <v>0.17</v>
      </c>
      <c r="I43" s="42">
        <v>0.16</v>
      </c>
      <c r="J43" s="43">
        <v>0.22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MP+58OCKJVaJjvILAKazWrASdxVNowh76yhPQEj737WRh6uTrTiP+7V3XYWlAu9Nyo77+zDovAoFmwhIOVEzg==" saltValue="Dkv6D/jZsei09C3T7BkR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268" t="s">
        <v>11</v>
      </c>
      <c r="C45" s="1269"/>
      <c r="D45" s="58"/>
      <c r="E45" s="1274" t="s">
        <v>12</v>
      </c>
      <c r="F45" s="1274"/>
      <c r="G45" s="1274"/>
      <c r="H45" s="1274"/>
      <c r="I45" s="1274"/>
      <c r="J45" s="1275"/>
      <c r="K45" s="59">
        <v>2390</v>
      </c>
      <c r="L45" s="60">
        <v>2452</v>
      </c>
      <c r="M45" s="60">
        <v>2394</v>
      </c>
      <c r="N45" s="60">
        <v>2462</v>
      </c>
      <c r="O45" s="61">
        <v>2375</v>
      </c>
      <c r="P45" s="48"/>
      <c r="Q45" s="48"/>
      <c r="R45" s="48"/>
      <c r="S45" s="48"/>
      <c r="T45" s="48"/>
      <c r="U45" s="48"/>
    </row>
    <row r="46" spans="1:21" ht="30.75" customHeight="1">
      <c r="A46" s="48"/>
      <c r="B46" s="1270"/>
      <c r="C46" s="1271"/>
      <c r="D46" s="62"/>
      <c r="E46" s="1252" t="s">
        <v>13</v>
      </c>
      <c r="F46" s="1252"/>
      <c r="G46" s="1252"/>
      <c r="H46" s="1252"/>
      <c r="I46" s="1252"/>
      <c r="J46" s="1253"/>
      <c r="K46" s="63" t="s">
        <v>530</v>
      </c>
      <c r="L46" s="64" t="s">
        <v>530</v>
      </c>
      <c r="M46" s="64" t="s">
        <v>530</v>
      </c>
      <c r="N46" s="64" t="s">
        <v>530</v>
      </c>
      <c r="O46" s="65" t="s">
        <v>530</v>
      </c>
      <c r="P46" s="48"/>
      <c r="Q46" s="48"/>
      <c r="R46" s="48"/>
      <c r="S46" s="48"/>
      <c r="T46" s="48"/>
      <c r="U46" s="48"/>
    </row>
    <row r="47" spans="1:21" ht="30.75" customHeight="1">
      <c r="A47" s="48"/>
      <c r="B47" s="1270"/>
      <c r="C47" s="1271"/>
      <c r="D47" s="62"/>
      <c r="E47" s="1252" t="s">
        <v>14</v>
      </c>
      <c r="F47" s="1252"/>
      <c r="G47" s="1252"/>
      <c r="H47" s="1252"/>
      <c r="I47" s="1252"/>
      <c r="J47" s="1253"/>
      <c r="K47" s="63" t="s">
        <v>530</v>
      </c>
      <c r="L47" s="64" t="s">
        <v>530</v>
      </c>
      <c r="M47" s="64" t="s">
        <v>530</v>
      </c>
      <c r="N47" s="64" t="s">
        <v>530</v>
      </c>
      <c r="O47" s="65" t="s">
        <v>530</v>
      </c>
      <c r="P47" s="48"/>
      <c r="Q47" s="48"/>
      <c r="R47" s="48"/>
      <c r="S47" s="48"/>
      <c r="T47" s="48"/>
      <c r="U47" s="48"/>
    </row>
    <row r="48" spans="1:21" ht="30.75" customHeight="1">
      <c r="A48" s="48"/>
      <c r="B48" s="1270"/>
      <c r="C48" s="1271"/>
      <c r="D48" s="62"/>
      <c r="E48" s="1252" t="s">
        <v>15</v>
      </c>
      <c r="F48" s="1252"/>
      <c r="G48" s="1252"/>
      <c r="H48" s="1252"/>
      <c r="I48" s="1252"/>
      <c r="J48" s="1253"/>
      <c r="K48" s="63">
        <v>459</v>
      </c>
      <c r="L48" s="64">
        <v>486</v>
      </c>
      <c r="M48" s="64">
        <v>509</v>
      </c>
      <c r="N48" s="64">
        <v>553</v>
      </c>
      <c r="O48" s="65">
        <v>558</v>
      </c>
      <c r="P48" s="48"/>
      <c r="Q48" s="48"/>
      <c r="R48" s="48"/>
      <c r="S48" s="48"/>
      <c r="T48" s="48"/>
      <c r="U48" s="48"/>
    </row>
    <row r="49" spans="1:21" ht="30.75" customHeight="1">
      <c r="A49" s="48"/>
      <c r="B49" s="1270"/>
      <c r="C49" s="1271"/>
      <c r="D49" s="62"/>
      <c r="E49" s="1252" t="s">
        <v>16</v>
      </c>
      <c r="F49" s="1252"/>
      <c r="G49" s="1252"/>
      <c r="H49" s="1252"/>
      <c r="I49" s="1252"/>
      <c r="J49" s="1253"/>
      <c r="K49" s="63">
        <v>18</v>
      </c>
      <c r="L49" s="64">
        <v>82</v>
      </c>
      <c r="M49" s="64">
        <v>106</v>
      </c>
      <c r="N49" s="64">
        <v>104</v>
      </c>
      <c r="O49" s="65">
        <v>105</v>
      </c>
      <c r="P49" s="48"/>
      <c r="Q49" s="48"/>
      <c r="R49" s="48"/>
      <c r="S49" s="48"/>
      <c r="T49" s="48"/>
      <c r="U49" s="48"/>
    </row>
    <row r="50" spans="1:21" ht="30.75" customHeight="1">
      <c r="A50" s="48"/>
      <c r="B50" s="1270"/>
      <c r="C50" s="1271"/>
      <c r="D50" s="62"/>
      <c r="E50" s="1252" t="s">
        <v>17</v>
      </c>
      <c r="F50" s="1252"/>
      <c r="G50" s="1252"/>
      <c r="H50" s="1252"/>
      <c r="I50" s="1252"/>
      <c r="J50" s="1253"/>
      <c r="K50" s="63">
        <v>1</v>
      </c>
      <c r="L50" s="64" t="s">
        <v>530</v>
      </c>
      <c r="M50" s="64" t="s">
        <v>530</v>
      </c>
      <c r="N50" s="64" t="s">
        <v>530</v>
      </c>
      <c r="O50" s="65" t="s">
        <v>530</v>
      </c>
      <c r="P50" s="48"/>
      <c r="Q50" s="48"/>
      <c r="R50" s="48"/>
      <c r="S50" s="48"/>
      <c r="T50" s="48"/>
      <c r="U50" s="48"/>
    </row>
    <row r="51" spans="1:21" ht="30.75" customHeight="1">
      <c r="A51" s="48"/>
      <c r="B51" s="1272"/>
      <c r="C51" s="1273"/>
      <c r="D51" s="66"/>
      <c r="E51" s="1252" t="s">
        <v>18</v>
      </c>
      <c r="F51" s="1252"/>
      <c r="G51" s="1252"/>
      <c r="H51" s="1252"/>
      <c r="I51" s="1252"/>
      <c r="J51" s="1253"/>
      <c r="K51" s="63" t="s">
        <v>530</v>
      </c>
      <c r="L51" s="64" t="s">
        <v>530</v>
      </c>
      <c r="M51" s="64" t="s">
        <v>530</v>
      </c>
      <c r="N51" s="64" t="s">
        <v>530</v>
      </c>
      <c r="O51" s="65" t="s">
        <v>530</v>
      </c>
      <c r="P51" s="48"/>
      <c r="Q51" s="48"/>
      <c r="R51" s="48"/>
      <c r="S51" s="48"/>
      <c r="T51" s="48"/>
      <c r="U51" s="48"/>
    </row>
    <row r="52" spans="1:21" ht="30.75" customHeight="1">
      <c r="A52" s="48"/>
      <c r="B52" s="1250" t="s">
        <v>19</v>
      </c>
      <c r="C52" s="1251"/>
      <c r="D52" s="66"/>
      <c r="E52" s="1252" t="s">
        <v>20</v>
      </c>
      <c r="F52" s="1252"/>
      <c r="G52" s="1252"/>
      <c r="H52" s="1252"/>
      <c r="I52" s="1252"/>
      <c r="J52" s="1253"/>
      <c r="K52" s="63">
        <v>2098</v>
      </c>
      <c r="L52" s="64">
        <v>2145</v>
      </c>
      <c r="M52" s="64">
        <v>2133</v>
      </c>
      <c r="N52" s="64">
        <v>2174</v>
      </c>
      <c r="O52" s="65">
        <v>2142</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770</v>
      </c>
      <c r="L53" s="69">
        <v>875</v>
      </c>
      <c r="M53" s="69">
        <v>876</v>
      </c>
      <c r="N53" s="69">
        <v>945</v>
      </c>
      <c r="O53" s="70">
        <v>896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c r="B57" s="1258" t="s">
        <v>25</v>
      </c>
      <c r="C57" s="1259"/>
      <c r="D57" s="1262" t="s">
        <v>26</v>
      </c>
      <c r="E57" s="1263"/>
      <c r="F57" s="1263"/>
      <c r="G57" s="1263"/>
      <c r="H57" s="1263"/>
      <c r="I57" s="1263"/>
      <c r="J57" s="1264"/>
      <c r="K57" s="83" t="s">
        <v>626</v>
      </c>
      <c r="L57" s="84" t="s">
        <v>627</v>
      </c>
      <c r="M57" s="84" t="s">
        <v>627</v>
      </c>
      <c r="N57" s="84" t="s">
        <v>627</v>
      </c>
      <c r="O57" s="85" t="s">
        <v>628</v>
      </c>
    </row>
    <row r="58" spans="1:21" ht="31.5" customHeight="1" thickBot="1">
      <c r="B58" s="1260"/>
      <c r="C58" s="1261"/>
      <c r="D58" s="1265" t="s">
        <v>27</v>
      </c>
      <c r="E58" s="1266"/>
      <c r="F58" s="1266"/>
      <c r="G58" s="1266"/>
      <c r="H58" s="1266"/>
      <c r="I58" s="1266"/>
      <c r="J58" s="1267"/>
      <c r="K58" s="86" t="s">
        <v>627</v>
      </c>
      <c r="L58" s="87" t="s">
        <v>627</v>
      </c>
      <c r="M58" s="87" t="s">
        <v>627</v>
      </c>
      <c r="N58" s="87" t="s">
        <v>627</v>
      </c>
      <c r="O58" s="88" t="s">
        <v>627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fhhAMU2YAgHHOLJ/akdjAc6Bd4/XWmeO0VQQW4AgfP9ixN0ScmFkYSSI65NKFjy7at+xk8W63/+qefMJCEjiw==" saltValue="+lQus4jTLv+Orp5mif7s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571</v>
      </c>
      <c r="J40" s="100" t="s">
        <v>572</v>
      </c>
      <c r="K40" s="100" t="s">
        <v>573</v>
      </c>
      <c r="L40" s="100" t="s">
        <v>574</v>
      </c>
      <c r="M40" s="101" t="s">
        <v>575</v>
      </c>
    </row>
    <row r="41" spans="2:13" ht="27.75" customHeight="1">
      <c r="B41" s="1288" t="s">
        <v>30</v>
      </c>
      <c r="C41" s="1289"/>
      <c r="D41" s="102"/>
      <c r="E41" s="1290" t="s">
        <v>31</v>
      </c>
      <c r="F41" s="1290"/>
      <c r="G41" s="1290"/>
      <c r="H41" s="1291"/>
      <c r="I41" s="103">
        <v>23688</v>
      </c>
      <c r="J41" s="104">
        <v>23172</v>
      </c>
      <c r="K41" s="104">
        <v>23900</v>
      </c>
      <c r="L41" s="104">
        <v>23359</v>
      </c>
      <c r="M41" s="105">
        <v>24726</v>
      </c>
    </row>
    <row r="42" spans="2:13" ht="27.75" customHeight="1">
      <c r="B42" s="1278"/>
      <c r="C42" s="1279"/>
      <c r="D42" s="106"/>
      <c r="E42" s="1282" t="s">
        <v>32</v>
      </c>
      <c r="F42" s="1282"/>
      <c r="G42" s="1282"/>
      <c r="H42" s="1283"/>
      <c r="I42" s="107" t="s">
        <v>530</v>
      </c>
      <c r="J42" s="108" t="s">
        <v>530</v>
      </c>
      <c r="K42" s="108" t="s">
        <v>530</v>
      </c>
      <c r="L42" s="108" t="s">
        <v>530</v>
      </c>
      <c r="M42" s="109" t="s">
        <v>530</v>
      </c>
    </row>
    <row r="43" spans="2:13" ht="27.75" customHeight="1">
      <c r="B43" s="1278"/>
      <c r="C43" s="1279"/>
      <c r="D43" s="106"/>
      <c r="E43" s="1282" t="s">
        <v>33</v>
      </c>
      <c r="F43" s="1282"/>
      <c r="G43" s="1282"/>
      <c r="H43" s="1283"/>
      <c r="I43" s="107">
        <v>7217</v>
      </c>
      <c r="J43" s="108">
        <v>6993</v>
      </c>
      <c r="K43" s="108">
        <v>6859</v>
      </c>
      <c r="L43" s="108">
        <v>6554</v>
      </c>
      <c r="M43" s="109">
        <v>6600</v>
      </c>
    </row>
    <row r="44" spans="2:13" ht="27.75" customHeight="1">
      <c r="B44" s="1278"/>
      <c r="C44" s="1279"/>
      <c r="D44" s="106"/>
      <c r="E44" s="1282" t="s">
        <v>34</v>
      </c>
      <c r="F44" s="1282"/>
      <c r="G44" s="1282"/>
      <c r="H44" s="1283"/>
      <c r="I44" s="107">
        <v>707</v>
      </c>
      <c r="J44" s="108">
        <v>993</v>
      </c>
      <c r="K44" s="108">
        <v>1045</v>
      </c>
      <c r="L44" s="108">
        <v>980</v>
      </c>
      <c r="M44" s="109">
        <v>1050</v>
      </c>
    </row>
    <row r="45" spans="2:13" ht="27.75" customHeight="1">
      <c r="B45" s="1278"/>
      <c r="C45" s="1279"/>
      <c r="D45" s="106"/>
      <c r="E45" s="1282" t="s">
        <v>35</v>
      </c>
      <c r="F45" s="1282"/>
      <c r="G45" s="1282"/>
      <c r="H45" s="1283"/>
      <c r="I45" s="107">
        <v>2889</v>
      </c>
      <c r="J45" s="108">
        <v>2920</v>
      </c>
      <c r="K45" s="108">
        <v>2795</v>
      </c>
      <c r="L45" s="108">
        <v>2774</v>
      </c>
      <c r="M45" s="109">
        <v>2753</v>
      </c>
    </row>
    <row r="46" spans="2:13" ht="27.75" customHeight="1">
      <c r="B46" s="1278"/>
      <c r="C46" s="1279"/>
      <c r="D46" s="110"/>
      <c r="E46" s="1282" t="s">
        <v>36</v>
      </c>
      <c r="F46" s="1282"/>
      <c r="G46" s="1282"/>
      <c r="H46" s="1283"/>
      <c r="I46" s="107">
        <v>1</v>
      </c>
      <c r="J46" s="108">
        <v>1</v>
      </c>
      <c r="K46" s="108">
        <v>0</v>
      </c>
      <c r="L46" s="108">
        <v>0</v>
      </c>
      <c r="M46" s="109">
        <v>0</v>
      </c>
    </row>
    <row r="47" spans="2:13" ht="27.75" customHeight="1">
      <c r="B47" s="1278"/>
      <c r="C47" s="1279"/>
      <c r="D47" s="111"/>
      <c r="E47" s="1292" t="s">
        <v>37</v>
      </c>
      <c r="F47" s="1293"/>
      <c r="G47" s="1293"/>
      <c r="H47" s="1294"/>
      <c r="I47" s="107" t="s">
        <v>530</v>
      </c>
      <c r="J47" s="108" t="s">
        <v>530</v>
      </c>
      <c r="K47" s="108" t="s">
        <v>530</v>
      </c>
      <c r="L47" s="108" t="s">
        <v>530</v>
      </c>
      <c r="M47" s="109" t="s">
        <v>530</v>
      </c>
    </row>
    <row r="48" spans="2:13" ht="27.75" customHeight="1">
      <c r="B48" s="1278"/>
      <c r="C48" s="1279"/>
      <c r="D48" s="106"/>
      <c r="E48" s="1282" t="s">
        <v>38</v>
      </c>
      <c r="F48" s="1282"/>
      <c r="G48" s="1282"/>
      <c r="H48" s="1283"/>
      <c r="I48" s="107" t="s">
        <v>530</v>
      </c>
      <c r="J48" s="108" t="s">
        <v>530</v>
      </c>
      <c r="K48" s="108" t="s">
        <v>530</v>
      </c>
      <c r="L48" s="108" t="s">
        <v>530</v>
      </c>
      <c r="M48" s="109" t="s">
        <v>530</v>
      </c>
    </row>
    <row r="49" spans="2:13" ht="27.75" customHeight="1">
      <c r="B49" s="1280"/>
      <c r="C49" s="1281"/>
      <c r="D49" s="106"/>
      <c r="E49" s="1282" t="s">
        <v>39</v>
      </c>
      <c r="F49" s="1282"/>
      <c r="G49" s="1282"/>
      <c r="H49" s="1283"/>
      <c r="I49" s="107" t="s">
        <v>530</v>
      </c>
      <c r="J49" s="108" t="s">
        <v>530</v>
      </c>
      <c r="K49" s="108" t="s">
        <v>530</v>
      </c>
      <c r="L49" s="108" t="s">
        <v>530</v>
      </c>
      <c r="M49" s="109" t="s">
        <v>530</v>
      </c>
    </row>
    <row r="50" spans="2:13" ht="27.75" customHeight="1">
      <c r="B50" s="1276" t="s">
        <v>40</v>
      </c>
      <c r="C50" s="1277"/>
      <c r="D50" s="112"/>
      <c r="E50" s="1282" t="s">
        <v>41</v>
      </c>
      <c r="F50" s="1282"/>
      <c r="G50" s="1282"/>
      <c r="H50" s="1283"/>
      <c r="I50" s="107">
        <v>8146</v>
      </c>
      <c r="J50" s="108">
        <v>8304</v>
      </c>
      <c r="K50" s="108">
        <v>8114</v>
      </c>
      <c r="L50" s="108">
        <v>7359</v>
      </c>
      <c r="M50" s="109">
        <v>6662</v>
      </c>
    </row>
    <row r="51" spans="2:13" ht="27.75" customHeight="1">
      <c r="B51" s="1278"/>
      <c r="C51" s="1279"/>
      <c r="D51" s="106"/>
      <c r="E51" s="1282" t="s">
        <v>42</v>
      </c>
      <c r="F51" s="1282"/>
      <c r="G51" s="1282"/>
      <c r="H51" s="1283"/>
      <c r="I51" s="107">
        <v>79</v>
      </c>
      <c r="J51" s="108">
        <v>63</v>
      </c>
      <c r="K51" s="108">
        <v>46</v>
      </c>
      <c r="L51" s="108">
        <v>27</v>
      </c>
      <c r="M51" s="109">
        <v>10</v>
      </c>
    </row>
    <row r="52" spans="2:13" ht="27.75" customHeight="1">
      <c r="B52" s="1280"/>
      <c r="C52" s="1281"/>
      <c r="D52" s="106"/>
      <c r="E52" s="1282" t="s">
        <v>43</v>
      </c>
      <c r="F52" s="1282"/>
      <c r="G52" s="1282"/>
      <c r="H52" s="1283"/>
      <c r="I52" s="107">
        <v>22780</v>
      </c>
      <c r="J52" s="108">
        <v>22367</v>
      </c>
      <c r="K52" s="108">
        <v>22819</v>
      </c>
      <c r="L52" s="108">
        <v>22406</v>
      </c>
      <c r="M52" s="109">
        <v>23271</v>
      </c>
    </row>
    <row r="53" spans="2:13" ht="27.75" customHeight="1" thickBot="1">
      <c r="B53" s="1284" t="s">
        <v>44</v>
      </c>
      <c r="C53" s="1285"/>
      <c r="D53" s="113"/>
      <c r="E53" s="1286" t="s">
        <v>45</v>
      </c>
      <c r="F53" s="1286"/>
      <c r="G53" s="1286"/>
      <c r="H53" s="1287"/>
      <c r="I53" s="114">
        <v>3496</v>
      </c>
      <c r="J53" s="115">
        <v>3344</v>
      </c>
      <c r="K53" s="115">
        <v>3620</v>
      </c>
      <c r="L53" s="115">
        <v>3876</v>
      </c>
      <c r="M53" s="116">
        <v>5185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cBjig+/zS8L+DURwJxweiV7UyKL2aaA8GgwcGUvj0bOZwUkyEXFz8nE2tuTJfEwgPJW/KMD0RtnzEl0zL6fWw==" saltValue="xjW2N1wWqZ9wMJcHiIWK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573</v>
      </c>
      <c r="G54" s="125" t="s">
        <v>574</v>
      </c>
      <c r="H54" s="126" t="s">
        <v>575</v>
      </c>
    </row>
    <row r="55" spans="2:8" ht="52.5" customHeight="1">
      <c r="B55" s="127"/>
      <c r="C55" s="1303" t="s">
        <v>48</v>
      </c>
      <c r="D55" s="1303"/>
      <c r="E55" s="1304"/>
      <c r="F55" s="128">
        <v>3836</v>
      </c>
      <c r="G55" s="128">
        <v>3177</v>
      </c>
      <c r="H55" s="129">
        <v>2638</v>
      </c>
    </row>
    <row r="56" spans="2:8" ht="52.5" customHeight="1">
      <c r="B56" s="130"/>
      <c r="C56" s="1305" t="s">
        <v>49</v>
      </c>
      <c r="D56" s="1305"/>
      <c r="E56" s="1306"/>
      <c r="F56" s="131">
        <v>1512</v>
      </c>
      <c r="G56" s="131">
        <v>1516</v>
      </c>
      <c r="H56" s="132">
        <v>1520</v>
      </c>
    </row>
    <row r="57" spans="2:8" ht="53.25" customHeight="1">
      <c r="B57" s="130"/>
      <c r="C57" s="1307" t="s">
        <v>50</v>
      </c>
      <c r="D57" s="1307"/>
      <c r="E57" s="1308"/>
      <c r="F57" s="133">
        <v>4604</v>
      </c>
      <c r="G57" s="133">
        <v>4314</v>
      </c>
      <c r="H57" s="134">
        <v>4047</v>
      </c>
    </row>
    <row r="58" spans="2:8" ht="45.75" customHeight="1">
      <c r="B58" s="135"/>
      <c r="C58" s="1295" t="s">
        <v>629</v>
      </c>
      <c r="D58" s="1296"/>
      <c r="E58" s="1297"/>
      <c r="F58" s="136">
        <v>1510</v>
      </c>
      <c r="G58" s="136">
        <v>1456</v>
      </c>
      <c r="H58" s="137">
        <v>1431</v>
      </c>
    </row>
    <row r="59" spans="2:8" ht="45.75" customHeight="1">
      <c r="B59" s="135"/>
      <c r="C59" s="1295" t="s">
        <v>630</v>
      </c>
      <c r="D59" s="1296"/>
      <c r="E59" s="1297"/>
      <c r="F59" s="136">
        <v>957</v>
      </c>
      <c r="G59" s="136">
        <v>843</v>
      </c>
      <c r="H59" s="137">
        <v>729</v>
      </c>
    </row>
    <row r="60" spans="2:8" ht="45.75" customHeight="1">
      <c r="B60" s="135"/>
      <c r="C60" s="1295" t="s">
        <v>631</v>
      </c>
      <c r="D60" s="1296"/>
      <c r="E60" s="1297"/>
      <c r="F60" s="136">
        <v>557</v>
      </c>
      <c r="G60" s="136">
        <v>404</v>
      </c>
      <c r="H60" s="137">
        <v>339</v>
      </c>
    </row>
    <row r="61" spans="2:8" ht="45.75" customHeight="1">
      <c r="B61" s="135"/>
      <c r="C61" s="1295" t="s">
        <v>632</v>
      </c>
      <c r="D61" s="1296"/>
      <c r="E61" s="1297"/>
      <c r="F61" s="136">
        <v>252</v>
      </c>
      <c r="G61" s="136">
        <v>273</v>
      </c>
      <c r="H61" s="137">
        <v>331</v>
      </c>
    </row>
    <row r="62" spans="2:8" ht="45.75" customHeight="1" thickBot="1">
      <c r="B62" s="138"/>
      <c r="C62" s="1298" t="s">
        <v>633</v>
      </c>
      <c r="D62" s="1299"/>
      <c r="E62" s="1300"/>
      <c r="F62" s="139">
        <v>315</v>
      </c>
      <c r="G62" s="139">
        <v>321</v>
      </c>
      <c r="H62" s="140">
        <v>191</v>
      </c>
    </row>
    <row r="63" spans="2:8" ht="52.5" customHeight="1" thickBot="1">
      <c r="B63" s="141"/>
      <c r="C63" s="1301" t="s">
        <v>51</v>
      </c>
      <c r="D63" s="1301"/>
      <c r="E63" s="1302"/>
      <c r="F63" s="142">
        <v>9951</v>
      </c>
      <c r="G63" s="142">
        <v>9006</v>
      </c>
      <c r="H63" s="143">
        <v>8206</v>
      </c>
    </row>
    <row r="64" spans="2:8" ht="15" customHeight="1"/>
  </sheetData>
  <sheetProtection algorithmName="SHA-512" hashValue="bvBwNpewBAl6wA27oIOnCHOe4OYTukyUVjkNGZcOyzoSt3/J6jaDiJzausjhdZzQQRW/GIg0K80ySvFYa64XeQ==" saltValue="4ujphoBf0NGtpfJ1/s0V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637</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637</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638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639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640</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641</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571</v>
      </c>
      <c r="BQ50" s="1314"/>
      <c r="BR50" s="1314"/>
      <c r="BS50" s="1314"/>
      <c r="BT50" s="1314"/>
      <c r="BU50" s="1314"/>
      <c r="BV50" s="1314"/>
      <c r="BW50" s="1314"/>
      <c r="BX50" s="1314" t="s">
        <v>572</v>
      </c>
      <c r="BY50" s="1314"/>
      <c r="BZ50" s="1314"/>
      <c r="CA50" s="1314"/>
      <c r="CB50" s="1314"/>
      <c r="CC50" s="1314"/>
      <c r="CD50" s="1314"/>
      <c r="CE50" s="1314"/>
      <c r="CF50" s="1314" t="s">
        <v>573</v>
      </c>
      <c r="CG50" s="1314"/>
      <c r="CH50" s="1314"/>
      <c r="CI50" s="1314"/>
      <c r="CJ50" s="1314"/>
      <c r="CK50" s="1314"/>
      <c r="CL50" s="1314"/>
      <c r="CM50" s="1314"/>
      <c r="CN50" s="1314" t="s">
        <v>574</v>
      </c>
      <c r="CO50" s="1314"/>
      <c r="CP50" s="1314"/>
      <c r="CQ50" s="1314"/>
      <c r="CR50" s="1314"/>
      <c r="CS50" s="1314"/>
      <c r="CT50" s="1314"/>
      <c r="CU50" s="1314"/>
      <c r="CV50" s="1314" t="s">
        <v>575</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642</v>
      </c>
      <c r="AO51" s="1312"/>
      <c r="AP51" s="1312"/>
      <c r="AQ51" s="1312"/>
      <c r="AR51" s="1312"/>
      <c r="AS51" s="1312"/>
      <c r="AT51" s="1312"/>
      <c r="AU51" s="1312"/>
      <c r="AV51" s="1312"/>
      <c r="AW51" s="1312"/>
      <c r="AX51" s="1312"/>
      <c r="AY51" s="1312"/>
      <c r="AZ51" s="1312"/>
      <c r="BA51" s="1312"/>
      <c r="BB51" s="1312" t="s">
        <v>643</v>
      </c>
      <c r="BC51" s="1312"/>
      <c r="BD51" s="1312"/>
      <c r="BE51" s="1312"/>
      <c r="BF51" s="1312"/>
      <c r="BG51" s="1312"/>
      <c r="BH51" s="1312"/>
      <c r="BI51" s="1312"/>
      <c r="BJ51" s="1312"/>
      <c r="BK51" s="1312"/>
      <c r="BL51" s="1312"/>
      <c r="BM51" s="1312"/>
      <c r="BN51" s="1312"/>
      <c r="BO51" s="1312"/>
      <c r="BP51" s="1309">
        <v>39.799999999999997</v>
      </c>
      <c r="BQ51" s="1309"/>
      <c r="BR51" s="1309"/>
      <c r="BS51" s="1309"/>
      <c r="BT51" s="1309"/>
      <c r="BU51" s="1309"/>
      <c r="BV51" s="1309"/>
      <c r="BW51" s="1309"/>
      <c r="BX51" s="1309">
        <v>39</v>
      </c>
      <c r="BY51" s="1309"/>
      <c r="BZ51" s="1309"/>
      <c r="CA51" s="1309"/>
      <c r="CB51" s="1309"/>
      <c r="CC51" s="1309"/>
      <c r="CD51" s="1309"/>
      <c r="CE51" s="1309"/>
      <c r="CF51" s="1309">
        <v>42.6</v>
      </c>
      <c r="CG51" s="1309"/>
      <c r="CH51" s="1309"/>
      <c r="CI51" s="1309"/>
      <c r="CJ51" s="1309"/>
      <c r="CK51" s="1309"/>
      <c r="CL51" s="1309"/>
      <c r="CM51" s="1309"/>
      <c r="CN51" s="1309">
        <v>46.6</v>
      </c>
      <c r="CO51" s="1309"/>
      <c r="CP51" s="1309"/>
      <c r="CQ51" s="1309"/>
      <c r="CR51" s="1309"/>
      <c r="CS51" s="1309"/>
      <c r="CT51" s="1309"/>
      <c r="CU51" s="1309"/>
      <c r="CV51" s="1309">
        <v>62.6</v>
      </c>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644</v>
      </c>
      <c r="BC53" s="1312"/>
      <c r="BD53" s="1312"/>
      <c r="BE53" s="1312"/>
      <c r="BF53" s="1312"/>
      <c r="BG53" s="1312"/>
      <c r="BH53" s="1312"/>
      <c r="BI53" s="1312"/>
      <c r="BJ53" s="1312"/>
      <c r="BK53" s="1312"/>
      <c r="BL53" s="1312"/>
      <c r="BM53" s="1312"/>
      <c r="BN53" s="1312"/>
      <c r="BO53" s="1312"/>
      <c r="BP53" s="1309">
        <v>72.3</v>
      </c>
      <c r="BQ53" s="1309"/>
      <c r="BR53" s="1309"/>
      <c r="BS53" s="1309"/>
      <c r="BT53" s="1309"/>
      <c r="BU53" s="1309"/>
      <c r="BV53" s="1309"/>
      <c r="BW53" s="1309"/>
      <c r="BX53" s="1309">
        <v>73.7</v>
      </c>
      <c r="BY53" s="1309"/>
      <c r="BZ53" s="1309"/>
      <c r="CA53" s="1309"/>
      <c r="CB53" s="1309"/>
      <c r="CC53" s="1309"/>
      <c r="CD53" s="1309"/>
      <c r="CE53" s="1309"/>
      <c r="CF53" s="1309">
        <v>74.7</v>
      </c>
      <c r="CG53" s="1309"/>
      <c r="CH53" s="1309"/>
      <c r="CI53" s="1309"/>
      <c r="CJ53" s="1309"/>
      <c r="CK53" s="1309"/>
      <c r="CL53" s="1309"/>
      <c r="CM53" s="1309"/>
      <c r="CN53" s="1309">
        <v>76.099999999999994</v>
      </c>
      <c r="CO53" s="1309"/>
      <c r="CP53" s="1309"/>
      <c r="CQ53" s="1309"/>
      <c r="CR53" s="1309"/>
      <c r="CS53" s="1309"/>
      <c r="CT53" s="1309"/>
      <c r="CU53" s="1309"/>
      <c r="CV53" s="1309">
        <v>76.099999999999994</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645</v>
      </c>
      <c r="AO55" s="1314"/>
      <c r="AP55" s="1314"/>
      <c r="AQ55" s="1314"/>
      <c r="AR55" s="1314"/>
      <c r="AS55" s="1314"/>
      <c r="AT55" s="1314"/>
      <c r="AU55" s="1314"/>
      <c r="AV55" s="1314"/>
      <c r="AW55" s="1314"/>
      <c r="AX55" s="1314"/>
      <c r="AY55" s="1314"/>
      <c r="AZ55" s="1314"/>
      <c r="BA55" s="1314"/>
      <c r="BB55" s="1312" t="s">
        <v>643</v>
      </c>
      <c r="BC55" s="1312"/>
      <c r="BD55" s="1312"/>
      <c r="BE55" s="1312"/>
      <c r="BF55" s="1312"/>
      <c r="BG55" s="1312"/>
      <c r="BH55" s="1312"/>
      <c r="BI55" s="1312"/>
      <c r="BJ55" s="1312"/>
      <c r="BK55" s="1312"/>
      <c r="BL55" s="1312"/>
      <c r="BM55" s="1312"/>
      <c r="BN55" s="1312"/>
      <c r="BO55" s="1312"/>
      <c r="BP55" s="1309">
        <v>32.799999999999997</v>
      </c>
      <c r="BQ55" s="1309"/>
      <c r="BR55" s="1309"/>
      <c r="BS55" s="1309"/>
      <c r="BT55" s="1309"/>
      <c r="BU55" s="1309"/>
      <c r="BV55" s="1309"/>
      <c r="BW55" s="1309"/>
      <c r="BX55" s="1309">
        <v>20.2</v>
      </c>
      <c r="BY55" s="1309"/>
      <c r="BZ55" s="1309"/>
      <c r="CA55" s="1309"/>
      <c r="CB55" s="1309"/>
      <c r="CC55" s="1309"/>
      <c r="CD55" s="1309"/>
      <c r="CE55" s="1309"/>
      <c r="CF55" s="1309">
        <v>19</v>
      </c>
      <c r="CG55" s="1309"/>
      <c r="CH55" s="1309"/>
      <c r="CI55" s="1309"/>
      <c r="CJ55" s="1309"/>
      <c r="CK55" s="1309"/>
      <c r="CL55" s="1309"/>
      <c r="CM55" s="1309"/>
      <c r="CN55" s="1309">
        <v>15.4</v>
      </c>
      <c r="CO55" s="1309"/>
      <c r="CP55" s="1309"/>
      <c r="CQ55" s="1309"/>
      <c r="CR55" s="1309"/>
      <c r="CS55" s="1309"/>
      <c r="CT55" s="1309"/>
      <c r="CU55" s="1309"/>
      <c r="CV55" s="1309">
        <v>14.9</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644</v>
      </c>
      <c r="BC57" s="1312"/>
      <c r="BD57" s="1312"/>
      <c r="BE57" s="1312"/>
      <c r="BF57" s="1312"/>
      <c r="BG57" s="1312"/>
      <c r="BH57" s="1312"/>
      <c r="BI57" s="1312"/>
      <c r="BJ57" s="1312"/>
      <c r="BK57" s="1312"/>
      <c r="BL57" s="1312"/>
      <c r="BM57" s="1312"/>
      <c r="BN57" s="1312"/>
      <c r="BO57" s="1312"/>
      <c r="BP57" s="1309">
        <v>58.6</v>
      </c>
      <c r="BQ57" s="1309"/>
      <c r="BR57" s="1309"/>
      <c r="BS57" s="1309"/>
      <c r="BT57" s="1309"/>
      <c r="BU57" s="1309"/>
      <c r="BV57" s="1309"/>
      <c r="BW57" s="1309"/>
      <c r="BX57" s="1309">
        <v>53.6</v>
      </c>
      <c r="BY57" s="1309"/>
      <c r="BZ57" s="1309"/>
      <c r="CA57" s="1309"/>
      <c r="CB57" s="1309"/>
      <c r="CC57" s="1309"/>
      <c r="CD57" s="1309"/>
      <c r="CE57" s="1309"/>
      <c r="CF57" s="1309">
        <v>56.1</v>
      </c>
      <c r="CG57" s="1309"/>
      <c r="CH57" s="1309"/>
      <c r="CI57" s="1309"/>
      <c r="CJ57" s="1309"/>
      <c r="CK57" s="1309"/>
      <c r="CL57" s="1309"/>
      <c r="CM57" s="1309"/>
      <c r="CN57" s="1309">
        <v>57.5</v>
      </c>
      <c r="CO57" s="1309"/>
      <c r="CP57" s="1309"/>
      <c r="CQ57" s="1309"/>
      <c r="CR57" s="1309"/>
      <c r="CS57" s="1309"/>
      <c r="CT57" s="1309"/>
      <c r="CU57" s="1309"/>
      <c r="CV57" s="1309">
        <v>58.4</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646</v>
      </c>
    </row>
    <row r="64" spans="1:109">
      <c r="B64" s="395"/>
      <c r="G64" s="402"/>
      <c r="I64" s="415"/>
      <c r="J64" s="415"/>
      <c r="K64" s="415"/>
      <c r="L64" s="415"/>
      <c r="M64" s="415"/>
      <c r="N64" s="416"/>
      <c r="AM64" s="402"/>
      <c r="AN64" s="402" t="s">
        <v>639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647</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641</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571</v>
      </c>
      <c r="BQ72" s="1314"/>
      <c r="BR72" s="1314"/>
      <c r="BS72" s="1314"/>
      <c r="BT72" s="1314"/>
      <c r="BU72" s="1314"/>
      <c r="BV72" s="1314"/>
      <c r="BW72" s="1314"/>
      <c r="BX72" s="1314" t="s">
        <v>572</v>
      </c>
      <c r="BY72" s="1314"/>
      <c r="BZ72" s="1314"/>
      <c r="CA72" s="1314"/>
      <c r="CB72" s="1314"/>
      <c r="CC72" s="1314"/>
      <c r="CD72" s="1314"/>
      <c r="CE72" s="1314"/>
      <c r="CF72" s="1314" t="s">
        <v>573</v>
      </c>
      <c r="CG72" s="1314"/>
      <c r="CH72" s="1314"/>
      <c r="CI72" s="1314"/>
      <c r="CJ72" s="1314"/>
      <c r="CK72" s="1314"/>
      <c r="CL72" s="1314"/>
      <c r="CM72" s="1314"/>
      <c r="CN72" s="1314" t="s">
        <v>574</v>
      </c>
      <c r="CO72" s="1314"/>
      <c r="CP72" s="1314"/>
      <c r="CQ72" s="1314"/>
      <c r="CR72" s="1314"/>
      <c r="CS72" s="1314"/>
      <c r="CT72" s="1314"/>
      <c r="CU72" s="1314"/>
      <c r="CV72" s="1314" t="s">
        <v>575</v>
      </c>
      <c r="CW72" s="1314"/>
      <c r="CX72" s="1314"/>
      <c r="CY72" s="1314"/>
      <c r="CZ72" s="1314"/>
      <c r="DA72" s="1314"/>
      <c r="DB72" s="1314"/>
      <c r="DC72" s="1314"/>
    </row>
    <row r="73" spans="2:107">
      <c r="B73" s="395"/>
      <c r="G73" s="1317"/>
      <c r="H73" s="1317"/>
      <c r="I73" s="1317"/>
      <c r="J73" s="1317"/>
      <c r="K73" s="1313"/>
      <c r="L73" s="1313"/>
      <c r="M73" s="1313"/>
      <c r="N73" s="1313"/>
      <c r="AM73" s="404"/>
      <c r="AN73" s="1312" t="s">
        <v>642</v>
      </c>
      <c r="AO73" s="1312"/>
      <c r="AP73" s="1312"/>
      <c r="AQ73" s="1312"/>
      <c r="AR73" s="1312"/>
      <c r="AS73" s="1312"/>
      <c r="AT73" s="1312"/>
      <c r="AU73" s="1312"/>
      <c r="AV73" s="1312"/>
      <c r="AW73" s="1312"/>
      <c r="AX73" s="1312"/>
      <c r="AY73" s="1312"/>
      <c r="AZ73" s="1312"/>
      <c r="BA73" s="1312"/>
      <c r="BB73" s="1312" t="s">
        <v>643</v>
      </c>
      <c r="BC73" s="1312"/>
      <c r="BD73" s="1312"/>
      <c r="BE73" s="1312"/>
      <c r="BF73" s="1312"/>
      <c r="BG73" s="1312"/>
      <c r="BH73" s="1312"/>
      <c r="BI73" s="1312"/>
      <c r="BJ73" s="1312"/>
      <c r="BK73" s="1312"/>
      <c r="BL73" s="1312"/>
      <c r="BM73" s="1312"/>
      <c r="BN73" s="1312"/>
      <c r="BO73" s="1312"/>
      <c r="BP73" s="1309">
        <v>39.799999999999997</v>
      </c>
      <c r="BQ73" s="1309"/>
      <c r="BR73" s="1309"/>
      <c r="BS73" s="1309"/>
      <c r="BT73" s="1309"/>
      <c r="BU73" s="1309"/>
      <c r="BV73" s="1309"/>
      <c r="BW73" s="1309"/>
      <c r="BX73" s="1309">
        <v>39</v>
      </c>
      <c r="BY73" s="1309"/>
      <c r="BZ73" s="1309"/>
      <c r="CA73" s="1309"/>
      <c r="CB73" s="1309"/>
      <c r="CC73" s="1309"/>
      <c r="CD73" s="1309"/>
      <c r="CE73" s="1309"/>
      <c r="CF73" s="1309">
        <v>42.6</v>
      </c>
      <c r="CG73" s="1309"/>
      <c r="CH73" s="1309"/>
      <c r="CI73" s="1309"/>
      <c r="CJ73" s="1309"/>
      <c r="CK73" s="1309"/>
      <c r="CL73" s="1309"/>
      <c r="CM73" s="1309"/>
      <c r="CN73" s="1309">
        <v>46.6</v>
      </c>
      <c r="CO73" s="1309"/>
      <c r="CP73" s="1309"/>
      <c r="CQ73" s="1309"/>
      <c r="CR73" s="1309"/>
      <c r="CS73" s="1309"/>
      <c r="CT73" s="1309"/>
      <c r="CU73" s="1309"/>
      <c r="CV73" s="1309">
        <v>62.6</v>
      </c>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648</v>
      </c>
      <c r="BC75" s="1312"/>
      <c r="BD75" s="1312"/>
      <c r="BE75" s="1312"/>
      <c r="BF75" s="1312"/>
      <c r="BG75" s="1312"/>
      <c r="BH75" s="1312"/>
      <c r="BI75" s="1312"/>
      <c r="BJ75" s="1312"/>
      <c r="BK75" s="1312"/>
      <c r="BL75" s="1312"/>
      <c r="BM75" s="1312"/>
      <c r="BN75" s="1312"/>
      <c r="BO75" s="1312"/>
      <c r="BP75" s="1309">
        <v>9.1999999999999993</v>
      </c>
      <c r="BQ75" s="1309"/>
      <c r="BR75" s="1309"/>
      <c r="BS75" s="1309"/>
      <c r="BT75" s="1309"/>
      <c r="BU75" s="1309"/>
      <c r="BV75" s="1309"/>
      <c r="BW75" s="1309"/>
      <c r="BX75" s="1309">
        <v>9.3000000000000007</v>
      </c>
      <c r="BY75" s="1309"/>
      <c r="BZ75" s="1309"/>
      <c r="CA75" s="1309"/>
      <c r="CB75" s="1309"/>
      <c r="CC75" s="1309"/>
      <c r="CD75" s="1309"/>
      <c r="CE75" s="1309"/>
      <c r="CF75" s="1309">
        <v>9.6999999999999993</v>
      </c>
      <c r="CG75" s="1309"/>
      <c r="CH75" s="1309"/>
      <c r="CI75" s="1309"/>
      <c r="CJ75" s="1309"/>
      <c r="CK75" s="1309"/>
      <c r="CL75" s="1309"/>
      <c r="CM75" s="1309"/>
      <c r="CN75" s="1309">
        <v>10.6</v>
      </c>
      <c r="CO75" s="1309"/>
      <c r="CP75" s="1309"/>
      <c r="CQ75" s="1309"/>
      <c r="CR75" s="1309"/>
      <c r="CS75" s="1309"/>
      <c r="CT75" s="1309"/>
      <c r="CU75" s="1309"/>
      <c r="CV75" s="1309">
        <v>10.8</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645</v>
      </c>
      <c r="AO77" s="1314"/>
      <c r="AP77" s="1314"/>
      <c r="AQ77" s="1314"/>
      <c r="AR77" s="1314"/>
      <c r="AS77" s="1314"/>
      <c r="AT77" s="1314"/>
      <c r="AU77" s="1314"/>
      <c r="AV77" s="1314"/>
      <c r="AW77" s="1314"/>
      <c r="AX77" s="1314"/>
      <c r="AY77" s="1314"/>
      <c r="AZ77" s="1314"/>
      <c r="BA77" s="1314"/>
      <c r="BB77" s="1312" t="s">
        <v>643</v>
      </c>
      <c r="BC77" s="1312"/>
      <c r="BD77" s="1312"/>
      <c r="BE77" s="1312"/>
      <c r="BF77" s="1312"/>
      <c r="BG77" s="1312"/>
      <c r="BH77" s="1312"/>
      <c r="BI77" s="1312"/>
      <c r="BJ77" s="1312"/>
      <c r="BK77" s="1312"/>
      <c r="BL77" s="1312"/>
      <c r="BM77" s="1312"/>
      <c r="BN77" s="1312"/>
      <c r="BO77" s="1312"/>
      <c r="BP77" s="1309">
        <v>32.799999999999997</v>
      </c>
      <c r="BQ77" s="1309"/>
      <c r="BR77" s="1309"/>
      <c r="BS77" s="1309"/>
      <c r="BT77" s="1309"/>
      <c r="BU77" s="1309"/>
      <c r="BV77" s="1309"/>
      <c r="BW77" s="1309"/>
      <c r="BX77" s="1309">
        <v>20.2</v>
      </c>
      <c r="BY77" s="1309"/>
      <c r="BZ77" s="1309"/>
      <c r="CA77" s="1309"/>
      <c r="CB77" s="1309"/>
      <c r="CC77" s="1309"/>
      <c r="CD77" s="1309"/>
      <c r="CE77" s="1309"/>
      <c r="CF77" s="1309">
        <v>19</v>
      </c>
      <c r="CG77" s="1309"/>
      <c r="CH77" s="1309"/>
      <c r="CI77" s="1309"/>
      <c r="CJ77" s="1309"/>
      <c r="CK77" s="1309"/>
      <c r="CL77" s="1309"/>
      <c r="CM77" s="1309"/>
      <c r="CN77" s="1309">
        <v>15.4</v>
      </c>
      <c r="CO77" s="1309"/>
      <c r="CP77" s="1309"/>
      <c r="CQ77" s="1309"/>
      <c r="CR77" s="1309"/>
      <c r="CS77" s="1309"/>
      <c r="CT77" s="1309"/>
      <c r="CU77" s="1309"/>
      <c r="CV77" s="1309">
        <v>14.9</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648</v>
      </c>
      <c r="BC79" s="1312"/>
      <c r="BD79" s="1312"/>
      <c r="BE79" s="1312"/>
      <c r="BF79" s="1312"/>
      <c r="BG79" s="1312"/>
      <c r="BH79" s="1312"/>
      <c r="BI79" s="1312"/>
      <c r="BJ79" s="1312"/>
      <c r="BK79" s="1312"/>
      <c r="BL79" s="1312"/>
      <c r="BM79" s="1312"/>
      <c r="BN79" s="1312"/>
      <c r="BO79" s="1312"/>
      <c r="BP79" s="1309">
        <v>9.5</v>
      </c>
      <c r="BQ79" s="1309"/>
      <c r="BR79" s="1309"/>
      <c r="BS79" s="1309"/>
      <c r="BT79" s="1309"/>
      <c r="BU79" s="1309"/>
      <c r="BV79" s="1309"/>
      <c r="BW79" s="1309"/>
      <c r="BX79" s="1309">
        <v>8.6</v>
      </c>
      <c r="BY79" s="1309"/>
      <c r="BZ79" s="1309"/>
      <c r="CA79" s="1309"/>
      <c r="CB79" s="1309"/>
      <c r="CC79" s="1309"/>
      <c r="CD79" s="1309"/>
      <c r="CE79" s="1309"/>
      <c r="CF79" s="1309">
        <v>8.5</v>
      </c>
      <c r="CG79" s="1309"/>
      <c r="CH79" s="1309"/>
      <c r="CI79" s="1309"/>
      <c r="CJ79" s="1309"/>
      <c r="CK79" s="1309"/>
      <c r="CL79" s="1309"/>
      <c r="CM79" s="1309"/>
      <c r="CN79" s="1309">
        <v>8.5</v>
      </c>
      <c r="CO79" s="1309"/>
      <c r="CP79" s="1309"/>
      <c r="CQ79" s="1309"/>
      <c r="CR79" s="1309"/>
      <c r="CS79" s="1309"/>
      <c r="CT79" s="1309"/>
      <c r="CU79" s="1309"/>
      <c r="CV79" s="1309">
        <v>8.5</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4BxzxSVw9+ONYCsRROv2TdMDq2g+Goh2f0m7QNmEMJj1ibxiu1u619y4Ts87E3UdiwkeFqDHSmkovwEen+G8+w==" saltValue="Cac+V7/MAPuO98h3TWacs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517</v>
      </c>
    </row>
  </sheetData>
  <sheetProtection algorithmName="SHA-512" hashValue="ALHTF9XJX8Z8juumVt9SlIHwNy0uZmslVIE5BR8bho/sQTGCFWTU4aEHQIpc6yxsGUTQITAuMAn5hAHbNNMeXw==" saltValue="x8Lhw83otyHg9IK9HDFU9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517</v>
      </c>
    </row>
  </sheetData>
  <sheetProtection algorithmName="SHA-512" hashValue="b18A/EybflOjDlmhH5lfyHDJDi0ID04vupQWeGB/0cZHRXWBRQMFIiUKXhQDKOL7xiec0RZG8fwxQCSHy4fNKg==" saltValue="rU2Zxtdm7Dt6KN87Y0G+B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568</v>
      </c>
      <c r="G2" s="157"/>
      <c r="H2" s="158"/>
    </row>
    <row r="3" spans="1:8">
      <c r="A3" s="154" t="s">
        <v>561</v>
      </c>
      <c r="B3" s="159"/>
      <c r="C3" s="160"/>
      <c r="D3" s="161">
        <v>107112</v>
      </c>
      <c r="E3" s="162"/>
      <c r="F3" s="163">
        <v>87974</v>
      </c>
      <c r="G3" s="164"/>
      <c r="H3" s="165"/>
    </row>
    <row r="4" spans="1:8">
      <c r="A4" s="166"/>
      <c r="B4" s="167"/>
      <c r="C4" s="168"/>
      <c r="D4" s="169">
        <v>76381</v>
      </c>
      <c r="E4" s="170"/>
      <c r="F4" s="171">
        <v>48183</v>
      </c>
      <c r="G4" s="172"/>
      <c r="H4" s="173"/>
    </row>
    <row r="5" spans="1:8">
      <c r="A5" s="154" t="s">
        <v>563</v>
      </c>
      <c r="B5" s="159"/>
      <c r="C5" s="160"/>
      <c r="D5" s="161">
        <v>70607</v>
      </c>
      <c r="E5" s="162"/>
      <c r="F5" s="163">
        <v>78864</v>
      </c>
      <c r="G5" s="164"/>
      <c r="H5" s="165"/>
    </row>
    <row r="6" spans="1:8">
      <c r="A6" s="166"/>
      <c r="B6" s="167"/>
      <c r="C6" s="168"/>
      <c r="D6" s="169">
        <v>38141</v>
      </c>
      <c r="E6" s="170"/>
      <c r="F6" s="171">
        <v>46136</v>
      </c>
      <c r="G6" s="172"/>
      <c r="H6" s="173"/>
    </row>
    <row r="7" spans="1:8">
      <c r="A7" s="154" t="s">
        <v>564</v>
      </c>
      <c r="B7" s="159"/>
      <c r="C7" s="160"/>
      <c r="D7" s="161">
        <v>117244</v>
      </c>
      <c r="E7" s="162"/>
      <c r="F7" s="163">
        <v>85042</v>
      </c>
      <c r="G7" s="164"/>
      <c r="H7" s="165"/>
    </row>
    <row r="8" spans="1:8">
      <c r="A8" s="166"/>
      <c r="B8" s="167"/>
      <c r="C8" s="168"/>
      <c r="D8" s="169">
        <v>80810</v>
      </c>
      <c r="E8" s="170"/>
      <c r="F8" s="171">
        <v>50806</v>
      </c>
      <c r="G8" s="172"/>
      <c r="H8" s="173"/>
    </row>
    <row r="9" spans="1:8">
      <c r="A9" s="154" t="s">
        <v>565</v>
      </c>
      <c r="B9" s="159"/>
      <c r="C9" s="160"/>
      <c r="D9" s="161">
        <v>76249</v>
      </c>
      <c r="E9" s="162"/>
      <c r="F9" s="163">
        <v>83774</v>
      </c>
      <c r="G9" s="164"/>
      <c r="H9" s="165"/>
    </row>
    <row r="10" spans="1:8">
      <c r="A10" s="166"/>
      <c r="B10" s="167"/>
      <c r="C10" s="168"/>
      <c r="D10" s="169">
        <v>36208</v>
      </c>
      <c r="E10" s="170"/>
      <c r="F10" s="171">
        <v>52179</v>
      </c>
      <c r="G10" s="172"/>
      <c r="H10" s="173"/>
    </row>
    <row r="11" spans="1:8">
      <c r="A11" s="154" t="s">
        <v>566</v>
      </c>
      <c r="B11" s="159"/>
      <c r="C11" s="160"/>
      <c r="D11" s="161">
        <v>192155</v>
      </c>
      <c r="E11" s="162"/>
      <c r="F11" s="163">
        <v>132981</v>
      </c>
      <c r="G11" s="164"/>
      <c r="H11" s="165"/>
    </row>
    <row r="12" spans="1:8">
      <c r="A12" s="166"/>
      <c r="B12" s="167"/>
      <c r="C12" s="174"/>
      <c r="D12" s="169">
        <v>76135</v>
      </c>
      <c r="E12" s="170"/>
      <c r="F12" s="171">
        <v>56973</v>
      </c>
      <c r="G12" s="172"/>
      <c r="H12" s="173"/>
    </row>
    <row r="13" spans="1:8">
      <c r="A13" s="154"/>
      <c r="B13" s="159"/>
      <c r="C13" s="175"/>
      <c r="D13" s="176">
        <v>112673</v>
      </c>
      <c r="E13" s="177"/>
      <c r="F13" s="178">
        <v>93727</v>
      </c>
      <c r="G13" s="179"/>
      <c r="H13" s="165"/>
    </row>
    <row r="14" spans="1:8">
      <c r="A14" s="166"/>
      <c r="B14" s="167"/>
      <c r="C14" s="168"/>
      <c r="D14" s="169">
        <v>61535</v>
      </c>
      <c r="E14" s="170"/>
      <c r="F14" s="171">
        <v>50855</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7.5</v>
      </c>
      <c r="C19" s="180">
        <f>ROUND(VALUE(SUBSTITUTE(実質収支比率等に係る経年分析!G$48,"▲","-")),2)</f>
        <v>6.44</v>
      </c>
      <c r="D19" s="180">
        <f>ROUND(VALUE(SUBSTITUTE(実質収支比率等に係る経年分析!H$48,"▲","-")),2)</f>
        <v>4.7</v>
      </c>
      <c r="E19" s="180">
        <f>ROUND(VALUE(SUBSTITUTE(実質収支比率等に係る経年分析!I$48,"▲","-")),2)</f>
        <v>3.9</v>
      </c>
      <c r="F19" s="180">
        <f>ROUND(VALUE(SUBSTITUTE(実質収支比率等に係る経年分析!J$48,"▲","-")),2)</f>
        <v>4.67</v>
      </c>
    </row>
    <row r="20" spans="1:11">
      <c r="A20" s="180" t="s">
        <v>55</v>
      </c>
      <c r="B20" s="180">
        <f>ROUND(VALUE(SUBSTITUTE(実質収支比率等に係る経年分析!F$47,"▲","-")),2)</f>
        <v>37.81</v>
      </c>
      <c r="C20" s="180">
        <f>ROUND(VALUE(SUBSTITUTE(実質収支比率等に係る経年分析!G$47,"▲","-")),2)</f>
        <v>38.99</v>
      </c>
      <c r="D20" s="180">
        <f>ROUND(VALUE(SUBSTITUTE(実質収支比率等に係る経年分析!H$47,"▲","-")),2)</f>
        <v>36.200000000000003</v>
      </c>
      <c r="E20" s="180">
        <f>ROUND(VALUE(SUBSTITUTE(実質収支比率等に係る経年分析!I$47,"▲","-")),2)</f>
        <v>30.39</v>
      </c>
      <c r="F20" s="180">
        <f>ROUND(VALUE(SUBSTITUTE(実質収支比率等に係る経年分析!J$47,"▲","-")),2)</f>
        <v>25.36</v>
      </c>
    </row>
    <row r="21" spans="1:11">
      <c r="A21" s="180" t="s">
        <v>56</v>
      </c>
      <c r="B21" s="180">
        <f>IF(ISNUMBER(VALUE(SUBSTITUTE(実質収支比率等に係る経年分析!F$49,"▲","-"))),ROUND(VALUE(SUBSTITUTE(実質収支比率等に係る経年分析!F$49,"▲","-")),2),NA())</f>
        <v>3.61</v>
      </c>
      <c r="C21" s="180">
        <f>IF(ISNUMBER(VALUE(SUBSTITUTE(実質収支比率等に係る経年分析!G$49,"▲","-"))),ROUND(VALUE(SUBSTITUTE(実質収支比率等に係る経年分析!G$49,"▲","-")),2),NA())</f>
        <v>-0.59</v>
      </c>
      <c r="D21" s="180">
        <f>IF(ISNUMBER(VALUE(SUBSTITUTE(実質収支比率等に係る経年分析!H$49,"▲","-"))),ROUND(VALUE(SUBSTITUTE(実質収支比率等に係る経年分析!H$49,"▲","-")),2),NA())</f>
        <v>-4.87</v>
      </c>
      <c r="E21" s="180">
        <f>IF(ISNUMBER(VALUE(SUBSTITUTE(実質収支比率等に係る経年分析!I$49,"▲","-"))),ROUND(VALUE(SUBSTITUTE(実質収支比率等に係る経年分析!I$49,"▲","-")),2),NA())</f>
        <v>-7.16</v>
      </c>
      <c r="F21" s="180">
        <f>IF(ISNUMBER(VALUE(SUBSTITUTE(実質収支比率等に係る経年分析!J$49,"▲","-"))),ROUND(VALUE(SUBSTITUTE(実質収支比率等に係る経年分析!J$49,"▲","-")),2),NA())</f>
        <v>-4.43</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ケーブルテレビ事業特別会計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v>
      </c>
    </row>
    <row r="30" spans="1:11">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v>
      </c>
    </row>
    <row r="31" spans="1:11">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v>
      </c>
    </row>
    <row r="32" spans="1:11">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0.09</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0.84</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4.6399999999999997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4.46</v>
      </c>
    </row>
    <row r="36" spans="1:16">
      <c r="A36" s="181" t="str">
        <f>IF(連結実質赤字比率に係る赤字・黒字の構成分析!C$34="",NA(),連結実質赤字比率に係る赤字・黒字の構成分析!C$34)</f>
        <v>山香病院事業会計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11.23</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2098</v>
      </c>
      <c r="E42" s="182"/>
      <c r="F42" s="182"/>
      <c r="G42" s="182">
        <f>'実質公債費比率（分子）の構造'!L$52</f>
        <v>2145</v>
      </c>
      <c r="H42" s="182"/>
      <c r="I42" s="182"/>
      <c r="J42" s="182">
        <f>'実質公債費比率（分子）の構造'!M$52</f>
        <v>2133</v>
      </c>
      <c r="K42" s="182"/>
      <c r="L42" s="182"/>
      <c r="M42" s="182">
        <f>'実質公債費比率（分子）の構造'!N$52</f>
        <v>2174</v>
      </c>
      <c r="N42" s="182"/>
      <c r="O42" s="182"/>
      <c r="P42" s="182">
        <f>'実質公債費比率（分子）の構造'!O$52</f>
        <v>2142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18</v>
      </c>
      <c r="C45" s="182"/>
      <c r="D45" s="182"/>
      <c r="E45" s="182">
        <f>'実質公債費比率（分子）の構造'!L$49</f>
        <v>82</v>
      </c>
      <c r="F45" s="182"/>
      <c r="G45" s="182"/>
      <c r="H45" s="182">
        <f>'実質公債費比率（分子）の構造'!M$49</f>
        <v>106</v>
      </c>
      <c r="I45" s="182"/>
      <c r="J45" s="182"/>
      <c r="K45" s="182">
        <f>'実質公債費比率（分子）の構造'!N$49</f>
        <v>104</v>
      </c>
      <c r="L45" s="182"/>
      <c r="M45" s="182"/>
      <c r="N45" s="182">
        <f>'実質公債費比率（分子）の構造'!O$49</f>
        <v>105</v>
      </c>
      <c r="O45" s="182"/>
      <c r="P45" s="182"/>
    </row>
    <row r="46" spans="1:16">
      <c r="A46" s="182" t="s">
        <v>67</v>
      </c>
      <c r="B46" s="182">
        <f>'実質公債費比率（分子）の構造'!K$48</f>
        <v>459</v>
      </c>
      <c r="C46" s="182"/>
      <c r="D46" s="182"/>
      <c r="E46" s="182">
        <f>'実質公債費比率（分子）の構造'!L$48</f>
        <v>486</v>
      </c>
      <c r="F46" s="182"/>
      <c r="G46" s="182"/>
      <c r="H46" s="182">
        <f>'実質公債費比率（分子）の構造'!M$48</f>
        <v>509</v>
      </c>
      <c r="I46" s="182"/>
      <c r="J46" s="182"/>
      <c r="K46" s="182">
        <f>'実質公債費比率（分子）の構造'!N$48</f>
        <v>553</v>
      </c>
      <c r="L46" s="182"/>
      <c r="M46" s="182"/>
      <c r="N46" s="182">
        <f>'実質公債費比率（分子）の構造'!O$48</f>
        <v>558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2390</v>
      </c>
      <c r="C49" s="182"/>
      <c r="D49" s="182"/>
      <c r="E49" s="182">
        <f>'実質公債費比率（分子）の構造'!L$45</f>
        <v>2452</v>
      </c>
      <c r="F49" s="182"/>
      <c r="G49" s="182"/>
      <c r="H49" s="182">
        <f>'実質公債費比率（分子）の構造'!M$45</f>
        <v>2394</v>
      </c>
      <c r="I49" s="182"/>
      <c r="J49" s="182"/>
      <c r="K49" s="182">
        <f>'実質公債費比率（分子）の構造'!N$45</f>
        <v>2462</v>
      </c>
      <c r="L49" s="182"/>
      <c r="M49" s="182"/>
      <c r="N49" s="182">
        <f>'実質公債費比率（分子）の構造'!O$45</f>
        <v>2375</v>
      </c>
      <c r="O49" s="182"/>
      <c r="P49" s="182"/>
    </row>
    <row r="50" spans="1:16">
      <c r="A50" s="182" t="s">
        <v>71</v>
      </c>
      <c r="B50" s="182" t="e">
        <f>NA()</f>
        <v>#N/A</v>
      </c>
      <c r="C50" s="182">
        <f>IF(ISNUMBER('実質公債費比率（分子）の構造'!K$53),'実質公債費比率（分子）の構造'!K$53,NA())</f>
        <v>770</v>
      </c>
      <c r="D50" s="182" t="e">
        <f>NA()</f>
        <v>#N/A</v>
      </c>
      <c r="E50" s="182" t="e">
        <f>NA()</f>
        <v>#N/A</v>
      </c>
      <c r="F50" s="182">
        <f>IF(ISNUMBER('実質公債費比率（分子）の構造'!L$53),'実質公債費比率（分子）の構造'!L$53,NA())</f>
        <v>875</v>
      </c>
      <c r="G50" s="182" t="e">
        <f>NA()</f>
        <v>#N/A</v>
      </c>
      <c r="H50" s="182" t="e">
        <f>NA()</f>
        <v>#N/A</v>
      </c>
      <c r="I50" s="182">
        <f>IF(ISNUMBER('実質公債費比率（分子）の構造'!M$53),'実質公債費比率（分子）の構造'!M$53,NA())</f>
        <v>876</v>
      </c>
      <c r="J50" s="182" t="e">
        <f>NA()</f>
        <v>#N/A</v>
      </c>
      <c r="K50" s="182" t="e">
        <f>NA()</f>
        <v>#N/A</v>
      </c>
      <c r="L50" s="182">
        <f>IF(ISNUMBER('実質公債費比率（分子）の構造'!N$53),'実質公債費比率（分子）の構造'!N$53,NA())</f>
        <v>945</v>
      </c>
      <c r="M50" s="182" t="e">
        <f>NA()</f>
        <v>#N/A</v>
      </c>
      <c r="N50" s="182" t="e">
        <f>NA()</f>
        <v>#N/A</v>
      </c>
      <c r="O50" s="182">
        <f>IF(ISNUMBER('実質公債費比率（分子）の構造'!O$53),'実質公債費比率（分子）の構造'!O$53,NA())</f>
        <v>896</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22780</v>
      </c>
      <c r="E56" s="181"/>
      <c r="F56" s="181"/>
      <c r="G56" s="181">
        <f>'将来負担比率（分子）の構造'!J$52</f>
        <v>22367</v>
      </c>
      <c r="H56" s="181"/>
      <c r="I56" s="181"/>
      <c r="J56" s="181">
        <f>'将来負担比率（分子）の構造'!K$52</f>
        <v>22819</v>
      </c>
      <c r="K56" s="181"/>
      <c r="L56" s="181"/>
      <c r="M56" s="181">
        <f>'将来負担比率（分子）の構造'!L$52</f>
        <v>22406</v>
      </c>
      <c r="N56" s="181"/>
      <c r="O56" s="181"/>
      <c r="P56" s="181">
        <f>'将来負担比率（分子）の構造'!M$52</f>
        <v>23271</v>
      </c>
    </row>
    <row r="57" spans="1:16">
      <c r="A57" s="181" t="s">
        <v>42</v>
      </c>
      <c r="B57" s="181"/>
      <c r="C57" s="181"/>
      <c r="D57" s="181">
        <f>'将来負担比率（分子）の構造'!I$51</f>
        <v>79</v>
      </c>
      <c r="E57" s="181"/>
      <c r="F57" s="181"/>
      <c r="G57" s="181">
        <f>'将来負担比率（分子）の構造'!J$51</f>
        <v>63</v>
      </c>
      <c r="H57" s="181"/>
      <c r="I57" s="181"/>
      <c r="J57" s="181">
        <f>'将来負担比率（分子）の構造'!K$51</f>
        <v>46</v>
      </c>
      <c r="K57" s="181"/>
      <c r="L57" s="181"/>
      <c r="M57" s="181">
        <f>'将来負担比率（分子）の構造'!L$51</f>
        <v>27</v>
      </c>
      <c r="N57" s="181"/>
      <c r="O57" s="181"/>
      <c r="P57" s="181">
        <f>'将来負担比率（分子）の構造'!M$51</f>
        <v>10</v>
      </c>
    </row>
    <row r="58" spans="1:16">
      <c r="A58" s="181" t="s">
        <v>41</v>
      </c>
      <c r="B58" s="181"/>
      <c r="C58" s="181"/>
      <c r="D58" s="181">
        <f>'将来負担比率（分子）の構造'!I$50</f>
        <v>8146</v>
      </c>
      <c r="E58" s="181"/>
      <c r="F58" s="181"/>
      <c r="G58" s="181">
        <f>'将来負担比率（分子）の構造'!J$50</f>
        <v>8304</v>
      </c>
      <c r="H58" s="181"/>
      <c r="I58" s="181"/>
      <c r="J58" s="181">
        <f>'将来負担比率（分子）の構造'!K$50</f>
        <v>8114</v>
      </c>
      <c r="K58" s="181"/>
      <c r="L58" s="181"/>
      <c r="M58" s="181">
        <f>'将来負担比率（分子）の構造'!L$50</f>
        <v>7359</v>
      </c>
      <c r="N58" s="181"/>
      <c r="O58" s="181"/>
      <c r="P58" s="181">
        <f>'将来負担比率（分子）の構造'!M$50</f>
        <v>6662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v>
      </c>
      <c r="C61" s="181"/>
      <c r="D61" s="181"/>
      <c r="E61" s="181">
        <f>'将来負担比率（分子）の構造'!J$46</f>
        <v>1</v>
      </c>
      <c r="F61" s="181"/>
      <c r="G61" s="181"/>
      <c r="H61" s="181">
        <f>'将来負担比率（分子）の構造'!K$46</f>
        <v>0</v>
      </c>
      <c r="I61" s="181"/>
      <c r="J61" s="181"/>
      <c r="K61" s="181">
        <f>'将来負担比率（分子）の構造'!L$46</f>
        <v>0</v>
      </c>
      <c r="L61" s="181"/>
      <c r="M61" s="181"/>
      <c r="N61" s="181">
        <f>'将来負担比率（分子）の構造'!M$46</f>
        <v>0</v>
      </c>
      <c r="O61" s="181"/>
      <c r="P61" s="181"/>
    </row>
    <row r="62" spans="1:16">
      <c r="A62" s="181" t="s">
        <v>35</v>
      </c>
      <c r="B62" s="181">
        <f>'将来負担比率（分子）の構造'!I$45</f>
        <v>2889</v>
      </c>
      <c r="C62" s="181"/>
      <c r="D62" s="181"/>
      <c r="E62" s="181">
        <f>'将来負担比率（分子）の構造'!J$45</f>
        <v>2920</v>
      </c>
      <c r="F62" s="181"/>
      <c r="G62" s="181"/>
      <c r="H62" s="181">
        <f>'将来負担比率（分子）の構造'!K$45</f>
        <v>2795</v>
      </c>
      <c r="I62" s="181"/>
      <c r="J62" s="181"/>
      <c r="K62" s="181">
        <f>'将来負担比率（分子）の構造'!L$45</f>
        <v>2774</v>
      </c>
      <c r="L62" s="181"/>
      <c r="M62" s="181"/>
      <c r="N62" s="181">
        <f>'将来負担比率（分子）の構造'!M$45</f>
        <v>2753</v>
      </c>
      <c r="O62" s="181"/>
      <c r="P62" s="181"/>
    </row>
    <row r="63" spans="1:16">
      <c r="A63" s="181" t="s">
        <v>34</v>
      </c>
      <c r="B63" s="181">
        <f>'将来負担比率（分子）の構造'!I$44</f>
        <v>707</v>
      </c>
      <c r="C63" s="181"/>
      <c r="D63" s="181"/>
      <c r="E63" s="181">
        <f>'将来負担比率（分子）の構造'!J$44</f>
        <v>993</v>
      </c>
      <c r="F63" s="181"/>
      <c r="G63" s="181"/>
      <c r="H63" s="181">
        <f>'将来負担比率（分子）の構造'!K$44</f>
        <v>1045</v>
      </c>
      <c r="I63" s="181"/>
      <c r="J63" s="181"/>
      <c r="K63" s="181">
        <f>'将来負担比率（分子）の構造'!L$44</f>
        <v>980</v>
      </c>
      <c r="L63" s="181"/>
      <c r="M63" s="181"/>
      <c r="N63" s="181">
        <f>'将来負担比率（分子）の構造'!M$44</f>
        <v>1050</v>
      </c>
      <c r="O63" s="181"/>
      <c r="P63" s="181"/>
    </row>
    <row r="64" spans="1:16">
      <c r="A64" s="181" t="s">
        <v>33</v>
      </c>
      <c r="B64" s="181">
        <f>'将来負担比率（分子）の構造'!I$43</f>
        <v>7217</v>
      </c>
      <c r="C64" s="181"/>
      <c r="D64" s="181"/>
      <c r="E64" s="181">
        <f>'将来負担比率（分子）の構造'!J$43</f>
        <v>6993</v>
      </c>
      <c r="F64" s="181"/>
      <c r="G64" s="181"/>
      <c r="H64" s="181">
        <f>'将来負担比率（分子）の構造'!K$43</f>
        <v>6859</v>
      </c>
      <c r="I64" s="181"/>
      <c r="J64" s="181"/>
      <c r="K64" s="181">
        <f>'将来負担比率（分子）の構造'!L$43</f>
        <v>6554</v>
      </c>
      <c r="L64" s="181"/>
      <c r="M64" s="181"/>
      <c r="N64" s="181">
        <f>'将来負担比率（分子）の構造'!M$43</f>
        <v>6600</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23688</v>
      </c>
      <c r="C66" s="181"/>
      <c r="D66" s="181"/>
      <c r="E66" s="181">
        <f>'将来負担比率（分子）の構造'!J$41</f>
        <v>23172</v>
      </c>
      <c r="F66" s="181"/>
      <c r="G66" s="181"/>
      <c r="H66" s="181">
        <f>'将来負担比率（分子）の構造'!K$41</f>
        <v>23900</v>
      </c>
      <c r="I66" s="181"/>
      <c r="J66" s="181"/>
      <c r="K66" s="181">
        <f>'将来負担比率（分子）の構造'!L$41</f>
        <v>23359</v>
      </c>
      <c r="L66" s="181"/>
      <c r="M66" s="181"/>
      <c r="N66" s="181">
        <f>'将来負担比率（分子）の構造'!M$41</f>
        <v>24726</v>
      </c>
      <c r="O66" s="181"/>
      <c r="P66" s="181"/>
    </row>
    <row r="67" spans="1:16">
      <c r="A67" s="181" t="s">
        <v>75</v>
      </c>
      <c r="B67" s="181" t="e">
        <f>NA()</f>
        <v>#N/A</v>
      </c>
      <c r="C67" s="181">
        <f>IF(ISNUMBER('将来負担比率（分子）の構造'!I$53), IF('将来負担比率（分子）の構造'!I$53 &lt; 0, 0, '将来負担比率（分子）の構造'!I$53), NA())</f>
        <v>3496</v>
      </c>
      <c r="D67" s="181" t="e">
        <f>NA()</f>
        <v>#N/A</v>
      </c>
      <c r="E67" s="181" t="e">
        <f>NA()</f>
        <v>#N/A</v>
      </c>
      <c r="F67" s="181">
        <f>IF(ISNUMBER('将来負担比率（分子）の構造'!J$53), IF('将来負担比率（分子）の構造'!J$53 &lt; 0, 0, '将来負担比率（分子）の構造'!J$53), NA())</f>
        <v>3344</v>
      </c>
      <c r="G67" s="181" t="e">
        <f>NA()</f>
        <v>#N/A</v>
      </c>
      <c r="H67" s="181" t="e">
        <f>NA()</f>
        <v>#N/A</v>
      </c>
      <c r="I67" s="181">
        <f>IF(ISNUMBER('将来負担比率（分子）の構造'!K$53), IF('将来負担比率（分子）の構造'!K$53 &lt; 0, 0, '将来負担比率（分子）の構造'!K$53), NA())</f>
        <v>3620</v>
      </c>
      <c r="J67" s="181" t="e">
        <f>NA()</f>
        <v>#N/A</v>
      </c>
      <c r="K67" s="181" t="e">
        <f>NA()</f>
        <v>#N/A</v>
      </c>
      <c r="L67" s="181">
        <f>IF(ISNUMBER('将来負担比率（分子）の構造'!L$53), IF('将来負担比率（分子）の構造'!L$53 &lt; 0, 0, '将来負担比率（分子）の構造'!L$53), NA())</f>
        <v>3876</v>
      </c>
      <c r="M67" s="181" t="e">
        <f>NA()</f>
        <v>#N/A</v>
      </c>
      <c r="N67" s="181" t="e">
        <f>NA()</f>
        <v>#N/A</v>
      </c>
      <c r="O67" s="181">
        <f>IF(ISNUMBER('将来負担比率（分子）の構造'!M$53), IF('将来負担比率（分子）の構造'!M$53 &lt; 0, 0, '将来負担比率（分子）の構造'!M$53), NA())</f>
        <v>5185</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3836</v>
      </c>
      <c r="C72" s="185">
        <f>基金残高に係る経年分析!G55</f>
        <v>3177</v>
      </c>
      <c r="D72" s="185">
        <f>基金残高に係る経年分析!H55</f>
        <v>2638</v>
      </c>
    </row>
    <row r="73" spans="1:16">
      <c r="A73" s="184" t="s">
        <v>78</v>
      </c>
      <c r="B73" s="185">
        <f>基金残高に係る経年分析!F56</f>
        <v>1512</v>
      </c>
      <c r="C73" s="185">
        <f>基金残高に係る経年分析!G56</f>
        <v>1516</v>
      </c>
      <c r="D73" s="185">
        <f>基金残高に係る経年分析!H56</f>
        <v>1520</v>
      </c>
    </row>
    <row r="74" spans="1:16">
      <c r="A74" s="184" t="s">
        <v>79</v>
      </c>
      <c r="B74" s="185">
        <f>基金残高に係る経年分析!F57</f>
        <v>4604</v>
      </c>
      <c r="C74" s="185">
        <f>基金残高に係る経年分析!G57</f>
        <v>4314</v>
      </c>
      <c r="D74" s="185">
        <f>基金残高に係る経年分析!H57</f>
        <v>4047</v>
      </c>
    </row>
  </sheetData>
  <sheetProtection algorithmName="SHA-512" hashValue="6vciHQsuRi4cn6XgPUidMRrL4uWJkn02X6KTb4X420vC1d0LCPFbGc3Z6mQanuNh7shhzRkvQO4gdxCVNonQBw==" saltValue="25nu8qagtXhnFFL02vOCD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222</v>
      </c>
      <c r="C5" s="745"/>
      <c r="D5" s="745"/>
      <c r="E5" s="745"/>
      <c r="F5" s="745"/>
      <c r="G5" s="745"/>
      <c r="H5" s="745"/>
      <c r="I5" s="745"/>
      <c r="J5" s="745"/>
      <c r="K5" s="745"/>
      <c r="L5" s="745"/>
      <c r="M5" s="745"/>
      <c r="N5" s="745"/>
      <c r="O5" s="745"/>
      <c r="P5" s="745"/>
      <c r="Q5" s="746"/>
      <c r="R5" s="733">
        <v>3119566</v>
      </c>
      <c r="S5" s="734"/>
      <c r="T5" s="734"/>
      <c r="U5" s="734"/>
      <c r="V5" s="734"/>
      <c r="W5" s="734"/>
      <c r="X5" s="734"/>
      <c r="Y5" s="777"/>
      <c r="Z5" s="795">
        <v>13.3</v>
      </c>
      <c r="AA5" s="795"/>
      <c r="AB5" s="795"/>
      <c r="AC5" s="795"/>
      <c r="AD5" s="796">
        <v>3119566</v>
      </c>
      <c r="AE5" s="796"/>
      <c r="AF5" s="796"/>
      <c r="AG5" s="796"/>
      <c r="AH5" s="796"/>
      <c r="AI5" s="796"/>
      <c r="AJ5" s="796"/>
      <c r="AK5" s="796"/>
      <c r="AL5" s="778">
        <v>31</v>
      </c>
      <c r="AM5" s="749"/>
      <c r="AN5" s="749"/>
      <c r="AO5" s="779"/>
      <c r="AP5" s="744" t="s">
        <v>223</v>
      </c>
      <c r="AQ5" s="745"/>
      <c r="AR5" s="745"/>
      <c r="AS5" s="745"/>
      <c r="AT5" s="745"/>
      <c r="AU5" s="745"/>
      <c r="AV5" s="745"/>
      <c r="AW5" s="745"/>
      <c r="AX5" s="745"/>
      <c r="AY5" s="745"/>
      <c r="AZ5" s="745"/>
      <c r="BA5" s="745"/>
      <c r="BB5" s="745"/>
      <c r="BC5" s="745"/>
      <c r="BD5" s="745"/>
      <c r="BE5" s="745"/>
      <c r="BF5" s="746"/>
      <c r="BG5" s="678">
        <v>3118104</v>
      </c>
      <c r="BH5" s="679"/>
      <c r="BI5" s="679"/>
      <c r="BJ5" s="679"/>
      <c r="BK5" s="679"/>
      <c r="BL5" s="679"/>
      <c r="BM5" s="679"/>
      <c r="BN5" s="680"/>
      <c r="BO5" s="715">
        <v>100</v>
      </c>
      <c r="BP5" s="715"/>
      <c r="BQ5" s="715"/>
      <c r="BR5" s="715"/>
      <c r="BS5" s="716">
        <v>21478</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c r="B6" s="675" t="s">
        <v>227</v>
      </c>
      <c r="C6" s="676"/>
      <c r="D6" s="676"/>
      <c r="E6" s="676"/>
      <c r="F6" s="676"/>
      <c r="G6" s="676"/>
      <c r="H6" s="676"/>
      <c r="I6" s="676"/>
      <c r="J6" s="676"/>
      <c r="K6" s="676"/>
      <c r="L6" s="676"/>
      <c r="M6" s="676"/>
      <c r="N6" s="676"/>
      <c r="O6" s="676"/>
      <c r="P6" s="676"/>
      <c r="Q6" s="677"/>
      <c r="R6" s="678">
        <v>232437</v>
      </c>
      <c r="S6" s="679"/>
      <c r="T6" s="679"/>
      <c r="U6" s="679"/>
      <c r="V6" s="679"/>
      <c r="W6" s="679"/>
      <c r="X6" s="679"/>
      <c r="Y6" s="680"/>
      <c r="Z6" s="715">
        <v>1</v>
      </c>
      <c r="AA6" s="715"/>
      <c r="AB6" s="715"/>
      <c r="AC6" s="715"/>
      <c r="AD6" s="716">
        <v>232437</v>
      </c>
      <c r="AE6" s="716"/>
      <c r="AF6" s="716"/>
      <c r="AG6" s="716"/>
      <c r="AH6" s="716"/>
      <c r="AI6" s="716"/>
      <c r="AJ6" s="716"/>
      <c r="AK6" s="716"/>
      <c r="AL6" s="681">
        <v>2.2999999999999998</v>
      </c>
      <c r="AM6" s="682"/>
      <c r="AN6" s="682"/>
      <c r="AO6" s="717"/>
      <c r="AP6" s="675" t="s">
        <v>228</v>
      </c>
      <c r="AQ6" s="676"/>
      <c r="AR6" s="676"/>
      <c r="AS6" s="676"/>
      <c r="AT6" s="676"/>
      <c r="AU6" s="676"/>
      <c r="AV6" s="676"/>
      <c r="AW6" s="676"/>
      <c r="AX6" s="676"/>
      <c r="AY6" s="676"/>
      <c r="AZ6" s="676"/>
      <c r="BA6" s="676"/>
      <c r="BB6" s="676"/>
      <c r="BC6" s="676"/>
      <c r="BD6" s="676"/>
      <c r="BE6" s="676"/>
      <c r="BF6" s="677"/>
      <c r="BG6" s="678">
        <v>3118104</v>
      </c>
      <c r="BH6" s="679"/>
      <c r="BI6" s="679"/>
      <c r="BJ6" s="679"/>
      <c r="BK6" s="679"/>
      <c r="BL6" s="679"/>
      <c r="BM6" s="679"/>
      <c r="BN6" s="680"/>
      <c r="BO6" s="715">
        <v>100</v>
      </c>
      <c r="BP6" s="715"/>
      <c r="BQ6" s="715"/>
      <c r="BR6" s="715"/>
      <c r="BS6" s="716">
        <v>21478</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171283</v>
      </c>
      <c r="CS6" s="679"/>
      <c r="CT6" s="679"/>
      <c r="CU6" s="679"/>
      <c r="CV6" s="679"/>
      <c r="CW6" s="679"/>
      <c r="CX6" s="679"/>
      <c r="CY6" s="680"/>
      <c r="CZ6" s="778">
        <v>0.8</v>
      </c>
      <c r="DA6" s="749"/>
      <c r="DB6" s="749"/>
      <c r="DC6" s="781"/>
      <c r="DD6" s="684" t="s">
        <v>230</v>
      </c>
      <c r="DE6" s="679"/>
      <c r="DF6" s="679"/>
      <c r="DG6" s="679"/>
      <c r="DH6" s="679"/>
      <c r="DI6" s="679"/>
      <c r="DJ6" s="679"/>
      <c r="DK6" s="679"/>
      <c r="DL6" s="679"/>
      <c r="DM6" s="679"/>
      <c r="DN6" s="679"/>
      <c r="DO6" s="679"/>
      <c r="DP6" s="680"/>
      <c r="DQ6" s="684">
        <v>171283</v>
      </c>
      <c r="DR6" s="679"/>
      <c r="DS6" s="679"/>
      <c r="DT6" s="679"/>
      <c r="DU6" s="679"/>
      <c r="DV6" s="679"/>
      <c r="DW6" s="679"/>
      <c r="DX6" s="679"/>
      <c r="DY6" s="679"/>
      <c r="DZ6" s="679"/>
      <c r="EA6" s="679"/>
      <c r="EB6" s="679"/>
      <c r="EC6" s="722"/>
    </row>
    <row r="7" spans="2:143" ht="11.25" customHeight="1">
      <c r="B7" s="675" t="s">
        <v>231</v>
      </c>
      <c r="C7" s="676"/>
      <c r="D7" s="676"/>
      <c r="E7" s="676"/>
      <c r="F7" s="676"/>
      <c r="G7" s="676"/>
      <c r="H7" s="676"/>
      <c r="I7" s="676"/>
      <c r="J7" s="676"/>
      <c r="K7" s="676"/>
      <c r="L7" s="676"/>
      <c r="M7" s="676"/>
      <c r="N7" s="676"/>
      <c r="O7" s="676"/>
      <c r="P7" s="676"/>
      <c r="Q7" s="677"/>
      <c r="R7" s="678">
        <v>2188</v>
      </c>
      <c r="S7" s="679"/>
      <c r="T7" s="679"/>
      <c r="U7" s="679"/>
      <c r="V7" s="679"/>
      <c r="W7" s="679"/>
      <c r="X7" s="679"/>
      <c r="Y7" s="680"/>
      <c r="Z7" s="715">
        <v>0</v>
      </c>
      <c r="AA7" s="715"/>
      <c r="AB7" s="715"/>
      <c r="AC7" s="715"/>
      <c r="AD7" s="716">
        <v>2188</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1156100</v>
      </c>
      <c r="BH7" s="679"/>
      <c r="BI7" s="679"/>
      <c r="BJ7" s="679"/>
      <c r="BK7" s="679"/>
      <c r="BL7" s="679"/>
      <c r="BM7" s="679"/>
      <c r="BN7" s="680"/>
      <c r="BO7" s="715">
        <v>37.1</v>
      </c>
      <c r="BP7" s="715"/>
      <c r="BQ7" s="715"/>
      <c r="BR7" s="715"/>
      <c r="BS7" s="716">
        <v>21478</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3926393</v>
      </c>
      <c r="CS7" s="679"/>
      <c r="CT7" s="679"/>
      <c r="CU7" s="679"/>
      <c r="CV7" s="679"/>
      <c r="CW7" s="679"/>
      <c r="CX7" s="679"/>
      <c r="CY7" s="680"/>
      <c r="CZ7" s="715">
        <v>17.2</v>
      </c>
      <c r="DA7" s="715"/>
      <c r="DB7" s="715"/>
      <c r="DC7" s="715"/>
      <c r="DD7" s="684">
        <v>732237</v>
      </c>
      <c r="DE7" s="679"/>
      <c r="DF7" s="679"/>
      <c r="DG7" s="679"/>
      <c r="DH7" s="679"/>
      <c r="DI7" s="679"/>
      <c r="DJ7" s="679"/>
      <c r="DK7" s="679"/>
      <c r="DL7" s="679"/>
      <c r="DM7" s="679"/>
      <c r="DN7" s="679"/>
      <c r="DO7" s="679"/>
      <c r="DP7" s="680"/>
      <c r="DQ7" s="684">
        <v>1942208</v>
      </c>
      <c r="DR7" s="679"/>
      <c r="DS7" s="679"/>
      <c r="DT7" s="679"/>
      <c r="DU7" s="679"/>
      <c r="DV7" s="679"/>
      <c r="DW7" s="679"/>
      <c r="DX7" s="679"/>
      <c r="DY7" s="679"/>
      <c r="DZ7" s="679"/>
      <c r="EA7" s="679"/>
      <c r="EB7" s="679"/>
      <c r="EC7" s="722"/>
    </row>
    <row r="8" spans="2:143" ht="11.25" customHeight="1">
      <c r="B8" s="675" t="s">
        <v>234</v>
      </c>
      <c r="C8" s="676"/>
      <c r="D8" s="676"/>
      <c r="E8" s="676"/>
      <c r="F8" s="676"/>
      <c r="G8" s="676"/>
      <c r="H8" s="676"/>
      <c r="I8" s="676"/>
      <c r="J8" s="676"/>
      <c r="K8" s="676"/>
      <c r="L8" s="676"/>
      <c r="M8" s="676"/>
      <c r="N8" s="676"/>
      <c r="O8" s="676"/>
      <c r="P8" s="676"/>
      <c r="Q8" s="677"/>
      <c r="R8" s="678">
        <v>7170</v>
      </c>
      <c r="S8" s="679"/>
      <c r="T8" s="679"/>
      <c r="U8" s="679"/>
      <c r="V8" s="679"/>
      <c r="W8" s="679"/>
      <c r="X8" s="679"/>
      <c r="Y8" s="680"/>
      <c r="Z8" s="715">
        <v>0</v>
      </c>
      <c r="AA8" s="715"/>
      <c r="AB8" s="715"/>
      <c r="AC8" s="715"/>
      <c r="AD8" s="716">
        <v>7170</v>
      </c>
      <c r="AE8" s="716"/>
      <c r="AF8" s="716"/>
      <c r="AG8" s="716"/>
      <c r="AH8" s="716"/>
      <c r="AI8" s="716"/>
      <c r="AJ8" s="716"/>
      <c r="AK8" s="716"/>
      <c r="AL8" s="681">
        <v>0.1</v>
      </c>
      <c r="AM8" s="682"/>
      <c r="AN8" s="682"/>
      <c r="AO8" s="717"/>
      <c r="AP8" s="675" t="s">
        <v>235</v>
      </c>
      <c r="AQ8" s="676"/>
      <c r="AR8" s="676"/>
      <c r="AS8" s="676"/>
      <c r="AT8" s="676"/>
      <c r="AU8" s="676"/>
      <c r="AV8" s="676"/>
      <c r="AW8" s="676"/>
      <c r="AX8" s="676"/>
      <c r="AY8" s="676"/>
      <c r="AZ8" s="676"/>
      <c r="BA8" s="676"/>
      <c r="BB8" s="676"/>
      <c r="BC8" s="676"/>
      <c r="BD8" s="676"/>
      <c r="BE8" s="676"/>
      <c r="BF8" s="677"/>
      <c r="BG8" s="678">
        <v>46036</v>
      </c>
      <c r="BH8" s="679"/>
      <c r="BI8" s="679"/>
      <c r="BJ8" s="679"/>
      <c r="BK8" s="679"/>
      <c r="BL8" s="679"/>
      <c r="BM8" s="679"/>
      <c r="BN8" s="680"/>
      <c r="BO8" s="715">
        <v>1.5</v>
      </c>
      <c r="BP8" s="715"/>
      <c r="BQ8" s="715"/>
      <c r="BR8" s="715"/>
      <c r="BS8" s="684" t="s">
        <v>236</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5514578</v>
      </c>
      <c r="CS8" s="679"/>
      <c r="CT8" s="679"/>
      <c r="CU8" s="679"/>
      <c r="CV8" s="679"/>
      <c r="CW8" s="679"/>
      <c r="CX8" s="679"/>
      <c r="CY8" s="680"/>
      <c r="CZ8" s="715">
        <v>24.1</v>
      </c>
      <c r="DA8" s="715"/>
      <c r="DB8" s="715"/>
      <c r="DC8" s="715"/>
      <c r="DD8" s="684">
        <v>39476</v>
      </c>
      <c r="DE8" s="679"/>
      <c r="DF8" s="679"/>
      <c r="DG8" s="679"/>
      <c r="DH8" s="679"/>
      <c r="DI8" s="679"/>
      <c r="DJ8" s="679"/>
      <c r="DK8" s="679"/>
      <c r="DL8" s="679"/>
      <c r="DM8" s="679"/>
      <c r="DN8" s="679"/>
      <c r="DO8" s="679"/>
      <c r="DP8" s="680"/>
      <c r="DQ8" s="684">
        <v>2724151</v>
      </c>
      <c r="DR8" s="679"/>
      <c r="DS8" s="679"/>
      <c r="DT8" s="679"/>
      <c r="DU8" s="679"/>
      <c r="DV8" s="679"/>
      <c r="DW8" s="679"/>
      <c r="DX8" s="679"/>
      <c r="DY8" s="679"/>
      <c r="DZ8" s="679"/>
      <c r="EA8" s="679"/>
      <c r="EB8" s="679"/>
      <c r="EC8" s="722"/>
    </row>
    <row r="9" spans="2:143" ht="11.25" customHeight="1">
      <c r="B9" s="675" t="s">
        <v>238</v>
      </c>
      <c r="C9" s="676"/>
      <c r="D9" s="676"/>
      <c r="E9" s="676"/>
      <c r="F9" s="676"/>
      <c r="G9" s="676"/>
      <c r="H9" s="676"/>
      <c r="I9" s="676"/>
      <c r="J9" s="676"/>
      <c r="K9" s="676"/>
      <c r="L9" s="676"/>
      <c r="M9" s="676"/>
      <c r="N9" s="676"/>
      <c r="O9" s="676"/>
      <c r="P9" s="676"/>
      <c r="Q9" s="677"/>
      <c r="R9" s="678">
        <v>4208</v>
      </c>
      <c r="S9" s="679"/>
      <c r="T9" s="679"/>
      <c r="U9" s="679"/>
      <c r="V9" s="679"/>
      <c r="W9" s="679"/>
      <c r="X9" s="679"/>
      <c r="Y9" s="680"/>
      <c r="Z9" s="715">
        <v>0</v>
      </c>
      <c r="AA9" s="715"/>
      <c r="AB9" s="715"/>
      <c r="AC9" s="715"/>
      <c r="AD9" s="716">
        <v>4208</v>
      </c>
      <c r="AE9" s="716"/>
      <c r="AF9" s="716"/>
      <c r="AG9" s="716"/>
      <c r="AH9" s="716"/>
      <c r="AI9" s="716"/>
      <c r="AJ9" s="716"/>
      <c r="AK9" s="716"/>
      <c r="AL9" s="681">
        <v>0</v>
      </c>
      <c r="AM9" s="682"/>
      <c r="AN9" s="682"/>
      <c r="AO9" s="717"/>
      <c r="AP9" s="675" t="s">
        <v>239</v>
      </c>
      <c r="AQ9" s="676"/>
      <c r="AR9" s="676"/>
      <c r="AS9" s="676"/>
      <c r="AT9" s="676"/>
      <c r="AU9" s="676"/>
      <c r="AV9" s="676"/>
      <c r="AW9" s="676"/>
      <c r="AX9" s="676"/>
      <c r="AY9" s="676"/>
      <c r="AZ9" s="676"/>
      <c r="BA9" s="676"/>
      <c r="BB9" s="676"/>
      <c r="BC9" s="676"/>
      <c r="BD9" s="676"/>
      <c r="BE9" s="676"/>
      <c r="BF9" s="677"/>
      <c r="BG9" s="678">
        <v>929187</v>
      </c>
      <c r="BH9" s="679"/>
      <c r="BI9" s="679"/>
      <c r="BJ9" s="679"/>
      <c r="BK9" s="679"/>
      <c r="BL9" s="679"/>
      <c r="BM9" s="679"/>
      <c r="BN9" s="680"/>
      <c r="BO9" s="715">
        <v>29.8</v>
      </c>
      <c r="BP9" s="715"/>
      <c r="BQ9" s="715"/>
      <c r="BR9" s="715"/>
      <c r="BS9" s="684" t="s">
        <v>236</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1474122</v>
      </c>
      <c r="CS9" s="679"/>
      <c r="CT9" s="679"/>
      <c r="CU9" s="679"/>
      <c r="CV9" s="679"/>
      <c r="CW9" s="679"/>
      <c r="CX9" s="679"/>
      <c r="CY9" s="680"/>
      <c r="CZ9" s="715">
        <v>6.5</v>
      </c>
      <c r="DA9" s="715"/>
      <c r="DB9" s="715"/>
      <c r="DC9" s="715"/>
      <c r="DD9" s="684">
        <v>28738</v>
      </c>
      <c r="DE9" s="679"/>
      <c r="DF9" s="679"/>
      <c r="DG9" s="679"/>
      <c r="DH9" s="679"/>
      <c r="DI9" s="679"/>
      <c r="DJ9" s="679"/>
      <c r="DK9" s="679"/>
      <c r="DL9" s="679"/>
      <c r="DM9" s="679"/>
      <c r="DN9" s="679"/>
      <c r="DO9" s="679"/>
      <c r="DP9" s="680"/>
      <c r="DQ9" s="684">
        <v>1272467</v>
      </c>
      <c r="DR9" s="679"/>
      <c r="DS9" s="679"/>
      <c r="DT9" s="679"/>
      <c r="DU9" s="679"/>
      <c r="DV9" s="679"/>
      <c r="DW9" s="679"/>
      <c r="DX9" s="679"/>
      <c r="DY9" s="679"/>
      <c r="DZ9" s="679"/>
      <c r="EA9" s="679"/>
      <c r="EB9" s="679"/>
      <c r="EC9" s="722"/>
    </row>
    <row r="10" spans="2:143" ht="11.25" customHeight="1">
      <c r="B10" s="675" t="s">
        <v>241</v>
      </c>
      <c r="C10" s="676"/>
      <c r="D10" s="676"/>
      <c r="E10" s="676"/>
      <c r="F10" s="676"/>
      <c r="G10" s="676"/>
      <c r="H10" s="676"/>
      <c r="I10" s="676"/>
      <c r="J10" s="676"/>
      <c r="K10" s="676"/>
      <c r="L10" s="676"/>
      <c r="M10" s="676"/>
      <c r="N10" s="676"/>
      <c r="O10" s="676"/>
      <c r="P10" s="676"/>
      <c r="Q10" s="677"/>
      <c r="R10" s="678" t="s">
        <v>236</v>
      </c>
      <c r="S10" s="679"/>
      <c r="T10" s="679"/>
      <c r="U10" s="679"/>
      <c r="V10" s="679"/>
      <c r="W10" s="679"/>
      <c r="X10" s="679"/>
      <c r="Y10" s="680"/>
      <c r="Z10" s="715" t="s">
        <v>236</v>
      </c>
      <c r="AA10" s="715"/>
      <c r="AB10" s="715"/>
      <c r="AC10" s="715"/>
      <c r="AD10" s="716" t="s">
        <v>236</v>
      </c>
      <c r="AE10" s="716"/>
      <c r="AF10" s="716"/>
      <c r="AG10" s="716"/>
      <c r="AH10" s="716"/>
      <c r="AI10" s="716"/>
      <c r="AJ10" s="716"/>
      <c r="AK10" s="716"/>
      <c r="AL10" s="681" t="s">
        <v>236</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72584</v>
      </c>
      <c r="BH10" s="679"/>
      <c r="BI10" s="679"/>
      <c r="BJ10" s="679"/>
      <c r="BK10" s="679"/>
      <c r="BL10" s="679"/>
      <c r="BM10" s="679"/>
      <c r="BN10" s="680"/>
      <c r="BO10" s="715">
        <v>2.2999999999999998</v>
      </c>
      <c r="BP10" s="715"/>
      <c r="BQ10" s="715"/>
      <c r="BR10" s="715"/>
      <c r="BS10" s="684" t="s">
        <v>230</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2620</v>
      </c>
      <c r="CS10" s="679"/>
      <c r="CT10" s="679"/>
      <c r="CU10" s="679"/>
      <c r="CV10" s="679"/>
      <c r="CW10" s="679"/>
      <c r="CX10" s="679"/>
      <c r="CY10" s="680"/>
      <c r="CZ10" s="715">
        <v>0</v>
      </c>
      <c r="DA10" s="715"/>
      <c r="DB10" s="715"/>
      <c r="DC10" s="715"/>
      <c r="DD10" s="684" t="s">
        <v>236</v>
      </c>
      <c r="DE10" s="679"/>
      <c r="DF10" s="679"/>
      <c r="DG10" s="679"/>
      <c r="DH10" s="679"/>
      <c r="DI10" s="679"/>
      <c r="DJ10" s="679"/>
      <c r="DK10" s="679"/>
      <c r="DL10" s="679"/>
      <c r="DM10" s="679"/>
      <c r="DN10" s="679"/>
      <c r="DO10" s="679"/>
      <c r="DP10" s="680"/>
      <c r="DQ10" s="684">
        <v>1220</v>
      </c>
      <c r="DR10" s="679"/>
      <c r="DS10" s="679"/>
      <c r="DT10" s="679"/>
      <c r="DU10" s="679"/>
      <c r="DV10" s="679"/>
      <c r="DW10" s="679"/>
      <c r="DX10" s="679"/>
      <c r="DY10" s="679"/>
      <c r="DZ10" s="679"/>
      <c r="EA10" s="679"/>
      <c r="EB10" s="679"/>
      <c r="EC10" s="722"/>
    </row>
    <row r="11" spans="2:143" ht="11.25" customHeight="1">
      <c r="B11" s="675" t="s">
        <v>244</v>
      </c>
      <c r="C11" s="676"/>
      <c r="D11" s="676"/>
      <c r="E11" s="676"/>
      <c r="F11" s="676"/>
      <c r="G11" s="676"/>
      <c r="H11" s="676"/>
      <c r="I11" s="676"/>
      <c r="J11" s="676"/>
      <c r="K11" s="676"/>
      <c r="L11" s="676"/>
      <c r="M11" s="676"/>
      <c r="N11" s="676"/>
      <c r="O11" s="676"/>
      <c r="P11" s="676"/>
      <c r="Q11" s="677"/>
      <c r="R11" s="678">
        <v>507842</v>
      </c>
      <c r="S11" s="679"/>
      <c r="T11" s="679"/>
      <c r="U11" s="679"/>
      <c r="V11" s="679"/>
      <c r="W11" s="679"/>
      <c r="X11" s="679"/>
      <c r="Y11" s="680"/>
      <c r="Z11" s="681">
        <v>2.2000000000000002</v>
      </c>
      <c r="AA11" s="682"/>
      <c r="AB11" s="682"/>
      <c r="AC11" s="683"/>
      <c r="AD11" s="684">
        <v>507842</v>
      </c>
      <c r="AE11" s="679"/>
      <c r="AF11" s="679"/>
      <c r="AG11" s="679"/>
      <c r="AH11" s="679"/>
      <c r="AI11" s="679"/>
      <c r="AJ11" s="679"/>
      <c r="AK11" s="680"/>
      <c r="AL11" s="681">
        <v>5</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108293</v>
      </c>
      <c r="BH11" s="679"/>
      <c r="BI11" s="679"/>
      <c r="BJ11" s="679"/>
      <c r="BK11" s="679"/>
      <c r="BL11" s="679"/>
      <c r="BM11" s="679"/>
      <c r="BN11" s="680"/>
      <c r="BO11" s="715">
        <v>3.5</v>
      </c>
      <c r="BP11" s="715"/>
      <c r="BQ11" s="715"/>
      <c r="BR11" s="715"/>
      <c r="BS11" s="684">
        <v>21478</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2026469</v>
      </c>
      <c r="CS11" s="679"/>
      <c r="CT11" s="679"/>
      <c r="CU11" s="679"/>
      <c r="CV11" s="679"/>
      <c r="CW11" s="679"/>
      <c r="CX11" s="679"/>
      <c r="CY11" s="680"/>
      <c r="CZ11" s="715">
        <v>8.9</v>
      </c>
      <c r="DA11" s="715"/>
      <c r="DB11" s="715"/>
      <c r="DC11" s="715"/>
      <c r="DD11" s="684">
        <v>1032331</v>
      </c>
      <c r="DE11" s="679"/>
      <c r="DF11" s="679"/>
      <c r="DG11" s="679"/>
      <c r="DH11" s="679"/>
      <c r="DI11" s="679"/>
      <c r="DJ11" s="679"/>
      <c r="DK11" s="679"/>
      <c r="DL11" s="679"/>
      <c r="DM11" s="679"/>
      <c r="DN11" s="679"/>
      <c r="DO11" s="679"/>
      <c r="DP11" s="680"/>
      <c r="DQ11" s="684">
        <v>744413</v>
      </c>
      <c r="DR11" s="679"/>
      <c r="DS11" s="679"/>
      <c r="DT11" s="679"/>
      <c r="DU11" s="679"/>
      <c r="DV11" s="679"/>
      <c r="DW11" s="679"/>
      <c r="DX11" s="679"/>
      <c r="DY11" s="679"/>
      <c r="DZ11" s="679"/>
      <c r="EA11" s="679"/>
      <c r="EB11" s="679"/>
      <c r="EC11" s="722"/>
    </row>
    <row r="12" spans="2:143" ht="11.25" customHeight="1">
      <c r="B12" s="675" t="s">
        <v>247</v>
      </c>
      <c r="C12" s="676"/>
      <c r="D12" s="676"/>
      <c r="E12" s="676"/>
      <c r="F12" s="676"/>
      <c r="G12" s="676"/>
      <c r="H12" s="676"/>
      <c r="I12" s="676"/>
      <c r="J12" s="676"/>
      <c r="K12" s="676"/>
      <c r="L12" s="676"/>
      <c r="M12" s="676"/>
      <c r="N12" s="676"/>
      <c r="O12" s="676"/>
      <c r="P12" s="676"/>
      <c r="Q12" s="677"/>
      <c r="R12" s="678">
        <v>20815</v>
      </c>
      <c r="S12" s="679"/>
      <c r="T12" s="679"/>
      <c r="U12" s="679"/>
      <c r="V12" s="679"/>
      <c r="W12" s="679"/>
      <c r="X12" s="679"/>
      <c r="Y12" s="680"/>
      <c r="Z12" s="715">
        <v>0.1</v>
      </c>
      <c r="AA12" s="715"/>
      <c r="AB12" s="715"/>
      <c r="AC12" s="715"/>
      <c r="AD12" s="716">
        <v>20815</v>
      </c>
      <c r="AE12" s="716"/>
      <c r="AF12" s="716"/>
      <c r="AG12" s="716"/>
      <c r="AH12" s="716"/>
      <c r="AI12" s="716"/>
      <c r="AJ12" s="716"/>
      <c r="AK12" s="716"/>
      <c r="AL12" s="681">
        <v>0.2</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1675837</v>
      </c>
      <c r="BH12" s="679"/>
      <c r="BI12" s="679"/>
      <c r="BJ12" s="679"/>
      <c r="BK12" s="679"/>
      <c r="BL12" s="679"/>
      <c r="BM12" s="679"/>
      <c r="BN12" s="680"/>
      <c r="BO12" s="715">
        <v>53.7</v>
      </c>
      <c r="BP12" s="715"/>
      <c r="BQ12" s="715"/>
      <c r="BR12" s="715"/>
      <c r="BS12" s="684" t="s">
        <v>230</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226034</v>
      </c>
      <c r="CS12" s="679"/>
      <c r="CT12" s="679"/>
      <c r="CU12" s="679"/>
      <c r="CV12" s="679"/>
      <c r="CW12" s="679"/>
      <c r="CX12" s="679"/>
      <c r="CY12" s="680"/>
      <c r="CZ12" s="715">
        <v>1</v>
      </c>
      <c r="DA12" s="715"/>
      <c r="DB12" s="715"/>
      <c r="DC12" s="715"/>
      <c r="DD12" s="684">
        <v>11785</v>
      </c>
      <c r="DE12" s="679"/>
      <c r="DF12" s="679"/>
      <c r="DG12" s="679"/>
      <c r="DH12" s="679"/>
      <c r="DI12" s="679"/>
      <c r="DJ12" s="679"/>
      <c r="DK12" s="679"/>
      <c r="DL12" s="679"/>
      <c r="DM12" s="679"/>
      <c r="DN12" s="679"/>
      <c r="DO12" s="679"/>
      <c r="DP12" s="680"/>
      <c r="DQ12" s="684">
        <v>146825</v>
      </c>
      <c r="DR12" s="679"/>
      <c r="DS12" s="679"/>
      <c r="DT12" s="679"/>
      <c r="DU12" s="679"/>
      <c r="DV12" s="679"/>
      <c r="DW12" s="679"/>
      <c r="DX12" s="679"/>
      <c r="DY12" s="679"/>
      <c r="DZ12" s="679"/>
      <c r="EA12" s="679"/>
      <c r="EB12" s="679"/>
      <c r="EC12" s="722"/>
    </row>
    <row r="13" spans="2:143" ht="11.25" customHeight="1">
      <c r="B13" s="675" t="s">
        <v>250</v>
      </c>
      <c r="C13" s="676"/>
      <c r="D13" s="676"/>
      <c r="E13" s="676"/>
      <c r="F13" s="676"/>
      <c r="G13" s="676"/>
      <c r="H13" s="676"/>
      <c r="I13" s="676"/>
      <c r="J13" s="676"/>
      <c r="K13" s="676"/>
      <c r="L13" s="676"/>
      <c r="M13" s="676"/>
      <c r="N13" s="676"/>
      <c r="O13" s="676"/>
      <c r="P13" s="676"/>
      <c r="Q13" s="677"/>
      <c r="R13" s="678" t="s">
        <v>236</v>
      </c>
      <c r="S13" s="679"/>
      <c r="T13" s="679"/>
      <c r="U13" s="679"/>
      <c r="V13" s="679"/>
      <c r="W13" s="679"/>
      <c r="X13" s="679"/>
      <c r="Y13" s="680"/>
      <c r="Z13" s="715" t="s">
        <v>230</v>
      </c>
      <c r="AA13" s="715"/>
      <c r="AB13" s="715"/>
      <c r="AC13" s="715"/>
      <c r="AD13" s="716" t="s">
        <v>236</v>
      </c>
      <c r="AE13" s="716"/>
      <c r="AF13" s="716"/>
      <c r="AG13" s="716"/>
      <c r="AH13" s="716"/>
      <c r="AI13" s="716"/>
      <c r="AJ13" s="716"/>
      <c r="AK13" s="716"/>
      <c r="AL13" s="681" t="s">
        <v>236</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1674306</v>
      </c>
      <c r="BH13" s="679"/>
      <c r="BI13" s="679"/>
      <c r="BJ13" s="679"/>
      <c r="BK13" s="679"/>
      <c r="BL13" s="679"/>
      <c r="BM13" s="679"/>
      <c r="BN13" s="680"/>
      <c r="BO13" s="715">
        <v>53.7</v>
      </c>
      <c r="BP13" s="715"/>
      <c r="BQ13" s="715"/>
      <c r="BR13" s="715"/>
      <c r="BS13" s="684" t="s">
        <v>230</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1569352</v>
      </c>
      <c r="CS13" s="679"/>
      <c r="CT13" s="679"/>
      <c r="CU13" s="679"/>
      <c r="CV13" s="679"/>
      <c r="CW13" s="679"/>
      <c r="CX13" s="679"/>
      <c r="CY13" s="680"/>
      <c r="CZ13" s="715">
        <v>6.9</v>
      </c>
      <c r="DA13" s="715"/>
      <c r="DB13" s="715"/>
      <c r="DC13" s="715"/>
      <c r="DD13" s="684">
        <v>833804</v>
      </c>
      <c r="DE13" s="679"/>
      <c r="DF13" s="679"/>
      <c r="DG13" s="679"/>
      <c r="DH13" s="679"/>
      <c r="DI13" s="679"/>
      <c r="DJ13" s="679"/>
      <c r="DK13" s="679"/>
      <c r="DL13" s="679"/>
      <c r="DM13" s="679"/>
      <c r="DN13" s="679"/>
      <c r="DO13" s="679"/>
      <c r="DP13" s="680"/>
      <c r="DQ13" s="684">
        <v>761120</v>
      </c>
      <c r="DR13" s="679"/>
      <c r="DS13" s="679"/>
      <c r="DT13" s="679"/>
      <c r="DU13" s="679"/>
      <c r="DV13" s="679"/>
      <c r="DW13" s="679"/>
      <c r="DX13" s="679"/>
      <c r="DY13" s="679"/>
      <c r="DZ13" s="679"/>
      <c r="EA13" s="679"/>
      <c r="EB13" s="679"/>
      <c r="EC13" s="722"/>
    </row>
    <row r="14" spans="2:143" ht="11.25" customHeight="1">
      <c r="B14" s="675" t="s">
        <v>253</v>
      </c>
      <c r="C14" s="676"/>
      <c r="D14" s="676"/>
      <c r="E14" s="676"/>
      <c r="F14" s="676"/>
      <c r="G14" s="676"/>
      <c r="H14" s="676"/>
      <c r="I14" s="676"/>
      <c r="J14" s="676"/>
      <c r="K14" s="676"/>
      <c r="L14" s="676"/>
      <c r="M14" s="676"/>
      <c r="N14" s="676"/>
      <c r="O14" s="676"/>
      <c r="P14" s="676"/>
      <c r="Q14" s="677"/>
      <c r="R14" s="678">
        <v>25678</v>
      </c>
      <c r="S14" s="679"/>
      <c r="T14" s="679"/>
      <c r="U14" s="679"/>
      <c r="V14" s="679"/>
      <c r="W14" s="679"/>
      <c r="X14" s="679"/>
      <c r="Y14" s="680"/>
      <c r="Z14" s="715">
        <v>0.1</v>
      </c>
      <c r="AA14" s="715"/>
      <c r="AB14" s="715"/>
      <c r="AC14" s="715"/>
      <c r="AD14" s="716">
        <v>25678</v>
      </c>
      <c r="AE14" s="716"/>
      <c r="AF14" s="716"/>
      <c r="AG14" s="716"/>
      <c r="AH14" s="716"/>
      <c r="AI14" s="716"/>
      <c r="AJ14" s="716"/>
      <c r="AK14" s="716"/>
      <c r="AL14" s="681">
        <v>0.3</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115694</v>
      </c>
      <c r="BH14" s="679"/>
      <c r="BI14" s="679"/>
      <c r="BJ14" s="679"/>
      <c r="BK14" s="679"/>
      <c r="BL14" s="679"/>
      <c r="BM14" s="679"/>
      <c r="BN14" s="680"/>
      <c r="BO14" s="715">
        <v>3.7</v>
      </c>
      <c r="BP14" s="715"/>
      <c r="BQ14" s="715"/>
      <c r="BR14" s="715"/>
      <c r="BS14" s="684" t="s">
        <v>236</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710013</v>
      </c>
      <c r="CS14" s="679"/>
      <c r="CT14" s="679"/>
      <c r="CU14" s="679"/>
      <c r="CV14" s="679"/>
      <c r="CW14" s="679"/>
      <c r="CX14" s="679"/>
      <c r="CY14" s="680"/>
      <c r="CZ14" s="715">
        <v>3.1</v>
      </c>
      <c r="DA14" s="715"/>
      <c r="DB14" s="715"/>
      <c r="DC14" s="715"/>
      <c r="DD14" s="684">
        <v>56231</v>
      </c>
      <c r="DE14" s="679"/>
      <c r="DF14" s="679"/>
      <c r="DG14" s="679"/>
      <c r="DH14" s="679"/>
      <c r="DI14" s="679"/>
      <c r="DJ14" s="679"/>
      <c r="DK14" s="679"/>
      <c r="DL14" s="679"/>
      <c r="DM14" s="679"/>
      <c r="DN14" s="679"/>
      <c r="DO14" s="679"/>
      <c r="DP14" s="680"/>
      <c r="DQ14" s="684">
        <v>638703</v>
      </c>
      <c r="DR14" s="679"/>
      <c r="DS14" s="679"/>
      <c r="DT14" s="679"/>
      <c r="DU14" s="679"/>
      <c r="DV14" s="679"/>
      <c r="DW14" s="679"/>
      <c r="DX14" s="679"/>
      <c r="DY14" s="679"/>
      <c r="DZ14" s="679"/>
      <c r="EA14" s="679"/>
      <c r="EB14" s="679"/>
      <c r="EC14" s="722"/>
    </row>
    <row r="15" spans="2:143" ht="11.25" customHeight="1">
      <c r="B15" s="675" t="s">
        <v>256</v>
      </c>
      <c r="C15" s="676"/>
      <c r="D15" s="676"/>
      <c r="E15" s="676"/>
      <c r="F15" s="676"/>
      <c r="G15" s="676"/>
      <c r="H15" s="676"/>
      <c r="I15" s="676"/>
      <c r="J15" s="676"/>
      <c r="K15" s="676"/>
      <c r="L15" s="676"/>
      <c r="M15" s="676"/>
      <c r="N15" s="676"/>
      <c r="O15" s="676"/>
      <c r="P15" s="676"/>
      <c r="Q15" s="677"/>
      <c r="R15" s="678" t="s">
        <v>230</v>
      </c>
      <c r="S15" s="679"/>
      <c r="T15" s="679"/>
      <c r="U15" s="679"/>
      <c r="V15" s="679"/>
      <c r="W15" s="679"/>
      <c r="X15" s="679"/>
      <c r="Y15" s="680"/>
      <c r="Z15" s="715" t="s">
        <v>230</v>
      </c>
      <c r="AA15" s="715"/>
      <c r="AB15" s="715"/>
      <c r="AC15" s="715"/>
      <c r="AD15" s="716" t="s">
        <v>236</v>
      </c>
      <c r="AE15" s="716"/>
      <c r="AF15" s="716"/>
      <c r="AG15" s="716"/>
      <c r="AH15" s="716"/>
      <c r="AI15" s="716"/>
      <c r="AJ15" s="716"/>
      <c r="AK15" s="716"/>
      <c r="AL15" s="681" t="s">
        <v>236</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170473</v>
      </c>
      <c r="BH15" s="679"/>
      <c r="BI15" s="679"/>
      <c r="BJ15" s="679"/>
      <c r="BK15" s="679"/>
      <c r="BL15" s="679"/>
      <c r="BM15" s="679"/>
      <c r="BN15" s="680"/>
      <c r="BO15" s="715">
        <v>5.5</v>
      </c>
      <c r="BP15" s="715"/>
      <c r="BQ15" s="715"/>
      <c r="BR15" s="715"/>
      <c r="BS15" s="684" t="s">
        <v>236</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4393997</v>
      </c>
      <c r="CS15" s="679"/>
      <c r="CT15" s="679"/>
      <c r="CU15" s="679"/>
      <c r="CV15" s="679"/>
      <c r="CW15" s="679"/>
      <c r="CX15" s="679"/>
      <c r="CY15" s="680"/>
      <c r="CZ15" s="715">
        <v>19.2</v>
      </c>
      <c r="DA15" s="715"/>
      <c r="DB15" s="715"/>
      <c r="DC15" s="715"/>
      <c r="DD15" s="684">
        <v>2813496</v>
      </c>
      <c r="DE15" s="679"/>
      <c r="DF15" s="679"/>
      <c r="DG15" s="679"/>
      <c r="DH15" s="679"/>
      <c r="DI15" s="679"/>
      <c r="DJ15" s="679"/>
      <c r="DK15" s="679"/>
      <c r="DL15" s="679"/>
      <c r="DM15" s="679"/>
      <c r="DN15" s="679"/>
      <c r="DO15" s="679"/>
      <c r="DP15" s="680"/>
      <c r="DQ15" s="684">
        <v>1439960</v>
      </c>
      <c r="DR15" s="679"/>
      <c r="DS15" s="679"/>
      <c r="DT15" s="679"/>
      <c r="DU15" s="679"/>
      <c r="DV15" s="679"/>
      <c r="DW15" s="679"/>
      <c r="DX15" s="679"/>
      <c r="DY15" s="679"/>
      <c r="DZ15" s="679"/>
      <c r="EA15" s="679"/>
      <c r="EB15" s="679"/>
      <c r="EC15" s="722"/>
    </row>
    <row r="16" spans="2:143" ht="11.25" customHeight="1">
      <c r="B16" s="675" t="s">
        <v>259</v>
      </c>
      <c r="C16" s="676"/>
      <c r="D16" s="676"/>
      <c r="E16" s="676"/>
      <c r="F16" s="676"/>
      <c r="G16" s="676"/>
      <c r="H16" s="676"/>
      <c r="I16" s="676"/>
      <c r="J16" s="676"/>
      <c r="K16" s="676"/>
      <c r="L16" s="676"/>
      <c r="M16" s="676"/>
      <c r="N16" s="676"/>
      <c r="O16" s="676"/>
      <c r="P16" s="676"/>
      <c r="Q16" s="677"/>
      <c r="R16" s="678">
        <v>6821</v>
      </c>
      <c r="S16" s="679"/>
      <c r="T16" s="679"/>
      <c r="U16" s="679"/>
      <c r="V16" s="679"/>
      <c r="W16" s="679"/>
      <c r="X16" s="679"/>
      <c r="Y16" s="680"/>
      <c r="Z16" s="715">
        <v>0</v>
      </c>
      <c r="AA16" s="715"/>
      <c r="AB16" s="715"/>
      <c r="AC16" s="715"/>
      <c r="AD16" s="716">
        <v>6821</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236</v>
      </c>
      <c r="BH16" s="679"/>
      <c r="BI16" s="679"/>
      <c r="BJ16" s="679"/>
      <c r="BK16" s="679"/>
      <c r="BL16" s="679"/>
      <c r="BM16" s="679"/>
      <c r="BN16" s="680"/>
      <c r="BO16" s="715" t="s">
        <v>236</v>
      </c>
      <c r="BP16" s="715"/>
      <c r="BQ16" s="715"/>
      <c r="BR16" s="715"/>
      <c r="BS16" s="684" t="s">
        <v>236</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444633</v>
      </c>
      <c r="CS16" s="679"/>
      <c r="CT16" s="679"/>
      <c r="CU16" s="679"/>
      <c r="CV16" s="679"/>
      <c r="CW16" s="679"/>
      <c r="CX16" s="679"/>
      <c r="CY16" s="680"/>
      <c r="CZ16" s="715">
        <v>1.9</v>
      </c>
      <c r="DA16" s="715"/>
      <c r="DB16" s="715"/>
      <c r="DC16" s="715"/>
      <c r="DD16" s="684" t="s">
        <v>236</v>
      </c>
      <c r="DE16" s="679"/>
      <c r="DF16" s="679"/>
      <c r="DG16" s="679"/>
      <c r="DH16" s="679"/>
      <c r="DI16" s="679"/>
      <c r="DJ16" s="679"/>
      <c r="DK16" s="679"/>
      <c r="DL16" s="679"/>
      <c r="DM16" s="679"/>
      <c r="DN16" s="679"/>
      <c r="DO16" s="679"/>
      <c r="DP16" s="680"/>
      <c r="DQ16" s="684">
        <v>19132</v>
      </c>
      <c r="DR16" s="679"/>
      <c r="DS16" s="679"/>
      <c r="DT16" s="679"/>
      <c r="DU16" s="679"/>
      <c r="DV16" s="679"/>
      <c r="DW16" s="679"/>
      <c r="DX16" s="679"/>
      <c r="DY16" s="679"/>
      <c r="DZ16" s="679"/>
      <c r="EA16" s="679"/>
      <c r="EB16" s="679"/>
      <c r="EC16" s="722"/>
    </row>
    <row r="17" spans="2:133" ht="11.25" customHeight="1">
      <c r="B17" s="675" t="s">
        <v>262</v>
      </c>
      <c r="C17" s="676"/>
      <c r="D17" s="676"/>
      <c r="E17" s="676"/>
      <c r="F17" s="676"/>
      <c r="G17" s="676"/>
      <c r="H17" s="676"/>
      <c r="I17" s="676"/>
      <c r="J17" s="676"/>
      <c r="K17" s="676"/>
      <c r="L17" s="676"/>
      <c r="M17" s="676"/>
      <c r="N17" s="676"/>
      <c r="O17" s="676"/>
      <c r="P17" s="676"/>
      <c r="Q17" s="677"/>
      <c r="R17" s="678">
        <v>37541</v>
      </c>
      <c r="S17" s="679"/>
      <c r="T17" s="679"/>
      <c r="U17" s="679"/>
      <c r="V17" s="679"/>
      <c r="W17" s="679"/>
      <c r="X17" s="679"/>
      <c r="Y17" s="680"/>
      <c r="Z17" s="715">
        <v>0.2</v>
      </c>
      <c r="AA17" s="715"/>
      <c r="AB17" s="715"/>
      <c r="AC17" s="715"/>
      <c r="AD17" s="716">
        <v>37541</v>
      </c>
      <c r="AE17" s="716"/>
      <c r="AF17" s="716"/>
      <c r="AG17" s="716"/>
      <c r="AH17" s="716"/>
      <c r="AI17" s="716"/>
      <c r="AJ17" s="716"/>
      <c r="AK17" s="716"/>
      <c r="AL17" s="681">
        <v>0.4</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236</v>
      </c>
      <c r="BH17" s="679"/>
      <c r="BI17" s="679"/>
      <c r="BJ17" s="679"/>
      <c r="BK17" s="679"/>
      <c r="BL17" s="679"/>
      <c r="BM17" s="679"/>
      <c r="BN17" s="680"/>
      <c r="BO17" s="715" t="s">
        <v>236</v>
      </c>
      <c r="BP17" s="715"/>
      <c r="BQ17" s="715"/>
      <c r="BR17" s="715"/>
      <c r="BS17" s="684" t="s">
        <v>236</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2375303</v>
      </c>
      <c r="CS17" s="679"/>
      <c r="CT17" s="679"/>
      <c r="CU17" s="679"/>
      <c r="CV17" s="679"/>
      <c r="CW17" s="679"/>
      <c r="CX17" s="679"/>
      <c r="CY17" s="680"/>
      <c r="CZ17" s="715">
        <v>10.4</v>
      </c>
      <c r="DA17" s="715"/>
      <c r="DB17" s="715"/>
      <c r="DC17" s="715"/>
      <c r="DD17" s="684" t="s">
        <v>236</v>
      </c>
      <c r="DE17" s="679"/>
      <c r="DF17" s="679"/>
      <c r="DG17" s="679"/>
      <c r="DH17" s="679"/>
      <c r="DI17" s="679"/>
      <c r="DJ17" s="679"/>
      <c r="DK17" s="679"/>
      <c r="DL17" s="679"/>
      <c r="DM17" s="679"/>
      <c r="DN17" s="679"/>
      <c r="DO17" s="679"/>
      <c r="DP17" s="680"/>
      <c r="DQ17" s="684">
        <v>2359816</v>
      </c>
      <c r="DR17" s="679"/>
      <c r="DS17" s="679"/>
      <c r="DT17" s="679"/>
      <c r="DU17" s="679"/>
      <c r="DV17" s="679"/>
      <c r="DW17" s="679"/>
      <c r="DX17" s="679"/>
      <c r="DY17" s="679"/>
      <c r="DZ17" s="679"/>
      <c r="EA17" s="679"/>
      <c r="EB17" s="679"/>
      <c r="EC17" s="722"/>
    </row>
    <row r="18" spans="2:133" ht="11.25" customHeight="1">
      <c r="B18" s="675" t="s">
        <v>265</v>
      </c>
      <c r="C18" s="676"/>
      <c r="D18" s="676"/>
      <c r="E18" s="676"/>
      <c r="F18" s="676"/>
      <c r="G18" s="676"/>
      <c r="H18" s="676"/>
      <c r="I18" s="676"/>
      <c r="J18" s="676"/>
      <c r="K18" s="676"/>
      <c r="L18" s="676"/>
      <c r="M18" s="676"/>
      <c r="N18" s="676"/>
      <c r="O18" s="676"/>
      <c r="P18" s="676"/>
      <c r="Q18" s="677"/>
      <c r="R18" s="678">
        <v>14936</v>
      </c>
      <c r="S18" s="679"/>
      <c r="T18" s="679"/>
      <c r="U18" s="679"/>
      <c r="V18" s="679"/>
      <c r="W18" s="679"/>
      <c r="X18" s="679"/>
      <c r="Y18" s="680"/>
      <c r="Z18" s="715">
        <v>0.1</v>
      </c>
      <c r="AA18" s="715"/>
      <c r="AB18" s="715"/>
      <c r="AC18" s="715"/>
      <c r="AD18" s="716">
        <v>14936</v>
      </c>
      <c r="AE18" s="716"/>
      <c r="AF18" s="716"/>
      <c r="AG18" s="716"/>
      <c r="AH18" s="716"/>
      <c r="AI18" s="716"/>
      <c r="AJ18" s="716"/>
      <c r="AK18" s="716"/>
      <c r="AL18" s="681">
        <v>0.1</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230</v>
      </c>
      <c r="BH18" s="679"/>
      <c r="BI18" s="679"/>
      <c r="BJ18" s="679"/>
      <c r="BK18" s="679"/>
      <c r="BL18" s="679"/>
      <c r="BM18" s="679"/>
      <c r="BN18" s="680"/>
      <c r="BO18" s="715" t="s">
        <v>230</v>
      </c>
      <c r="BP18" s="715"/>
      <c r="BQ18" s="715"/>
      <c r="BR18" s="715"/>
      <c r="BS18" s="684" t="s">
        <v>230</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230</v>
      </c>
      <c r="CS18" s="679"/>
      <c r="CT18" s="679"/>
      <c r="CU18" s="679"/>
      <c r="CV18" s="679"/>
      <c r="CW18" s="679"/>
      <c r="CX18" s="679"/>
      <c r="CY18" s="680"/>
      <c r="CZ18" s="715" t="s">
        <v>230</v>
      </c>
      <c r="DA18" s="715"/>
      <c r="DB18" s="715"/>
      <c r="DC18" s="715"/>
      <c r="DD18" s="684" t="s">
        <v>230</v>
      </c>
      <c r="DE18" s="679"/>
      <c r="DF18" s="679"/>
      <c r="DG18" s="679"/>
      <c r="DH18" s="679"/>
      <c r="DI18" s="679"/>
      <c r="DJ18" s="679"/>
      <c r="DK18" s="679"/>
      <c r="DL18" s="679"/>
      <c r="DM18" s="679"/>
      <c r="DN18" s="679"/>
      <c r="DO18" s="679"/>
      <c r="DP18" s="680"/>
      <c r="DQ18" s="684" t="s">
        <v>230</v>
      </c>
      <c r="DR18" s="679"/>
      <c r="DS18" s="679"/>
      <c r="DT18" s="679"/>
      <c r="DU18" s="679"/>
      <c r="DV18" s="679"/>
      <c r="DW18" s="679"/>
      <c r="DX18" s="679"/>
      <c r="DY18" s="679"/>
      <c r="DZ18" s="679"/>
      <c r="EA18" s="679"/>
      <c r="EB18" s="679"/>
      <c r="EC18" s="722"/>
    </row>
    <row r="19" spans="2:133" ht="11.25" customHeight="1">
      <c r="B19" s="675" t="s">
        <v>268</v>
      </c>
      <c r="C19" s="676"/>
      <c r="D19" s="676"/>
      <c r="E19" s="676"/>
      <c r="F19" s="676"/>
      <c r="G19" s="676"/>
      <c r="H19" s="676"/>
      <c r="I19" s="676"/>
      <c r="J19" s="676"/>
      <c r="K19" s="676"/>
      <c r="L19" s="676"/>
      <c r="M19" s="676"/>
      <c r="N19" s="676"/>
      <c r="O19" s="676"/>
      <c r="P19" s="676"/>
      <c r="Q19" s="677"/>
      <c r="R19" s="678">
        <v>3367</v>
      </c>
      <c r="S19" s="679"/>
      <c r="T19" s="679"/>
      <c r="U19" s="679"/>
      <c r="V19" s="679"/>
      <c r="W19" s="679"/>
      <c r="X19" s="679"/>
      <c r="Y19" s="680"/>
      <c r="Z19" s="715">
        <v>0</v>
      </c>
      <c r="AA19" s="715"/>
      <c r="AB19" s="715"/>
      <c r="AC19" s="715"/>
      <c r="AD19" s="716">
        <v>3367</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1462</v>
      </c>
      <c r="BH19" s="679"/>
      <c r="BI19" s="679"/>
      <c r="BJ19" s="679"/>
      <c r="BK19" s="679"/>
      <c r="BL19" s="679"/>
      <c r="BM19" s="679"/>
      <c r="BN19" s="680"/>
      <c r="BO19" s="715">
        <v>0</v>
      </c>
      <c r="BP19" s="715"/>
      <c r="BQ19" s="715"/>
      <c r="BR19" s="715"/>
      <c r="BS19" s="684" t="s">
        <v>230</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236</v>
      </c>
      <c r="CS19" s="679"/>
      <c r="CT19" s="679"/>
      <c r="CU19" s="679"/>
      <c r="CV19" s="679"/>
      <c r="CW19" s="679"/>
      <c r="CX19" s="679"/>
      <c r="CY19" s="680"/>
      <c r="CZ19" s="715" t="s">
        <v>236</v>
      </c>
      <c r="DA19" s="715"/>
      <c r="DB19" s="715"/>
      <c r="DC19" s="715"/>
      <c r="DD19" s="684" t="s">
        <v>236</v>
      </c>
      <c r="DE19" s="679"/>
      <c r="DF19" s="679"/>
      <c r="DG19" s="679"/>
      <c r="DH19" s="679"/>
      <c r="DI19" s="679"/>
      <c r="DJ19" s="679"/>
      <c r="DK19" s="679"/>
      <c r="DL19" s="679"/>
      <c r="DM19" s="679"/>
      <c r="DN19" s="679"/>
      <c r="DO19" s="679"/>
      <c r="DP19" s="680"/>
      <c r="DQ19" s="684" t="s">
        <v>230</v>
      </c>
      <c r="DR19" s="679"/>
      <c r="DS19" s="679"/>
      <c r="DT19" s="679"/>
      <c r="DU19" s="679"/>
      <c r="DV19" s="679"/>
      <c r="DW19" s="679"/>
      <c r="DX19" s="679"/>
      <c r="DY19" s="679"/>
      <c r="DZ19" s="679"/>
      <c r="EA19" s="679"/>
      <c r="EB19" s="679"/>
      <c r="EC19" s="722"/>
    </row>
    <row r="20" spans="2:133" ht="11.25" customHeight="1">
      <c r="B20" s="675" t="s">
        <v>271</v>
      </c>
      <c r="C20" s="676"/>
      <c r="D20" s="676"/>
      <c r="E20" s="676"/>
      <c r="F20" s="676"/>
      <c r="G20" s="676"/>
      <c r="H20" s="676"/>
      <c r="I20" s="676"/>
      <c r="J20" s="676"/>
      <c r="K20" s="676"/>
      <c r="L20" s="676"/>
      <c r="M20" s="676"/>
      <c r="N20" s="676"/>
      <c r="O20" s="676"/>
      <c r="P20" s="676"/>
      <c r="Q20" s="677"/>
      <c r="R20" s="678">
        <v>733</v>
      </c>
      <c r="S20" s="679"/>
      <c r="T20" s="679"/>
      <c r="U20" s="679"/>
      <c r="V20" s="679"/>
      <c r="W20" s="679"/>
      <c r="X20" s="679"/>
      <c r="Y20" s="680"/>
      <c r="Z20" s="715">
        <v>0</v>
      </c>
      <c r="AA20" s="715"/>
      <c r="AB20" s="715"/>
      <c r="AC20" s="715"/>
      <c r="AD20" s="716">
        <v>733</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1462</v>
      </c>
      <c r="BH20" s="679"/>
      <c r="BI20" s="679"/>
      <c r="BJ20" s="679"/>
      <c r="BK20" s="679"/>
      <c r="BL20" s="679"/>
      <c r="BM20" s="679"/>
      <c r="BN20" s="680"/>
      <c r="BO20" s="715">
        <v>0</v>
      </c>
      <c r="BP20" s="715"/>
      <c r="BQ20" s="715"/>
      <c r="BR20" s="715"/>
      <c r="BS20" s="684" t="s">
        <v>230</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22834797</v>
      </c>
      <c r="CS20" s="679"/>
      <c r="CT20" s="679"/>
      <c r="CU20" s="679"/>
      <c r="CV20" s="679"/>
      <c r="CW20" s="679"/>
      <c r="CX20" s="679"/>
      <c r="CY20" s="680"/>
      <c r="CZ20" s="715">
        <v>100</v>
      </c>
      <c r="DA20" s="715"/>
      <c r="DB20" s="715"/>
      <c r="DC20" s="715"/>
      <c r="DD20" s="684">
        <v>5548098</v>
      </c>
      <c r="DE20" s="679"/>
      <c r="DF20" s="679"/>
      <c r="DG20" s="679"/>
      <c r="DH20" s="679"/>
      <c r="DI20" s="679"/>
      <c r="DJ20" s="679"/>
      <c r="DK20" s="679"/>
      <c r="DL20" s="679"/>
      <c r="DM20" s="679"/>
      <c r="DN20" s="679"/>
      <c r="DO20" s="679"/>
      <c r="DP20" s="680"/>
      <c r="DQ20" s="684">
        <v>12221298</v>
      </c>
      <c r="DR20" s="679"/>
      <c r="DS20" s="679"/>
      <c r="DT20" s="679"/>
      <c r="DU20" s="679"/>
      <c r="DV20" s="679"/>
      <c r="DW20" s="679"/>
      <c r="DX20" s="679"/>
      <c r="DY20" s="679"/>
      <c r="DZ20" s="679"/>
      <c r="EA20" s="679"/>
      <c r="EB20" s="679"/>
      <c r="EC20" s="722"/>
    </row>
    <row r="21" spans="2:133" ht="11.25" customHeight="1">
      <c r="B21" s="675" t="s">
        <v>274</v>
      </c>
      <c r="C21" s="676"/>
      <c r="D21" s="676"/>
      <c r="E21" s="676"/>
      <c r="F21" s="676"/>
      <c r="G21" s="676"/>
      <c r="H21" s="676"/>
      <c r="I21" s="676"/>
      <c r="J21" s="676"/>
      <c r="K21" s="676"/>
      <c r="L21" s="676"/>
      <c r="M21" s="676"/>
      <c r="N21" s="676"/>
      <c r="O21" s="676"/>
      <c r="P21" s="676"/>
      <c r="Q21" s="677"/>
      <c r="R21" s="678">
        <v>18505</v>
      </c>
      <c r="S21" s="679"/>
      <c r="T21" s="679"/>
      <c r="U21" s="679"/>
      <c r="V21" s="679"/>
      <c r="W21" s="679"/>
      <c r="X21" s="679"/>
      <c r="Y21" s="680"/>
      <c r="Z21" s="715">
        <v>0.1</v>
      </c>
      <c r="AA21" s="715"/>
      <c r="AB21" s="715"/>
      <c r="AC21" s="715"/>
      <c r="AD21" s="716">
        <v>18505</v>
      </c>
      <c r="AE21" s="716"/>
      <c r="AF21" s="716"/>
      <c r="AG21" s="716"/>
      <c r="AH21" s="716"/>
      <c r="AI21" s="716"/>
      <c r="AJ21" s="716"/>
      <c r="AK21" s="716"/>
      <c r="AL21" s="681">
        <v>0.2</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1462</v>
      </c>
      <c r="BH21" s="679"/>
      <c r="BI21" s="679"/>
      <c r="BJ21" s="679"/>
      <c r="BK21" s="679"/>
      <c r="BL21" s="679"/>
      <c r="BM21" s="679"/>
      <c r="BN21" s="680"/>
      <c r="BO21" s="715">
        <v>0</v>
      </c>
      <c r="BP21" s="715"/>
      <c r="BQ21" s="715"/>
      <c r="BR21" s="715"/>
      <c r="BS21" s="684" t="s">
        <v>236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276</v>
      </c>
      <c r="C22" s="676"/>
      <c r="D22" s="676"/>
      <c r="E22" s="676"/>
      <c r="F22" s="676"/>
      <c r="G22" s="676"/>
      <c r="H22" s="676"/>
      <c r="I22" s="676"/>
      <c r="J22" s="676"/>
      <c r="K22" s="676"/>
      <c r="L22" s="676"/>
      <c r="M22" s="676"/>
      <c r="N22" s="676"/>
      <c r="O22" s="676"/>
      <c r="P22" s="676"/>
      <c r="Q22" s="677"/>
      <c r="R22" s="678">
        <v>6695366</v>
      </c>
      <c r="S22" s="679"/>
      <c r="T22" s="679"/>
      <c r="U22" s="679"/>
      <c r="V22" s="679"/>
      <c r="W22" s="679"/>
      <c r="X22" s="679"/>
      <c r="Y22" s="680"/>
      <c r="Z22" s="715">
        <v>28.5</v>
      </c>
      <c r="AA22" s="715"/>
      <c r="AB22" s="715"/>
      <c r="AC22" s="715"/>
      <c r="AD22" s="716">
        <v>6069406</v>
      </c>
      <c r="AE22" s="716"/>
      <c r="AF22" s="716"/>
      <c r="AG22" s="716"/>
      <c r="AH22" s="716"/>
      <c r="AI22" s="716"/>
      <c r="AJ22" s="716"/>
      <c r="AK22" s="716"/>
      <c r="AL22" s="681">
        <v>60.3</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236</v>
      </c>
      <c r="BH22" s="679"/>
      <c r="BI22" s="679"/>
      <c r="BJ22" s="679"/>
      <c r="BK22" s="679"/>
      <c r="BL22" s="679"/>
      <c r="BM22" s="679"/>
      <c r="BN22" s="680"/>
      <c r="BO22" s="715" t="s">
        <v>236</v>
      </c>
      <c r="BP22" s="715"/>
      <c r="BQ22" s="715"/>
      <c r="BR22" s="715"/>
      <c r="BS22" s="684" t="s">
        <v>230</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279</v>
      </c>
      <c r="C23" s="676"/>
      <c r="D23" s="676"/>
      <c r="E23" s="676"/>
      <c r="F23" s="676"/>
      <c r="G23" s="676"/>
      <c r="H23" s="676"/>
      <c r="I23" s="676"/>
      <c r="J23" s="676"/>
      <c r="K23" s="676"/>
      <c r="L23" s="676"/>
      <c r="M23" s="676"/>
      <c r="N23" s="676"/>
      <c r="O23" s="676"/>
      <c r="P23" s="676"/>
      <c r="Q23" s="677"/>
      <c r="R23" s="678">
        <v>6069406</v>
      </c>
      <c r="S23" s="679"/>
      <c r="T23" s="679"/>
      <c r="U23" s="679"/>
      <c r="V23" s="679"/>
      <c r="W23" s="679"/>
      <c r="X23" s="679"/>
      <c r="Y23" s="680"/>
      <c r="Z23" s="715">
        <v>25.9</v>
      </c>
      <c r="AA23" s="715"/>
      <c r="AB23" s="715"/>
      <c r="AC23" s="715"/>
      <c r="AD23" s="716">
        <v>6069406</v>
      </c>
      <c r="AE23" s="716"/>
      <c r="AF23" s="716"/>
      <c r="AG23" s="716"/>
      <c r="AH23" s="716"/>
      <c r="AI23" s="716"/>
      <c r="AJ23" s="716"/>
      <c r="AK23" s="716"/>
      <c r="AL23" s="681">
        <v>60.3</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t="s">
        <v>230</v>
      </c>
      <c r="BH23" s="679"/>
      <c r="BI23" s="679"/>
      <c r="BJ23" s="679"/>
      <c r="BK23" s="679"/>
      <c r="BL23" s="679"/>
      <c r="BM23" s="679"/>
      <c r="BN23" s="680"/>
      <c r="BO23" s="715" t="s">
        <v>236</v>
      </c>
      <c r="BP23" s="715"/>
      <c r="BQ23" s="715"/>
      <c r="BR23" s="715"/>
      <c r="BS23" s="684" t="s">
        <v>236</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c r="B24" s="675" t="s">
        <v>286</v>
      </c>
      <c r="C24" s="676"/>
      <c r="D24" s="676"/>
      <c r="E24" s="676"/>
      <c r="F24" s="676"/>
      <c r="G24" s="676"/>
      <c r="H24" s="676"/>
      <c r="I24" s="676"/>
      <c r="J24" s="676"/>
      <c r="K24" s="676"/>
      <c r="L24" s="676"/>
      <c r="M24" s="676"/>
      <c r="N24" s="676"/>
      <c r="O24" s="676"/>
      <c r="P24" s="676"/>
      <c r="Q24" s="677"/>
      <c r="R24" s="678">
        <v>625960</v>
      </c>
      <c r="S24" s="679"/>
      <c r="T24" s="679"/>
      <c r="U24" s="679"/>
      <c r="V24" s="679"/>
      <c r="W24" s="679"/>
      <c r="X24" s="679"/>
      <c r="Y24" s="680"/>
      <c r="Z24" s="715">
        <v>2.7</v>
      </c>
      <c r="AA24" s="715"/>
      <c r="AB24" s="715"/>
      <c r="AC24" s="715"/>
      <c r="AD24" s="716" t="s">
        <v>236</v>
      </c>
      <c r="AE24" s="716"/>
      <c r="AF24" s="716"/>
      <c r="AG24" s="716"/>
      <c r="AH24" s="716"/>
      <c r="AI24" s="716"/>
      <c r="AJ24" s="716"/>
      <c r="AK24" s="716"/>
      <c r="AL24" s="681" t="s">
        <v>236</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236</v>
      </c>
      <c r="BH24" s="679"/>
      <c r="BI24" s="679"/>
      <c r="BJ24" s="679"/>
      <c r="BK24" s="679"/>
      <c r="BL24" s="679"/>
      <c r="BM24" s="679"/>
      <c r="BN24" s="680"/>
      <c r="BO24" s="715" t="s">
        <v>236</v>
      </c>
      <c r="BP24" s="715"/>
      <c r="BQ24" s="715"/>
      <c r="BR24" s="715"/>
      <c r="BS24" s="684" t="s">
        <v>230</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8906363</v>
      </c>
      <c r="CS24" s="734"/>
      <c r="CT24" s="734"/>
      <c r="CU24" s="734"/>
      <c r="CV24" s="734"/>
      <c r="CW24" s="734"/>
      <c r="CX24" s="734"/>
      <c r="CY24" s="777"/>
      <c r="CZ24" s="778">
        <v>39</v>
      </c>
      <c r="DA24" s="749"/>
      <c r="DB24" s="749"/>
      <c r="DC24" s="781"/>
      <c r="DD24" s="776">
        <v>6196100</v>
      </c>
      <c r="DE24" s="734"/>
      <c r="DF24" s="734"/>
      <c r="DG24" s="734"/>
      <c r="DH24" s="734"/>
      <c r="DI24" s="734"/>
      <c r="DJ24" s="734"/>
      <c r="DK24" s="777"/>
      <c r="DL24" s="776">
        <v>6063082</v>
      </c>
      <c r="DM24" s="734"/>
      <c r="DN24" s="734"/>
      <c r="DO24" s="734"/>
      <c r="DP24" s="734"/>
      <c r="DQ24" s="734"/>
      <c r="DR24" s="734"/>
      <c r="DS24" s="734"/>
      <c r="DT24" s="734"/>
      <c r="DU24" s="734"/>
      <c r="DV24" s="777"/>
      <c r="DW24" s="778">
        <v>58.1</v>
      </c>
      <c r="DX24" s="749"/>
      <c r="DY24" s="749"/>
      <c r="DZ24" s="749"/>
      <c r="EA24" s="749"/>
      <c r="EB24" s="749"/>
      <c r="EC24" s="779"/>
    </row>
    <row r="25" spans="2:133" ht="11.25" customHeight="1">
      <c r="B25" s="675" t="s">
        <v>289</v>
      </c>
      <c r="C25" s="676"/>
      <c r="D25" s="676"/>
      <c r="E25" s="676"/>
      <c r="F25" s="676"/>
      <c r="G25" s="676"/>
      <c r="H25" s="676"/>
      <c r="I25" s="676"/>
      <c r="J25" s="676"/>
      <c r="K25" s="676"/>
      <c r="L25" s="676"/>
      <c r="M25" s="676"/>
      <c r="N25" s="676"/>
      <c r="O25" s="676"/>
      <c r="P25" s="676"/>
      <c r="Q25" s="677"/>
      <c r="R25" s="678" t="s">
        <v>236</v>
      </c>
      <c r="S25" s="679"/>
      <c r="T25" s="679"/>
      <c r="U25" s="679"/>
      <c r="V25" s="679"/>
      <c r="W25" s="679"/>
      <c r="X25" s="679"/>
      <c r="Y25" s="680"/>
      <c r="Z25" s="715" t="s">
        <v>236</v>
      </c>
      <c r="AA25" s="715"/>
      <c r="AB25" s="715"/>
      <c r="AC25" s="715"/>
      <c r="AD25" s="716" t="s">
        <v>230</v>
      </c>
      <c r="AE25" s="716"/>
      <c r="AF25" s="716"/>
      <c r="AG25" s="716"/>
      <c r="AH25" s="716"/>
      <c r="AI25" s="716"/>
      <c r="AJ25" s="716"/>
      <c r="AK25" s="716"/>
      <c r="AL25" s="681" t="s">
        <v>236</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230</v>
      </c>
      <c r="BH25" s="679"/>
      <c r="BI25" s="679"/>
      <c r="BJ25" s="679"/>
      <c r="BK25" s="679"/>
      <c r="BL25" s="679"/>
      <c r="BM25" s="679"/>
      <c r="BN25" s="680"/>
      <c r="BO25" s="715" t="s">
        <v>236</v>
      </c>
      <c r="BP25" s="715"/>
      <c r="BQ25" s="715"/>
      <c r="BR25" s="715"/>
      <c r="BS25" s="684" t="s">
        <v>236</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2992666</v>
      </c>
      <c r="CS25" s="697"/>
      <c r="CT25" s="697"/>
      <c r="CU25" s="697"/>
      <c r="CV25" s="697"/>
      <c r="CW25" s="697"/>
      <c r="CX25" s="697"/>
      <c r="CY25" s="698"/>
      <c r="CZ25" s="681">
        <v>13.1</v>
      </c>
      <c r="DA25" s="699"/>
      <c r="DB25" s="699"/>
      <c r="DC25" s="700"/>
      <c r="DD25" s="684">
        <v>2802508</v>
      </c>
      <c r="DE25" s="697"/>
      <c r="DF25" s="697"/>
      <c r="DG25" s="697"/>
      <c r="DH25" s="697"/>
      <c r="DI25" s="697"/>
      <c r="DJ25" s="697"/>
      <c r="DK25" s="698"/>
      <c r="DL25" s="684">
        <v>2694746</v>
      </c>
      <c r="DM25" s="697"/>
      <c r="DN25" s="697"/>
      <c r="DO25" s="697"/>
      <c r="DP25" s="697"/>
      <c r="DQ25" s="697"/>
      <c r="DR25" s="697"/>
      <c r="DS25" s="697"/>
      <c r="DT25" s="697"/>
      <c r="DU25" s="697"/>
      <c r="DV25" s="698"/>
      <c r="DW25" s="681">
        <v>25.8</v>
      </c>
      <c r="DX25" s="699"/>
      <c r="DY25" s="699"/>
      <c r="DZ25" s="699"/>
      <c r="EA25" s="699"/>
      <c r="EB25" s="699"/>
      <c r="EC25" s="714"/>
    </row>
    <row r="26" spans="2:133" ht="11.25" customHeight="1">
      <c r="B26" s="675" t="s">
        <v>292</v>
      </c>
      <c r="C26" s="676"/>
      <c r="D26" s="676"/>
      <c r="E26" s="676"/>
      <c r="F26" s="676"/>
      <c r="G26" s="676"/>
      <c r="H26" s="676"/>
      <c r="I26" s="676"/>
      <c r="J26" s="676"/>
      <c r="K26" s="676"/>
      <c r="L26" s="676"/>
      <c r="M26" s="676"/>
      <c r="N26" s="676"/>
      <c r="O26" s="676"/>
      <c r="P26" s="676"/>
      <c r="Q26" s="677"/>
      <c r="R26" s="678">
        <v>10659632</v>
      </c>
      <c r="S26" s="679"/>
      <c r="T26" s="679"/>
      <c r="U26" s="679"/>
      <c r="V26" s="679"/>
      <c r="W26" s="679"/>
      <c r="X26" s="679"/>
      <c r="Y26" s="680"/>
      <c r="Z26" s="715">
        <v>45.4</v>
      </c>
      <c r="AA26" s="715"/>
      <c r="AB26" s="715"/>
      <c r="AC26" s="715"/>
      <c r="AD26" s="716">
        <v>10033672</v>
      </c>
      <c r="AE26" s="716"/>
      <c r="AF26" s="716"/>
      <c r="AG26" s="716"/>
      <c r="AH26" s="716"/>
      <c r="AI26" s="716"/>
      <c r="AJ26" s="716"/>
      <c r="AK26" s="716"/>
      <c r="AL26" s="681">
        <v>99.7</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236</v>
      </c>
      <c r="BH26" s="679"/>
      <c r="BI26" s="679"/>
      <c r="BJ26" s="679"/>
      <c r="BK26" s="679"/>
      <c r="BL26" s="679"/>
      <c r="BM26" s="679"/>
      <c r="BN26" s="680"/>
      <c r="BO26" s="715" t="s">
        <v>230</v>
      </c>
      <c r="BP26" s="715"/>
      <c r="BQ26" s="715"/>
      <c r="BR26" s="715"/>
      <c r="BS26" s="684" t="s">
        <v>230</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1716383</v>
      </c>
      <c r="CS26" s="679"/>
      <c r="CT26" s="679"/>
      <c r="CU26" s="679"/>
      <c r="CV26" s="679"/>
      <c r="CW26" s="679"/>
      <c r="CX26" s="679"/>
      <c r="CY26" s="680"/>
      <c r="CZ26" s="681">
        <v>7.5</v>
      </c>
      <c r="DA26" s="699"/>
      <c r="DB26" s="699"/>
      <c r="DC26" s="700"/>
      <c r="DD26" s="684">
        <v>1578256</v>
      </c>
      <c r="DE26" s="679"/>
      <c r="DF26" s="679"/>
      <c r="DG26" s="679"/>
      <c r="DH26" s="679"/>
      <c r="DI26" s="679"/>
      <c r="DJ26" s="679"/>
      <c r="DK26" s="680"/>
      <c r="DL26" s="684" t="s">
        <v>236</v>
      </c>
      <c r="DM26" s="679"/>
      <c r="DN26" s="679"/>
      <c r="DO26" s="679"/>
      <c r="DP26" s="679"/>
      <c r="DQ26" s="679"/>
      <c r="DR26" s="679"/>
      <c r="DS26" s="679"/>
      <c r="DT26" s="679"/>
      <c r="DU26" s="679"/>
      <c r="DV26" s="680"/>
      <c r="DW26" s="681" t="s">
        <v>236</v>
      </c>
      <c r="DX26" s="699"/>
      <c r="DY26" s="699"/>
      <c r="DZ26" s="699"/>
      <c r="EA26" s="699"/>
      <c r="EB26" s="699"/>
      <c r="EC26" s="714"/>
    </row>
    <row r="27" spans="2:133" ht="11.25" customHeight="1">
      <c r="B27" s="675" t="s">
        <v>295</v>
      </c>
      <c r="C27" s="676"/>
      <c r="D27" s="676"/>
      <c r="E27" s="676"/>
      <c r="F27" s="676"/>
      <c r="G27" s="676"/>
      <c r="H27" s="676"/>
      <c r="I27" s="676"/>
      <c r="J27" s="676"/>
      <c r="K27" s="676"/>
      <c r="L27" s="676"/>
      <c r="M27" s="676"/>
      <c r="N27" s="676"/>
      <c r="O27" s="676"/>
      <c r="P27" s="676"/>
      <c r="Q27" s="677"/>
      <c r="R27" s="678">
        <v>2817</v>
      </c>
      <c r="S27" s="679"/>
      <c r="T27" s="679"/>
      <c r="U27" s="679"/>
      <c r="V27" s="679"/>
      <c r="W27" s="679"/>
      <c r="X27" s="679"/>
      <c r="Y27" s="680"/>
      <c r="Z27" s="715">
        <v>0</v>
      </c>
      <c r="AA27" s="715"/>
      <c r="AB27" s="715"/>
      <c r="AC27" s="715"/>
      <c r="AD27" s="716">
        <v>2817</v>
      </c>
      <c r="AE27" s="716"/>
      <c r="AF27" s="716"/>
      <c r="AG27" s="716"/>
      <c r="AH27" s="716"/>
      <c r="AI27" s="716"/>
      <c r="AJ27" s="716"/>
      <c r="AK27" s="716"/>
      <c r="AL27" s="681">
        <v>0</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3119566</v>
      </c>
      <c r="BH27" s="679"/>
      <c r="BI27" s="679"/>
      <c r="BJ27" s="679"/>
      <c r="BK27" s="679"/>
      <c r="BL27" s="679"/>
      <c r="BM27" s="679"/>
      <c r="BN27" s="680"/>
      <c r="BO27" s="715">
        <v>100</v>
      </c>
      <c r="BP27" s="715"/>
      <c r="BQ27" s="715"/>
      <c r="BR27" s="715"/>
      <c r="BS27" s="684">
        <v>21478</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3538394</v>
      </c>
      <c r="CS27" s="697"/>
      <c r="CT27" s="697"/>
      <c r="CU27" s="697"/>
      <c r="CV27" s="697"/>
      <c r="CW27" s="697"/>
      <c r="CX27" s="697"/>
      <c r="CY27" s="698"/>
      <c r="CZ27" s="681">
        <v>15.5</v>
      </c>
      <c r="DA27" s="699"/>
      <c r="DB27" s="699"/>
      <c r="DC27" s="700"/>
      <c r="DD27" s="684">
        <v>1033776</v>
      </c>
      <c r="DE27" s="697"/>
      <c r="DF27" s="697"/>
      <c r="DG27" s="697"/>
      <c r="DH27" s="697"/>
      <c r="DI27" s="697"/>
      <c r="DJ27" s="697"/>
      <c r="DK27" s="698"/>
      <c r="DL27" s="684">
        <v>1008520</v>
      </c>
      <c r="DM27" s="697"/>
      <c r="DN27" s="697"/>
      <c r="DO27" s="697"/>
      <c r="DP27" s="697"/>
      <c r="DQ27" s="697"/>
      <c r="DR27" s="697"/>
      <c r="DS27" s="697"/>
      <c r="DT27" s="697"/>
      <c r="DU27" s="697"/>
      <c r="DV27" s="698"/>
      <c r="DW27" s="681">
        <v>9.6999999999999993</v>
      </c>
      <c r="DX27" s="699"/>
      <c r="DY27" s="699"/>
      <c r="DZ27" s="699"/>
      <c r="EA27" s="699"/>
      <c r="EB27" s="699"/>
      <c r="EC27" s="714"/>
    </row>
    <row r="28" spans="2:133" ht="11.25" customHeight="1">
      <c r="B28" s="675" t="s">
        <v>298</v>
      </c>
      <c r="C28" s="676"/>
      <c r="D28" s="676"/>
      <c r="E28" s="676"/>
      <c r="F28" s="676"/>
      <c r="G28" s="676"/>
      <c r="H28" s="676"/>
      <c r="I28" s="676"/>
      <c r="J28" s="676"/>
      <c r="K28" s="676"/>
      <c r="L28" s="676"/>
      <c r="M28" s="676"/>
      <c r="N28" s="676"/>
      <c r="O28" s="676"/>
      <c r="P28" s="676"/>
      <c r="Q28" s="677"/>
      <c r="R28" s="678">
        <v>61363</v>
      </c>
      <c r="S28" s="679"/>
      <c r="T28" s="679"/>
      <c r="U28" s="679"/>
      <c r="V28" s="679"/>
      <c r="W28" s="679"/>
      <c r="X28" s="679"/>
      <c r="Y28" s="680"/>
      <c r="Z28" s="715">
        <v>0.3</v>
      </c>
      <c r="AA28" s="715"/>
      <c r="AB28" s="715"/>
      <c r="AC28" s="715"/>
      <c r="AD28" s="716" t="s">
        <v>236</v>
      </c>
      <c r="AE28" s="716"/>
      <c r="AF28" s="716"/>
      <c r="AG28" s="716"/>
      <c r="AH28" s="716"/>
      <c r="AI28" s="716"/>
      <c r="AJ28" s="716"/>
      <c r="AK28" s="716"/>
      <c r="AL28" s="681" t="s">
        <v>230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2375303</v>
      </c>
      <c r="CS28" s="679"/>
      <c r="CT28" s="679"/>
      <c r="CU28" s="679"/>
      <c r="CV28" s="679"/>
      <c r="CW28" s="679"/>
      <c r="CX28" s="679"/>
      <c r="CY28" s="680"/>
      <c r="CZ28" s="681">
        <v>10.4</v>
      </c>
      <c r="DA28" s="699"/>
      <c r="DB28" s="699"/>
      <c r="DC28" s="700"/>
      <c r="DD28" s="684">
        <v>2359816</v>
      </c>
      <c r="DE28" s="679"/>
      <c r="DF28" s="679"/>
      <c r="DG28" s="679"/>
      <c r="DH28" s="679"/>
      <c r="DI28" s="679"/>
      <c r="DJ28" s="679"/>
      <c r="DK28" s="680"/>
      <c r="DL28" s="684">
        <v>2359816</v>
      </c>
      <c r="DM28" s="679"/>
      <c r="DN28" s="679"/>
      <c r="DO28" s="679"/>
      <c r="DP28" s="679"/>
      <c r="DQ28" s="679"/>
      <c r="DR28" s="679"/>
      <c r="DS28" s="679"/>
      <c r="DT28" s="679"/>
      <c r="DU28" s="679"/>
      <c r="DV28" s="680"/>
      <c r="DW28" s="681">
        <v>22.6</v>
      </c>
      <c r="DX28" s="699"/>
      <c r="DY28" s="699"/>
      <c r="DZ28" s="699"/>
      <c r="EA28" s="699"/>
      <c r="EB28" s="699"/>
      <c r="EC28" s="714"/>
    </row>
    <row r="29" spans="2:133" ht="11.25" customHeight="1">
      <c r="B29" s="675" t="s">
        <v>300</v>
      </c>
      <c r="C29" s="676"/>
      <c r="D29" s="676"/>
      <c r="E29" s="676"/>
      <c r="F29" s="676"/>
      <c r="G29" s="676"/>
      <c r="H29" s="676"/>
      <c r="I29" s="676"/>
      <c r="J29" s="676"/>
      <c r="K29" s="676"/>
      <c r="L29" s="676"/>
      <c r="M29" s="676"/>
      <c r="N29" s="676"/>
      <c r="O29" s="676"/>
      <c r="P29" s="676"/>
      <c r="Q29" s="677"/>
      <c r="R29" s="678">
        <v>417608</v>
      </c>
      <c r="S29" s="679"/>
      <c r="T29" s="679"/>
      <c r="U29" s="679"/>
      <c r="V29" s="679"/>
      <c r="W29" s="679"/>
      <c r="X29" s="679"/>
      <c r="Y29" s="680"/>
      <c r="Z29" s="715">
        <v>1.8</v>
      </c>
      <c r="AA29" s="715"/>
      <c r="AB29" s="715"/>
      <c r="AC29" s="715"/>
      <c r="AD29" s="716">
        <v>10771</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70</v>
      </c>
      <c r="CG29" s="712"/>
      <c r="CH29" s="712"/>
      <c r="CI29" s="712"/>
      <c r="CJ29" s="712"/>
      <c r="CK29" s="712"/>
      <c r="CL29" s="712"/>
      <c r="CM29" s="712"/>
      <c r="CN29" s="712"/>
      <c r="CO29" s="712"/>
      <c r="CP29" s="712"/>
      <c r="CQ29" s="713"/>
      <c r="CR29" s="678">
        <v>2375274</v>
      </c>
      <c r="CS29" s="697"/>
      <c r="CT29" s="697"/>
      <c r="CU29" s="697"/>
      <c r="CV29" s="697"/>
      <c r="CW29" s="697"/>
      <c r="CX29" s="697"/>
      <c r="CY29" s="698"/>
      <c r="CZ29" s="681">
        <v>10.4</v>
      </c>
      <c r="DA29" s="699"/>
      <c r="DB29" s="699"/>
      <c r="DC29" s="700"/>
      <c r="DD29" s="684">
        <v>2359787</v>
      </c>
      <c r="DE29" s="697"/>
      <c r="DF29" s="697"/>
      <c r="DG29" s="697"/>
      <c r="DH29" s="697"/>
      <c r="DI29" s="697"/>
      <c r="DJ29" s="697"/>
      <c r="DK29" s="698"/>
      <c r="DL29" s="684">
        <v>2359787</v>
      </c>
      <c r="DM29" s="697"/>
      <c r="DN29" s="697"/>
      <c r="DO29" s="697"/>
      <c r="DP29" s="697"/>
      <c r="DQ29" s="697"/>
      <c r="DR29" s="697"/>
      <c r="DS29" s="697"/>
      <c r="DT29" s="697"/>
      <c r="DU29" s="697"/>
      <c r="DV29" s="698"/>
      <c r="DW29" s="681">
        <v>22.6</v>
      </c>
      <c r="DX29" s="699"/>
      <c r="DY29" s="699"/>
      <c r="DZ29" s="699"/>
      <c r="EA29" s="699"/>
      <c r="EB29" s="699"/>
      <c r="EC29" s="714"/>
    </row>
    <row r="30" spans="2:133" ht="11.25" customHeight="1">
      <c r="B30" s="675" t="s">
        <v>302</v>
      </c>
      <c r="C30" s="676"/>
      <c r="D30" s="676"/>
      <c r="E30" s="676"/>
      <c r="F30" s="676"/>
      <c r="G30" s="676"/>
      <c r="H30" s="676"/>
      <c r="I30" s="676"/>
      <c r="J30" s="676"/>
      <c r="K30" s="676"/>
      <c r="L30" s="676"/>
      <c r="M30" s="676"/>
      <c r="N30" s="676"/>
      <c r="O30" s="676"/>
      <c r="P30" s="676"/>
      <c r="Q30" s="677"/>
      <c r="R30" s="678">
        <v>38854</v>
      </c>
      <c r="S30" s="679"/>
      <c r="T30" s="679"/>
      <c r="U30" s="679"/>
      <c r="V30" s="679"/>
      <c r="W30" s="679"/>
      <c r="X30" s="679"/>
      <c r="Y30" s="680"/>
      <c r="Z30" s="715">
        <v>0.2</v>
      </c>
      <c r="AA30" s="715"/>
      <c r="AB30" s="715"/>
      <c r="AC30" s="715"/>
      <c r="AD30" s="716" t="s">
        <v>236</v>
      </c>
      <c r="AE30" s="716"/>
      <c r="AF30" s="716"/>
      <c r="AG30" s="716"/>
      <c r="AH30" s="716"/>
      <c r="AI30" s="716"/>
      <c r="AJ30" s="716"/>
      <c r="AK30" s="716"/>
      <c r="AL30" s="681" t="s">
        <v>236</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303</v>
      </c>
      <c r="BH30" s="752"/>
      <c r="BI30" s="752"/>
      <c r="BJ30" s="752"/>
      <c r="BK30" s="752"/>
      <c r="BL30" s="752"/>
      <c r="BM30" s="752"/>
      <c r="BN30" s="752"/>
      <c r="BO30" s="752"/>
      <c r="BP30" s="752"/>
      <c r="BQ30" s="753"/>
      <c r="BR30" s="739" t="s">
        <v>304</v>
      </c>
      <c r="BS30" s="752"/>
      <c r="BT30" s="752"/>
      <c r="BU30" s="752"/>
      <c r="BV30" s="752"/>
      <c r="BW30" s="752"/>
      <c r="BX30" s="752"/>
      <c r="BY30" s="752"/>
      <c r="BZ30" s="752"/>
      <c r="CA30" s="752"/>
      <c r="CB30" s="753"/>
      <c r="CD30" s="765"/>
      <c r="CE30" s="766"/>
      <c r="CF30" s="711" t="s">
        <v>305</v>
      </c>
      <c r="CG30" s="712"/>
      <c r="CH30" s="712"/>
      <c r="CI30" s="712"/>
      <c r="CJ30" s="712"/>
      <c r="CK30" s="712"/>
      <c r="CL30" s="712"/>
      <c r="CM30" s="712"/>
      <c r="CN30" s="712"/>
      <c r="CO30" s="712"/>
      <c r="CP30" s="712"/>
      <c r="CQ30" s="713"/>
      <c r="CR30" s="678">
        <v>2264460</v>
      </c>
      <c r="CS30" s="679"/>
      <c r="CT30" s="679"/>
      <c r="CU30" s="679"/>
      <c r="CV30" s="679"/>
      <c r="CW30" s="679"/>
      <c r="CX30" s="679"/>
      <c r="CY30" s="680"/>
      <c r="CZ30" s="681">
        <v>9.9</v>
      </c>
      <c r="DA30" s="699"/>
      <c r="DB30" s="699"/>
      <c r="DC30" s="700"/>
      <c r="DD30" s="684">
        <v>2249349</v>
      </c>
      <c r="DE30" s="679"/>
      <c r="DF30" s="679"/>
      <c r="DG30" s="679"/>
      <c r="DH30" s="679"/>
      <c r="DI30" s="679"/>
      <c r="DJ30" s="679"/>
      <c r="DK30" s="680"/>
      <c r="DL30" s="684">
        <v>2249349</v>
      </c>
      <c r="DM30" s="679"/>
      <c r="DN30" s="679"/>
      <c r="DO30" s="679"/>
      <c r="DP30" s="679"/>
      <c r="DQ30" s="679"/>
      <c r="DR30" s="679"/>
      <c r="DS30" s="679"/>
      <c r="DT30" s="679"/>
      <c r="DU30" s="679"/>
      <c r="DV30" s="680"/>
      <c r="DW30" s="681">
        <v>21.6</v>
      </c>
      <c r="DX30" s="699"/>
      <c r="DY30" s="699"/>
      <c r="DZ30" s="699"/>
      <c r="EA30" s="699"/>
      <c r="EB30" s="699"/>
      <c r="EC30" s="714"/>
    </row>
    <row r="31" spans="2:133" ht="11.25" customHeight="1">
      <c r="B31" s="675" t="s">
        <v>306</v>
      </c>
      <c r="C31" s="676"/>
      <c r="D31" s="676"/>
      <c r="E31" s="676"/>
      <c r="F31" s="676"/>
      <c r="G31" s="676"/>
      <c r="H31" s="676"/>
      <c r="I31" s="676"/>
      <c r="J31" s="676"/>
      <c r="K31" s="676"/>
      <c r="L31" s="676"/>
      <c r="M31" s="676"/>
      <c r="N31" s="676"/>
      <c r="O31" s="676"/>
      <c r="P31" s="676"/>
      <c r="Q31" s="677"/>
      <c r="R31" s="678">
        <v>3309282</v>
      </c>
      <c r="S31" s="679"/>
      <c r="T31" s="679"/>
      <c r="U31" s="679"/>
      <c r="V31" s="679"/>
      <c r="W31" s="679"/>
      <c r="X31" s="679"/>
      <c r="Y31" s="680"/>
      <c r="Z31" s="715">
        <v>14.1</v>
      </c>
      <c r="AA31" s="715"/>
      <c r="AB31" s="715"/>
      <c r="AC31" s="715"/>
      <c r="AD31" s="716" t="s">
        <v>236</v>
      </c>
      <c r="AE31" s="716"/>
      <c r="AF31" s="716"/>
      <c r="AG31" s="716"/>
      <c r="AH31" s="716"/>
      <c r="AI31" s="716"/>
      <c r="AJ31" s="716"/>
      <c r="AK31" s="716"/>
      <c r="AL31" s="681" t="s">
        <v>236</v>
      </c>
      <c r="AM31" s="682"/>
      <c r="AN31" s="682"/>
      <c r="AO31" s="717"/>
      <c r="AP31" s="754" t="s">
        <v>307</v>
      </c>
      <c r="AQ31" s="755"/>
      <c r="AR31" s="755"/>
      <c r="AS31" s="755"/>
      <c r="AT31" s="760" t="s">
        <v>308</v>
      </c>
      <c r="AU31" s="231"/>
      <c r="AV31" s="231"/>
      <c r="AW31" s="231"/>
      <c r="AX31" s="744" t="s">
        <v>185</v>
      </c>
      <c r="AY31" s="745"/>
      <c r="AZ31" s="745"/>
      <c r="BA31" s="745"/>
      <c r="BB31" s="745"/>
      <c r="BC31" s="745"/>
      <c r="BD31" s="745"/>
      <c r="BE31" s="745"/>
      <c r="BF31" s="746"/>
      <c r="BG31" s="747">
        <v>98.6</v>
      </c>
      <c r="BH31" s="748"/>
      <c r="BI31" s="748"/>
      <c r="BJ31" s="748"/>
      <c r="BK31" s="748"/>
      <c r="BL31" s="748"/>
      <c r="BM31" s="749">
        <v>93.6</v>
      </c>
      <c r="BN31" s="748"/>
      <c r="BO31" s="748"/>
      <c r="BP31" s="748"/>
      <c r="BQ31" s="750"/>
      <c r="BR31" s="747">
        <v>98.7</v>
      </c>
      <c r="BS31" s="748"/>
      <c r="BT31" s="748"/>
      <c r="BU31" s="748"/>
      <c r="BV31" s="748"/>
      <c r="BW31" s="748"/>
      <c r="BX31" s="749">
        <v>92.9</v>
      </c>
      <c r="BY31" s="748"/>
      <c r="BZ31" s="748"/>
      <c r="CA31" s="748"/>
      <c r="CB31" s="750"/>
      <c r="CD31" s="765"/>
      <c r="CE31" s="766"/>
      <c r="CF31" s="711" t="s">
        <v>309</v>
      </c>
      <c r="CG31" s="712"/>
      <c r="CH31" s="712"/>
      <c r="CI31" s="712"/>
      <c r="CJ31" s="712"/>
      <c r="CK31" s="712"/>
      <c r="CL31" s="712"/>
      <c r="CM31" s="712"/>
      <c r="CN31" s="712"/>
      <c r="CO31" s="712"/>
      <c r="CP31" s="712"/>
      <c r="CQ31" s="713"/>
      <c r="CR31" s="678">
        <v>110814</v>
      </c>
      <c r="CS31" s="697"/>
      <c r="CT31" s="697"/>
      <c r="CU31" s="697"/>
      <c r="CV31" s="697"/>
      <c r="CW31" s="697"/>
      <c r="CX31" s="697"/>
      <c r="CY31" s="698"/>
      <c r="CZ31" s="681">
        <v>0.5</v>
      </c>
      <c r="DA31" s="699"/>
      <c r="DB31" s="699"/>
      <c r="DC31" s="700"/>
      <c r="DD31" s="684">
        <v>110438</v>
      </c>
      <c r="DE31" s="697"/>
      <c r="DF31" s="697"/>
      <c r="DG31" s="697"/>
      <c r="DH31" s="697"/>
      <c r="DI31" s="697"/>
      <c r="DJ31" s="697"/>
      <c r="DK31" s="698"/>
      <c r="DL31" s="684">
        <v>110438</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c r="B32" s="769" t="s">
        <v>310</v>
      </c>
      <c r="C32" s="770"/>
      <c r="D32" s="770"/>
      <c r="E32" s="770"/>
      <c r="F32" s="770"/>
      <c r="G32" s="770"/>
      <c r="H32" s="770"/>
      <c r="I32" s="770"/>
      <c r="J32" s="770"/>
      <c r="K32" s="770"/>
      <c r="L32" s="770"/>
      <c r="M32" s="770"/>
      <c r="N32" s="770"/>
      <c r="O32" s="770"/>
      <c r="P32" s="770"/>
      <c r="Q32" s="771"/>
      <c r="R32" s="678">
        <v>598</v>
      </c>
      <c r="S32" s="679"/>
      <c r="T32" s="679"/>
      <c r="U32" s="679"/>
      <c r="V32" s="679"/>
      <c r="W32" s="679"/>
      <c r="X32" s="679"/>
      <c r="Y32" s="680"/>
      <c r="Z32" s="715">
        <v>0</v>
      </c>
      <c r="AA32" s="715"/>
      <c r="AB32" s="715"/>
      <c r="AC32" s="715"/>
      <c r="AD32" s="716">
        <v>598</v>
      </c>
      <c r="AE32" s="716"/>
      <c r="AF32" s="716"/>
      <c r="AG32" s="716"/>
      <c r="AH32" s="716"/>
      <c r="AI32" s="716"/>
      <c r="AJ32" s="716"/>
      <c r="AK32" s="716"/>
      <c r="AL32" s="681">
        <v>0</v>
      </c>
      <c r="AM32" s="682"/>
      <c r="AN32" s="682"/>
      <c r="AO32" s="717"/>
      <c r="AP32" s="756"/>
      <c r="AQ32" s="757"/>
      <c r="AR32" s="757"/>
      <c r="AS32" s="757"/>
      <c r="AT32" s="761"/>
      <c r="AU32" s="230" t="s">
        <v>311</v>
      </c>
      <c r="AV32" s="230"/>
      <c r="AW32" s="230"/>
      <c r="AX32" s="675" t="s">
        <v>312</v>
      </c>
      <c r="AY32" s="676"/>
      <c r="AZ32" s="676"/>
      <c r="BA32" s="676"/>
      <c r="BB32" s="676"/>
      <c r="BC32" s="676"/>
      <c r="BD32" s="676"/>
      <c r="BE32" s="676"/>
      <c r="BF32" s="677"/>
      <c r="BG32" s="751">
        <v>98.6</v>
      </c>
      <c r="BH32" s="697"/>
      <c r="BI32" s="697"/>
      <c r="BJ32" s="697"/>
      <c r="BK32" s="697"/>
      <c r="BL32" s="697"/>
      <c r="BM32" s="682">
        <v>95</v>
      </c>
      <c r="BN32" s="743"/>
      <c r="BO32" s="743"/>
      <c r="BP32" s="743"/>
      <c r="BQ32" s="721"/>
      <c r="BR32" s="751">
        <v>98.8</v>
      </c>
      <c r="BS32" s="697"/>
      <c r="BT32" s="697"/>
      <c r="BU32" s="697"/>
      <c r="BV32" s="697"/>
      <c r="BW32" s="697"/>
      <c r="BX32" s="682">
        <v>94.6</v>
      </c>
      <c r="BY32" s="743"/>
      <c r="BZ32" s="743"/>
      <c r="CA32" s="743"/>
      <c r="CB32" s="721"/>
      <c r="CD32" s="767"/>
      <c r="CE32" s="768"/>
      <c r="CF32" s="711" t="s">
        <v>313</v>
      </c>
      <c r="CG32" s="712"/>
      <c r="CH32" s="712"/>
      <c r="CI32" s="712"/>
      <c r="CJ32" s="712"/>
      <c r="CK32" s="712"/>
      <c r="CL32" s="712"/>
      <c r="CM32" s="712"/>
      <c r="CN32" s="712"/>
      <c r="CO32" s="712"/>
      <c r="CP32" s="712"/>
      <c r="CQ32" s="713"/>
      <c r="CR32" s="678">
        <v>29</v>
      </c>
      <c r="CS32" s="679"/>
      <c r="CT32" s="679"/>
      <c r="CU32" s="679"/>
      <c r="CV32" s="679"/>
      <c r="CW32" s="679"/>
      <c r="CX32" s="679"/>
      <c r="CY32" s="680"/>
      <c r="CZ32" s="681">
        <v>0</v>
      </c>
      <c r="DA32" s="699"/>
      <c r="DB32" s="699"/>
      <c r="DC32" s="700"/>
      <c r="DD32" s="684">
        <v>29</v>
      </c>
      <c r="DE32" s="679"/>
      <c r="DF32" s="679"/>
      <c r="DG32" s="679"/>
      <c r="DH32" s="679"/>
      <c r="DI32" s="679"/>
      <c r="DJ32" s="679"/>
      <c r="DK32" s="680"/>
      <c r="DL32" s="684">
        <v>29</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314</v>
      </c>
      <c r="C33" s="676"/>
      <c r="D33" s="676"/>
      <c r="E33" s="676"/>
      <c r="F33" s="676"/>
      <c r="G33" s="676"/>
      <c r="H33" s="676"/>
      <c r="I33" s="676"/>
      <c r="J33" s="676"/>
      <c r="K33" s="676"/>
      <c r="L33" s="676"/>
      <c r="M33" s="676"/>
      <c r="N33" s="676"/>
      <c r="O33" s="676"/>
      <c r="P33" s="676"/>
      <c r="Q33" s="677"/>
      <c r="R33" s="678">
        <v>2191343</v>
      </c>
      <c r="S33" s="679"/>
      <c r="T33" s="679"/>
      <c r="U33" s="679"/>
      <c r="V33" s="679"/>
      <c r="W33" s="679"/>
      <c r="X33" s="679"/>
      <c r="Y33" s="680"/>
      <c r="Z33" s="715">
        <v>9.3000000000000007</v>
      </c>
      <c r="AA33" s="715"/>
      <c r="AB33" s="715"/>
      <c r="AC33" s="715"/>
      <c r="AD33" s="716" t="s">
        <v>230</v>
      </c>
      <c r="AE33" s="716"/>
      <c r="AF33" s="716"/>
      <c r="AG33" s="716"/>
      <c r="AH33" s="716"/>
      <c r="AI33" s="716"/>
      <c r="AJ33" s="716"/>
      <c r="AK33" s="716"/>
      <c r="AL33" s="681" t="s">
        <v>236</v>
      </c>
      <c r="AM33" s="682"/>
      <c r="AN33" s="682"/>
      <c r="AO33" s="717"/>
      <c r="AP33" s="758"/>
      <c r="AQ33" s="759"/>
      <c r="AR33" s="759"/>
      <c r="AS33" s="759"/>
      <c r="AT33" s="762"/>
      <c r="AU33" s="232"/>
      <c r="AV33" s="232"/>
      <c r="AW33" s="232"/>
      <c r="AX33" s="659" t="s">
        <v>315</v>
      </c>
      <c r="AY33" s="660"/>
      <c r="AZ33" s="660"/>
      <c r="BA33" s="660"/>
      <c r="BB33" s="660"/>
      <c r="BC33" s="660"/>
      <c r="BD33" s="660"/>
      <c r="BE33" s="660"/>
      <c r="BF33" s="661"/>
      <c r="BG33" s="742">
        <v>98.5</v>
      </c>
      <c r="BH33" s="663"/>
      <c r="BI33" s="663"/>
      <c r="BJ33" s="663"/>
      <c r="BK33" s="663"/>
      <c r="BL33" s="663"/>
      <c r="BM33" s="706">
        <v>92.1</v>
      </c>
      <c r="BN33" s="663"/>
      <c r="BO33" s="663"/>
      <c r="BP33" s="663"/>
      <c r="BQ33" s="727"/>
      <c r="BR33" s="742">
        <v>98.5</v>
      </c>
      <c r="BS33" s="663"/>
      <c r="BT33" s="663"/>
      <c r="BU33" s="663"/>
      <c r="BV33" s="663"/>
      <c r="BW33" s="663"/>
      <c r="BX33" s="706">
        <v>91.2</v>
      </c>
      <c r="BY33" s="663"/>
      <c r="BZ33" s="663"/>
      <c r="CA33" s="663"/>
      <c r="CB33" s="727"/>
      <c r="CD33" s="711" t="s">
        <v>316</v>
      </c>
      <c r="CE33" s="712"/>
      <c r="CF33" s="712"/>
      <c r="CG33" s="712"/>
      <c r="CH33" s="712"/>
      <c r="CI33" s="712"/>
      <c r="CJ33" s="712"/>
      <c r="CK33" s="712"/>
      <c r="CL33" s="712"/>
      <c r="CM33" s="712"/>
      <c r="CN33" s="712"/>
      <c r="CO33" s="712"/>
      <c r="CP33" s="712"/>
      <c r="CQ33" s="713"/>
      <c r="CR33" s="678">
        <v>7935703</v>
      </c>
      <c r="CS33" s="697"/>
      <c r="CT33" s="697"/>
      <c r="CU33" s="697"/>
      <c r="CV33" s="697"/>
      <c r="CW33" s="697"/>
      <c r="CX33" s="697"/>
      <c r="CY33" s="698"/>
      <c r="CZ33" s="681">
        <v>34.799999999999997</v>
      </c>
      <c r="DA33" s="699"/>
      <c r="DB33" s="699"/>
      <c r="DC33" s="700"/>
      <c r="DD33" s="684">
        <v>5580189</v>
      </c>
      <c r="DE33" s="697"/>
      <c r="DF33" s="697"/>
      <c r="DG33" s="697"/>
      <c r="DH33" s="697"/>
      <c r="DI33" s="697"/>
      <c r="DJ33" s="697"/>
      <c r="DK33" s="698"/>
      <c r="DL33" s="684">
        <v>4457511</v>
      </c>
      <c r="DM33" s="697"/>
      <c r="DN33" s="697"/>
      <c r="DO33" s="697"/>
      <c r="DP33" s="697"/>
      <c r="DQ33" s="697"/>
      <c r="DR33" s="697"/>
      <c r="DS33" s="697"/>
      <c r="DT33" s="697"/>
      <c r="DU33" s="697"/>
      <c r="DV33" s="698"/>
      <c r="DW33" s="681">
        <v>42.7</v>
      </c>
      <c r="DX33" s="699"/>
      <c r="DY33" s="699"/>
      <c r="DZ33" s="699"/>
      <c r="EA33" s="699"/>
      <c r="EB33" s="699"/>
      <c r="EC33" s="714"/>
    </row>
    <row r="34" spans="2:133" ht="11.25" customHeight="1">
      <c r="B34" s="675" t="s">
        <v>317</v>
      </c>
      <c r="C34" s="676"/>
      <c r="D34" s="676"/>
      <c r="E34" s="676"/>
      <c r="F34" s="676"/>
      <c r="G34" s="676"/>
      <c r="H34" s="676"/>
      <c r="I34" s="676"/>
      <c r="J34" s="676"/>
      <c r="K34" s="676"/>
      <c r="L34" s="676"/>
      <c r="M34" s="676"/>
      <c r="N34" s="676"/>
      <c r="O34" s="676"/>
      <c r="P34" s="676"/>
      <c r="Q34" s="677"/>
      <c r="R34" s="678">
        <v>105395</v>
      </c>
      <c r="S34" s="679"/>
      <c r="T34" s="679"/>
      <c r="U34" s="679"/>
      <c r="V34" s="679"/>
      <c r="W34" s="679"/>
      <c r="X34" s="679"/>
      <c r="Y34" s="680"/>
      <c r="Z34" s="715">
        <v>0.4</v>
      </c>
      <c r="AA34" s="715"/>
      <c r="AB34" s="715"/>
      <c r="AC34" s="715"/>
      <c r="AD34" s="716">
        <v>17851</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2775816</v>
      </c>
      <c r="CS34" s="679"/>
      <c r="CT34" s="679"/>
      <c r="CU34" s="679"/>
      <c r="CV34" s="679"/>
      <c r="CW34" s="679"/>
      <c r="CX34" s="679"/>
      <c r="CY34" s="680"/>
      <c r="CZ34" s="681">
        <v>12.2</v>
      </c>
      <c r="DA34" s="699"/>
      <c r="DB34" s="699"/>
      <c r="DC34" s="700"/>
      <c r="DD34" s="684">
        <v>1678952</v>
      </c>
      <c r="DE34" s="679"/>
      <c r="DF34" s="679"/>
      <c r="DG34" s="679"/>
      <c r="DH34" s="679"/>
      <c r="DI34" s="679"/>
      <c r="DJ34" s="679"/>
      <c r="DK34" s="680"/>
      <c r="DL34" s="684">
        <v>1390254</v>
      </c>
      <c r="DM34" s="679"/>
      <c r="DN34" s="679"/>
      <c r="DO34" s="679"/>
      <c r="DP34" s="679"/>
      <c r="DQ34" s="679"/>
      <c r="DR34" s="679"/>
      <c r="DS34" s="679"/>
      <c r="DT34" s="679"/>
      <c r="DU34" s="679"/>
      <c r="DV34" s="680"/>
      <c r="DW34" s="681">
        <v>13.3</v>
      </c>
      <c r="DX34" s="699"/>
      <c r="DY34" s="699"/>
      <c r="DZ34" s="699"/>
      <c r="EA34" s="699"/>
      <c r="EB34" s="699"/>
      <c r="EC34" s="714"/>
    </row>
    <row r="35" spans="2:133" ht="11.25" customHeight="1">
      <c r="B35" s="675" t="s">
        <v>319</v>
      </c>
      <c r="C35" s="676"/>
      <c r="D35" s="676"/>
      <c r="E35" s="676"/>
      <c r="F35" s="676"/>
      <c r="G35" s="676"/>
      <c r="H35" s="676"/>
      <c r="I35" s="676"/>
      <c r="J35" s="676"/>
      <c r="K35" s="676"/>
      <c r="L35" s="676"/>
      <c r="M35" s="676"/>
      <c r="N35" s="676"/>
      <c r="O35" s="676"/>
      <c r="P35" s="676"/>
      <c r="Q35" s="677"/>
      <c r="R35" s="678">
        <v>422151</v>
      </c>
      <c r="S35" s="679"/>
      <c r="T35" s="679"/>
      <c r="U35" s="679"/>
      <c r="V35" s="679"/>
      <c r="W35" s="679"/>
      <c r="X35" s="679"/>
      <c r="Y35" s="680"/>
      <c r="Z35" s="715">
        <v>1.8</v>
      </c>
      <c r="AA35" s="715"/>
      <c r="AB35" s="715"/>
      <c r="AC35" s="715"/>
      <c r="AD35" s="716" t="s">
        <v>236</v>
      </c>
      <c r="AE35" s="716"/>
      <c r="AF35" s="716"/>
      <c r="AG35" s="716"/>
      <c r="AH35" s="716"/>
      <c r="AI35" s="716"/>
      <c r="AJ35" s="716"/>
      <c r="AK35" s="716"/>
      <c r="AL35" s="681" t="s">
        <v>236</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64914</v>
      </c>
      <c r="CS35" s="697"/>
      <c r="CT35" s="697"/>
      <c r="CU35" s="697"/>
      <c r="CV35" s="697"/>
      <c r="CW35" s="697"/>
      <c r="CX35" s="697"/>
      <c r="CY35" s="698"/>
      <c r="CZ35" s="681">
        <v>0.3</v>
      </c>
      <c r="DA35" s="699"/>
      <c r="DB35" s="699"/>
      <c r="DC35" s="700"/>
      <c r="DD35" s="684">
        <v>62709</v>
      </c>
      <c r="DE35" s="697"/>
      <c r="DF35" s="697"/>
      <c r="DG35" s="697"/>
      <c r="DH35" s="697"/>
      <c r="DI35" s="697"/>
      <c r="DJ35" s="697"/>
      <c r="DK35" s="698"/>
      <c r="DL35" s="684">
        <v>62709</v>
      </c>
      <c r="DM35" s="697"/>
      <c r="DN35" s="697"/>
      <c r="DO35" s="697"/>
      <c r="DP35" s="697"/>
      <c r="DQ35" s="697"/>
      <c r="DR35" s="697"/>
      <c r="DS35" s="697"/>
      <c r="DT35" s="697"/>
      <c r="DU35" s="697"/>
      <c r="DV35" s="698"/>
      <c r="DW35" s="681">
        <v>0.6</v>
      </c>
      <c r="DX35" s="699"/>
      <c r="DY35" s="699"/>
      <c r="DZ35" s="699"/>
      <c r="EA35" s="699"/>
      <c r="EB35" s="699"/>
      <c r="EC35" s="714"/>
    </row>
    <row r="36" spans="2:133" ht="11.25" customHeight="1">
      <c r="B36" s="675" t="s">
        <v>323</v>
      </c>
      <c r="C36" s="676"/>
      <c r="D36" s="676"/>
      <c r="E36" s="676"/>
      <c r="F36" s="676"/>
      <c r="G36" s="676"/>
      <c r="H36" s="676"/>
      <c r="I36" s="676"/>
      <c r="J36" s="676"/>
      <c r="K36" s="676"/>
      <c r="L36" s="676"/>
      <c r="M36" s="676"/>
      <c r="N36" s="676"/>
      <c r="O36" s="676"/>
      <c r="P36" s="676"/>
      <c r="Q36" s="677"/>
      <c r="R36" s="678">
        <v>1604982</v>
      </c>
      <c r="S36" s="679"/>
      <c r="T36" s="679"/>
      <c r="U36" s="679"/>
      <c r="V36" s="679"/>
      <c r="W36" s="679"/>
      <c r="X36" s="679"/>
      <c r="Y36" s="680"/>
      <c r="Z36" s="715">
        <v>6.8</v>
      </c>
      <c r="AA36" s="715"/>
      <c r="AB36" s="715"/>
      <c r="AC36" s="715"/>
      <c r="AD36" s="716" t="s">
        <v>230</v>
      </c>
      <c r="AE36" s="716"/>
      <c r="AF36" s="716"/>
      <c r="AG36" s="716"/>
      <c r="AH36" s="716"/>
      <c r="AI36" s="716"/>
      <c r="AJ36" s="716"/>
      <c r="AK36" s="716"/>
      <c r="AL36" s="681" t="s">
        <v>230</v>
      </c>
      <c r="AM36" s="682"/>
      <c r="AN36" s="682"/>
      <c r="AO36" s="717"/>
      <c r="AP36" s="235"/>
      <c r="AQ36" s="730" t="s">
        <v>324</v>
      </c>
      <c r="AR36" s="731"/>
      <c r="AS36" s="731"/>
      <c r="AT36" s="731"/>
      <c r="AU36" s="731"/>
      <c r="AV36" s="731"/>
      <c r="AW36" s="731"/>
      <c r="AX36" s="731"/>
      <c r="AY36" s="732"/>
      <c r="AZ36" s="733">
        <v>2565156</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156178</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1912956</v>
      </c>
      <c r="CS36" s="679"/>
      <c r="CT36" s="679"/>
      <c r="CU36" s="679"/>
      <c r="CV36" s="679"/>
      <c r="CW36" s="679"/>
      <c r="CX36" s="679"/>
      <c r="CY36" s="680"/>
      <c r="CZ36" s="681">
        <v>8.4</v>
      </c>
      <c r="DA36" s="699"/>
      <c r="DB36" s="699"/>
      <c r="DC36" s="700"/>
      <c r="DD36" s="684">
        <v>1420050</v>
      </c>
      <c r="DE36" s="679"/>
      <c r="DF36" s="679"/>
      <c r="DG36" s="679"/>
      <c r="DH36" s="679"/>
      <c r="DI36" s="679"/>
      <c r="DJ36" s="679"/>
      <c r="DK36" s="680"/>
      <c r="DL36" s="684">
        <v>1251662</v>
      </c>
      <c r="DM36" s="679"/>
      <c r="DN36" s="679"/>
      <c r="DO36" s="679"/>
      <c r="DP36" s="679"/>
      <c r="DQ36" s="679"/>
      <c r="DR36" s="679"/>
      <c r="DS36" s="679"/>
      <c r="DT36" s="679"/>
      <c r="DU36" s="679"/>
      <c r="DV36" s="680"/>
      <c r="DW36" s="681">
        <v>12</v>
      </c>
      <c r="DX36" s="699"/>
      <c r="DY36" s="699"/>
      <c r="DZ36" s="699"/>
      <c r="EA36" s="699"/>
      <c r="EB36" s="699"/>
      <c r="EC36" s="714"/>
    </row>
    <row r="37" spans="2:133" ht="11.25" customHeight="1">
      <c r="B37" s="675" t="s">
        <v>327</v>
      </c>
      <c r="C37" s="676"/>
      <c r="D37" s="676"/>
      <c r="E37" s="676"/>
      <c r="F37" s="676"/>
      <c r="G37" s="676"/>
      <c r="H37" s="676"/>
      <c r="I37" s="676"/>
      <c r="J37" s="676"/>
      <c r="K37" s="676"/>
      <c r="L37" s="676"/>
      <c r="M37" s="676"/>
      <c r="N37" s="676"/>
      <c r="O37" s="676"/>
      <c r="P37" s="676"/>
      <c r="Q37" s="677"/>
      <c r="R37" s="678">
        <v>752701</v>
      </c>
      <c r="S37" s="679"/>
      <c r="T37" s="679"/>
      <c r="U37" s="679"/>
      <c r="V37" s="679"/>
      <c r="W37" s="679"/>
      <c r="X37" s="679"/>
      <c r="Y37" s="680"/>
      <c r="Z37" s="715">
        <v>3.2</v>
      </c>
      <c r="AA37" s="715"/>
      <c r="AB37" s="715"/>
      <c r="AC37" s="715"/>
      <c r="AD37" s="716" t="s">
        <v>236</v>
      </c>
      <c r="AE37" s="716"/>
      <c r="AF37" s="716"/>
      <c r="AG37" s="716"/>
      <c r="AH37" s="716"/>
      <c r="AI37" s="716"/>
      <c r="AJ37" s="716"/>
      <c r="AK37" s="716"/>
      <c r="AL37" s="681" t="s">
        <v>230</v>
      </c>
      <c r="AM37" s="682"/>
      <c r="AN37" s="682"/>
      <c r="AO37" s="717"/>
      <c r="AQ37" s="718" t="s">
        <v>328</v>
      </c>
      <c r="AR37" s="719"/>
      <c r="AS37" s="719"/>
      <c r="AT37" s="719"/>
      <c r="AU37" s="719"/>
      <c r="AV37" s="719"/>
      <c r="AW37" s="719"/>
      <c r="AX37" s="719"/>
      <c r="AY37" s="720"/>
      <c r="AZ37" s="678">
        <v>568594</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94868</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842912</v>
      </c>
      <c r="CS37" s="697"/>
      <c r="CT37" s="697"/>
      <c r="CU37" s="697"/>
      <c r="CV37" s="697"/>
      <c r="CW37" s="697"/>
      <c r="CX37" s="697"/>
      <c r="CY37" s="698"/>
      <c r="CZ37" s="681">
        <v>3.7</v>
      </c>
      <c r="DA37" s="699"/>
      <c r="DB37" s="699"/>
      <c r="DC37" s="700"/>
      <c r="DD37" s="684">
        <v>834242</v>
      </c>
      <c r="DE37" s="697"/>
      <c r="DF37" s="697"/>
      <c r="DG37" s="697"/>
      <c r="DH37" s="697"/>
      <c r="DI37" s="697"/>
      <c r="DJ37" s="697"/>
      <c r="DK37" s="698"/>
      <c r="DL37" s="684">
        <v>820173</v>
      </c>
      <c r="DM37" s="697"/>
      <c r="DN37" s="697"/>
      <c r="DO37" s="697"/>
      <c r="DP37" s="697"/>
      <c r="DQ37" s="697"/>
      <c r="DR37" s="697"/>
      <c r="DS37" s="697"/>
      <c r="DT37" s="697"/>
      <c r="DU37" s="697"/>
      <c r="DV37" s="698"/>
      <c r="DW37" s="681">
        <v>7.9</v>
      </c>
      <c r="DX37" s="699"/>
      <c r="DY37" s="699"/>
      <c r="DZ37" s="699"/>
      <c r="EA37" s="699"/>
      <c r="EB37" s="699"/>
      <c r="EC37" s="714"/>
    </row>
    <row r="38" spans="2:133" ht="11.25" customHeight="1">
      <c r="B38" s="675" t="s">
        <v>331</v>
      </c>
      <c r="C38" s="676"/>
      <c r="D38" s="676"/>
      <c r="E38" s="676"/>
      <c r="F38" s="676"/>
      <c r="G38" s="676"/>
      <c r="H38" s="676"/>
      <c r="I38" s="676"/>
      <c r="J38" s="676"/>
      <c r="K38" s="676"/>
      <c r="L38" s="676"/>
      <c r="M38" s="676"/>
      <c r="N38" s="676"/>
      <c r="O38" s="676"/>
      <c r="P38" s="676"/>
      <c r="Q38" s="677"/>
      <c r="R38" s="678">
        <v>257046</v>
      </c>
      <c r="S38" s="679"/>
      <c r="T38" s="679"/>
      <c r="U38" s="679"/>
      <c r="V38" s="679"/>
      <c r="W38" s="679"/>
      <c r="X38" s="679"/>
      <c r="Y38" s="680"/>
      <c r="Z38" s="715">
        <v>1.1000000000000001</v>
      </c>
      <c r="AA38" s="715"/>
      <c r="AB38" s="715"/>
      <c r="AC38" s="715"/>
      <c r="AD38" s="716">
        <v>222</v>
      </c>
      <c r="AE38" s="716"/>
      <c r="AF38" s="716"/>
      <c r="AG38" s="716"/>
      <c r="AH38" s="716"/>
      <c r="AI38" s="716"/>
      <c r="AJ38" s="716"/>
      <c r="AK38" s="716"/>
      <c r="AL38" s="681">
        <v>0</v>
      </c>
      <c r="AM38" s="682"/>
      <c r="AN38" s="682"/>
      <c r="AO38" s="717"/>
      <c r="AQ38" s="718" t="s">
        <v>332</v>
      </c>
      <c r="AR38" s="719"/>
      <c r="AS38" s="719"/>
      <c r="AT38" s="719"/>
      <c r="AU38" s="719"/>
      <c r="AV38" s="719"/>
      <c r="AW38" s="719"/>
      <c r="AX38" s="719"/>
      <c r="AY38" s="720"/>
      <c r="AZ38" s="678">
        <v>259346</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4249</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2286445</v>
      </c>
      <c r="CS38" s="679"/>
      <c r="CT38" s="679"/>
      <c r="CU38" s="679"/>
      <c r="CV38" s="679"/>
      <c r="CW38" s="679"/>
      <c r="CX38" s="679"/>
      <c r="CY38" s="680"/>
      <c r="CZ38" s="681">
        <v>10</v>
      </c>
      <c r="DA38" s="699"/>
      <c r="DB38" s="699"/>
      <c r="DC38" s="700"/>
      <c r="DD38" s="684">
        <v>2008609</v>
      </c>
      <c r="DE38" s="679"/>
      <c r="DF38" s="679"/>
      <c r="DG38" s="679"/>
      <c r="DH38" s="679"/>
      <c r="DI38" s="679"/>
      <c r="DJ38" s="679"/>
      <c r="DK38" s="680"/>
      <c r="DL38" s="684">
        <v>1717795</v>
      </c>
      <c r="DM38" s="679"/>
      <c r="DN38" s="679"/>
      <c r="DO38" s="679"/>
      <c r="DP38" s="679"/>
      <c r="DQ38" s="679"/>
      <c r="DR38" s="679"/>
      <c r="DS38" s="679"/>
      <c r="DT38" s="679"/>
      <c r="DU38" s="679"/>
      <c r="DV38" s="680"/>
      <c r="DW38" s="681">
        <v>16.5</v>
      </c>
      <c r="DX38" s="699"/>
      <c r="DY38" s="699"/>
      <c r="DZ38" s="699"/>
      <c r="EA38" s="699"/>
      <c r="EB38" s="699"/>
      <c r="EC38" s="714"/>
    </row>
    <row r="39" spans="2:133" ht="11.25" customHeight="1">
      <c r="B39" s="675" t="s">
        <v>335</v>
      </c>
      <c r="C39" s="676"/>
      <c r="D39" s="676"/>
      <c r="E39" s="676"/>
      <c r="F39" s="676"/>
      <c r="G39" s="676"/>
      <c r="H39" s="676"/>
      <c r="I39" s="676"/>
      <c r="J39" s="676"/>
      <c r="K39" s="676"/>
      <c r="L39" s="676"/>
      <c r="M39" s="676"/>
      <c r="N39" s="676"/>
      <c r="O39" s="676"/>
      <c r="P39" s="676"/>
      <c r="Q39" s="677"/>
      <c r="R39" s="678">
        <v>3631744</v>
      </c>
      <c r="S39" s="679"/>
      <c r="T39" s="679"/>
      <c r="U39" s="679"/>
      <c r="V39" s="679"/>
      <c r="W39" s="679"/>
      <c r="X39" s="679"/>
      <c r="Y39" s="680"/>
      <c r="Z39" s="715">
        <v>15.5</v>
      </c>
      <c r="AA39" s="715"/>
      <c r="AB39" s="715"/>
      <c r="AC39" s="715"/>
      <c r="AD39" s="716" t="s">
        <v>236</v>
      </c>
      <c r="AE39" s="716"/>
      <c r="AF39" s="716"/>
      <c r="AG39" s="716"/>
      <c r="AH39" s="716"/>
      <c r="AI39" s="716"/>
      <c r="AJ39" s="716"/>
      <c r="AK39" s="716"/>
      <c r="AL39" s="681" t="s">
        <v>236</v>
      </c>
      <c r="AM39" s="682"/>
      <c r="AN39" s="682"/>
      <c r="AO39" s="717"/>
      <c r="AQ39" s="718" t="s">
        <v>336</v>
      </c>
      <c r="AR39" s="719"/>
      <c r="AS39" s="719"/>
      <c r="AT39" s="719"/>
      <c r="AU39" s="719"/>
      <c r="AV39" s="719"/>
      <c r="AW39" s="719"/>
      <c r="AX39" s="719"/>
      <c r="AY39" s="720"/>
      <c r="AZ39" s="678">
        <v>76483</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6798</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791743</v>
      </c>
      <c r="CS39" s="697"/>
      <c r="CT39" s="697"/>
      <c r="CU39" s="697"/>
      <c r="CV39" s="697"/>
      <c r="CW39" s="697"/>
      <c r="CX39" s="697"/>
      <c r="CY39" s="698"/>
      <c r="CZ39" s="681">
        <v>3.5</v>
      </c>
      <c r="DA39" s="699"/>
      <c r="DB39" s="699"/>
      <c r="DC39" s="700"/>
      <c r="DD39" s="684">
        <v>336040</v>
      </c>
      <c r="DE39" s="697"/>
      <c r="DF39" s="697"/>
      <c r="DG39" s="697"/>
      <c r="DH39" s="697"/>
      <c r="DI39" s="697"/>
      <c r="DJ39" s="697"/>
      <c r="DK39" s="698"/>
      <c r="DL39" s="684" t="s">
        <v>236</v>
      </c>
      <c r="DM39" s="697"/>
      <c r="DN39" s="697"/>
      <c r="DO39" s="697"/>
      <c r="DP39" s="697"/>
      <c r="DQ39" s="697"/>
      <c r="DR39" s="697"/>
      <c r="DS39" s="697"/>
      <c r="DT39" s="697"/>
      <c r="DU39" s="697"/>
      <c r="DV39" s="698"/>
      <c r="DW39" s="681" t="s">
        <v>236</v>
      </c>
      <c r="DX39" s="699"/>
      <c r="DY39" s="699"/>
      <c r="DZ39" s="699"/>
      <c r="EA39" s="699"/>
      <c r="EB39" s="699"/>
      <c r="EC39" s="714"/>
    </row>
    <row r="40" spans="2:133" ht="11.25" customHeight="1">
      <c r="B40" s="675" t="s">
        <v>339</v>
      </c>
      <c r="C40" s="676"/>
      <c r="D40" s="676"/>
      <c r="E40" s="676"/>
      <c r="F40" s="676"/>
      <c r="G40" s="676"/>
      <c r="H40" s="676"/>
      <c r="I40" s="676"/>
      <c r="J40" s="676"/>
      <c r="K40" s="676"/>
      <c r="L40" s="676"/>
      <c r="M40" s="676"/>
      <c r="N40" s="676"/>
      <c r="O40" s="676"/>
      <c r="P40" s="676"/>
      <c r="Q40" s="677"/>
      <c r="R40" s="678" t="s">
        <v>230</v>
      </c>
      <c r="S40" s="679"/>
      <c r="T40" s="679"/>
      <c r="U40" s="679"/>
      <c r="V40" s="679"/>
      <c r="W40" s="679"/>
      <c r="X40" s="679"/>
      <c r="Y40" s="680"/>
      <c r="Z40" s="715" t="s">
        <v>236</v>
      </c>
      <c r="AA40" s="715"/>
      <c r="AB40" s="715"/>
      <c r="AC40" s="715"/>
      <c r="AD40" s="716" t="s">
        <v>236</v>
      </c>
      <c r="AE40" s="716"/>
      <c r="AF40" s="716"/>
      <c r="AG40" s="716"/>
      <c r="AH40" s="716"/>
      <c r="AI40" s="716"/>
      <c r="AJ40" s="716"/>
      <c r="AK40" s="716"/>
      <c r="AL40" s="681" t="s">
        <v>236</v>
      </c>
      <c r="AM40" s="682"/>
      <c r="AN40" s="682"/>
      <c r="AO40" s="717"/>
      <c r="AQ40" s="718" t="s">
        <v>340</v>
      </c>
      <c r="AR40" s="719"/>
      <c r="AS40" s="719"/>
      <c r="AT40" s="719"/>
      <c r="AU40" s="719"/>
      <c r="AV40" s="719"/>
      <c r="AW40" s="719"/>
      <c r="AX40" s="719"/>
      <c r="AY40" s="720"/>
      <c r="AZ40" s="678">
        <v>19365</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90</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103829</v>
      </c>
      <c r="CS40" s="679"/>
      <c r="CT40" s="679"/>
      <c r="CU40" s="679"/>
      <c r="CV40" s="679"/>
      <c r="CW40" s="679"/>
      <c r="CX40" s="679"/>
      <c r="CY40" s="680"/>
      <c r="CZ40" s="681">
        <v>0.5</v>
      </c>
      <c r="DA40" s="699"/>
      <c r="DB40" s="699"/>
      <c r="DC40" s="700"/>
      <c r="DD40" s="684">
        <v>73829</v>
      </c>
      <c r="DE40" s="679"/>
      <c r="DF40" s="679"/>
      <c r="DG40" s="679"/>
      <c r="DH40" s="679"/>
      <c r="DI40" s="679"/>
      <c r="DJ40" s="679"/>
      <c r="DK40" s="680"/>
      <c r="DL40" s="684">
        <v>35091</v>
      </c>
      <c r="DM40" s="679"/>
      <c r="DN40" s="679"/>
      <c r="DO40" s="679"/>
      <c r="DP40" s="679"/>
      <c r="DQ40" s="679"/>
      <c r="DR40" s="679"/>
      <c r="DS40" s="679"/>
      <c r="DT40" s="679"/>
      <c r="DU40" s="679"/>
      <c r="DV40" s="680"/>
      <c r="DW40" s="681">
        <v>0.3</v>
      </c>
      <c r="DX40" s="699"/>
      <c r="DY40" s="699"/>
      <c r="DZ40" s="699"/>
      <c r="EA40" s="699"/>
      <c r="EB40" s="699"/>
      <c r="EC40" s="714"/>
    </row>
    <row r="41" spans="2:133" ht="11.25" customHeight="1">
      <c r="B41" s="675" t="s">
        <v>344</v>
      </c>
      <c r="C41" s="676"/>
      <c r="D41" s="676"/>
      <c r="E41" s="676"/>
      <c r="F41" s="676"/>
      <c r="G41" s="676"/>
      <c r="H41" s="676"/>
      <c r="I41" s="676"/>
      <c r="J41" s="676"/>
      <c r="K41" s="676"/>
      <c r="L41" s="676"/>
      <c r="M41" s="676"/>
      <c r="N41" s="676"/>
      <c r="O41" s="676"/>
      <c r="P41" s="676"/>
      <c r="Q41" s="677"/>
      <c r="R41" s="678">
        <v>363944</v>
      </c>
      <c r="S41" s="679"/>
      <c r="T41" s="679"/>
      <c r="U41" s="679"/>
      <c r="V41" s="679"/>
      <c r="W41" s="679"/>
      <c r="X41" s="679"/>
      <c r="Y41" s="680"/>
      <c r="Z41" s="715">
        <v>1.6</v>
      </c>
      <c r="AA41" s="715"/>
      <c r="AB41" s="715"/>
      <c r="AC41" s="715"/>
      <c r="AD41" s="716" t="s">
        <v>236</v>
      </c>
      <c r="AE41" s="716"/>
      <c r="AF41" s="716"/>
      <c r="AG41" s="716"/>
      <c r="AH41" s="716"/>
      <c r="AI41" s="716"/>
      <c r="AJ41" s="716"/>
      <c r="AK41" s="716"/>
      <c r="AL41" s="681" t="s">
        <v>236</v>
      </c>
      <c r="AM41" s="682"/>
      <c r="AN41" s="682"/>
      <c r="AO41" s="717"/>
      <c r="AQ41" s="718" t="s">
        <v>345</v>
      </c>
      <c r="AR41" s="719"/>
      <c r="AS41" s="719"/>
      <c r="AT41" s="719"/>
      <c r="AU41" s="719"/>
      <c r="AV41" s="719"/>
      <c r="AW41" s="719"/>
      <c r="AX41" s="719"/>
      <c r="AY41" s="720"/>
      <c r="AZ41" s="678">
        <v>345397</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236</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236</v>
      </c>
      <c r="CS41" s="697"/>
      <c r="CT41" s="697"/>
      <c r="CU41" s="697"/>
      <c r="CV41" s="697"/>
      <c r="CW41" s="697"/>
      <c r="CX41" s="697"/>
      <c r="CY41" s="698"/>
      <c r="CZ41" s="681" t="s">
        <v>236</v>
      </c>
      <c r="DA41" s="699"/>
      <c r="DB41" s="699"/>
      <c r="DC41" s="700"/>
      <c r="DD41" s="684" t="s">
        <v>236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348</v>
      </c>
      <c r="C42" s="660"/>
      <c r="D42" s="660"/>
      <c r="E42" s="660"/>
      <c r="F42" s="660"/>
      <c r="G42" s="660"/>
      <c r="H42" s="660"/>
      <c r="I42" s="660"/>
      <c r="J42" s="660"/>
      <c r="K42" s="660"/>
      <c r="L42" s="660"/>
      <c r="M42" s="660"/>
      <c r="N42" s="660"/>
      <c r="O42" s="660"/>
      <c r="P42" s="660"/>
      <c r="Q42" s="661"/>
      <c r="R42" s="662">
        <v>23455516</v>
      </c>
      <c r="S42" s="701"/>
      <c r="T42" s="701"/>
      <c r="U42" s="701"/>
      <c r="V42" s="701"/>
      <c r="W42" s="701"/>
      <c r="X42" s="701"/>
      <c r="Y42" s="703"/>
      <c r="Z42" s="704">
        <v>100</v>
      </c>
      <c r="AA42" s="704"/>
      <c r="AB42" s="704"/>
      <c r="AC42" s="704"/>
      <c r="AD42" s="705">
        <v>10065931</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1295971</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421</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5992731</v>
      </c>
      <c r="CS42" s="679"/>
      <c r="CT42" s="679"/>
      <c r="CU42" s="679"/>
      <c r="CV42" s="679"/>
      <c r="CW42" s="679"/>
      <c r="CX42" s="679"/>
      <c r="CY42" s="680"/>
      <c r="CZ42" s="681">
        <v>26.2</v>
      </c>
      <c r="DA42" s="682"/>
      <c r="DB42" s="682"/>
      <c r="DC42" s="683"/>
      <c r="DD42" s="684">
        <v>445009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176437</v>
      </c>
      <c r="CS43" s="697"/>
      <c r="CT43" s="697"/>
      <c r="CU43" s="697"/>
      <c r="CV43" s="697"/>
      <c r="CW43" s="697"/>
      <c r="CX43" s="697"/>
      <c r="CY43" s="698"/>
      <c r="CZ43" s="681">
        <v>0.8</v>
      </c>
      <c r="DA43" s="699"/>
      <c r="DB43" s="699"/>
      <c r="DC43" s="700"/>
      <c r="DD43" s="684">
        <v>168022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301</v>
      </c>
      <c r="CE44" s="692"/>
      <c r="CF44" s="675" t="s">
        <v>353</v>
      </c>
      <c r="CG44" s="676"/>
      <c r="CH44" s="676"/>
      <c r="CI44" s="676"/>
      <c r="CJ44" s="676"/>
      <c r="CK44" s="676"/>
      <c r="CL44" s="676"/>
      <c r="CM44" s="676"/>
      <c r="CN44" s="676"/>
      <c r="CO44" s="676"/>
      <c r="CP44" s="676"/>
      <c r="CQ44" s="677"/>
      <c r="CR44" s="678">
        <v>5548098</v>
      </c>
      <c r="CS44" s="679"/>
      <c r="CT44" s="679"/>
      <c r="CU44" s="679"/>
      <c r="CV44" s="679"/>
      <c r="CW44" s="679"/>
      <c r="CX44" s="679"/>
      <c r="CY44" s="680"/>
      <c r="CZ44" s="681">
        <v>24.3</v>
      </c>
      <c r="DA44" s="682"/>
      <c r="DB44" s="682"/>
      <c r="DC44" s="683"/>
      <c r="DD44" s="684">
        <v>425877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354</v>
      </c>
      <c r="CG45" s="676"/>
      <c r="CH45" s="676"/>
      <c r="CI45" s="676"/>
      <c r="CJ45" s="676"/>
      <c r="CK45" s="676"/>
      <c r="CL45" s="676"/>
      <c r="CM45" s="676"/>
      <c r="CN45" s="676"/>
      <c r="CO45" s="676"/>
      <c r="CP45" s="676"/>
      <c r="CQ45" s="677"/>
      <c r="CR45" s="678">
        <v>3154267</v>
      </c>
      <c r="CS45" s="697"/>
      <c r="CT45" s="697"/>
      <c r="CU45" s="697"/>
      <c r="CV45" s="697"/>
      <c r="CW45" s="697"/>
      <c r="CX45" s="697"/>
      <c r="CY45" s="698"/>
      <c r="CZ45" s="681">
        <v>13.8</v>
      </c>
      <c r="DA45" s="699"/>
      <c r="DB45" s="699"/>
      <c r="DC45" s="700"/>
      <c r="DD45" s="684">
        <v>142287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2198255</v>
      </c>
      <c r="CS46" s="679"/>
      <c r="CT46" s="679"/>
      <c r="CU46" s="679"/>
      <c r="CV46" s="679"/>
      <c r="CW46" s="679"/>
      <c r="CX46" s="679"/>
      <c r="CY46" s="680"/>
      <c r="CZ46" s="681">
        <v>9.6</v>
      </c>
      <c r="DA46" s="682"/>
      <c r="DB46" s="682"/>
      <c r="DC46" s="683"/>
      <c r="DD46" s="684">
        <v>208134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v>444633</v>
      </c>
      <c r="CS47" s="697"/>
      <c r="CT47" s="697"/>
      <c r="CU47" s="697"/>
      <c r="CV47" s="697"/>
      <c r="CW47" s="697"/>
      <c r="CX47" s="697"/>
      <c r="CY47" s="698"/>
      <c r="CZ47" s="681">
        <v>1.9</v>
      </c>
      <c r="DA47" s="699"/>
      <c r="DB47" s="699"/>
      <c r="DC47" s="700"/>
      <c r="DD47" s="684">
        <v>19132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359</v>
      </c>
      <c r="CD48" s="695"/>
      <c r="CE48" s="696"/>
      <c r="CF48" s="675" t="s">
        <v>360</v>
      </c>
      <c r="CG48" s="676"/>
      <c r="CH48" s="676"/>
      <c r="CI48" s="676"/>
      <c r="CJ48" s="676"/>
      <c r="CK48" s="676"/>
      <c r="CL48" s="676"/>
      <c r="CM48" s="676"/>
      <c r="CN48" s="676"/>
      <c r="CO48" s="676"/>
      <c r="CP48" s="676"/>
      <c r="CQ48" s="677"/>
      <c r="CR48" s="678" t="s">
        <v>230</v>
      </c>
      <c r="CS48" s="679"/>
      <c r="CT48" s="679"/>
      <c r="CU48" s="679"/>
      <c r="CV48" s="679"/>
      <c r="CW48" s="679"/>
      <c r="CX48" s="679"/>
      <c r="CY48" s="680"/>
      <c r="CZ48" s="681" t="s">
        <v>236</v>
      </c>
      <c r="DA48" s="682"/>
      <c r="DB48" s="682"/>
      <c r="DC48" s="683"/>
      <c r="DD48" s="684" t="s">
        <v>230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361</v>
      </c>
      <c r="CE49" s="660"/>
      <c r="CF49" s="660"/>
      <c r="CG49" s="660"/>
      <c r="CH49" s="660"/>
      <c r="CI49" s="660"/>
      <c r="CJ49" s="660"/>
      <c r="CK49" s="660"/>
      <c r="CL49" s="660"/>
      <c r="CM49" s="660"/>
      <c r="CN49" s="660"/>
      <c r="CO49" s="660"/>
      <c r="CP49" s="660"/>
      <c r="CQ49" s="661"/>
      <c r="CR49" s="662">
        <v>22834797</v>
      </c>
      <c r="CS49" s="663"/>
      <c r="CT49" s="663"/>
      <c r="CU49" s="663"/>
      <c r="CV49" s="663"/>
      <c r="CW49" s="663"/>
      <c r="CX49" s="663"/>
      <c r="CY49" s="664"/>
      <c r="CZ49" s="665">
        <v>100</v>
      </c>
      <c r="DA49" s="666"/>
      <c r="DB49" s="666"/>
      <c r="DC49" s="667"/>
      <c r="DD49" s="668">
        <v>12221298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hwKPfL8u37R0/2rlUy7+ScWbI8xcIzb522CNnHMWBa6b+Q3HBKBXuCryiQHcm8C2+09uSSQe33Pn/9TuX2kgAQ==" saltValue="J9sf6g5bC6bOYXkPVIvE3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384</v>
      </c>
      <c r="C7" s="1144"/>
      <c r="D7" s="1144"/>
      <c r="E7" s="1144"/>
      <c r="F7" s="1144"/>
      <c r="G7" s="1144"/>
      <c r="H7" s="1144"/>
      <c r="I7" s="1144"/>
      <c r="J7" s="1144"/>
      <c r="K7" s="1144"/>
      <c r="L7" s="1144"/>
      <c r="M7" s="1144"/>
      <c r="N7" s="1144"/>
      <c r="O7" s="1144"/>
      <c r="P7" s="1145"/>
      <c r="Q7" s="1197">
        <v>22586</v>
      </c>
      <c r="R7" s="1198"/>
      <c r="S7" s="1198"/>
      <c r="T7" s="1198"/>
      <c r="U7" s="1198"/>
      <c r="V7" s="1198">
        <v>21929</v>
      </c>
      <c r="W7" s="1198"/>
      <c r="X7" s="1198"/>
      <c r="Y7" s="1198"/>
      <c r="Z7" s="1198"/>
      <c r="AA7" s="1198">
        <f>Q7-V7</f>
        <v>657</v>
      </c>
      <c r="AB7" s="1198"/>
      <c r="AC7" s="1198"/>
      <c r="AD7" s="1198"/>
      <c r="AE7" s="1199"/>
      <c r="AF7" s="1200">
        <v>465</v>
      </c>
      <c r="AG7" s="1201"/>
      <c r="AH7" s="1201"/>
      <c r="AI7" s="1201"/>
      <c r="AJ7" s="1202"/>
      <c r="AK7" s="1184">
        <v>1530</v>
      </c>
      <c r="AL7" s="1185"/>
      <c r="AM7" s="1185"/>
      <c r="AN7" s="1185"/>
      <c r="AO7" s="1185"/>
      <c r="AP7" s="1185">
        <v>23995</v>
      </c>
      <c r="AQ7" s="1185"/>
      <c r="AR7" s="1185"/>
      <c r="AS7" s="1185"/>
      <c r="AT7" s="1185"/>
      <c r="AU7" s="1186" t="s">
        <v>597</v>
      </c>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599</v>
      </c>
      <c r="BT7" s="1189"/>
      <c r="BU7" s="1189"/>
      <c r="BV7" s="1189"/>
      <c r="BW7" s="1189"/>
      <c r="BX7" s="1189"/>
      <c r="BY7" s="1189"/>
      <c r="BZ7" s="1189"/>
      <c r="CA7" s="1189"/>
      <c r="CB7" s="1189"/>
      <c r="CC7" s="1189"/>
      <c r="CD7" s="1189"/>
      <c r="CE7" s="1189"/>
      <c r="CF7" s="1189"/>
      <c r="CG7" s="1190"/>
      <c r="CH7" s="1181">
        <v>4</v>
      </c>
      <c r="CI7" s="1182"/>
      <c r="CJ7" s="1182"/>
      <c r="CK7" s="1182"/>
      <c r="CL7" s="1183"/>
      <c r="CM7" s="1181">
        <v>35</v>
      </c>
      <c r="CN7" s="1182"/>
      <c r="CO7" s="1182"/>
      <c r="CP7" s="1182"/>
      <c r="CQ7" s="1183"/>
      <c r="CR7" s="1181">
        <v>3</v>
      </c>
      <c r="CS7" s="1182"/>
      <c r="CT7" s="1182"/>
      <c r="CU7" s="1182"/>
      <c r="CV7" s="1183"/>
      <c r="CW7" s="1181" t="s">
        <v>634</v>
      </c>
      <c r="CX7" s="1182"/>
      <c r="CY7" s="1182"/>
      <c r="CZ7" s="1182"/>
      <c r="DA7" s="1183"/>
      <c r="DB7" s="1181" t="s">
        <v>634</v>
      </c>
      <c r="DC7" s="1182"/>
      <c r="DD7" s="1182"/>
      <c r="DE7" s="1182"/>
      <c r="DF7" s="1183"/>
      <c r="DG7" s="1181" t="s">
        <v>634</v>
      </c>
      <c r="DH7" s="1182"/>
      <c r="DI7" s="1182"/>
      <c r="DJ7" s="1182"/>
      <c r="DK7" s="1183"/>
      <c r="DL7" s="1181" t="s">
        <v>634</v>
      </c>
      <c r="DM7" s="1182"/>
      <c r="DN7" s="1182"/>
      <c r="DO7" s="1182"/>
      <c r="DP7" s="1183"/>
      <c r="DQ7" s="1181" t="s">
        <v>634</v>
      </c>
      <c r="DR7" s="1182"/>
      <c r="DS7" s="1182"/>
      <c r="DT7" s="1182"/>
      <c r="DU7" s="1183"/>
      <c r="DV7" s="1208"/>
      <c r="DW7" s="1209"/>
      <c r="DX7" s="1209"/>
      <c r="DY7" s="1209"/>
      <c r="DZ7" s="1210"/>
      <c r="EA7" s="255"/>
    </row>
    <row r="8" spans="1:131" s="256" customFormat="1" ht="26.25" customHeight="1">
      <c r="A8" s="262">
        <v>2</v>
      </c>
      <c r="B8" s="1130" t="s">
        <v>385</v>
      </c>
      <c r="C8" s="1131"/>
      <c r="D8" s="1131"/>
      <c r="E8" s="1131"/>
      <c r="F8" s="1131"/>
      <c r="G8" s="1131"/>
      <c r="H8" s="1131"/>
      <c r="I8" s="1131"/>
      <c r="J8" s="1131"/>
      <c r="K8" s="1131"/>
      <c r="L8" s="1131"/>
      <c r="M8" s="1131"/>
      <c r="N8" s="1131"/>
      <c r="O8" s="1131"/>
      <c r="P8" s="1132"/>
      <c r="Q8" s="1136">
        <v>870</v>
      </c>
      <c r="R8" s="1137"/>
      <c r="S8" s="1137"/>
      <c r="T8" s="1137"/>
      <c r="U8" s="1137"/>
      <c r="V8" s="1137">
        <v>906</v>
      </c>
      <c r="W8" s="1137"/>
      <c r="X8" s="1137"/>
      <c r="Y8" s="1137"/>
      <c r="Z8" s="1137"/>
      <c r="AA8" s="1137">
        <f>Q8-V8</f>
        <v>-36</v>
      </c>
      <c r="AB8" s="1137"/>
      <c r="AC8" s="1137"/>
      <c r="AD8" s="1137"/>
      <c r="AE8" s="1138"/>
      <c r="AF8" s="1112">
        <v>21</v>
      </c>
      <c r="AG8" s="1113"/>
      <c r="AH8" s="1113"/>
      <c r="AI8" s="1113"/>
      <c r="AJ8" s="1114"/>
      <c r="AK8" s="1179">
        <v>75</v>
      </c>
      <c r="AL8" s="1180"/>
      <c r="AM8" s="1180"/>
      <c r="AN8" s="1180"/>
      <c r="AO8" s="1180"/>
      <c r="AP8" s="1180">
        <v>731</v>
      </c>
      <c r="AQ8" s="1180"/>
      <c r="AR8" s="1180"/>
      <c r="AS8" s="1180"/>
      <c r="AT8" s="1180"/>
      <c r="AU8" s="1177" t="s">
        <v>598</v>
      </c>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600</v>
      </c>
      <c r="BT8" s="1108"/>
      <c r="BU8" s="1108"/>
      <c r="BV8" s="1108"/>
      <c r="BW8" s="1108"/>
      <c r="BX8" s="1108"/>
      <c r="BY8" s="1108"/>
      <c r="BZ8" s="1108"/>
      <c r="CA8" s="1108"/>
      <c r="CB8" s="1108"/>
      <c r="CC8" s="1108"/>
      <c r="CD8" s="1108"/>
      <c r="CE8" s="1108"/>
      <c r="CF8" s="1108"/>
      <c r="CG8" s="1109"/>
      <c r="CH8" s="1082">
        <v>5</v>
      </c>
      <c r="CI8" s="1083"/>
      <c r="CJ8" s="1083"/>
      <c r="CK8" s="1083"/>
      <c r="CL8" s="1084"/>
      <c r="CM8" s="1082">
        <v>203</v>
      </c>
      <c r="CN8" s="1083"/>
      <c r="CO8" s="1083"/>
      <c r="CP8" s="1083"/>
      <c r="CQ8" s="1084"/>
      <c r="CR8" s="1082">
        <v>18</v>
      </c>
      <c r="CS8" s="1083"/>
      <c r="CT8" s="1083"/>
      <c r="CU8" s="1083"/>
      <c r="CV8" s="1084"/>
      <c r="CW8" s="1082">
        <v>16</v>
      </c>
      <c r="CX8" s="1083"/>
      <c r="CY8" s="1083"/>
      <c r="CZ8" s="1083"/>
      <c r="DA8" s="1084"/>
      <c r="DB8" s="1082" t="s">
        <v>614</v>
      </c>
      <c r="DC8" s="1083"/>
      <c r="DD8" s="1083"/>
      <c r="DE8" s="1083"/>
      <c r="DF8" s="1084"/>
      <c r="DG8" s="1082" t="s">
        <v>614</v>
      </c>
      <c r="DH8" s="1083"/>
      <c r="DI8" s="1083"/>
      <c r="DJ8" s="1083"/>
      <c r="DK8" s="1084"/>
      <c r="DL8" s="1082" t="s">
        <v>614</v>
      </c>
      <c r="DM8" s="1083"/>
      <c r="DN8" s="1083"/>
      <c r="DO8" s="1083"/>
      <c r="DP8" s="1084"/>
      <c r="DQ8" s="1082" t="s">
        <v>614</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601</v>
      </c>
      <c r="BT9" s="1108"/>
      <c r="BU9" s="1108"/>
      <c r="BV9" s="1108"/>
      <c r="BW9" s="1108"/>
      <c r="BX9" s="1108"/>
      <c r="BY9" s="1108"/>
      <c r="BZ9" s="1108"/>
      <c r="CA9" s="1108"/>
      <c r="CB9" s="1108"/>
      <c r="CC9" s="1108"/>
      <c r="CD9" s="1108"/>
      <c r="CE9" s="1108"/>
      <c r="CF9" s="1108"/>
      <c r="CG9" s="1109"/>
      <c r="CH9" s="1082">
        <v>10</v>
      </c>
      <c r="CI9" s="1083"/>
      <c r="CJ9" s="1083"/>
      <c r="CK9" s="1083"/>
      <c r="CL9" s="1084"/>
      <c r="CM9" s="1082">
        <v>15</v>
      </c>
      <c r="CN9" s="1083"/>
      <c r="CO9" s="1083"/>
      <c r="CP9" s="1083"/>
      <c r="CQ9" s="1084"/>
      <c r="CR9" s="1082">
        <v>3</v>
      </c>
      <c r="CS9" s="1083"/>
      <c r="CT9" s="1083"/>
      <c r="CU9" s="1083"/>
      <c r="CV9" s="1084"/>
      <c r="CW9" s="1082" t="s">
        <v>634</v>
      </c>
      <c r="CX9" s="1083"/>
      <c r="CY9" s="1083"/>
      <c r="CZ9" s="1083"/>
      <c r="DA9" s="1084"/>
      <c r="DB9" s="1082" t="s">
        <v>635</v>
      </c>
      <c r="DC9" s="1083"/>
      <c r="DD9" s="1083"/>
      <c r="DE9" s="1083"/>
      <c r="DF9" s="1084"/>
      <c r="DG9" s="1082" t="s">
        <v>634</v>
      </c>
      <c r="DH9" s="1083"/>
      <c r="DI9" s="1083"/>
      <c r="DJ9" s="1083"/>
      <c r="DK9" s="1084"/>
      <c r="DL9" s="1082" t="s">
        <v>634</v>
      </c>
      <c r="DM9" s="1083"/>
      <c r="DN9" s="1083"/>
      <c r="DO9" s="1083"/>
      <c r="DP9" s="1084"/>
      <c r="DQ9" s="1082" t="s">
        <v>634</v>
      </c>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602</v>
      </c>
      <c r="BT10" s="1108"/>
      <c r="BU10" s="1108"/>
      <c r="BV10" s="1108"/>
      <c r="BW10" s="1108"/>
      <c r="BX10" s="1108"/>
      <c r="BY10" s="1108"/>
      <c r="BZ10" s="1108"/>
      <c r="CA10" s="1108"/>
      <c r="CB10" s="1108"/>
      <c r="CC10" s="1108"/>
      <c r="CD10" s="1108"/>
      <c r="CE10" s="1108"/>
      <c r="CF10" s="1108"/>
      <c r="CG10" s="1109"/>
      <c r="CH10" s="1082">
        <v>-144</v>
      </c>
      <c r="CI10" s="1083"/>
      <c r="CJ10" s="1083"/>
      <c r="CK10" s="1083"/>
      <c r="CL10" s="1084"/>
      <c r="CM10" s="1082">
        <v>2614</v>
      </c>
      <c r="CN10" s="1083"/>
      <c r="CO10" s="1083"/>
      <c r="CP10" s="1083"/>
      <c r="CQ10" s="1084"/>
      <c r="CR10" s="1082">
        <v>16</v>
      </c>
      <c r="CS10" s="1083"/>
      <c r="CT10" s="1083"/>
      <c r="CU10" s="1083"/>
      <c r="CV10" s="1084"/>
      <c r="CW10" s="1082">
        <v>1</v>
      </c>
      <c r="CX10" s="1083"/>
      <c r="CY10" s="1083"/>
      <c r="CZ10" s="1083"/>
      <c r="DA10" s="1084"/>
      <c r="DB10" s="1082" t="s">
        <v>636</v>
      </c>
      <c r="DC10" s="1083"/>
      <c r="DD10" s="1083"/>
      <c r="DE10" s="1083"/>
      <c r="DF10" s="1084"/>
      <c r="DG10" s="1082" t="s">
        <v>530</v>
      </c>
      <c r="DH10" s="1083"/>
      <c r="DI10" s="1083"/>
      <c r="DJ10" s="1083"/>
      <c r="DK10" s="1084"/>
      <c r="DL10" s="1082" t="s">
        <v>530</v>
      </c>
      <c r="DM10" s="1083"/>
      <c r="DN10" s="1083"/>
      <c r="DO10" s="1083"/>
      <c r="DP10" s="1084"/>
      <c r="DQ10" s="1082" t="s">
        <v>530</v>
      </c>
      <c r="DR10" s="1083"/>
      <c r="DS10" s="1083"/>
      <c r="DT10" s="1083"/>
      <c r="DU10" s="1084"/>
      <c r="DV10" s="1085" t="s">
        <v>603</v>
      </c>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387</v>
      </c>
      <c r="B23" s="1037" t="s">
        <v>388</v>
      </c>
      <c r="C23" s="1038"/>
      <c r="D23" s="1038"/>
      <c r="E23" s="1038"/>
      <c r="F23" s="1038"/>
      <c r="G23" s="1038"/>
      <c r="H23" s="1038"/>
      <c r="I23" s="1038"/>
      <c r="J23" s="1038"/>
      <c r="K23" s="1038"/>
      <c r="L23" s="1038"/>
      <c r="M23" s="1038"/>
      <c r="N23" s="1038"/>
      <c r="O23" s="1038"/>
      <c r="P23" s="1039"/>
      <c r="Q23" s="1161">
        <v>23456</v>
      </c>
      <c r="R23" s="1162"/>
      <c r="S23" s="1162"/>
      <c r="T23" s="1162"/>
      <c r="U23" s="1162"/>
      <c r="V23" s="1162">
        <v>22835</v>
      </c>
      <c r="W23" s="1162"/>
      <c r="X23" s="1162"/>
      <c r="Y23" s="1162"/>
      <c r="Z23" s="1162"/>
      <c r="AA23" s="1162">
        <v>621</v>
      </c>
      <c r="AB23" s="1162"/>
      <c r="AC23" s="1162"/>
      <c r="AD23" s="1162"/>
      <c r="AE23" s="1163"/>
      <c r="AF23" s="1164">
        <v>486</v>
      </c>
      <c r="AG23" s="1162"/>
      <c r="AH23" s="1162"/>
      <c r="AI23" s="1162"/>
      <c r="AJ23" s="1165"/>
      <c r="AK23" s="1166"/>
      <c r="AL23" s="1167"/>
      <c r="AM23" s="1167"/>
      <c r="AN23" s="1167"/>
      <c r="AO23" s="1167"/>
      <c r="AP23" s="1162">
        <v>24726</v>
      </c>
      <c r="AQ23" s="1162"/>
      <c r="AR23" s="1162"/>
      <c r="AS23" s="1162"/>
      <c r="AT23" s="1162"/>
      <c r="AU23" s="1168"/>
      <c r="AV23" s="1168"/>
      <c r="AW23" s="1168"/>
      <c r="AX23" s="1168"/>
      <c r="AY23" s="1169"/>
      <c r="AZ23" s="1158" t="s">
        <v>389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367</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400</v>
      </c>
      <c r="C28" s="1144"/>
      <c r="D28" s="1144"/>
      <c r="E28" s="1144"/>
      <c r="F28" s="1144"/>
      <c r="G28" s="1144"/>
      <c r="H28" s="1144"/>
      <c r="I28" s="1144"/>
      <c r="J28" s="1144"/>
      <c r="K28" s="1144"/>
      <c r="L28" s="1144"/>
      <c r="M28" s="1144"/>
      <c r="N28" s="1144"/>
      <c r="O28" s="1144"/>
      <c r="P28" s="1145"/>
      <c r="Q28" s="1146">
        <v>3993</v>
      </c>
      <c r="R28" s="1147"/>
      <c r="S28" s="1147"/>
      <c r="T28" s="1147"/>
      <c r="U28" s="1147"/>
      <c r="V28" s="1147">
        <v>3905</v>
      </c>
      <c r="W28" s="1147"/>
      <c r="X28" s="1147"/>
      <c r="Y28" s="1147"/>
      <c r="Z28" s="1147"/>
      <c r="AA28" s="1147">
        <v>88</v>
      </c>
      <c r="AB28" s="1147"/>
      <c r="AC28" s="1147"/>
      <c r="AD28" s="1147"/>
      <c r="AE28" s="1148"/>
      <c r="AF28" s="1149">
        <v>88</v>
      </c>
      <c r="AG28" s="1147"/>
      <c r="AH28" s="1147"/>
      <c r="AI28" s="1147"/>
      <c r="AJ28" s="1150"/>
      <c r="AK28" s="1151">
        <v>345</v>
      </c>
      <c r="AL28" s="1139"/>
      <c r="AM28" s="1139"/>
      <c r="AN28" s="1139"/>
      <c r="AO28" s="1139"/>
      <c r="AP28" s="1139" t="s">
        <v>616</v>
      </c>
      <c r="AQ28" s="1139"/>
      <c r="AR28" s="1139"/>
      <c r="AS28" s="1139"/>
      <c r="AT28" s="1139"/>
      <c r="AU28" s="1139" t="s">
        <v>617</v>
      </c>
      <c r="AV28" s="1139"/>
      <c r="AW28" s="1139"/>
      <c r="AX28" s="1139"/>
      <c r="AY28" s="1139"/>
      <c r="AZ28" s="1140" t="s">
        <v>618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401</v>
      </c>
      <c r="C29" s="1131"/>
      <c r="D29" s="1131"/>
      <c r="E29" s="1131"/>
      <c r="F29" s="1131"/>
      <c r="G29" s="1131"/>
      <c r="H29" s="1131"/>
      <c r="I29" s="1131"/>
      <c r="J29" s="1131"/>
      <c r="K29" s="1131"/>
      <c r="L29" s="1131"/>
      <c r="M29" s="1131"/>
      <c r="N29" s="1131"/>
      <c r="O29" s="1131"/>
      <c r="P29" s="1132"/>
      <c r="Q29" s="1136">
        <v>3926</v>
      </c>
      <c r="R29" s="1137"/>
      <c r="S29" s="1137"/>
      <c r="T29" s="1137"/>
      <c r="U29" s="1137"/>
      <c r="V29" s="1137">
        <v>3863</v>
      </c>
      <c r="W29" s="1137"/>
      <c r="X29" s="1137"/>
      <c r="Y29" s="1137"/>
      <c r="Z29" s="1137"/>
      <c r="AA29" s="1137">
        <v>63</v>
      </c>
      <c r="AB29" s="1137"/>
      <c r="AC29" s="1137"/>
      <c r="AD29" s="1137"/>
      <c r="AE29" s="1138"/>
      <c r="AF29" s="1112">
        <v>63</v>
      </c>
      <c r="AG29" s="1113"/>
      <c r="AH29" s="1113"/>
      <c r="AI29" s="1113"/>
      <c r="AJ29" s="1114"/>
      <c r="AK29" s="1073"/>
      <c r="AL29" s="1064"/>
      <c r="AM29" s="1064"/>
      <c r="AN29" s="1064"/>
      <c r="AO29" s="1064"/>
      <c r="AP29" s="1064" t="s">
        <v>614</v>
      </c>
      <c r="AQ29" s="1064"/>
      <c r="AR29" s="1064"/>
      <c r="AS29" s="1064"/>
      <c r="AT29" s="1064"/>
      <c r="AU29" s="1064" t="s">
        <v>614</v>
      </c>
      <c r="AV29" s="1064"/>
      <c r="AW29" s="1064"/>
      <c r="AX29" s="1064"/>
      <c r="AY29" s="1064"/>
      <c r="AZ29" s="1135" t="s">
        <v>619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402</v>
      </c>
      <c r="C30" s="1131"/>
      <c r="D30" s="1131"/>
      <c r="E30" s="1131"/>
      <c r="F30" s="1131"/>
      <c r="G30" s="1131"/>
      <c r="H30" s="1131"/>
      <c r="I30" s="1131"/>
      <c r="J30" s="1131"/>
      <c r="K30" s="1131"/>
      <c r="L30" s="1131"/>
      <c r="M30" s="1131"/>
      <c r="N30" s="1131"/>
      <c r="O30" s="1131"/>
      <c r="P30" s="1132"/>
      <c r="Q30" s="1136">
        <v>30</v>
      </c>
      <c r="R30" s="1137"/>
      <c r="S30" s="1137"/>
      <c r="T30" s="1137"/>
      <c r="U30" s="1137"/>
      <c r="V30" s="1137">
        <v>30</v>
      </c>
      <c r="W30" s="1137"/>
      <c r="X30" s="1137"/>
      <c r="Y30" s="1137"/>
      <c r="Z30" s="1137"/>
      <c r="AA30" s="1137" t="s">
        <v>615</v>
      </c>
      <c r="AB30" s="1137"/>
      <c r="AC30" s="1137"/>
      <c r="AD30" s="1137"/>
      <c r="AE30" s="1138"/>
      <c r="AF30" s="1112" t="s">
        <v>389</v>
      </c>
      <c r="AG30" s="1113"/>
      <c r="AH30" s="1113"/>
      <c r="AI30" s="1113"/>
      <c r="AJ30" s="1114"/>
      <c r="AK30" s="1073"/>
      <c r="AL30" s="1064"/>
      <c r="AM30" s="1064"/>
      <c r="AN30" s="1064"/>
      <c r="AO30" s="1064"/>
      <c r="AP30" s="1064" t="s">
        <v>614</v>
      </c>
      <c r="AQ30" s="1064"/>
      <c r="AR30" s="1064"/>
      <c r="AS30" s="1064"/>
      <c r="AT30" s="1064"/>
      <c r="AU30" s="1064" t="s">
        <v>614</v>
      </c>
      <c r="AV30" s="1064"/>
      <c r="AW30" s="1064"/>
      <c r="AX30" s="1064"/>
      <c r="AY30" s="1064"/>
      <c r="AZ30" s="1135" t="s">
        <v>619</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403</v>
      </c>
      <c r="C31" s="1131"/>
      <c r="D31" s="1131"/>
      <c r="E31" s="1131"/>
      <c r="F31" s="1131"/>
      <c r="G31" s="1131"/>
      <c r="H31" s="1131"/>
      <c r="I31" s="1131"/>
      <c r="J31" s="1131"/>
      <c r="K31" s="1131"/>
      <c r="L31" s="1131"/>
      <c r="M31" s="1131"/>
      <c r="N31" s="1131"/>
      <c r="O31" s="1131"/>
      <c r="P31" s="1132"/>
      <c r="Q31" s="1136">
        <v>398</v>
      </c>
      <c r="R31" s="1137"/>
      <c r="S31" s="1137"/>
      <c r="T31" s="1137"/>
      <c r="U31" s="1137"/>
      <c r="V31" s="1137">
        <v>397</v>
      </c>
      <c r="W31" s="1137"/>
      <c r="X31" s="1137"/>
      <c r="Y31" s="1137"/>
      <c r="Z31" s="1137"/>
      <c r="AA31" s="1137">
        <v>0</v>
      </c>
      <c r="AB31" s="1137"/>
      <c r="AC31" s="1137"/>
      <c r="AD31" s="1137"/>
      <c r="AE31" s="1138"/>
      <c r="AF31" s="1112">
        <v>0</v>
      </c>
      <c r="AG31" s="1113"/>
      <c r="AH31" s="1113"/>
      <c r="AI31" s="1113"/>
      <c r="AJ31" s="1114"/>
      <c r="AK31" s="1073">
        <v>131</v>
      </c>
      <c r="AL31" s="1064"/>
      <c r="AM31" s="1064"/>
      <c r="AN31" s="1064"/>
      <c r="AO31" s="1064"/>
      <c r="AP31" s="1064" t="s">
        <v>614</v>
      </c>
      <c r="AQ31" s="1064"/>
      <c r="AR31" s="1064"/>
      <c r="AS31" s="1064"/>
      <c r="AT31" s="1064"/>
      <c r="AU31" s="1064" t="s">
        <v>614</v>
      </c>
      <c r="AV31" s="1064"/>
      <c r="AW31" s="1064"/>
      <c r="AX31" s="1064"/>
      <c r="AY31" s="1064"/>
      <c r="AZ31" s="1135" t="s">
        <v>619</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404</v>
      </c>
      <c r="C32" s="1131"/>
      <c r="D32" s="1131"/>
      <c r="E32" s="1131"/>
      <c r="F32" s="1131"/>
      <c r="G32" s="1131"/>
      <c r="H32" s="1131"/>
      <c r="I32" s="1131"/>
      <c r="J32" s="1131"/>
      <c r="K32" s="1131"/>
      <c r="L32" s="1131"/>
      <c r="M32" s="1131"/>
      <c r="N32" s="1131"/>
      <c r="O32" s="1131"/>
      <c r="P32" s="1132"/>
      <c r="Q32" s="1136">
        <v>397</v>
      </c>
      <c r="R32" s="1137"/>
      <c r="S32" s="1137"/>
      <c r="T32" s="1137"/>
      <c r="U32" s="1137"/>
      <c r="V32" s="1137">
        <v>374</v>
      </c>
      <c r="W32" s="1137"/>
      <c r="X32" s="1137"/>
      <c r="Y32" s="1137"/>
      <c r="Z32" s="1137"/>
      <c r="AA32" s="1137">
        <v>23</v>
      </c>
      <c r="AB32" s="1137"/>
      <c r="AC32" s="1137"/>
      <c r="AD32" s="1137"/>
      <c r="AE32" s="1138"/>
      <c r="AF32" s="1112">
        <v>447</v>
      </c>
      <c r="AG32" s="1113"/>
      <c r="AH32" s="1113"/>
      <c r="AI32" s="1113"/>
      <c r="AJ32" s="1114"/>
      <c r="AK32" s="1073">
        <v>21</v>
      </c>
      <c r="AL32" s="1064"/>
      <c r="AM32" s="1064"/>
      <c r="AN32" s="1064"/>
      <c r="AO32" s="1064"/>
      <c r="AP32" s="1064">
        <v>1249</v>
      </c>
      <c r="AQ32" s="1064"/>
      <c r="AR32" s="1064"/>
      <c r="AS32" s="1064"/>
      <c r="AT32" s="1064"/>
      <c r="AU32" s="1064">
        <v>107</v>
      </c>
      <c r="AV32" s="1064"/>
      <c r="AW32" s="1064"/>
      <c r="AX32" s="1064"/>
      <c r="AY32" s="1064"/>
      <c r="AZ32" s="1135" t="s">
        <v>619</v>
      </c>
      <c r="BA32" s="1135"/>
      <c r="BB32" s="1135"/>
      <c r="BC32" s="1135"/>
      <c r="BD32" s="1135"/>
      <c r="BE32" s="1125" t="s">
        <v>405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406</v>
      </c>
      <c r="C33" s="1131"/>
      <c r="D33" s="1131"/>
      <c r="E33" s="1131"/>
      <c r="F33" s="1131"/>
      <c r="G33" s="1131"/>
      <c r="H33" s="1131"/>
      <c r="I33" s="1131"/>
      <c r="J33" s="1131"/>
      <c r="K33" s="1131"/>
      <c r="L33" s="1131"/>
      <c r="M33" s="1131"/>
      <c r="N33" s="1131"/>
      <c r="O33" s="1131"/>
      <c r="P33" s="1132"/>
      <c r="Q33" s="1136">
        <v>21</v>
      </c>
      <c r="R33" s="1137"/>
      <c r="S33" s="1137"/>
      <c r="T33" s="1137"/>
      <c r="U33" s="1137"/>
      <c r="V33" s="1137">
        <v>13</v>
      </c>
      <c r="W33" s="1137"/>
      <c r="X33" s="1137"/>
      <c r="Y33" s="1137"/>
      <c r="Z33" s="1137"/>
      <c r="AA33" s="1137">
        <v>8</v>
      </c>
      <c r="AB33" s="1137"/>
      <c r="AC33" s="1137"/>
      <c r="AD33" s="1137"/>
      <c r="AE33" s="1138"/>
      <c r="AF33" s="1112">
        <v>15</v>
      </c>
      <c r="AG33" s="1113"/>
      <c r="AH33" s="1113"/>
      <c r="AI33" s="1113"/>
      <c r="AJ33" s="1114"/>
      <c r="AK33" s="1073" t="s">
        <v>614</v>
      </c>
      <c r="AL33" s="1064"/>
      <c r="AM33" s="1064"/>
      <c r="AN33" s="1064"/>
      <c r="AO33" s="1064"/>
      <c r="AP33" s="1064">
        <v>111</v>
      </c>
      <c r="AQ33" s="1064"/>
      <c r="AR33" s="1064"/>
      <c r="AS33" s="1064"/>
      <c r="AT33" s="1064"/>
      <c r="AU33" s="1064" t="s">
        <v>614</v>
      </c>
      <c r="AV33" s="1064"/>
      <c r="AW33" s="1064"/>
      <c r="AX33" s="1064"/>
      <c r="AY33" s="1064"/>
      <c r="AZ33" s="1135" t="s">
        <v>619</v>
      </c>
      <c r="BA33" s="1135"/>
      <c r="BB33" s="1135"/>
      <c r="BC33" s="1135"/>
      <c r="BD33" s="1135"/>
      <c r="BE33" s="1125" t="s">
        <v>407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408</v>
      </c>
      <c r="C34" s="1131"/>
      <c r="D34" s="1131"/>
      <c r="E34" s="1131"/>
      <c r="F34" s="1131"/>
      <c r="G34" s="1131"/>
      <c r="H34" s="1131"/>
      <c r="I34" s="1131"/>
      <c r="J34" s="1131"/>
      <c r="K34" s="1131"/>
      <c r="L34" s="1131"/>
      <c r="M34" s="1131"/>
      <c r="N34" s="1131"/>
      <c r="O34" s="1131"/>
      <c r="P34" s="1132"/>
      <c r="Q34" s="1136">
        <v>2858</v>
      </c>
      <c r="R34" s="1137"/>
      <c r="S34" s="1137"/>
      <c r="T34" s="1137"/>
      <c r="U34" s="1137"/>
      <c r="V34" s="1137">
        <v>2783</v>
      </c>
      <c r="W34" s="1137"/>
      <c r="X34" s="1137"/>
      <c r="Y34" s="1137"/>
      <c r="Z34" s="1137"/>
      <c r="AA34" s="1137">
        <v>75</v>
      </c>
      <c r="AB34" s="1137"/>
      <c r="AC34" s="1137"/>
      <c r="AD34" s="1137"/>
      <c r="AE34" s="1138"/>
      <c r="AF34" s="1112">
        <v>1168</v>
      </c>
      <c r="AG34" s="1113"/>
      <c r="AH34" s="1113"/>
      <c r="AI34" s="1113"/>
      <c r="AJ34" s="1114"/>
      <c r="AK34" s="1073">
        <v>259</v>
      </c>
      <c r="AL34" s="1064"/>
      <c r="AM34" s="1064"/>
      <c r="AN34" s="1064"/>
      <c r="AO34" s="1064"/>
      <c r="AP34" s="1064">
        <v>885</v>
      </c>
      <c r="AQ34" s="1064"/>
      <c r="AR34" s="1064"/>
      <c r="AS34" s="1064"/>
      <c r="AT34" s="1064"/>
      <c r="AU34" s="1064">
        <v>316</v>
      </c>
      <c r="AV34" s="1064"/>
      <c r="AW34" s="1064"/>
      <c r="AX34" s="1064"/>
      <c r="AY34" s="1064"/>
      <c r="AZ34" s="1135" t="s">
        <v>620</v>
      </c>
      <c r="BA34" s="1135"/>
      <c r="BB34" s="1135"/>
      <c r="BC34" s="1135"/>
      <c r="BD34" s="1135"/>
      <c r="BE34" s="1125" t="s">
        <v>409</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410</v>
      </c>
      <c r="C35" s="1131"/>
      <c r="D35" s="1131"/>
      <c r="E35" s="1131"/>
      <c r="F35" s="1131"/>
      <c r="G35" s="1131"/>
      <c r="H35" s="1131"/>
      <c r="I35" s="1131"/>
      <c r="J35" s="1131"/>
      <c r="K35" s="1131"/>
      <c r="L35" s="1131"/>
      <c r="M35" s="1131"/>
      <c r="N35" s="1131"/>
      <c r="O35" s="1131"/>
      <c r="P35" s="1132"/>
      <c r="Q35" s="1136">
        <v>152</v>
      </c>
      <c r="R35" s="1137"/>
      <c r="S35" s="1137"/>
      <c r="T35" s="1137"/>
      <c r="U35" s="1137"/>
      <c r="V35" s="1137">
        <v>78</v>
      </c>
      <c r="W35" s="1137"/>
      <c r="X35" s="1137"/>
      <c r="Y35" s="1137"/>
      <c r="Z35" s="1137"/>
      <c r="AA35" s="1137">
        <v>74</v>
      </c>
      <c r="AB35" s="1137"/>
      <c r="AC35" s="1137"/>
      <c r="AD35" s="1137"/>
      <c r="AE35" s="1138"/>
      <c r="AF35" s="1112">
        <v>66</v>
      </c>
      <c r="AG35" s="1113"/>
      <c r="AH35" s="1113"/>
      <c r="AI35" s="1113"/>
      <c r="AJ35" s="1114"/>
      <c r="AK35" s="1073">
        <v>76</v>
      </c>
      <c r="AL35" s="1064"/>
      <c r="AM35" s="1064"/>
      <c r="AN35" s="1064"/>
      <c r="AO35" s="1064"/>
      <c r="AP35" s="1064">
        <v>483</v>
      </c>
      <c r="AQ35" s="1064"/>
      <c r="AR35" s="1064"/>
      <c r="AS35" s="1064"/>
      <c r="AT35" s="1064"/>
      <c r="AU35" s="1064">
        <v>460</v>
      </c>
      <c r="AV35" s="1064"/>
      <c r="AW35" s="1064"/>
      <c r="AX35" s="1064"/>
      <c r="AY35" s="1064"/>
      <c r="AZ35" s="1135" t="s">
        <v>619</v>
      </c>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t="s">
        <v>412</v>
      </c>
      <c r="C36" s="1131"/>
      <c r="D36" s="1131"/>
      <c r="E36" s="1131"/>
      <c r="F36" s="1131"/>
      <c r="G36" s="1131"/>
      <c r="H36" s="1131"/>
      <c r="I36" s="1131"/>
      <c r="J36" s="1131"/>
      <c r="K36" s="1131"/>
      <c r="L36" s="1131"/>
      <c r="M36" s="1131"/>
      <c r="N36" s="1131"/>
      <c r="O36" s="1131"/>
      <c r="P36" s="1132"/>
      <c r="Q36" s="1136">
        <v>188</v>
      </c>
      <c r="R36" s="1137"/>
      <c r="S36" s="1137"/>
      <c r="T36" s="1137"/>
      <c r="U36" s="1137"/>
      <c r="V36" s="1137">
        <v>81</v>
      </c>
      <c r="W36" s="1137"/>
      <c r="X36" s="1137"/>
      <c r="Y36" s="1137"/>
      <c r="Z36" s="1137"/>
      <c r="AA36" s="1137">
        <v>6</v>
      </c>
      <c r="AB36" s="1137"/>
      <c r="AC36" s="1137"/>
      <c r="AD36" s="1137"/>
      <c r="AE36" s="1138"/>
      <c r="AF36" s="1112">
        <v>22</v>
      </c>
      <c r="AG36" s="1113"/>
      <c r="AH36" s="1113"/>
      <c r="AI36" s="1113"/>
      <c r="AJ36" s="1114"/>
      <c r="AK36" s="1073">
        <v>160</v>
      </c>
      <c r="AL36" s="1064"/>
      <c r="AM36" s="1064"/>
      <c r="AN36" s="1064"/>
      <c r="AO36" s="1064"/>
      <c r="AP36" s="1064">
        <v>1035</v>
      </c>
      <c r="AQ36" s="1064"/>
      <c r="AR36" s="1064"/>
      <c r="AS36" s="1064"/>
      <c r="AT36" s="1064"/>
      <c r="AU36" s="1064">
        <v>1031</v>
      </c>
      <c r="AV36" s="1064"/>
      <c r="AW36" s="1064"/>
      <c r="AX36" s="1064"/>
      <c r="AY36" s="1064"/>
      <c r="AZ36" s="1135" t="s">
        <v>619</v>
      </c>
      <c r="BA36" s="1135"/>
      <c r="BB36" s="1135"/>
      <c r="BC36" s="1135"/>
      <c r="BD36" s="1135"/>
      <c r="BE36" s="1125" t="s">
        <v>413</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t="s">
        <v>414</v>
      </c>
      <c r="C37" s="1131"/>
      <c r="D37" s="1131"/>
      <c r="E37" s="1131"/>
      <c r="F37" s="1131"/>
      <c r="G37" s="1131"/>
      <c r="H37" s="1131"/>
      <c r="I37" s="1131"/>
      <c r="J37" s="1131"/>
      <c r="K37" s="1131"/>
      <c r="L37" s="1131"/>
      <c r="M37" s="1131"/>
      <c r="N37" s="1131"/>
      <c r="O37" s="1131"/>
      <c r="P37" s="1132"/>
      <c r="Q37" s="1136">
        <v>287</v>
      </c>
      <c r="R37" s="1137"/>
      <c r="S37" s="1137"/>
      <c r="T37" s="1137"/>
      <c r="U37" s="1137"/>
      <c r="V37" s="1137">
        <v>135</v>
      </c>
      <c r="W37" s="1137"/>
      <c r="X37" s="1137"/>
      <c r="Y37" s="1137"/>
      <c r="Z37" s="1137"/>
      <c r="AA37" s="1137">
        <v>6</v>
      </c>
      <c r="AB37" s="1137"/>
      <c r="AC37" s="1137"/>
      <c r="AD37" s="1137"/>
      <c r="AE37" s="1138"/>
      <c r="AF37" s="1112">
        <v>6</v>
      </c>
      <c r="AG37" s="1113"/>
      <c r="AH37" s="1113"/>
      <c r="AI37" s="1113"/>
      <c r="AJ37" s="1114"/>
      <c r="AK37" s="1073">
        <v>289</v>
      </c>
      <c r="AL37" s="1064"/>
      <c r="AM37" s="1064"/>
      <c r="AN37" s="1064"/>
      <c r="AO37" s="1064"/>
      <c r="AP37" s="1064">
        <v>4044</v>
      </c>
      <c r="AQ37" s="1064"/>
      <c r="AR37" s="1064"/>
      <c r="AS37" s="1064"/>
      <c r="AT37" s="1064"/>
      <c r="AU37" s="1064">
        <v>3418</v>
      </c>
      <c r="AV37" s="1064"/>
      <c r="AW37" s="1064"/>
      <c r="AX37" s="1064"/>
      <c r="AY37" s="1064"/>
      <c r="AZ37" s="1135" t="s">
        <v>619</v>
      </c>
      <c r="BA37" s="1135"/>
      <c r="BB37" s="1135"/>
      <c r="BC37" s="1135"/>
      <c r="BD37" s="1135"/>
      <c r="BE37" s="1125" t="s">
        <v>411</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t="s">
        <v>415</v>
      </c>
      <c r="C38" s="1131"/>
      <c r="D38" s="1131"/>
      <c r="E38" s="1131"/>
      <c r="F38" s="1131"/>
      <c r="G38" s="1131"/>
      <c r="H38" s="1131"/>
      <c r="I38" s="1131"/>
      <c r="J38" s="1131"/>
      <c r="K38" s="1131"/>
      <c r="L38" s="1131"/>
      <c r="M38" s="1131"/>
      <c r="N38" s="1131"/>
      <c r="O38" s="1131"/>
      <c r="P38" s="1132"/>
      <c r="Q38" s="1136">
        <v>145</v>
      </c>
      <c r="R38" s="1137"/>
      <c r="S38" s="1137"/>
      <c r="T38" s="1137"/>
      <c r="U38" s="1137"/>
      <c r="V38" s="1137">
        <v>55</v>
      </c>
      <c r="W38" s="1137"/>
      <c r="X38" s="1137"/>
      <c r="Y38" s="1137"/>
      <c r="Z38" s="1137"/>
      <c r="AA38" s="1137">
        <v>14</v>
      </c>
      <c r="AB38" s="1137"/>
      <c r="AC38" s="1137"/>
      <c r="AD38" s="1137"/>
      <c r="AE38" s="1138"/>
      <c r="AF38" s="1112">
        <v>3</v>
      </c>
      <c r="AG38" s="1113"/>
      <c r="AH38" s="1113"/>
      <c r="AI38" s="1113"/>
      <c r="AJ38" s="1114"/>
      <c r="AK38" s="1073">
        <v>119</v>
      </c>
      <c r="AL38" s="1064"/>
      <c r="AM38" s="1064"/>
      <c r="AN38" s="1064"/>
      <c r="AO38" s="1064"/>
      <c r="AP38" s="1064">
        <v>1324</v>
      </c>
      <c r="AQ38" s="1064"/>
      <c r="AR38" s="1064"/>
      <c r="AS38" s="1064"/>
      <c r="AT38" s="1064"/>
      <c r="AU38" s="1064">
        <v>1268</v>
      </c>
      <c r="AV38" s="1064"/>
      <c r="AW38" s="1064"/>
      <c r="AX38" s="1064"/>
      <c r="AY38" s="1064"/>
      <c r="AZ38" s="1135" t="s">
        <v>619</v>
      </c>
      <c r="BA38" s="1135"/>
      <c r="BB38" s="1135"/>
      <c r="BC38" s="1135"/>
      <c r="BD38" s="1135"/>
      <c r="BE38" s="1125" t="s">
        <v>416</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387</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1878</v>
      </c>
      <c r="AG63" s="1052"/>
      <c r="AH63" s="1052"/>
      <c r="AI63" s="1052"/>
      <c r="AJ63" s="1123"/>
      <c r="AK63" s="1124"/>
      <c r="AL63" s="1056"/>
      <c r="AM63" s="1056"/>
      <c r="AN63" s="1056"/>
      <c r="AO63" s="1056"/>
      <c r="AP63" s="1052">
        <f>AP32+AP33+AP34+AP35+AP36+AP37+AP38</f>
        <v>9131</v>
      </c>
      <c r="AQ63" s="1052"/>
      <c r="AR63" s="1052"/>
      <c r="AS63" s="1052"/>
      <c r="AT63" s="1052"/>
      <c r="AU63" s="1052">
        <f>AU32+AU34+AU35+AU36+AU37+AU38</f>
        <v>6600</v>
      </c>
      <c r="AV63" s="1052"/>
      <c r="AW63" s="1052"/>
      <c r="AX63" s="1052"/>
      <c r="AY63" s="1052"/>
      <c r="AZ63" s="1118"/>
      <c r="BA63" s="1118"/>
      <c r="BB63" s="1118"/>
      <c r="BC63" s="1118"/>
      <c r="BD63" s="1118"/>
      <c r="BE63" s="1053"/>
      <c r="BF63" s="1053"/>
      <c r="BG63" s="1053"/>
      <c r="BH63" s="1053"/>
      <c r="BI63" s="1054"/>
      <c r="BJ63" s="1119" t="s">
        <v>419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421</v>
      </c>
      <c r="B66" s="1089"/>
      <c r="C66" s="1089"/>
      <c r="D66" s="1089"/>
      <c r="E66" s="1089"/>
      <c r="F66" s="1089"/>
      <c r="G66" s="1089"/>
      <c r="H66" s="1089"/>
      <c r="I66" s="1089"/>
      <c r="J66" s="1089"/>
      <c r="K66" s="1089"/>
      <c r="L66" s="1089"/>
      <c r="M66" s="1089"/>
      <c r="N66" s="1089"/>
      <c r="O66" s="1089"/>
      <c r="P66" s="1090"/>
      <c r="Q66" s="1094" t="s">
        <v>392</v>
      </c>
      <c r="R66" s="1095"/>
      <c r="S66" s="1095"/>
      <c r="T66" s="1095"/>
      <c r="U66" s="1096"/>
      <c r="V66" s="1094" t="s">
        <v>422</v>
      </c>
      <c r="W66" s="1095"/>
      <c r="X66" s="1095"/>
      <c r="Y66" s="1095"/>
      <c r="Z66" s="1096"/>
      <c r="AA66" s="1094" t="s">
        <v>423</v>
      </c>
      <c r="AB66" s="1095"/>
      <c r="AC66" s="1095"/>
      <c r="AD66" s="1095"/>
      <c r="AE66" s="1096"/>
      <c r="AF66" s="1100" t="s">
        <v>424</v>
      </c>
      <c r="AG66" s="1101"/>
      <c r="AH66" s="1101"/>
      <c r="AI66" s="1101"/>
      <c r="AJ66" s="1102"/>
      <c r="AK66" s="1094" t="s">
        <v>425</v>
      </c>
      <c r="AL66" s="1089"/>
      <c r="AM66" s="1089"/>
      <c r="AN66" s="1089"/>
      <c r="AO66" s="1090"/>
      <c r="AP66" s="1094" t="s">
        <v>426</v>
      </c>
      <c r="AQ66" s="1095"/>
      <c r="AR66" s="1095"/>
      <c r="AS66" s="1095"/>
      <c r="AT66" s="1096"/>
      <c r="AU66" s="1094" t="s">
        <v>427</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604</v>
      </c>
      <c r="C68" s="1079"/>
      <c r="D68" s="1079"/>
      <c r="E68" s="1079"/>
      <c r="F68" s="1079"/>
      <c r="G68" s="1079"/>
      <c r="H68" s="1079"/>
      <c r="I68" s="1079"/>
      <c r="J68" s="1079"/>
      <c r="K68" s="1079"/>
      <c r="L68" s="1079"/>
      <c r="M68" s="1079"/>
      <c r="N68" s="1079"/>
      <c r="O68" s="1079"/>
      <c r="P68" s="1080"/>
      <c r="Q68" s="1081">
        <v>264</v>
      </c>
      <c r="R68" s="1075"/>
      <c r="S68" s="1075"/>
      <c r="T68" s="1075"/>
      <c r="U68" s="1075"/>
      <c r="V68" s="1075">
        <v>258</v>
      </c>
      <c r="W68" s="1075"/>
      <c r="X68" s="1075"/>
      <c r="Y68" s="1075"/>
      <c r="Z68" s="1075"/>
      <c r="AA68" s="1075">
        <v>5</v>
      </c>
      <c r="AB68" s="1075"/>
      <c r="AC68" s="1075"/>
      <c r="AD68" s="1075"/>
      <c r="AE68" s="1075"/>
      <c r="AF68" s="1075">
        <v>5</v>
      </c>
      <c r="AG68" s="1075"/>
      <c r="AH68" s="1075"/>
      <c r="AI68" s="1075"/>
      <c r="AJ68" s="1075"/>
      <c r="AK68" s="1075" t="s">
        <v>619</v>
      </c>
      <c r="AL68" s="1075"/>
      <c r="AM68" s="1075"/>
      <c r="AN68" s="1075"/>
      <c r="AO68" s="1075"/>
      <c r="AP68" s="1075">
        <v>208</v>
      </c>
      <c r="AQ68" s="1075"/>
      <c r="AR68" s="1075"/>
      <c r="AS68" s="1075"/>
      <c r="AT68" s="1075"/>
      <c r="AU68" s="1075">
        <v>86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605</v>
      </c>
      <c r="C69" s="1068"/>
      <c r="D69" s="1068"/>
      <c r="E69" s="1068"/>
      <c r="F69" s="1068"/>
      <c r="G69" s="1068"/>
      <c r="H69" s="1068"/>
      <c r="I69" s="1068"/>
      <c r="J69" s="1068"/>
      <c r="K69" s="1068"/>
      <c r="L69" s="1068"/>
      <c r="M69" s="1068"/>
      <c r="N69" s="1068"/>
      <c r="O69" s="1068"/>
      <c r="P69" s="1069"/>
      <c r="Q69" s="1070">
        <v>1289</v>
      </c>
      <c r="R69" s="1064"/>
      <c r="S69" s="1064"/>
      <c r="T69" s="1064"/>
      <c r="U69" s="1064"/>
      <c r="V69" s="1064">
        <v>1289</v>
      </c>
      <c r="W69" s="1064"/>
      <c r="X69" s="1064"/>
      <c r="Y69" s="1064"/>
      <c r="Z69" s="1064"/>
      <c r="AA69" s="1064" t="s">
        <v>620</v>
      </c>
      <c r="AB69" s="1064"/>
      <c r="AC69" s="1064"/>
      <c r="AD69" s="1064"/>
      <c r="AE69" s="1064"/>
      <c r="AF69" s="1064" t="s">
        <v>619</v>
      </c>
      <c r="AG69" s="1064"/>
      <c r="AH69" s="1064"/>
      <c r="AI69" s="1064"/>
      <c r="AJ69" s="1064"/>
      <c r="AK69" s="1064" t="s">
        <v>619</v>
      </c>
      <c r="AL69" s="1064"/>
      <c r="AM69" s="1064"/>
      <c r="AN69" s="1064"/>
      <c r="AO69" s="1064"/>
      <c r="AP69" s="1064" t="s">
        <v>619</v>
      </c>
      <c r="AQ69" s="1064"/>
      <c r="AR69" s="1064"/>
      <c r="AS69" s="1064"/>
      <c r="AT69" s="1064"/>
      <c r="AU69" s="1064" t="s">
        <v>619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606</v>
      </c>
      <c r="C70" s="1068"/>
      <c r="D70" s="1068"/>
      <c r="E70" s="1068"/>
      <c r="F70" s="1068"/>
      <c r="G70" s="1068"/>
      <c r="H70" s="1068"/>
      <c r="I70" s="1068"/>
      <c r="J70" s="1068"/>
      <c r="K70" s="1068"/>
      <c r="L70" s="1068"/>
      <c r="M70" s="1068"/>
      <c r="N70" s="1068"/>
      <c r="O70" s="1068"/>
      <c r="P70" s="1069"/>
      <c r="Q70" s="1070">
        <v>881</v>
      </c>
      <c r="R70" s="1064"/>
      <c r="S70" s="1064"/>
      <c r="T70" s="1064"/>
      <c r="U70" s="1064"/>
      <c r="V70" s="1064">
        <v>881</v>
      </c>
      <c r="W70" s="1064"/>
      <c r="X70" s="1064"/>
      <c r="Y70" s="1064"/>
      <c r="Z70" s="1064"/>
      <c r="AA70" s="1064" t="s">
        <v>619</v>
      </c>
      <c r="AB70" s="1064"/>
      <c r="AC70" s="1064"/>
      <c r="AD70" s="1064"/>
      <c r="AE70" s="1064"/>
      <c r="AF70" s="1064" t="s">
        <v>619</v>
      </c>
      <c r="AG70" s="1064"/>
      <c r="AH70" s="1064"/>
      <c r="AI70" s="1064"/>
      <c r="AJ70" s="1064"/>
      <c r="AK70" s="1064">
        <v>277</v>
      </c>
      <c r="AL70" s="1064"/>
      <c r="AM70" s="1064"/>
      <c r="AN70" s="1064"/>
      <c r="AO70" s="1064"/>
      <c r="AP70" s="1064">
        <v>608</v>
      </c>
      <c r="AQ70" s="1064"/>
      <c r="AR70" s="1064"/>
      <c r="AS70" s="1064"/>
      <c r="AT70" s="1064"/>
      <c r="AU70" s="1064">
        <v>131</v>
      </c>
      <c r="AV70" s="1064"/>
      <c r="AW70" s="1064"/>
      <c r="AX70" s="1064"/>
      <c r="AY70" s="1064"/>
      <c r="AZ70" s="1065" t="s">
        <v>621</v>
      </c>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607</v>
      </c>
      <c r="C71" s="1068"/>
      <c r="D71" s="1068"/>
      <c r="E71" s="1068"/>
      <c r="F71" s="1068"/>
      <c r="G71" s="1068"/>
      <c r="H71" s="1068"/>
      <c r="I71" s="1068"/>
      <c r="J71" s="1068"/>
      <c r="K71" s="1068"/>
      <c r="L71" s="1068"/>
      <c r="M71" s="1068"/>
      <c r="N71" s="1068"/>
      <c r="O71" s="1068"/>
      <c r="P71" s="1069"/>
      <c r="Q71" s="1070">
        <v>1241</v>
      </c>
      <c r="R71" s="1064"/>
      <c r="S71" s="1064"/>
      <c r="T71" s="1064"/>
      <c r="U71" s="1064"/>
      <c r="V71" s="1064">
        <v>1241</v>
      </c>
      <c r="W71" s="1064"/>
      <c r="X71" s="1064"/>
      <c r="Y71" s="1064"/>
      <c r="Z71" s="1064"/>
      <c r="AA71" s="1064" t="s">
        <v>619</v>
      </c>
      <c r="AB71" s="1064"/>
      <c r="AC71" s="1064"/>
      <c r="AD71" s="1064"/>
      <c r="AE71" s="1064"/>
      <c r="AF71" s="1064" t="s">
        <v>619</v>
      </c>
      <c r="AG71" s="1064"/>
      <c r="AH71" s="1064"/>
      <c r="AI71" s="1064"/>
      <c r="AJ71" s="1064"/>
      <c r="AK71" s="1064">
        <v>971</v>
      </c>
      <c r="AL71" s="1064"/>
      <c r="AM71" s="1064"/>
      <c r="AN71" s="1064"/>
      <c r="AO71" s="1064"/>
      <c r="AP71" s="1064">
        <v>3859</v>
      </c>
      <c r="AQ71" s="1064"/>
      <c r="AR71" s="1064"/>
      <c r="AS71" s="1064"/>
      <c r="AT71" s="1064"/>
      <c r="AU71" s="1064">
        <v>459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622</v>
      </c>
      <c r="C72" s="1068"/>
      <c r="D72" s="1068"/>
      <c r="E72" s="1068"/>
      <c r="F72" s="1068"/>
      <c r="G72" s="1068"/>
      <c r="H72" s="1068"/>
      <c r="I72" s="1068"/>
      <c r="J72" s="1068"/>
      <c r="K72" s="1068"/>
      <c r="L72" s="1068"/>
      <c r="M72" s="1068"/>
      <c r="N72" s="1068"/>
      <c r="O72" s="1068"/>
      <c r="P72" s="1069"/>
      <c r="Q72" s="1070">
        <v>27</v>
      </c>
      <c r="R72" s="1064"/>
      <c r="S72" s="1064"/>
      <c r="T72" s="1064"/>
      <c r="U72" s="1064"/>
      <c r="V72" s="1064">
        <v>27</v>
      </c>
      <c r="W72" s="1064"/>
      <c r="X72" s="1064"/>
      <c r="Y72" s="1064"/>
      <c r="Z72" s="1064"/>
      <c r="AA72" s="1064" t="s">
        <v>623</v>
      </c>
      <c r="AB72" s="1064"/>
      <c r="AC72" s="1064"/>
      <c r="AD72" s="1064"/>
      <c r="AE72" s="1064"/>
      <c r="AF72" s="1064" t="s">
        <v>619</v>
      </c>
      <c r="AG72" s="1064"/>
      <c r="AH72" s="1064"/>
      <c r="AI72" s="1064"/>
      <c r="AJ72" s="1064"/>
      <c r="AK72" s="1064">
        <v>27</v>
      </c>
      <c r="AL72" s="1064"/>
      <c r="AM72" s="1064"/>
      <c r="AN72" s="1064"/>
      <c r="AO72" s="1064"/>
      <c r="AP72" s="1064" t="s">
        <v>619</v>
      </c>
      <c r="AQ72" s="1064"/>
      <c r="AR72" s="1064"/>
      <c r="AS72" s="1064"/>
      <c r="AT72" s="1064"/>
      <c r="AU72" s="1064" t="s">
        <v>619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608</v>
      </c>
      <c r="C73" s="1068"/>
      <c r="D73" s="1068"/>
      <c r="E73" s="1068"/>
      <c r="F73" s="1068"/>
      <c r="G73" s="1068"/>
      <c r="H73" s="1068"/>
      <c r="I73" s="1068"/>
      <c r="J73" s="1068"/>
      <c r="K73" s="1068"/>
      <c r="L73" s="1068"/>
      <c r="M73" s="1068"/>
      <c r="N73" s="1068"/>
      <c r="O73" s="1068"/>
      <c r="P73" s="1069"/>
      <c r="Q73" s="1070">
        <v>2164</v>
      </c>
      <c r="R73" s="1064"/>
      <c r="S73" s="1064"/>
      <c r="T73" s="1064"/>
      <c r="U73" s="1064"/>
      <c r="V73" s="1064">
        <v>2164</v>
      </c>
      <c r="W73" s="1064"/>
      <c r="X73" s="1064"/>
      <c r="Y73" s="1064"/>
      <c r="Z73" s="1064"/>
      <c r="AA73" s="1064" t="s">
        <v>623</v>
      </c>
      <c r="AB73" s="1064"/>
      <c r="AC73" s="1064"/>
      <c r="AD73" s="1064"/>
      <c r="AE73" s="1064"/>
      <c r="AF73" s="1064" t="s">
        <v>619</v>
      </c>
      <c r="AG73" s="1064"/>
      <c r="AH73" s="1064"/>
      <c r="AI73" s="1064"/>
      <c r="AJ73" s="1064"/>
      <c r="AK73" s="1064">
        <v>168</v>
      </c>
      <c r="AL73" s="1064"/>
      <c r="AM73" s="1064"/>
      <c r="AN73" s="1064"/>
      <c r="AO73" s="1064"/>
      <c r="AP73" s="1064">
        <v>4468</v>
      </c>
      <c r="AQ73" s="1064"/>
      <c r="AR73" s="1064"/>
      <c r="AS73" s="1064"/>
      <c r="AT73" s="1064"/>
      <c r="AU73" s="1064" t="s">
        <v>624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609</v>
      </c>
      <c r="C74" s="1068"/>
      <c r="D74" s="1068"/>
      <c r="E74" s="1068"/>
      <c r="F74" s="1068"/>
      <c r="G74" s="1068"/>
      <c r="H74" s="1068"/>
      <c r="I74" s="1068"/>
      <c r="J74" s="1068"/>
      <c r="K74" s="1068"/>
      <c r="L74" s="1068"/>
      <c r="M74" s="1068"/>
      <c r="N74" s="1068"/>
      <c r="O74" s="1068"/>
      <c r="P74" s="1069"/>
      <c r="Q74" s="1070">
        <v>1084</v>
      </c>
      <c r="R74" s="1064"/>
      <c r="S74" s="1064"/>
      <c r="T74" s="1064"/>
      <c r="U74" s="1064"/>
      <c r="V74" s="1064">
        <v>1048</v>
      </c>
      <c r="W74" s="1064"/>
      <c r="X74" s="1064"/>
      <c r="Y74" s="1064"/>
      <c r="Z74" s="1064"/>
      <c r="AA74" s="1064">
        <v>36</v>
      </c>
      <c r="AB74" s="1064"/>
      <c r="AC74" s="1064"/>
      <c r="AD74" s="1064"/>
      <c r="AE74" s="1064"/>
      <c r="AF74" s="1064">
        <v>36</v>
      </c>
      <c r="AG74" s="1064"/>
      <c r="AH74" s="1064"/>
      <c r="AI74" s="1064"/>
      <c r="AJ74" s="1064"/>
      <c r="AK74" s="1064">
        <v>24</v>
      </c>
      <c r="AL74" s="1064"/>
      <c r="AM74" s="1064"/>
      <c r="AN74" s="1064"/>
      <c r="AO74" s="1064"/>
      <c r="AP74" s="1064">
        <v>658</v>
      </c>
      <c r="AQ74" s="1064"/>
      <c r="AR74" s="1064"/>
      <c r="AS74" s="1064"/>
      <c r="AT74" s="1064"/>
      <c r="AU74" s="1064">
        <v>373</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610</v>
      </c>
      <c r="C75" s="1068"/>
      <c r="D75" s="1068"/>
      <c r="E75" s="1068"/>
      <c r="F75" s="1068"/>
      <c r="G75" s="1068"/>
      <c r="H75" s="1068"/>
      <c r="I75" s="1068"/>
      <c r="J75" s="1068"/>
      <c r="K75" s="1068"/>
      <c r="L75" s="1068"/>
      <c r="M75" s="1068"/>
      <c r="N75" s="1068"/>
      <c r="O75" s="1068"/>
      <c r="P75" s="1069"/>
      <c r="Q75" s="1071">
        <v>74</v>
      </c>
      <c r="R75" s="1072"/>
      <c r="S75" s="1072"/>
      <c r="T75" s="1072"/>
      <c r="U75" s="1073"/>
      <c r="V75" s="1074">
        <v>56</v>
      </c>
      <c r="W75" s="1072"/>
      <c r="X75" s="1072"/>
      <c r="Y75" s="1072"/>
      <c r="Z75" s="1073"/>
      <c r="AA75" s="1074">
        <v>18</v>
      </c>
      <c r="AB75" s="1072"/>
      <c r="AC75" s="1072"/>
      <c r="AD75" s="1072"/>
      <c r="AE75" s="1073"/>
      <c r="AF75" s="1074">
        <v>18</v>
      </c>
      <c r="AG75" s="1072"/>
      <c r="AH75" s="1072"/>
      <c r="AI75" s="1072"/>
      <c r="AJ75" s="1073"/>
      <c r="AK75" s="1074" t="s">
        <v>619</v>
      </c>
      <c r="AL75" s="1072"/>
      <c r="AM75" s="1072"/>
      <c r="AN75" s="1072"/>
      <c r="AO75" s="1073"/>
      <c r="AP75" s="1074" t="s">
        <v>619</v>
      </c>
      <c r="AQ75" s="1072"/>
      <c r="AR75" s="1072"/>
      <c r="AS75" s="1072"/>
      <c r="AT75" s="1073"/>
      <c r="AU75" s="1074" t="s">
        <v>619</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611</v>
      </c>
      <c r="C76" s="1068"/>
      <c r="D76" s="1068"/>
      <c r="E76" s="1068"/>
      <c r="F76" s="1068"/>
      <c r="G76" s="1068"/>
      <c r="H76" s="1068"/>
      <c r="I76" s="1068"/>
      <c r="J76" s="1068"/>
      <c r="K76" s="1068"/>
      <c r="L76" s="1068"/>
      <c r="M76" s="1068"/>
      <c r="N76" s="1068"/>
      <c r="O76" s="1068"/>
      <c r="P76" s="1069"/>
      <c r="Q76" s="1071">
        <v>287</v>
      </c>
      <c r="R76" s="1072"/>
      <c r="S76" s="1072"/>
      <c r="T76" s="1072"/>
      <c r="U76" s="1073"/>
      <c r="V76" s="1074">
        <v>165</v>
      </c>
      <c r="W76" s="1072"/>
      <c r="X76" s="1072"/>
      <c r="Y76" s="1072"/>
      <c r="Z76" s="1073"/>
      <c r="AA76" s="1074">
        <v>122</v>
      </c>
      <c r="AB76" s="1072"/>
      <c r="AC76" s="1072"/>
      <c r="AD76" s="1072"/>
      <c r="AE76" s="1073"/>
      <c r="AF76" s="1074">
        <v>122</v>
      </c>
      <c r="AG76" s="1072"/>
      <c r="AH76" s="1072"/>
      <c r="AI76" s="1072"/>
      <c r="AJ76" s="1073"/>
      <c r="AK76" s="1074">
        <v>75</v>
      </c>
      <c r="AL76" s="1072"/>
      <c r="AM76" s="1072"/>
      <c r="AN76" s="1072"/>
      <c r="AO76" s="1073"/>
      <c r="AP76" s="1074" t="s">
        <v>619</v>
      </c>
      <c r="AQ76" s="1072"/>
      <c r="AR76" s="1072"/>
      <c r="AS76" s="1072"/>
      <c r="AT76" s="1073"/>
      <c r="AU76" s="1074" t="s">
        <v>620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612</v>
      </c>
      <c r="C77" s="1068"/>
      <c r="D77" s="1068"/>
      <c r="E77" s="1068"/>
      <c r="F77" s="1068"/>
      <c r="G77" s="1068"/>
      <c r="H77" s="1068"/>
      <c r="I77" s="1068"/>
      <c r="J77" s="1068"/>
      <c r="K77" s="1068"/>
      <c r="L77" s="1068"/>
      <c r="M77" s="1068"/>
      <c r="N77" s="1068"/>
      <c r="O77" s="1068"/>
      <c r="P77" s="1069"/>
      <c r="Q77" s="1071">
        <v>201496</v>
      </c>
      <c r="R77" s="1072"/>
      <c r="S77" s="1072"/>
      <c r="T77" s="1072"/>
      <c r="U77" s="1073"/>
      <c r="V77" s="1074">
        <v>194005</v>
      </c>
      <c r="W77" s="1072"/>
      <c r="X77" s="1072"/>
      <c r="Y77" s="1072"/>
      <c r="Z77" s="1073"/>
      <c r="AA77" s="1074">
        <v>7491</v>
      </c>
      <c r="AB77" s="1072"/>
      <c r="AC77" s="1072"/>
      <c r="AD77" s="1072"/>
      <c r="AE77" s="1073"/>
      <c r="AF77" s="1074">
        <v>7491</v>
      </c>
      <c r="AG77" s="1072"/>
      <c r="AH77" s="1072"/>
      <c r="AI77" s="1072"/>
      <c r="AJ77" s="1073"/>
      <c r="AK77" s="1074" t="s">
        <v>619</v>
      </c>
      <c r="AL77" s="1072"/>
      <c r="AM77" s="1072"/>
      <c r="AN77" s="1072"/>
      <c r="AO77" s="1073"/>
      <c r="AP77" s="1074" t="s">
        <v>619</v>
      </c>
      <c r="AQ77" s="1072"/>
      <c r="AR77" s="1072"/>
      <c r="AS77" s="1072"/>
      <c r="AT77" s="1073"/>
      <c r="AU77" s="1074" t="s">
        <v>619</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613</v>
      </c>
      <c r="C78" s="1068"/>
      <c r="D78" s="1068"/>
      <c r="E78" s="1068"/>
      <c r="F78" s="1068"/>
      <c r="G78" s="1068"/>
      <c r="H78" s="1068"/>
      <c r="I78" s="1068"/>
      <c r="J78" s="1068"/>
      <c r="K78" s="1068"/>
      <c r="L78" s="1068"/>
      <c r="M78" s="1068"/>
      <c r="N78" s="1068"/>
      <c r="O78" s="1068"/>
      <c r="P78" s="1069"/>
      <c r="Q78" s="1070">
        <v>25</v>
      </c>
      <c r="R78" s="1064"/>
      <c r="S78" s="1064"/>
      <c r="T78" s="1064"/>
      <c r="U78" s="1064"/>
      <c r="V78" s="1064">
        <v>24</v>
      </c>
      <c r="W78" s="1064"/>
      <c r="X78" s="1064"/>
      <c r="Y78" s="1064"/>
      <c r="Z78" s="1064"/>
      <c r="AA78" s="1064">
        <v>1</v>
      </c>
      <c r="AB78" s="1064"/>
      <c r="AC78" s="1064"/>
      <c r="AD78" s="1064"/>
      <c r="AE78" s="1064"/>
      <c r="AF78" s="1064">
        <v>1</v>
      </c>
      <c r="AG78" s="1064"/>
      <c r="AH78" s="1064"/>
      <c r="AI78" s="1064"/>
      <c r="AJ78" s="1064"/>
      <c r="AK78" s="1064" t="s">
        <v>625</v>
      </c>
      <c r="AL78" s="1064"/>
      <c r="AM78" s="1064"/>
      <c r="AN78" s="1064"/>
      <c r="AO78" s="1064"/>
      <c r="AP78" s="1064" t="s">
        <v>624</v>
      </c>
      <c r="AQ78" s="1064"/>
      <c r="AR78" s="1064"/>
      <c r="AS78" s="1064"/>
      <c r="AT78" s="1064"/>
      <c r="AU78" s="1064" t="s">
        <v>619</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387</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AF68+AF74+AF75+AF76+AF77+AF78</f>
        <v>7673</v>
      </c>
      <c r="AG88" s="1052"/>
      <c r="AH88" s="1052"/>
      <c r="AI88" s="1052"/>
      <c r="AJ88" s="1052"/>
      <c r="AK88" s="1056"/>
      <c r="AL88" s="1056"/>
      <c r="AM88" s="1056"/>
      <c r="AN88" s="1056"/>
      <c r="AO88" s="1056"/>
      <c r="AP88" s="1052">
        <f>AP68+AP70+AP71+AP73+AP74</f>
        <v>9801</v>
      </c>
      <c r="AQ88" s="1052"/>
      <c r="AR88" s="1052"/>
      <c r="AS88" s="1052"/>
      <c r="AT88" s="1052"/>
      <c r="AU88" s="1052">
        <f>AU68+AU70+AU71+AU74</f>
        <v>1049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SUM(CR7:CV10)</f>
        <v>40</v>
      </c>
      <c r="CS102" s="1044"/>
      <c r="CT102" s="1044"/>
      <c r="CU102" s="1044"/>
      <c r="CV102" s="1045"/>
      <c r="CW102" s="1043">
        <f>SUM(CW7:DA10)</f>
        <v>17</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304</v>
      </c>
      <c r="AG109" s="987"/>
      <c r="AH109" s="987"/>
      <c r="AI109" s="987"/>
      <c r="AJ109" s="988"/>
      <c r="AK109" s="989" t="s">
        <v>303</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304</v>
      </c>
      <c r="BW109" s="987"/>
      <c r="BX109" s="987"/>
      <c r="BY109" s="987"/>
      <c r="BZ109" s="988"/>
      <c r="CA109" s="989" t="s">
        <v>303</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304</v>
      </c>
      <c r="DM109" s="987"/>
      <c r="DN109" s="987"/>
      <c r="DO109" s="987"/>
      <c r="DP109" s="988"/>
      <c r="DQ109" s="989" t="s">
        <v>303</v>
      </c>
      <c r="DR109" s="987"/>
      <c r="DS109" s="987"/>
      <c r="DT109" s="987"/>
      <c r="DU109" s="988"/>
      <c r="DV109" s="989" t="s">
        <v>438</v>
      </c>
      <c r="DW109" s="987"/>
      <c r="DX109" s="987"/>
      <c r="DY109" s="987"/>
      <c r="DZ109" s="1018"/>
    </row>
    <row r="110" spans="1:131" s="247" customFormat="1" ht="26.25" customHeight="1">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2394153</v>
      </c>
      <c r="AB110" s="980"/>
      <c r="AC110" s="980"/>
      <c r="AD110" s="980"/>
      <c r="AE110" s="981"/>
      <c r="AF110" s="982">
        <v>2461785</v>
      </c>
      <c r="AG110" s="980"/>
      <c r="AH110" s="980"/>
      <c r="AI110" s="980"/>
      <c r="AJ110" s="981"/>
      <c r="AK110" s="982">
        <v>2375274</v>
      </c>
      <c r="AL110" s="980"/>
      <c r="AM110" s="980"/>
      <c r="AN110" s="980"/>
      <c r="AO110" s="981"/>
      <c r="AP110" s="983">
        <v>28.7</v>
      </c>
      <c r="AQ110" s="984"/>
      <c r="AR110" s="984"/>
      <c r="AS110" s="984"/>
      <c r="AT110" s="985"/>
      <c r="AU110" s="1019" t="s">
        <v>73</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23900215</v>
      </c>
      <c r="BR110" s="927"/>
      <c r="BS110" s="927"/>
      <c r="BT110" s="927"/>
      <c r="BU110" s="927"/>
      <c r="BV110" s="927">
        <v>23358662</v>
      </c>
      <c r="BW110" s="927"/>
      <c r="BX110" s="927"/>
      <c r="BY110" s="927"/>
      <c r="BZ110" s="927"/>
      <c r="CA110" s="927">
        <v>24725946</v>
      </c>
      <c r="CB110" s="927"/>
      <c r="CC110" s="927"/>
      <c r="CD110" s="927"/>
      <c r="CE110" s="927"/>
      <c r="CF110" s="951">
        <v>298.8</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389</v>
      </c>
      <c r="DH110" s="927"/>
      <c r="DI110" s="927"/>
      <c r="DJ110" s="927"/>
      <c r="DK110" s="927"/>
      <c r="DL110" s="927" t="s">
        <v>444</v>
      </c>
      <c r="DM110" s="927"/>
      <c r="DN110" s="927"/>
      <c r="DO110" s="927"/>
      <c r="DP110" s="927"/>
      <c r="DQ110" s="927" t="s">
        <v>236</v>
      </c>
      <c r="DR110" s="927"/>
      <c r="DS110" s="927"/>
      <c r="DT110" s="927"/>
      <c r="DU110" s="927"/>
      <c r="DV110" s="928" t="s">
        <v>389</v>
      </c>
      <c r="DW110" s="928"/>
      <c r="DX110" s="928"/>
      <c r="DY110" s="928"/>
      <c r="DZ110" s="929"/>
    </row>
    <row r="111" spans="1:131" s="247" customFormat="1" ht="26.25" customHeight="1">
      <c r="A111" s="856" t="s">
        <v>445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419</v>
      </c>
      <c r="AB111" s="1008"/>
      <c r="AC111" s="1008"/>
      <c r="AD111" s="1008"/>
      <c r="AE111" s="1009"/>
      <c r="AF111" s="1010" t="s">
        <v>444</v>
      </c>
      <c r="AG111" s="1008"/>
      <c r="AH111" s="1008"/>
      <c r="AI111" s="1008"/>
      <c r="AJ111" s="1009"/>
      <c r="AK111" s="1010" t="s">
        <v>444</v>
      </c>
      <c r="AL111" s="1008"/>
      <c r="AM111" s="1008"/>
      <c r="AN111" s="1008"/>
      <c r="AO111" s="1009"/>
      <c r="AP111" s="1011" t="s">
        <v>419</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t="s">
        <v>389</v>
      </c>
      <c r="BR111" s="899"/>
      <c r="BS111" s="899"/>
      <c r="BT111" s="899"/>
      <c r="BU111" s="899"/>
      <c r="BV111" s="899" t="s">
        <v>444</v>
      </c>
      <c r="BW111" s="899"/>
      <c r="BX111" s="899"/>
      <c r="BY111" s="899"/>
      <c r="BZ111" s="899"/>
      <c r="CA111" s="899" t="s">
        <v>447</v>
      </c>
      <c r="CB111" s="899"/>
      <c r="CC111" s="899"/>
      <c r="CD111" s="899"/>
      <c r="CE111" s="899"/>
      <c r="CF111" s="960" t="s">
        <v>389</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389</v>
      </c>
      <c r="DH111" s="899"/>
      <c r="DI111" s="899"/>
      <c r="DJ111" s="899"/>
      <c r="DK111" s="899"/>
      <c r="DL111" s="899" t="s">
        <v>444</v>
      </c>
      <c r="DM111" s="899"/>
      <c r="DN111" s="899"/>
      <c r="DO111" s="899"/>
      <c r="DP111" s="899"/>
      <c r="DQ111" s="899" t="s">
        <v>389</v>
      </c>
      <c r="DR111" s="899"/>
      <c r="DS111" s="899"/>
      <c r="DT111" s="899"/>
      <c r="DU111" s="899"/>
      <c r="DV111" s="876" t="s">
        <v>444</v>
      </c>
      <c r="DW111" s="876"/>
      <c r="DX111" s="876"/>
      <c r="DY111" s="876"/>
      <c r="DZ111" s="877"/>
    </row>
    <row r="112" spans="1:131" s="247" customFormat="1" ht="26.25" customHeight="1">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444</v>
      </c>
      <c r="AB112" s="862"/>
      <c r="AC112" s="862"/>
      <c r="AD112" s="862"/>
      <c r="AE112" s="863"/>
      <c r="AF112" s="864" t="s">
        <v>447</v>
      </c>
      <c r="AG112" s="862"/>
      <c r="AH112" s="862"/>
      <c r="AI112" s="862"/>
      <c r="AJ112" s="863"/>
      <c r="AK112" s="864" t="s">
        <v>447</v>
      </c>
      <c r="AL112" s="862"/>
      <c r="AM112" s="862"/>
      <c r="AN112" s="862"/>
      <c r="AO112" s="863"/>
      <c r="AP112" s="909" t="s">
        <v>419</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6858984</v>
      </c>
      <c r="BR112" s="899"/>
      <c r="BS112" s="899"/>
      <c r="BT112" s="899"/>
      <c r="BU112" s="899"/>
      <c r="BV112" s="899">
        <v>6554149</v>
      </c>
      <c r="BW112" s="899"/>
      <c r="BX112" s="899"/>
      <c r="BY112" s="899"/>
      <c r="BZ112" s="899"/>
      <c r="CA112" s="899">
        <v>6599598</v>
      </c>
      <c r="CB112" s="899"/>
      <c r="CC112" s="899"/>
      <c r="CD112" s="899"/>
      <c r="CE112" s="899"/>
      <c r="CF112" s="960">
        <v>79.7</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419</v>
      </c>
      <c r="DH112" s="899"/>
      <c r="DI112" s="899"/>
      <c r="DJ112" s="899"/>
      <c r="DK112" s="899"/>
      <c r="DL112" s="899" t="s">
        <v>444</v>
      </c>
      <c r="DM112" s="899"/>
      <c r="DN112" s="899"/>
      <c r="DO112" s="899"/>
      <c r="DP112" s="899"/>
      <c r="DQ112" s="899" t="s">
        <v>419</v>
      </c>
      <c r="DR112" s="899"/>
      <c r="DS112" s="899"/>
      <c r="DT112" s="899"/>
      <c r="DU112" s="899"/>
      <c r="DV112" s="876" t="s">
        <v>419</v>
      </c>
      <c r="DW112" s="876"/>
      <c r="DX112" s="876"/>
      <c r="DY112" s="876"/>
      <c r="DZ112" s="877"/>
    </row>
    <row r="113" spans="1:130" s="247" customFormat="1" ht="26.25" customHeight="1">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508583</v>
      </c>
      <c r="AB113" s="1008"/>
      <c r="AC113" s="1008"/>
      <c r="AD113" s="1008"/>
      <c r="AE113" s="1009"/>
      <c r="AF113" s="1010">
        <v>553227</v>
      </c>
      <c r="AG113" s="1008"/>
      <c r="AH113" s="1008"/>
      <c r="AI113" s="1008"/>
      <c r="AJ113" s="1009"/>
      <c r="AK113" s="1010">
        <v>557728</v>
      </c>
      <c r="AL113" s="1008"/>
      <c r="AM113" s="1008"/>
      <c r="AN113" s="1008"/>
      <c r="AO113" s="1009"/>
      <c r="AP113" s="1011">
        <v>6.7</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1045419</v>
      </c>
      <c r="BR113" s="899"/>
      <c r="BS113" s="899"/>
      <c r="BT113" s="899"/>
      <c r="BU113" s="899"/>
      <c r="BV113" s="899">
        <v>980303</v>
      </c>
      <c r="BW113" s="899"/>
      <c r="BX113" s="899"/>
      <c r="BY113" s="899"/>
      <c r="BZ113" s="899"/>
      <c r="CA113" s="899">
        <v>1050203</v>
      </c>
      <c r="CB113" s="899"/>
      <c r="CC113" s="899"/>
      <c r="CD113" s="899"/>
      <c r="CE113" s="899"/>
      <c r="CF113" s="960">
        <v>12.7</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447</v>
      </c>
      <c r="DH113" s="862"/>
      <c r="DI113" s="862"/>
      <c r="DJ113" s="862"/>
      <c r="DK113" s="863"/>
      <c r="DL113" s="864" t="s">
        <v>419</v>
      </c>
      <c r="DM113" s="862"/>
      <c r="DN113" s="862"/>
      <c r="DO113" s="862"/>
      <c r="DP113" s="863"/>
      <c r="DQ113" s="864" t="s">
        <v>447</v>
      </c>
      <c r="DR113" s="862"/>
      <c r="DS113" s="862"/>
      <c r="DT113" s="862"/>
      <c r="DU113" s="863"/>
      <c r="DV113" s="909" t="s">
        <v>419</v>
      </c>
      <c r="DW113" s="910"/>
      <c r="DX113" s="910"/>
      <c r="DY113" s="910"/>
      <c r="DZ113" s="911"/>
    </row>
    <row r="114" spans="1:130" s="247" customFormat="1" ht="26.25" customHeight="1">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106488</v>
      </c>
      <c r="AB114" s="862"/>
      <c r="AC114" s="862"/>
      <c r="AD114" s="862"/>
      <c r="AE114" s="863"/>
      <c r="AF114" s="864">
        <v>103719</v>
      </c>
      <c r="AG114" s="862"/>
      <c r="AH114" s="862"/>
      <c r="AI114" s="862"/>
      <c r="AJ114" s="863"/>
      <c r="AK114" s="864">
        <v>105120</v>
      </c>
      <c r="AL114" s="862"/>
      <c r="AM114" s="862"/>
      <c r="AN114" s="862"/>
      <c r="AO114" s="863"/>
      <c r="AP114" s="909">
        <v>1.3</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2794756</v>
      </c>
      <c r="BR114" s="899"/>
      <c r="BS114" s="899"/>
      <c r="BT114" s="899"/>
      <c r="BU114" s="899"/>
      <c r="BV114" s="899">
        <v>2774104</v>
      </c>
      <c r="BW114" s="899"/>
      <c r="BX114" s="899"/>
      <c r="BY114" s="899"/>
      <c r="BZ114" s="899"/>
      <c r="CA114" s="899">
        <v>2753094</v>
      </c>
      <c r="CB114" s="899"/>
      <c r="CC114" s="899"/>
      <c r="CD114" s="899"/>
      <c r="CE114" s="899"/>
      <c r="CF114" s="960">
        <v>33.299999999999997</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419</v>
      </c>
      <c r="DH114" s="862"/>
      <c r="DI114" s="862"/>
      <c r="DJ114" s="862"/>
      <c r="DK114" s="863"/>
      <c r="DL114" s="864" t="s">
        <v>447</v>
      </c>
      <c r="DM114" s="862"/>
      <c r="DN114" s="862"/>
      <c r="DO114" s="862"/>
      <c r="DP114" s="863"/>
      <c r="DQ114" s="864" t="s">
        <v>444</v>
      </c>
      <c r="DR114" s="862"/>
      <c r="DS114" s="862"/>
      <c r="DT114" s="862"/>
      <c r="DU114" s="863"/>
      <c r="DV114" s="909" t="s">
        <v>419</v>
      </c>
      <c r="DW114" s="910"/>
      <c r="DX114" s="910"/>
      <c r="DY114" s="910"/>
      <c r="DZ114" s="911"/>
    </row>
    <row r="115" spans="1:130" s="247" customFormat="1" ht="26.25" customHeight="1">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447</v>
      </c>
      <c r="AB115" s="1008"/>
      <c r="AC115" s="1008"/>
      <c r="AD115" s="1008"/>
      <c r="AE115" s="1009"/>
      <c r="AF115" s="1010" t="s">
        <v>444</v>
      </c>
      <c r="AG115" s="1008"/>
      <c r="AH115" s="1008"/>
      <c r="AI115" s="1008"/>
      <c r="AJ115" s="1009"/>
      <c r="AK115" s="1010" t="s">
        <v>444</v>
      </c>
      <c r="AL115" s="1008"/>
      <c r="AM115" s="1008"/>
      <c r="AN115" s="1008"/>
      <c r="AO115" s="1009"/>
      <c r="AP115" s="1011" t="s">
        <v>447</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v>380</v>
      </c>
      <c r="BR115" s="899"/>
      <c r="BS115" s="899"/>
      <c r="BT115" s="899"/>
      <c r="BU115" s="899"/>
      <c r="BV115" s="899">
        <v>249</v>
      </c>
      <c r="BW115" s="899"/>
      <c r="BX115" s="899"/>
      <c r="BY115" s="899"/>
      <c r="BZ115" s="899"/>
      <c r="CA115" s="899">
        <v>147</v>
      </c>
      <c r="CB115" s="899"/>
      <c r="CC115" s="899"/>
      <c r="CD115" s="899"/>
      <c r="CE115" s="899"/>
      <c r="CF115" s="960">
        <v>0</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447</v>
      </c>
      <c r="DH115" s="862"/>
      <c r="DI115" s="862"/>
      <c r="DJ115" s="862"/>
      <c r="DK115" s="863"/>
      <c r="DL115" s="864" t="s">
        <v>419</v>
      </c>
      <c r="DM115" s="862"/>
      <c r="DN115" s="862"/>
      <c r="DO115" s="862"/>
      <c r="DP115" s="863"/>
      <c r="DQ115" s="864" t="s">
        <v>419</v>
      </c>
      <c r="DR115" s="862"/>
      <c r="DS115" s="862"/>
      <c r="DT115" s="862"/>
      <c r="DU115" s="863"/>
      <c r="DV115" s="909" t="s">
        <v>389</v>
      </c>
      <c r="DW115" s="910"/>
      <c r="DX115" s="910"/>
      <c r="DY115" s="910"/>
      <c r="DZ115" s="911"/>
    </row>
    <row r="116" spans="1:130" s="247" customFormat="1" ht="26.25" customHeight="1">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447</v>
      </c>
      <c r="AB116" s="862"/>
      <c r="AC116" s="862"/>
      <c r="AD116" s="862"/>
      <c r="AE116" s="863"/>
      <c r="AF116" s="864" t="s">
        <v>419</v>
      </c>
      <c r="AG116" s="862"/>
      <c r="AH116" s="862"/>
      <c r="AI116" s="862"/>
      <c r="AJ116" s="863"/>
      <c r="AK116" s="864" t="s">
        <v>444</v>
      </c>
      <c r="AL116" s="862"/>
      <c r="AM116" s="862"/>
      <c r="AN116" s="862"/>
      <c r="AO116" s="863"/>
      <c r="AP116" s="909" t="s">
        <v>447</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419</v>
      </c>
      <c r="BR116" s="899"/>
      <c r="BS116" s="899"/>
      <c r="BT116" s="899"/>
      <c r="BU116" s="899"/>
      <c r="BV116" s="899" t="s">
        <v>444</v>
      </c>
      <c r="BW116" s="899"/>
      <c r="BX116" s="899"/>
      <c r="BY116" s="899"/>
      <c r="BZ116" s="899"/>
      <c r="CA116" s="899" t="s">
        <v>447</v>
      </c>
      <c r="CB116" s="899"/>
      <c r="CC116" s="899"/>
      <c r="CD116" s="899"/>
      <c r="CE116" s="899"/>
      <c r="CF116" s="960" t="s">
        <v>444</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444</v>
      </c>
      <c r="DH116" s="862"/>
      <c r="DI116" s="862"/>
      <c r="DJ116" s="862"/>
      <c r="DK116" s="863"/>
      <c r="DL116" s="864" t="s">
        <v>447</v>
      </c>
      <c r="DM116" s="862"/>
      <c r="DN116" s="862"/>
      <c r="DO116" s="862"/>
      <c r="DP116" s="863"/>
      <c r="DQ116" s="864" t="s">
        <v>447</v>
      </c>
      <c r="DR116" s="862"/>
      <c r="DS116" s="862"/>
      <c r="DT116" s="862"/>
      <c r="DU116" s="863"/>
      <c r="DV116" s="909" t="s">
        <v>447</v>
      </c>
      <c r="DW116" s="910"/>
      <c r="DX116" s="910"/>
      <c r="DY116" s="910"/>
      <c r="DZ116" s="911"/>
    </row>
    <row r="117" spans="1:130" s="247" customFormat="1" ht="26.25" customHeight="1">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3009224</v>
      </c>
      <c r="AB117" s="994"/>
      <c r="AC117" s="994"/>
      <c r="AD117" s="994"/>
      <c r="AE117" s="995"/>
      <c r="AF117" s="996">
        <v>3118731</v>
      </c>
      <c r="AG117" s="994"/>
      <c r="AH117" s="994"/>
      <c r="AI117" s="994"/>
      <c r="AJ117" s="995"/>
      <c r="AK117" s="996">
        <v>3038122</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419</v>
      </c>
      <c r="BR117" s="899"/>
      <c r="BS117" s="899"/>
      <c r="BT117" s="899"/>
      <c r="BU117" s="899"/>
      <c r="BV117" s="899" t="s">
        <v>444</v>
      </c>
      <c r="BW117" s="899"/>
      <c r="BX117" s="899"/>
      <c r="BY117" s="899"/>
      <c r="BZ117" s="899"/>
      <c r="CA117" s="899" t="s">
        <v>236</v>
      </c>
      <c r="CB117" s="899"/>
      <c r="CC117" s="899"/>
      <c r="CD117" s="899"/>
      <c r="CE117" s="899"/>
      <c r="CF117" s="960" t="s">
        <v>419</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419</v>
      </c>
      <c r="DH117" s="862"/>
      <c r="DI117" s="862"/>
      <c r="DJ117" s="862"/>
      <c r="DK117" s="863"/>
      <c r="DL117" s="864" t="s">
        <v>419</v>
      </c>
      <c r="DM117" s="862"/>
      <c r="DN117" s="862"/>
      <c r="DO117" s="862"/>
      <c r="DP117" s="863"/>
      <c r="DQ117" s="864" t="s">
        <v>236</v>
      </c>
      <c r="DR117" s="862"/>
      <c r="DS117" s="862"/>
      <c r="DT117" s="862"/>
      <c r="DU117" s="863"/>
      <c r="DV117" s="909" t="s">
        <v>236</v>
      </c>
      <c r="DW117" s="910"/>
      <c r="DX117" s="910"/>
      <c r="DY117" s="910"/>
      <c r="DZ117" s="911"/>
    </row>
    <row r="118" spans="1:130" s="247" customFormat="1" ht="26.25" customHeight="1">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304</v>
      </c>
      <c r="AG118" s="987"/>
      <c r="AH118" s="987"/>
      <c r="AI118" s="987"/>
      <c r="AJ118" s="988"/>
      <c r="AK118" s="989" t="s">
        <v>303</v>
      </c>
      <c r="AL118" s="987"/>
      <c r="AM118" s="987"/>
      <c r="AN118" s="987"/>
      <c r="AO118" s="988"/>
      <c r="AP118" s="990" t="s">
        <v>438</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236</v>
      </c>
      <c r="BR118" s="930"/>
      <c r="BS118" s="930"/>
      <c r="BT118" s="930"/>
      <c r="BU118" s="930"/>
      <c r="BV118" s="930" t="s">
        <v>236</v>
      </c>
      <c r="BW118" s="930"/>
      <c r="BX118" s="930"/>
      <c r="BY118" s="930"/>
      <c r="BZ118" s="930"/>
      <c r="CA118" s="930" t="s">
        <v>419</v>
      </c>
      <c r="CB118" s="930"/>
      <c r="CC118" s="930"/>
      <c r="CD118" s="930"/>
      <c r="CE118" s="930"/>
      <c r="CF118" s="960" t="s">
        <v>444</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236</v>
      </c>
      <c r="DH118" s="862"/>
      <c r="DI118" s="862"/>
      <c r="DJ118" s="862"/>
      <c r="DK118" s="863"/>
      <c r="DL118" s="864" t="s">
        <v>444</v>
      </c>
      <c r="DM118" s="862"/>
      <c r="DN118" s="862"/>
      <c r="DO118" s="862"/>
      <c r="DP118" s="863"/>
      <c r="DQ118" s="864" t="s">
        <v>444</v>
      </c>
      <c r="DR118" s="862"/>
      <c r="DS118" s="862"/>
      <c r="DT118" s="862"/>
      <c r="DU118" s="863"/>
      <c r="DV118" s="909" t="s">
        <v>444</v>
      </c>
      <c r="DW118" s="910"/>
      <c r="DX118" s="910"/>
      <c r="DY118" s="910"/>
      <c r="DZ118" s="911"/>
    </row>
    <row r="119" spans="1:130" s="247" customFormat="1" ht="26.25" customHeight="1">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444</v>
      </c>
      <c r="AB119" s="980"/>
      <c r="AC119" s="980"/>
      <c r="AD119" s="980"/>
      <c r="AE119" s="981"/>
      <c r="AF119" s="982" t="s">
        <v>419</v>
      </c>
      <c r="AG119" s="980"/>
      <c r="AH119" s="980"/>
      <c r="AI119" s="980"/>
      <c r="AJ119" s="981"/>
      <c r="AK119" s="982" t="s">
        <v>236</v>
      </c>
      <c r="AL119" s="980"/>
      <c r="AM119" s="980"/>
      <c r="AN119" s="980"/>
      <c r="AO119" s="981"/>
      <c r="AP119" s="983" t="s">
        <v>236</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470</v>
      </c>
      <c r="BP119" s="963"/>
      <c r="BQ119" s="967">
        <v>34599754</v>
      </c>
      <c r="BR119" s="930"/>
      <c r="BS119" s="930"/>
      <c r="BT119" s="930"/>
      <c r="BU119" s="930"/>
      <c r="BV119" s="930">
        <v>33667467</v>
      </c>
      <c r="BW119" s="930"/>
      <c r="BX119" s="930"/>
      <c r="BY119" s="930"/>
      <c r="BZ119" s="930"/>
      <c r="CA119" s="930">
        <v>35128988</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419</v>
      </c>
      <c r="DH119" s="845"/>
      <c r="DI119" s="845"/>
      <c r="DJ119" s="845"/>
      <c r="DK119" s="846"/>
      <c r="DL119" s="847" t="s">
        <v>444</v>
      </c>
      <c r="DM119" s="845"/>
      <c r="DN119" s="845"/>
      <c r="DO119" s="845"/>
      <c r="DP119" s="846"/>
      <c r="DQ119" s="847" t="s">
        <v>419</v>
      </c>
      <c r="DR119" s="845"/>
      <c r="DS119" s="845"/>
      <c r="DT119" s="845"/>
      <c r="DU119" s="846"/>
      <c r="DV119" s="933" t="s">
        <v>444</v>
      </c>
      <c r="DW119" s="934"/>
      <c r="DX119" s="934"/>
      <c r="DY119" s="934"/>
      <c r="DZ119" s="935"/>
    </row>
    <row r="120" spans="1:130" s="247" customFormat="1" ht="26.25" customHeight="1">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444</v>
      </c>
      <c r="AB120" s="862"/>
      <c r="AC120" s="862"/>
      <c r="AD120" s="862"/>
      <c r="AE120" s="863"/>
      <c r="AF120" s="864" t="s">
        <v>444</v>
      </c>
      <c r="AG120" s="862"/>
      <c r="AH120" s="862"/>
      <c r="AI120" s="862"/>
      <c r="AJ120" s="863"/>
      <c r="AK120" s="864" t="s">
        <v>444</v>
      </c>
      <c r="AL120" s="862"/>
      <c r="AM120" s="862"/>
      <c r="AN120" s="862"/>
      <c r="AO120" s="863"/>
      <c r="AP120" s="909" t="s">
        <v>419</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8114323</v>
      </c>
      <c r="BR120" s="927"/>
      <c r="BS120" s="927"/>
      <c r="BT120" s="927"/>
      <c r="BU120" s="927"/>
      <c r="BV120" s="927">
        <v>7359360</v>
      </c>
      <c r="BW120" s="927"/>
      <c r="BX120" s="927"/>
      <c r="BY120" s="927"/>
      <c r="BZ120" s="927"/>
      <c r="CA120" s="927">
        <v>6662121</v>
      </c>
      <c r="CB120" s="927"/>
      <c r="CC120" s="927"/>
      <c r="CD120" s="927"/>
      <c r="CE120" s="927"/>
      <c r="CF120" s="951">
        <v>80.5</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3344612</v>
      </c>
      <c r="DH120" s="927"/>
      <c r="DI120" s="927"/>
      <c r="DJ120" s="927"/>
      <c r="DK120" s="927"/>
      <c r="DL120" s="927">
        <v>3389608</v>
      </c>
      <c r="DM120" s="927"/>
      <c r="DN120" s="927"/>
      <c r="DO120" s="927"/>
      <c r="DP120" s="927"/>
      <c r="DQ120" s="927">
        <v>3417600</v>
      </c>
      <c r="DR120" s="927"/>
      <c r="DS120" s="927"/>
      <c r="DT120" s="927"/>
      <c r="DU120" s="927"/>
      <c r="DV120" s="928">
        <v>41.3</v>
      </c>
      <c r="DW120" s="928"/>
      <c r="DX120" s="928"/>
      <c r="DY120" s="928"/>
      <c r="DZ120" s="929"/>
    </row>
    <row r="121" spans="1:130" s="247" customFormat="1" ht="26.25" customHeight="1">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419</v>
      </c>
      <c r="AB121" s="862"/>
      <c r="AC121" s="862"/>
      <c r="AD121" s="862"/>
      <c r="AE121" s="863"/>
      <c r="AF121" s="864" t="s">
        <v>444</v>
      </c>
      <c r="AG121" s="862"/>
      <c r="AH121" s="862"/>
      <c r="AI121" s="862"/>
      <c r="AJ121" s="863"/>
      <c r="AK121" s="864" t="s">
        <v>419</v>
      </c>
      <c r="AL121" s="862"/>
      <c r="AM121" s="862"/>
      <c r="AN121" s="862"/>
      <c r="AO121" s="863"/>
      <c r="AP121" s="909" t="s">
        <v>444</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45834</v>
      </c>
      <c r="BR121" s="899"/>
      <c r="BS121" s="899"/>
      <c r="BT121" s="899"/>
      <c r="BU121" s="899"/>
      <c r="BV121" s="899">
        <v>26619</v>
      </c>
      <c r="BW121" s="899"/>
      <c r="BX121" s="899"/>
      <c r="BY121" s="899"/>
      <c r="BZ121" s="899"/>
      <c r="CA121" s="899">
        <v>10277</v>
      </c>
      <c r="CB121" s="899"/>
      <c r="CC121" s="899"/>
      <c r="CD121" s="899"/>
      <c r="CE121" s="899"/>
      <c r="CF121" s="960">
        <v>0.1</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v>1321490</v>
      </c>
      <c r="DH121" s="899"/>
      <c r="DI121" s="899"/>
      <c r="DJ121" s="899"/>
      <c r="DK121" s="899"/>
      <c r="DL121" s="899">
        <v>1323190</v>
      </c>
      <c r="DM121" s="899"/>
      <c r="DN121" s="899"/>
      <c r="DO121" s="899"/>
      <c r="DP121" s="899"/>
      <c r="DQ121" s="899">
        <v>1268016</v>
      </c>
      <c r="DR121" s="899"/>
      <c r="DS121" s="899"/>
      <c r="DT121" s="899"/>
      <c r="DU121" s="899"/>
      <c r="DV121" s="876">
        <v>15.3</v>
      </c>
      <c r="DW121" s="876"/>
      <c r="DX121" s="876"/>
      <c r="DY121" s="876"/>
      <c r="DZ121" s="877"/>
    </row>
    <row r="122" spans="1:130" s="247" customFormat="1" ht="26.25" customHeight="1">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444</v>
      </c>
      <c r="AB122" s="862"/>
      <c r="AC122" s="862"/>
      <c r="AD122" s="862"/>
      <c r="AE122" s="863"/>
      <c r="AF122" s="864" t="s">
        <v>444</v>
      </c>
      <c r="AG122" s="862"/>
      <c r="AH122" s="862"/>
      <c r="AI122" s="862"/>
      <c r="AJ122" s="863"/>
      <c r="AK122" s="864" t="s">
        <v>419</v>
      </c>
      <c r="AL122" s="862"/>
      <c r="AM122" s="862"/>
      <c r="AN122" s="862"/>
      <c r="AO122" s="863"/>
      <c r="AP122" s="909" t="s">
        <v>419</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22819241</v>
      </c>
      <c r="BR122" s="930"/>
      <c r="BS122" s="930"/>
      <c r="BT122" s="930"/>
      <c r="BU122" s="930"/>
      <c r="BV122" s="930">
        <v>22405988</v>
      </c>
      <c r="BW122" s="930"/>
      <c r="BX122" s="930"/>
      <c r="BY122" s="930"/>
      <c r="BZ122" s="930"/>
      <c r="CA122" s="930">
        <v>23271480</v>
      </c>
      <c r="CB122" s="930"/>
      <c r="CC122" s="930"/>
      <c r="CD122" s="930"/>
      <c r="CE122" s="930"/>
      <c r="CF122" s="931">
        <v>281.2</v>
      </c>
      <c r="CG122" s="932"/>
      <c r="CH122" s="932"/>
      <c r="CI122" s="932"/>
      <c r="CJ122" s="932"/>
      <c r="CK122" s="954"/>
      <c r="CL122" s="940"/>
      <c r="CM122" s="940"/>
      <c r="CN122" s="940"/>
      <c r="CO122" s="941"/>
      <c r="CP122" s="920" t="s">
        <v>480</v>
      </c>
      <c r="CQ122" s="921"/>
      <c r="CR122" s="921"/>
      <c r="CS122" s="921"/>
      <c r="CT122" s="921"/>
      <c r="CU122" s="921"/>
      <c r="CV122" s="921"/>
      <c r="CW122" s="921"/>
      <c r="CX122" s="921"/>
      <c r="CY122" s="921"/>
      <c r="CZ122" s="921"/>
      <c r="DA122" s="921"/>
      <c r="DB122" s="921"/>
      <c r="DC122" s="921"/>
      <c r="DD122" s="921"/>
      <c r="DE122" s="921"/>
      <c r="DF122" s="922"/>
      <c r="DG122" s="898">
        <v>1216044</v>
      </c>
      <c r="DH122" s="899"/>
      <c r="DI122" s="899"/>
      <c r="DJ122" s="899"/>
      <c r="DK122" s="899"/>
      <c r="DL122" s="899">
        <v>1125229</v>
      </c>
      <c r="DM122" s="899"/>
      <c r="DN122" s="899"/>
      <c r="DO122" s="899"/>
      <c r="DP122" s="899"/>
      <c r="DQ122" s="899">
        <v>1030779</v>
      </c>
      <c r="DR122" s="899"/>
      <c r="DS122" s="899"/>
      <c r="DT122" s="899"/>
      <c r="DU122" s="899"/>
      <c r="DV122" s="876">
        <v>12.5</v>
      </c>
      <c r="DW122" s="876"/>
      <c r="DX122" s="876"/>
      <c r="DY122" s="876"/>
      <c r="DZ122" s="877"/>
    </row>
    <row r="123" spans="1:130" s="247" customFormat="1" ht="26.25" customHeight="1">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419</v>
      </c>
      <c r="AB123" s="862"/>
      <c r="AC123" s="862"/>
      <c r="AD123" s="862"/>
      <c r="AE123" s="863"/>
      <c r="AF123" s="864" t="s">
        <v>419</v>
      </c>
      <c r="AG123" s="862"/>
      <c r="AH123" s="862"/>
      <c r="AI123" s="862"/>
      <c r="AJ123" s="863"/>
      <c r="AK123" s="864" t="s">
        <v>419</v>
      </c>
      <c r="AL123" s="862"/>
      <c r="AM123" s="862"/>
      <c r="AN123" s="862"/>
      <c r="AO123" s="863"/>
      <c r="AP123" s="909" t="s">
        <v>444</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481</v>
      </c>
      <c r="BP123" s="963"/>
      <c r="BQ123" s="917">
        <v>30979398</v>
      </c>
      <c r="BR123" s="918"/>
      <c r="BS123" s="918"/>
      <c r="BT123" s="918"/>
      <c r="BU123" s="918"/>
      <c r="BV123" s="918">
        <v>29791967</v>
      </c>
      <c r="BW123" s="918"/>
      <c r="BX123" s="918"/>
      <c r="BY123" s="918"/>
      <c r="BZ123" s="918"/>
      <c r="CA123" s="918">
        <v>29943878</v>
      </c>
      <c r="CB123" s="918"/>
      <c r="CC123" s="918"/>
      <c r="CD123" s="918"/>
      <c r="CE123" s="918"/>
      <c r="CF123" s="828"/>
      <c r="CG123" s="829"/>
      <c r="CH123" s="829"/>
      <c r="CI123" s="829"/>
      <c r="CJ123" s="919"/>
      <c r="CK123" s="954"/>
      <c r="CL123" s="940"/>
      <c r="CM123" s="940"/>
      <c r="CN123" s="940"/>
      <c r="CO123" s="941"/>
      <c r="CP123" s="920" t="s">
        <v>482</v>
      </c>
      <c r="CQ123" s="921"/>
      <c r="CR123" s="921"/>
      <c r="CS123" s="921"/>
      <c r="CT123" s="921"/>
      <c r="CU123" s="921"/>
      <c r="CV123" s="921"/>
      <c r="CW123" s="921"/>
      <c r="CX123" s="921"/>
      <c r="CY123" s="921"/>
      <c r="CZ123" s="921"/>
      <c r="DA123" s="921"/>
      <c r="DB123" s="921"/>
      <c r="DC123" s="921"/>
      <c r="DD123" s="921"/>
      <c r="DE123" s="921"/>
      <c r="DF123" s="922"/>
      <c r="DG123" s="861">
        <v>612028</v>
      </c>
      <c r="DH123" s="862"/>
      <c r="DI123" s="862"/>
      <c r="DJ123" s="862"/>
      <c r="DK123" s="863"/>
      <c r="DL123" s="864">
        <v>312216</v>
      </c>
      <c r="DM123" s="862"/>
      <c r="DN123" s="862"/>
      <c r="DO123" s="862"/>
      <c r="DP123" s="863"/>
      <c r="DQ123" s="864">
        <v>459924</v>
      </c>
      <c r="DR123" s="862"/>
      <c r="DS123" s="862"/>
      <c r="DT123" s="862"/>
      <c r="DU123" s="863"/>
      <c r="DV123" s="909">
        <v>5.6</v>
      </c>
      <c r="DW123" s="910"/>
      <c r="DX123" s="910"/>
      <c r="DY123" s="910"/>
      <c r="DZ123" s="911"/>
    </row>
    <row r="124" spans="1:130" s="247" customFormat="1" ht="26.25" customHeight="1" thickBot="1">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444</v>
      </c>
      <c r="AB124" s="862"/>
      <c r="AC124" s="862"/>
      <c r="AD124" s="862"/>
      <c r="AE124" s="863"/>
      <c r="AF124" s="864" t="s">
        <v>483</v>
      </c>
      <c r="AG124" s="862"/>
      <c r="AH124" s="862"/>
      <c r="AI124" s="862"/>
      <c r="AJ124" s="863"/>
      <c r="AK124" s="864" t="s">
        <v>236</v>
      </c>
      <c r="AL124" s="862"/>
      <c r="AM124" s="862"/>
      <c r="AN124" s="862"/>
      <c r="AO124" s="863"/>
      <c r="AP124" s="909" t="s">
        <v>484</v>
      </c>
      <c r="AQ124" s="910"/>
      <c r="AR124" s="910"/>
      <c r="AS124" s="910"/>
      <c r="AT124" s="911"/>
      <c r="AU124" s="912" t="s">
        <v>485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42.6</v>
      </c>
      <c r="BR124" s="916"/>
      <c r="BS124" s="916"/>
      <c r="BT124" s="916"/>
      <c r="BU124" s="916"/>
      <c r="BV124" s="916">
        <v>46.6</v>
      </c>
      <c r="BW124" s="916"/>
      <c r="BX124" s="916"/>
      <c r="BY124" s="916"/>
      <c r="BZ124" s="916"/>
      <c r="CA124" s="916">
        <v>62.6</v>
      </c>
      <c r="CB124" s="916"/>
      <c r="CC124" s="916"/>
      <c r="CD124" s="916"/>
      <c r="CE124" s="916"/>
      <c r="CF124" s="806"/>
      <c r="CG124" s="807"/>
      <c r="CH124" s="807"/>
      <c r="CI124" s="807"/>
      <c r="CJ124" s="947"/>
      <c r="CK124" s="955"/>
      <c r="CL124" s="955"/>
      <c r="CM124" s="955"/>
      <c r="CN124" s="955"/>
      <c r="CO124" s="956"/>
      <c r="CP124" s="920" t="s">
        <v>486</v>
      </c>
      <c r="CQ124" s="921"/>
      <c r="CR124" s="921"/>
      <c r="CS124" s="921"/>
      <c r="CT124" s="921"/>
      <c r="CU124" s="921"/>
      <c r="CV124" s="921"/>
      <c r="CW124" s="921"/>
      <c r="CX124" s="921"/>
      <c r="CY124" s="921"/>
      <c r="CZ124" s="921"/>
      <c r="DA124" s="921"/>
      <c r="DB124" s="921"/>
      <c r="DC124" s="921"/>
      <c r="DD124" s="921"/>
      <c r="DE124" s="921"/>
      <c r="DF124" s="922"/>
      <c r="DG124" s="844">
        <v>364810</v>
      </c>
      <c r="DH124" s="845"/>
      <c r="DI124" s="845"/>
      <c r="DJ124" s="845"/>
      <c r="DK124" s="846"/>
      <c r="DL124" s="847">
        <v>403906</v>
      </c>
      <c r="DM124" s="845"/>
      <c r="DN124" s="845"/>
      <c r="DO124" s="845"/>
      <c r="DP124" s="846"/>
      <c r="DQ124" s="847">
        <v>423279</v>
      </c>
      <c r="DR124" s="845"/>
      <c r="DS124" s="845"/>
      <c r="DT124" s="845"/>
      <c r="DU124" s="846"/>
      <c r="DV124" s="933">
        <v>5.0999999999999996</v>
      </c>
      <c r="DW124" s="934"/>
      <c r="DX124" s="934"/>
      <c r="DY124" s="934"/>
      <c r="DZ124" s="935"/>
    </row>
    <row r="125" spans="1:130" s="247" customFormat="1" ht="26.25" customHeight="1">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483</v>
      </c>
      <c r="AB125" s="862"/>
      <c r="AC125" s="862"/>
      <c r="AD125" s="862"/>
      <c r="AE125" s="863"/>
      <c r="AF125" s="864" t="s">
        <v>487</v>
      </c>
      <c r="AG125" s="862"/>
      <c r="AH125" s="862"/>
      <c r="AI125" s="862"/>
      <c r="AJ125" s="863"/>
      <c r="AK125" s="864" t="s">
        <v>444</v>
      </c>
      <c r="AL125" s="862"/>
      <c r="AM125" s="862"/>
      <c r="AN125" s="862"/>
      <c r="AO125" s="863"/>
      <c r="AP125" s="909" t="s">
        <v>444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488</v>
      </c>
      <c r="CL125" s="937"/>
      <c r="CM125" s="937"/>
      <c r="CN125" s="937"/>
      <c r="CO125" s="938"/>
      <c r="CP125" s="945" t="s">
        <v>489</v>
      </c>
      <c r="CQ125" s="890"/>
      <c r="CR125" s="890"/>
      <c r="CS125" s="890"/>
      <c r="CT125" s="890"/>
      <c r="CU125" s="890"/>
      <c r="CV125" s="890"/>
      <c r="CW125" s="890"/>
      <c r="CX125" s="890"/>
      <c r="CY125" s="890"/>
      <c r="CZ125" s="890"/>
      <c r="DA125" s="890"/>
      <c r="DB125" s="890"/>
      <c r="DC125" s="890"/>
      <c r="DD125" s="890"/>
      <c r="DE125" s="890"/>
      <c r="DF125" s="891"/>
      <c r="DG125" s="946" t="s">
        <v>487</v>
      </c>
      <c r="DH125" s="927"/>
      <c r="DI125" s="927"/>
      <c r="DJ125" s="927"/>
      <c r="DK125" s="927"/>
      <c r="DL125" s="927" t="s">
        <v>490</v>
      </c>
      <c r="DM125" s="927"/>
      <c r="DN125" s="927"/>
      <c r="DO125" s="927"/>
      <c r="DP125" s="927"/>
      <c r="DQ125" s="927" t="s">
        <v>484</v>
      </c>
      <c r="DR125" s="927"/>
      <c r="DS125" s="927"/>
      <c r="DT125" s="927"/>
      <c r="DU125" s="927"/>
      <c r="DV125" s="928" t="s">
        <v>444</v>
      </c>
      <c r="DW125" s="928"/>
      <c r="DX125" s="928"/>
      <c r="DY125" s="928"/>
      <c r="DZ125" s="929"/>
    </row>
    <row r="126" spans="1:130" s="247" customFormat="1" ht="26.25" customHeight="1" thickBot="1">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491</v>
      </c>
      <c r="AB126" s="862"/>
      <c r="AC126" s="862"/>
      <c r="AD126" s="862"/>
      <c r="AE126" s="863"/>
      <c r="AF126" s="864" t="s">
        <v>483</v>
      </c>
      <c r="AG126" s="862"/>
      <c r="AH126" s="862"/>
      <c r="AI126" s="862"/>
      <c r="AJ126" s="863"/>
      <c r="AK126" s="864" t="s">
        <v>444</v>
      </c>
      <c r="AL126" s="862"/>
      <c r="AM126" s="862"/>
      <c r="AN126" s="862"/>
      <c r="AO126" s="863"/>
      <c r="AP126" s="909" t="s">
        <v>444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492</v>
      </c>
      <c r="CQ126" s="832"/>
      <c r="CR126" s="832"/>
      <c r="CS126" s="832"/>
      <c r="CT126" s="832"/>
      <c r="CU126" s="832"/>
      <c r="CV126" s="832"/>
      <c r="CW126" s="832"/>
      <c r="CX126" s="832"/>
      <c r="CY126" s="832"/>
      <c r="CZ126" s="832"/>
      <c r="DA126" s="832"/>
      <c r="DB126" s="832"/>
      <c r="DC126" s="832"/>
      <c r="DD126" s="832"/>
      <c r="DE126" s="832"/>
      <c r="DF126" s="833"/>
      <c r="DG126" s="898" t="s">
        <v>444</v>
      </c>
      <c r="DH126" s="899"/>
      <c r="DI126" s="899"/>
      <c r="DJ126" s="899"/>
      <c r="DK126" s="899"/>
      <c r="DL126" s="899" t="s">
        <v>487</v>
      </c>
      <c r="DM126" s="899"/>
      <c r="DN126" s="899"/>
      <c r="DO126" s="899"/>
      <c r="DP126" s="899"/>
      <c r="DQ126" s="899" t="s">
        <v>389</v>
      </c>
      <c r="DR126" s="899"/>
      <c r="DS126" s="899"/>
      <c r="DT126" s="899"/>
      <c r="DU126" s="899"/>
      <c r="DV126" s="876" t="s">
        <v>444</v>
      </c>
      <c r="DW126" s="876"/>
      <c r="DX126" s="876"/>
      <c r="DY126" s="876"/>
      <c r="DZ126" s="877"/>
    </row>
    <row r="127" spans="1:130" s="247" customFormat="1" ht="26.25" customHeight="1">
      <c r="A127" s="904"/>
      <c r="B127" s="905"/>
      <c r="C127" s="923" t="s">
        <v>493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494</v>
      </c>
      <c r="AB127" s="862"/>
      <c r="AC127" s="862"/>
      <c r="AD127" s="862"/>
      <c r="AE127" s="863"/>
      <c r="AF127" s="864" t="s">
        <v>444</v>
      </c>
      <c r="AG127" s="862"/>
      <c r="AH127" s="862"/>
      <c r="AI127" s="862"/>
      <c r="AJ127" s="863"/>
      <c r="AK127" s="864" t="s">
        <v>444</v>
      </c>
      <c r="AL127" s="862"/>
      <c r="AM127" s="862"/>
      <c r="AN127" s="862"/>
      <c r="AO127" s="863"/>
      <c r="AP127" s="909" t="s">
        <v>495</v>
      </c>
      <c r="AQ127" s="910"/>
      <c r="AR127" s="910"/>
      <c r="AS127" s="910"/>
      <c r="AT127" s="911"/>
      <c r="AU127" s="283"/>
      <c r="AV127" s="283"/>
      <c r="AW127" s="283"/>
      <c r="AX127" s="926" t="s">
        <v>496</v>
      </c>
      <c r="AY127" s="894"/>
      <c r="AZ127" s="894"/>
      <c r="BA127" s="894"/>
      <c r="BB127" s="894"/>
      <c r="BC127" s="894"/>
      <c r="BD127" s="894"/>
      <c r="BE127" s="895"/>
      <c r="BF127" s="893" t="s">
        <v>497</v>
      </c>
      <c r="BG127" s="894"/>
      <c r="BH127" s="894"/>
      <c r="BI127" s="894"/>
      <c r="BJ127" s="894"/>
      <c r="BK127" s="894"/>
      <c r="BL127" s="895"/>
      <c r="BM127" s="893" t="s">
        <v>498</v>
      </c>
      <c r="BN127" s="894"/>
      <c r="BO127" s="894"/>
      <c r="BP127" s="894"/>
      <c r="BQ127" s="894"/>
      <c r="BR127" s="894"/>
      <c r="BS127" s="895"/>
      <c r="BT127" s="893" t="s">
        <v>499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500</v>
      </c>
      <c r="CQ127" s="832"/>
      <c r="CR127" s="832"/>
      <c r="CS127" s="832"/>
      <c r="CT127" s="832"/>
      <c r="CU127" s="832"/>
      <c r="CV127" s="832"/>
      <c r="CW127" s="832"/>
      <c r="CX127" s="832"/>
      <c r="CY127" s="832"/>
      <c r="CZ127" s="832"/>
      <c r="DA127" s="832"/>
      <c r="DB127" s="832"/>
      <c r="DC127" s="832"/>
      <c r="DD127" s="832"/>
      <c r="DE127" s="832"/>
      <c r="DF127" s="833"/>
      <c r="DG127" s="898" t="s">
        <v>444</v>
      </c>
      <c r="DH127" s="899"/>
      <c r="DI127" s="899"/>
      <c r="DJ127" s="899"/>
      <c r="DK127" s="899"/>
      <c r="DL127" s="899" t="s">
        <v>487</v>
      </c>
      <c r="DM127" s="899"/>
      <c r="DN127" s="899"/>
      <c r="DO127" s="899"/>
      <c r="DP127" s="899"/>
      <c r="DQ127" s="899" t="s">
        <v>389</v>
      </c>
      <c r="DR127" s="899"/>
      <c r="DS127" s="899"/>
      <c r="DT127" s="899"/>
      <c r="DU127" s="899"/>
      <c r="DV127" s="876" t="s">
        <v>444</v>
      </c>
      <c r="DW127" s="876"/>
      <c r="DX127" s="876"/>
      <c r="DY127" s="876"/>
      <c r="DZ127" s="877"/>
    </row>
    <row r="128" spans="1:130" s="247" customFormat="1" ht="26.25" customHeight="1" thickBot="1">
      <c r="A128" s="878" t="s">
        <v>501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502</v>
      </c>
      <c r="X128" s="880"/>
      <c r="Y128" s="880"/>
      <c r="Z128" s="881"/>
      <c r="AA128" s="882">
        <v>23145</v>
      </c>
      <c r="AB128" s="883"/>
      <c r="AC128" s="883"/>
      <c r="AD128" s="883"/>
      <c r="AE128" s="884"/>
      <c r="AF128" s="885">
        <v>20714</v>
      </c>
      <c r="AG128" s="883"/>
      <c r="AH128" s="883"/>
      <c r="AI128" s="883"/>
      <c r="AJ128" s="884"/>
      <c r="AK128" s="885">
        <v>15487</v>
      </c>
      <c r="AL128" s="883"/>
      <c r="AM128" s="883"/>
      <c r="AN128" s="883"/>
      <c r="AO128" s="884"/>
      <c r="AP128" s="886"/>
      <c r="AQ128" s="887"/>
      <c r="AR128" s="887"/>
      <c r="AS128" s="887"/>
      <c r="AT128" s="888"/>
      <c r="AU128" s="283"/>
      <c r="AV128" s="283"/>
      <c r="AW128" s="283"/>
      <c r="AX128" s="889" t="s">
        <v>503</v>
      </c>
      <c r="AY128" s="890"/>
      <c r="AZ128" s="890"/>
      <c r="BA128" s="890"/>
      <c r="BB128" s="890"/>
      <c r="BC128" s="890"/>
      <c r="BD128" s="890"/>
      <c r="BE128" s="891"/>
      <c r="BF128" s="868" t="s">
        <v>504</v>
      </c>
      <c r="BG128" s="869"/>
      <c r="BH128" s="869"/>
      <c r="BI128" s="869"/>
      <c r="BJ128" s="869"/>
      <c r="BK128" s="869"/>
      <c r="BL128" s="892"/>
      <c r="BM128" s="868">
        <v>13.27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505</v>
      </c>
      <c r="CQ128" s="810"/>
      <c r="CR128" s="810"/>
      <c r="CS128" s="810"/>
      <c r="CT128" s="810"/>
      <c r="CU128" s="810"/>
      <c r="CV128" s="810"/>
      <c r="CW128" s="810"/>
      <c r="CX128" s="810"/>
      <c r="CY128" s="810"/>
      <c r="CZ128" s="810"/>
      <c r="DA128" s="810"/>
      <c r="DB128" s="810"/>
      <c r="DC128" s="810"/>
      <c r="DD128" s="810"/>
      <c r="DE128" s="810"/>
      <c r="DF128" s="811"/>
      <c r="DG128" s="872">
        <v>380</v>
      </c>
      <c r="DH128" s="873"/>
      <c r="DI128" s="873"/>
      <c r="DJ128" s="873"/>
      <c r="DK128" s="873"/>
      <c r="DL128" s="873">
        <v>249</v>
      </c>
      <c r="DM128" s="873"/>
      <c r="DN128" s="873"/>
      <c r="DO128" s="873"/>
      <c r="DP128" s="873"/>
      <c r="DQ128" s="873">
        <v>147</v>
      </c>
      <c r="DR128" s="873"/>
      <c r="DS128" s="873"/>
      <c r="DT128" s="873"/>
      <c r="DU128" s="873"/>
      <c r="DV128" s="874">
        <v>0</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506</v>
      </c>
      <c r="X129" s="859"/>
      <c r="Y129" s="859"/>
      <c r="Z129" s="860"/>
      <c r="AA129" s="861">
        <v>10595558</v>
      </c>
      <c r="AB129" s="862"/>
      <c r="AC129" s="862"/>
      <c r="AD129" s="862"/>
      <c r="AE129" s="863"/>
      <c r="AF129" s="864">
        <v>10454831</v>
      </c>
      <c r="AG129" s="862"/>
      <c r="AH129" s="862"/>
      <c r="AI129" s="862"/>
      <c r="AJ129" s="863"/>
      <c r="AK129" s="864">
        <v>10402975</v>
      </c>
      <c r="AL129" s="862"/>
      <c r="AM129" s="862"/>
      <c r="AN129" s="862"/>
      <c r="AO129" s="863"/>
      <c r="AP129" s="865"/>
      <c r="AQ129" s="866"/>
      <c r="AR129" s="866"/>
      <c r="AS129" s="866"/>
      <c r="AT129" s="867"/>
      <c r="AU129" s="285"/>
      <c r="AV129" s="285"/>
      <c r="AW129" s="285"/>
      <c r="AX129" s="831" t="s">
        <v>507</v>
      </c>
      <c r="AY129" s="832"/>
      <c r="AZ129" s="832"/>
      <c r="BA129" s="832"/>
      <c r="BB129" s="832"/>
      <c r="BC129" s="832"/>
      <c r="BD129" s="832"/>
      <c r="BE129" s="833"/>
      <c r="BF129" s="851" t="s">
        <v>508</v>
      </c>
      <c r="BG129" s="852"/>
      <c r="BH129" s="852"/>
      <c r="BI129" s="852"/>
      <c r="BJ129" s="852"/>
      <c r="BK129" s="852"/>
      <c r="BL129" s="853"/>
      <c r="BM129" s="851">
        <v>18.27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510</v>
      </c>
      <c r="X130" s="859"/>
      <c r="Y130" s="859"/>
      <c r="Z130" s="860"/>
      <c r="AA130" s="861">
        <v>2110991</v>
      </c>
      <c r="AB130" s="862"/>
      <c r="AC130" s="862"/>
      <c r="AD130" s="862"/>
      <c r="AE130" s="863"/>
      <c r="AF130" s="864">
        <v>2153355</v>
      </c>
      <c r="AG130" s="862"/>
      <c r="AH130" s="862"/>
      <c r="AI130" s="862"/>
      <c r="AJ130" s="863"/>
      <c r="AK130" s="864">
        <v>2126749</v>
      </c>
      <c r="AL130" s="862"/>
      <c r="AM130" s="862"/>
      <c r="AN130" s="862"/>
      <c r="AO130" s="863"/>
      <c r="AP130" s="865"/>
      <c r="AQ130" s="866"/>
      <c r="AR130" s="866"/>
      <c r="AS130" s="866"/>
      <c r="AT130" s="867"/>
      <c r="AU130" s="285"/>
      <c r="AV130" s="285"/>
      <c r="AW130" s="285"/>
      <c r="AX130" s="831" t="s">
        <v>511</v>
      </c>
      <c r="AY130" s="832"/>
      <c r="AZ130" s="832"/>
      <c r="BA130" s="832"/>
      <c r="BB130" s="832"/>
      <c r="BC130" s="832"/>
      <c r="BD130" s="832"/>
      <c r="BE130" s="833"/>
      <c r="BF130" s="834">
        <v>10.8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512</v>
      </c>
      <c r="X131" s="842"/>
      <c r="Y131" s="842"/>
      <c r="Z131" s="843"/>
      <c r="AA131" s="844">
        <v>8484567</v>
      </c>
      <c r="AB131" s="845"/>
      <c r="AC131" s="845"/>
      <c r="AD131" s="845"/>
      <c r="AE131" s="846"/>
      <c r="AF131" s="847">
        <v>8301476</v>
      </c>
      <c r="AG131" s="845"/>
      <c r="AH131" s="845"/>
      <c r="AI131" s="845"/>
      <c r="AJ131" s="846"/>
      <c r="AK131" s="847">
        <v>8276226</v>
      </c>
      <c r="AL131" s="845"/>
      <c r="AM131" s="845"/>
      <c r="AN131" s="845"/>
      <c r="AO131" s="846"/>
      <c r="AP131" s="848"/>
      <c r="AQ131" s="849"/>
      <c r="AR131" s="849"/>
      <c r="AS131" s="849"/>
      <c r="AT131" s="850"/>
      <c r="AU131" s="285"/>
      <c r="AV131" s="285"/>
      <c r="AW131" s="285"/>
      <c r="AX131" s="809" t="s">
        <v>513</v>
      </c>
      <c r="AY131" s="810"/>
      <c r="AZ131" s="810"/>
      <c r="BA131" s="810"/>
      <c r="BB131" s="810"/>
      <c r="BC131" s="810"/>
      <c r="BD131" s="810"/>
      <c r="BE131" s="811"/>
      <c r="BF131" s="812">
        <v>62.6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514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515</v>
      </c>
      <c r="W132" s="822"/>
      <c r="X132" s="822"/>
      <c r="Y132" s="822"/>
      <c r="Z132" s="823"/>
      <c r="AA132" s="824">
        <v>10.313879310000001</v>
      </c>
      <c r="AB132" s="825"/>
      <c r="AC132" s="825"/>
      <c r="AD132" s="825"/>
      <c r="AE132" s="826"/>
      <c r="AF132" s="827">
        <v>11.37944626</v>
      </c>
      <c r="AG132" s="825"/>
      <c r="AH132" s="825"/>
      <c r="AI132" s="825"/>
      <c r="AJ132" s="826"/>
      <c r="AK132" s="827">
        <v>10.824813150000001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516</v>
      </c>
      <c r="W133" s="801"/>
      <c r="X133" s="801"/>
      <c r="Y133" s="801"/>
      <c r="Z133" s="802"/>
      <c r="AA133" s="803">
        <v>9.6999999999999993</v>
      </c>
      <c r="AB133" s="804"/>
      <c r="AC133" s="804"/>
      <c r="AD133" s="804"/>
      <c r="AE133" s="805"/>
      <c r="AF133" s="803">
        <v>10.6</v>
      </c>
      <c r="AG133" s="804"/>
      <c r="AH133" s="804"/>
      <c r="AI133" s="804"/>
      <c r="AJ133" s="805"/>
      <c r="AK133" s="803">
        <v>10.8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q4CxhmGyNRtMbLkMK3FryMXhq9lKgdOeNCEFEnmij7RgNdU8Gdl5JvdDqL2tvGC2BKip/SVO353Qig2Z/Oks2w==" saltValue="oNy8hdt/Xpxbk0SvaDqD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L3OF2dFJ8jetyxPvDo+IcFUbj4antWUTvkhvWyzwXF5HA+EWHvd0MlcuBOI74x7jy2mRXqEPg8D3AY12+Z/7hw==" saltValue="JnoA1WLUq/PwLkhakxsk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MxGiUvHH9cFkuPiUdHdLyN106k8clzs5P1of78H8DE47KQzrGvyE6W9e0LEeBO9EL5hQ6ukEAGfliLCPD/U+3A==" saltValue="4Cej9G8xc+6lR79gK9Uyn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520</v>
      </c>
      <c r="AP7" s="304"/>
      <c r="AQ7" s="305" t="s">
        <v>521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522</v>
      </c>
      <c r="AQ8" s="311" t="s">
        <v>523</v>
      </c>
      <c r="AR8" s="312" t="s">
        <v>524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525</v>
      </c>
      <c r="AL9" s="1231"/>
      <c r="AM9" s="1231"/>
      <c r="AN9" s="1232"/>
      <c r="AO9" s="313">
        <v>2992666</v>
      </c>
      <c r="AP9" s="313">
        <v>103649</v>
      </c>
      <c r="AQ9" s="314">
        <v>86913</v>
      </c>
      <c r="AR9" s="315">
        <v>19.3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526</v>
      </c>
      <c r="AL10" s="1231"/>
      <c r="AM10" s="1231"/>
      <c r="AN10" s="1232"/>
      <c r="AO10" s="316">
        <v>126962</v>
      </c>
      <c r="AP10" s="316">
        <v>4397</v>
      </c>
      <c r="AQ10" s="317">
        <v>6233</v>
      </c>
      <c r="AR10" s="318">
        <v>-29.5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527</v>
      </c>
      <c r="AL11" s="1231"/>
      <c r="AM11" s="1231"/>
      <c r="AN11" s="1232"/>
      <c r="AO11" s="316">
        <v>394456</v>
      </c>
      <c r="AP11" s="316">
        <v>13662</v>
      </c>
      <c r="AQ11" s="317">
        <v>8689</v>
      </c>
      <c r="AR11" s="318">
        <v>57.2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528</v>
      </c>
      <c r="AL12" s="1231"/>
      <c r="AM12" s="1231"/>
      <c r="AN12" s="1232"/>
      <c r="AO12" s="316">
        <v>181918</v>
      </c>
      <c r="AP12" s="316">
        <v>6301</v>
      </c>
      <c r="AQ12" s="317">
        <v>1166</v>
      </c>
      <c r="AR12" s="318">
        <v>440.4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529</v>
      </c>
      <c r="AL13" s="1231"/>
      <c r="AM13" s="1231"/>
      <c r="AN13" s="1232"/>
      <c r="AO13" s="316" t="s">
        <v>530</v>
      </c>
      <c r="AP13" s="316" t="s">
        <v>530</v>
      </c>
      <c r="AQ13" s="317">
        <v>2</v>
      </c>
      <c r="AR13" s="318" t="s">
        <v>530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531</v>
      </c>
      <c r="AL14" s="1231"/>
      <c r="AM14" s="1231"/>
      <c r="AN14" s="1232"/>
      <c r="AO14" s="316">
        <v>172218</v>
      </c>
      <c r="AP14" s="316">
        <v>5965</v>
      </c>
      <c r="AQ14" s="317">
        <v>4180</v>
      </c>
      <c r="AR14" s="318">
        <v>42.7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532</v>
      </c>
      <c r="AL15" s="1231"/>
      <c r="AM15" s="1231"/>
      <c r="AN15" s="1232"/>
      <c r="AO15" s="316">
        <v>176437</v>
      </c>
      <c r="AP15" s="316">
        <v>6111</v>
      </c>
      <c r="AQ15" s="317">
        <v>2009</v>
      </c>
      <c r="AR15" s="318">
        <v>204.2</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533</v>
      </c>
      <c r="AL16" s="1234"/>
      <c r="AM16" s="1234"/>
      <c r="AN16" s="1235"/>
      <c r="AO16" s="316">
        <v>-332676</v>
      </c>
      <c r="AP16" s="316">
        <v>-11522</v>
      </c>
      <c r="AQ16" s="317">
        <v>-7805</v>
      </c>
      <c r="AR16" s="318">
        <v>47.6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3711981</v>
      </c>
      <c r="AP17" s="316">
        <v>128562</v>
      </c>
      <c r="AQ17" s="317">
        <v>101387</v>
      </c>
      <c r="AR17" s="318">
        <v>26.8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538</v>
      </c>
      <c r="AL21" s="1228"/>
      <c r="AM21" s="1228"/>
      <c r="AN21" s="1229"/>
      <c r="AO21" s="328">
        <v>9.91</v>
      </c>
      <c r="AP21" s="329">
        <v>9.84</v>
      </c>
      <c r="AQ21" s="330">
        <v>7.0000000000000007E-2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539</v>
      </c>
      <c r="AL22" s="1228"/>
      <c r="AM22" s="1228"/>
      <c r="AN22" s="1229"/>
      <c r="AO22" s="333">
        <v>96</v>
      </c>
      <c r="AP22" s="334">
        <v>97.3</v>
      </c>
      <c r="AQ22" s="335">
        <v>-1.3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520</v>
      </c>
      <c r="AP30" s="304"/>
      <c r="AQ30" s="305" t="s">
        <v>521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522</v>
      </c>
      <c r="AQ31" s="311" t="s">
        <v>523</v>
      </c>
      <c r="AR31" s="312" t="s">
        <v>524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543</v>
      </c>
      <c r="AL32" s="1219"/>
      <c r="AM32" s="1219"/>
      <c r="AN32" s="1220"/>
      <c r="AO32" s="343">
        <v>2375274</v>
      </c>
      <c r="AP32" s="343">
        <v>82266</v>
      </c>
      <c r="AQ32" s="344">
        <v>64413</v>
      </c>
      <c r="AR32" s="345">
        <v>27.7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544</v>
      </c>
      <c r="AL33" s="1219"/>
      <c r="AM33" s="1219"/>
      <c r="AN33" s="1220"/>
      <c r="AO33" s="343" t="s">
        <v>530</v>
      </c>
      <c r="AP33" s="343" t="s">
        <v>530</v>
      </c>
      <c r="AQ33" s="344" t="s">
        <v>530</v>
      </c>
      <c r="AR33" s="345" t="s">
        <v>530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545</v>
      </c>
      <c r="AL34" s="1219"/>
      <c r="AM34" s="1219"/>
      <c r="AN34" s="1220"/>
      <c r="AO34" s="343" t="s">
        <v>530</v>
      </c>
      <c r="AP34" s="343" t="s">
        <v>530</v>
      </c>
      <c r="AQ34" s="344">
        <v>12</v>
      </c>
      <c r="AR34" s="345" t="s">
        <v>530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546</v>
      </c>
      <c r="AL35" s="1219"/>
      <c r="AM35" s="1219"/>
      <c r="AN35" s="1220"/>
      <c r="AO35" s="343">
        <v>557728</v>
      </c>
      <c r="AP35" s="343">
        <v>19317</v>
      </c>
      <c r="AQ35" s="344">
        <v>17720</v>
      </c>
      <c r="AR35" s="345">
        <v>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547</v>
      </c>
      <c r="AL36" s="1219"/>
      <c r="AM36" s="1219"/>
      <c r="AN36" s="1220"/>
      <c r="AO36" s="343">
        <v>105120</v>
      </c>
      <c r="AP36" s="343">
        <v>3641</v>
      </c>
      <c r="AQ36" s="344">
        <v>3472</v>
      </c>
      <c r="AR36" s="345">
        <v>4.9000000000000004</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548</v>
      </c>
      <c r="AL37" s="1219"/>
      <c r="AM37" s="1219"/>
      <c r="AN37" s="1220"/>
      <c r="AO37" s="343" t="s">
        <v>530</v>
      </c>
      <c r="AP37" s="343" t="s">
        <v>530</v>
      </c>
      <c r="AQ37" s="344">
        <v>556</v>
      </c>
      <c r="AR37" s="345" t="s">
        <v>530</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549</v>
      </c>
      <c r="AL38" s="1222"/>
      <c r="AM38" s="1222"/>
      <c r="AN38" s="1223"/>
      <c r="AO38" s="346" t="s">
        <v>530</v>
      </c>
      <c r="AP38" s="346" t="s">
        <v>530</v>
      </c>
      <c r="AQ38" s="347">
        <v>1</v>
      </c>
      <c r="AR38" s="335" t="s">
        <v>530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550</v>
      </c>
      <c r="AL39" s="1222"/>
      <c r="AM39" s="1222"/>
      <c r="AN39" s="1223"/>
      <c r="AO39" s="343">
        <v>-15487</v>
      </c>
      <c r="AP39" s="343">
        <v>-536</v>
      </c>
      <c r="AQ39" s="344">
        <v>-3031</v>
      </c>
      <c r="AR39" s="345">
        <v>-82.3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551</v>
      </c>
      <c r="AL40" s="1219"/>
      <c r="AM40" s="1219"/>
      <c r="AN40" s="1220"/>
      <c r="AO40" s="343">
        <v>-2126749</v>
      </c>
      <c r="AP40" s="343">
        <v>-73659</v>
      </c>
      <c r="AQ40" s="344">
        <v>-60754</v>
      </c>
      <c r="AR40" s="345">
        <v>21.2</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895886</v>
      </c>
      <c r="AP41" s="343">
        <v>31029</v>
      </c>
      <c r="AQ41" s="344">
        <v>22390</v>
      </c>
      <c r="AR41" s="345">
        <v>38.6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520</v>
      </c>
      <c r="AN49" s="1213" t="s">
        <v>555</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556</v>
      </c>
      <c r="AO50" s="360" t="s">
        <v>557</v>
      </c>
      <c r="AP50" s="361" t="s">
        <v>558</v>
      </c>
      <c r="AQ50" s="362" t="s">
        <v>559</v>
      </c>
      <c r="AR50" s="363" t="s">
        <v>560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3282462</v>
      </c>
      <c r="AN51" s="365">
        <v>107112</v>
      </c>
      <c r="AO51" s="366">
        <v>3.3</v>
      </c>
      <c r="AP51" s="367">
        <v>87974</v>
      </c>
      <c r="AQ51" s="368">
        <v>5.2</v>
      </c>
      <c r="AR51" s="369">
        <v>-1.9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2340706</v>
      </c>
      <c r="AN52" s="373">
        <v>76381</v>
      </c>
      <c r="AO52" s="374">
        <v>44.2</v>
      </c>
      <c r="AP52" s="375">
        <v>48183</v>
      </c>
      <c r="AQ52" s="376">
        <v>-1.2</v>
      </c>
      <c r="AR52" s="377">
        <v>45.4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2133874</v>
      </c>
      <c r="AN53" s="365">
        <v>70607</v>
      </c>
      <c r="AO53" s="366">
        <v>-34.1</v>
      </c>
      <c r="AP53" s="367">
        <v>78864</v>
      </c>
      <c r="AQ53" s="368">
        <v>-10.4</v>
      </c>
      <c r="AR53" s="369">
        <v>-23.7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1152685</v>
      </c>
      <c r="AN54" s="373">
        <v>38141</v>
      </c>
      <c r="AO54" s="374">
        <v>-50.1</v>
      </c>
      <c r="AP54" s="375">
        <v>46136</v>
      </c>
      <c r="AQ54" s="376">
        <v>-4.2</v>
      </c>
      <c r="AR54" s="377">
        <v>-45.9</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3502196</v>
      </c>
      <c r="AN55" s="365">
        <v>117244</v>
      </c>
      <c r="AO55" s="366">
        <v>66.099999999999994</v>
      </c>
      <c r="AP55" s="367">
        <v>85042</v>
      </c>
      <c r="AQ55" s="368">
        <v>7.8</v>
      </c>
      <c r="AR55" s="369">
        <v>58.3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2413890</v>
      </c>
      <c r="AN56" s="373">
        <v>80810</v>
      </c>
      <c r="AO56" s="374">
        <v>111.9</v>
      </c>
      <c r="AP56" s="375">
        <v>50806</v>
      </c>
      <c r="AQ56" s="376">
        <v>10.1</v>
      </c>
      <c r="AR56" s="377">
        <v>101.8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2244550</v>
      </c>
      <c r="AN57" s="365">
        <v>76249</v>
      </c>
      <c r="AO57" s="366">
        <v>-35</v>
      </c>
      <c r="AP57" s="367">
        <v>83774</v>
      </c>
      <c r="AQ57" s="368">
        <v>-1.5</v>
      </c>
      <c r="AR57" s="369">
        <v>-33.5</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1065869</v>
      </c>
      <c r="AN58" s="373">
        <v>36208</v>
      </c>
      <c r="AO58" s="374">
        <v>-55.2</v>
      </c>
      <c r="AP58" s="375">
        <v>52179</v>
      </c>
      <c r="AQ58" s="376">
        <v>2.7</v>
      </c>
      <c r="AR58" s="377">
        <v>-57.9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5548098</v>
      </c>
      <c r="AN59" s="365">
        <v>192155</v>
      </c>
      <c r="AO59" s="366">
        <v>152</v>
      </c>
      <c r="AP59" s="367">
        <v>132981</v>
      </c>
      <c r="AQ59" s="368">
        <v>58.7</v>
      </c>
      <c r="AR59" s="369">
        <v>93.3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2198255</v>
      </c>
      <c r="AN60" s="373">
        <v>76135</v>
      </c>
      <c r="AO60" s="374">
        <v>110.3</v>
      </c>
      <c r="AP60" s="375">
        <v>56973</v>
      </c>
      <c r="AQ60" s="376">
        <v>9.1999999999999993</v>
      </c>
      <c r="AR60" s="377">
        <v>101.1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3342236</v>
      </c>
      <c r="AN61" s="380">
        <v>112673</v>
      </c>
      <c r="AO61" s="381">
        <v>30.5</v>
      </c>
      <c r="AP61" s="382">
        <v>93727</v>
      </c>
      <c r="AQ61" s="383">
        <v>12</v>
      </c>
      <c r="AR61" s="369">
        <v>18.5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1834281</v>
      </c>
      <c r="AN62" s="373">
        <v>61535</v>
      </c>
      <c r="AO62" s="374">
        <v>32.200000000000003</v>
      </c>
      <c r="AP62" s="375">
        <v>50855</v>
      </c>
      <c r="AQ62" s="376">
        <v>3.3</v>
      </c>
      <c r="AR62" s="377">
        <v>28.9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wKl0B8B7My5Vp+fZ5CK8rqHdiYz1n4LQ5o1Q2S/WYnTGauy1WD/uGTJfQQQWDRozbEc6/pretgObAHjjdqtiAA==" saltValue="DBxJRTZ0ihLvKQ4t7m0k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569</v>
      </c>
    </row>
    <row r="120" spans="125:125" ht="13.5" hidden="1" customHeight="1"/>
    <row r="121" spans="125:125" ht="13.5" hidden="1" customHeight="1">
      <c r="DU121" s="291"/>
    </row>
  </sheetData>
  <sheetProtection algorithmName="SHA-512" hashValue="oJ7poB1AMzLqoRpGsfxad0dI64r8dFn/6f+sunYhuZYifL6B9iWiU6MRU8HC8t0fB9xLwvB0pkE1Ootu3OdcBg==" saltValue="/OodOpMy5KNJoZN+Ybhi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570</v>
      </c>
    </row>
  </sheetData>
  <sheetProtection algorithmName="SHA-512" hashValue="qLs0EHkDE1GFfVQFqwO4+6R0026ZWqOuSURXHA0maDuELllAKR6fhGPFRAlz45urI/v+DleWk9YF3/4rvQKW7w==" saltValue="vsR/gjfzQpwOeUiNZSRv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236" t="s">
        <v>3</v>
      </c>
      <c r="D47" s="1236"/>
      <c r="E47" s="1237"/>
      <c r="F47" s="11">
        <v>37.81</v>
      </c>
      <c r="G47" s="12">
        <v>38.99</v>
      </c>
      <c r="H47" s="12">
        <v>36.200000000000003</v>
      </c>
      <c r="I47" s="12">
        <v>30.39</v>
      </c>
      <c r="J47" s="13">
        <v>25.36</v>
      </c>
    </row>
    <row r="48" spans="2:10" ht="57.75" customHeight="1">
      <c r="B48" s="14"/>
      <c r="C48" s="1238" t="s">
        <v>4</v>
      </c>
      <c r="D48" s="1238"/>
      <c r="E48" s="1239"/>
      <c r="F48" s="15">
        <v>7.5</v>
      </c>
      <c r="G48" s="16">
        <v>6.44</v>
      </c>
      <c r="H48" s="16">
        <v>4.7</v>
      </c>
      <c r="I48" s="16">
        <v>3.9</v>
      </c>
      <c r="J48" s="17">
        <v>4.67</v>
      </c>
    </row>
    <row r="49" spans="2:10" ht="57.75" customHeight="1" thickBot="1">
      <c r="B49" s="18"/>
      <c r="C49" s="1240" t="s">
        <v>5</v>
      </c>
      <c r="D49" s="1240"/>
      <c r="E49" s="1241"/>
      <c r="F49" s="19">
        <v>3.61</v>
      </c>
      <c r="G49" s="20" t="s">
        <v>576</v>
      </c>
      <c r="H49" s="20" t="s">
        <v>577</v>
      </c>
      <c r="I49" s="20" t="s">
        <v>578</v>
      </c>
      <c r="J49" s="21" t="s">
        <v>579</v>
      </c>
    </row>
    <row r="50" spans="2:10" ht="13.5" customHeight="1"/>
  </sheetData>
  <sheetProtection algorithmName="SHA-512" hashValue="7qtw1xyyN35y+6Rmgqwv51805x1dssE+Mw39psEDQFunqFR7drEg77B9OvteynBsH8iK5IeR/4gz+69lXCPYrw==" saltValue="hdpJcYS6w7JSuIp1dgoJ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2021-10-26T01:15:42Z</dcterms:modified>
</cp:coreProperties>
</file>